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86b8f193e508d7/Documentos/Painel Enade IFES - IC/"/>
    </mc:Choice>
  </mc:AlternateContent>
  <xr:revisionPtr revIDLastSave="8" documentId="11_7B66CE204D57336DC30C2DAB9EA66ABDC8A50119" xr6:coauthVersionLast="47" xr6:coauthVersionMax="47" xr10:uidLastSave="{89D95710-C26B-414B-B9ED-E2CE3A3312C7}"/>
  <bookViews>
    <workbookView xWindow="28665" yWindow="-135" windowWidth="29070" windowHeight="15750" tabRatio="601" firstSheet="1" activeTab="1" xr2:uid="{00000000-000D-0000-FFFF-FFFF00000000}"/>
  </bookViews>
  <sheets>
    <sheet name="Indicadores" sheetId="1" r:id="rId1"/>
    <sheet name="Microdados" sheetId="2" r:id="rId2"/>
    <sheet name="Cursos" sheetId="3" r:id="rId3"/>
    <sheet name="Enade" sheetId="4" r:id="rId4"/>
    <sheet name="IDD" sheetId="5" r:id="rId5"/>
    <sheet name="CPC" sheetId="6" r:id="rId6"/>
    <sheet name="Arq_1" sheetId="7" r:id="rId7"/>
    <sheet name="Arq_2" sheetId="8" r:id="rId8"/>
    <sheet name="Arq_3" sheetId="9" r:id="rId9"/>
    <sheet name="Arq_3B" sheetId="10" r:id="rId10"/>
    <sheet name="Arq_4" sheetId="11" state="hidden" r:id="rId11"/>
    <sheet name="Arq_5" sheetId="12" state="hidden" r:id="rId12"/>
    <sheet name="Arq_6" sheetId="13" state="hidden" r:id="rId13"/>
    <sheet name="Arq_7" sheetId="14" state="hidden" r:id="rId14"/>
    <sheet name="Arq_8" sheetId="15" state="hidden" r:id="rId15"/>
    <sheet name="Arq_9" sheetId="16" state="hidden" r:id="rId16"/>
    <sheet name="Arq_10" sheetId="17" state="hidden" r:id="rId17"/>
    <sheet name="Arq_11" sheetId="18" state="hidden" r:id="rId18"/>
    <sheet name="Arq_12" sheetId="19" state="hidden" r:id="rId19"/>
    <sheet name="Arq_13" sheetId="20" state="hidden" r:id="rId20"/>
    <sheet name="Arq_14" sheetId="21" state="hidden" r:id="rId21"/>
    <sheet name="Arq_15" sheetId="22" state="hidden" r:id="rId22"/>
    <sheet name="Arq_16" sheetId="23" state="hidden" r:id="rId23"/>
    <sheet name="Arq_17" sheetId="24" state="hidden" r:id="rId24"/>
    <sheet name="Arq_18" sheetId="25" state="hidden" r:id="rId25"/>
    <sheet name="Arq_19" sheetId="26" state="hidden" r:id="rId26"/>
    <sheet name="Arq_20" sheetId="27" state="hidden" r:id="rId27"/>
    <sheet name="Arq_21" sheetId="28" state="hidden" r:id="rId28"/>
    <sheet name="Arq_22" sheetId="29" state="hidden" r:id="rId29"/>
    <sheet name="Arq_23" sheetId="30" state="hidden" r:id="rId30"/>
    <sheet name="Arq_24" sheetId="31" state="hidden" r:id="rId31"/>
    <sheet name="Arq_25" sheetId="32" state="hidden" r:id="rId32"/>
    <sheet name="Arq_26" sheetId="33" state="hidden" r:id="rId33"/>
    <sheet name="Arq_27" sheetId="34" state="hidden" r:id="rId34"/>
    <sheet name="Arq_28" sheetId="35" state="hidden" r:id="rId35"/>
    <sheet name="Arq_29" sheetId="36" state="hidden" r:id="rId36"/>
    <sheet name="Arq_30" sheetId="37" state="hidden" r:id="rId37"/>
    <sheet name="Arq_31" sheetId="38" state="hidden" r:id="rId38"/>
    <sheet name="Arq_32" sheetId="39" state="hidden" r:id="rId39"/>
    <sheet name="DICIONÁRIO_ARQUIVOS" sheetId="40" r:id="rId40"/>
    <sheet name="MUNICIPIOS" sheetId="41" state="hidden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68" i="10" l="1"/>
  <c r="AN368" i="10"/>
  <c r="AM368" i="10"/>
  <c r="AL368" i="10"/>
  <c r="AK368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AO367" i="10"/>
  <c r="AN367" i="10"/>
  <c r="AM367" i="10"/>
  <c r="AL367" i="10"/>
  <c r="AK367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AO366" i="10"/>
  <c r="AN366" i="10"/>
  <c r="AM366" i="10"/>
  <c r="AL366" i="10"/>
  <c r="AK366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AO365" i="10"/>
  <c r="AN365" i="10"/>
  <c r="AM365" i="10"/>
  <c r="AL365" i="10"/>
  <c r="AK365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AO364" i="10"/>
  <c r="AN364" i="10"/>
  <c r="AM364" i="10"/>
  <c r="AL364" i="10"/>
  <c r="AK364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AO363" i="10"/>
  <c r="AN363" i="10"/>
  <c r="AM363" i="10"/>
  <c r="AL363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AO362" i="10"/>
  <c r="AN362" i="10"/>
  <c r="AM362" i="10"/>
  <c r="AL362" i="10"/>
  <c r="AK362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AO361" i="10"/>
  <c r="AN361" i="10"/>
  <c r="AM361" i="10"/>
  <c r="AL361" i="10"/>
  <c r="AK361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AO360" i="10"/>
  <c r="AN360" i="10"/>
  <c r="AM360" i="10"/>
  <c r="AL360" i="10"/>
  <c r="AK360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AO359" i="10"/>
  <c r="AN359" i="10"/>
  <c r="AM359" i="10"/>
  <c r="AL359" i="10"/>
  <c r="AK359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AO358" i="10"/>
  <c r="AN358" i="10"/>
  <c r="AM358" i="10"/>
  <c r="AL358" i="10"/>
  <c r="AK358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AO357" i="10"/>
  <c r="AN357" i="10"/>
  <c r="AM357" i="10"/>
  <c r="AL357" i="10"/>
  <c r="AK357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AO356" i="10"/>
  <c r="AN356" i="10"/>
  <c r="AM356" i="10"/>
  <c r="AL356" i="10"/>
  <c r="AK356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AO355" i="10"/>
  <c r="AN355" i="10"/>
  <c r="AM355" i="10"/>
  <c r="AL355" i="10"/>
  <c r="AK355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AO354" i="10"/>
  <c r="AN354" i="10"/>
  <c r="AM354" i="10"/>
  <c r="AL354" i="10"/>
  <c r="AK354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AO353" i="10"/>
  <c r="AN353" i="10"/>
  <c r="AM353" i="10"/>
  <c r="AL353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AO352" i="10"/>
  <c r="AN352" i="10"/>
  <c r="AM352" i="10"/>
  <c r="AL352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AO351" i="10"/>
  <c r="AN351" i="10"/>
  <c r="AM351" i="10"/>
  <c r="AL351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AO350" i="10"/>
  <c r="AN350" i="10"/>
  <c r="AM350" i="10"/>
  <c r="AL350" i="10"/>
  <c r="AK350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AO349" i="10"/>
  <c r="AN349" i="10"/>
  <c r="AM349" i="10"/>
  <c r="AL349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AO348" i="10"/>
  <c r="AN348" i="10"/>
  <c r="AM348" i="10"/>
  <c r="AL348" i="10"/>
  <c r="AK348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AO347" i="10"/>
  <c r="AN347" i="10"/>
  <c r="AM347" i="10"/>
  <c r="AL347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AO346" i="10"/>
  <c r="AN346" i="10"/>
  <c r="AM346" i="10"/>
  <c r="AL346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AO345" i="10"/>
  <c r="AN345" i="10"/>
  <c r="AM345" i="10"/>
  <c r="AL345" i="10"/>
  <c r="AK345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AO344" i="10"/>
  <c r="AN344" i="10"/>
  <c r="AM344" i="10"/>
  <c r="AL344" i="10"/>
  <c r="AK344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AO343" i="10"/>
  <c r="AN343" i="10"/>
  <c r="AM343" i="10"/>
  <c r="AL343" i="10"/>
  <c r="AK343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AO342" i="10"/>
  <c r="AN342" i="10"/>
  <c r="AM342" i="10"/>
  <c r="AL342" i="10"/>
  <c r="AK342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AO341" i="10"/>
  <c r="AN341" i="10"/>
  <c r="AM341" i="10"/>
  <c r="AL341" i="10"/>
  <c r="AK341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AO340" i="10"/>
  <c r="AN340" i="10"/>
  <c r="AM340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AO339" i="10"/>
  <c r="AN339" i="10"/>
  <c r="AM339" i="10"/>
  <c r="AL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AO338" i="10"/>
  <c r="AN338" i="10"/>
  <c r="AM338" i="10"/>
  <c r="AL338" i="10"/>
  <c r="AK338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AO337" i="10"/>
  <c r="AN337" i="10"/>
  <c r="AM337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AO336" i="10"/>
  <c r="AN336" i="10"/>
  <c r="AM336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AO335" i="10"/>
  <c r="AN335" i="10"/>
  <c r="AM335" i="10"/>
  <c r="AL335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AO334" i="10"/>
  <c r="AN334" i="10"/>
  <c r="AM334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AO333" i="10"/>
  <c r="AN333" i="10"/>
  <c r="AM333" i="10"/>
  <c r="AL333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AO331" i="10"/>
  <c r="AN331" i="10"/>
  <c r="AM331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AO330" i="10"/>
  <c r="AN330" i="10"/>
  <c r="AM330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AO329" i="10"/>
  <c r="AN329" i="10"/>
  <c r="AM329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AO328" i="10"/>
  <c r="AN328" i="10"/>
  <c r="AM328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AO327" i="10"/>
  <c r="AN327" i="10"/>
  <c r="AM327" i="10"/>
  <c r="AL327" i="10"/>
  <c r="AK327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AO326" i="10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AO325" i="10"/>
  <c r="AN325" i="10"/>
  <c r="AM325" i="10"/>
  <c r="AL325" i="10"/>
  <c r="AK325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AO324" i="10"/>
  <c r="AN324" i="10"/>
  <c r="AM324" i="10"/>
  <c r="AL324" i="10"/>
  <c r="AK324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AO323" i="10"/>
  <c r="AN323" i="10"/>
  <c r="AM323" i="10"/>
  <c r="AL323" i="10"/>
  <c r="AK323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AO322" i="10"/>
  <c r="AN322" i="10"/>
  <c r="AM322" i="10"/>
  <c r="AL322" i="10"/>
  <c r="AK322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AO321" i="10"/>
  <c r="AN321" i="10"/>
  <c r="AM321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AO320" i="10"/>
  <c r="AN320" i="10"/>
  <c r="AM320" i="10"/>
  <c r="AL320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AO319" i="10"/>
  <c r="AN319" i="10"/>
  <c r="AM319" i="10"/>
  <c r="AL319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AO318" i="10"/>
  <c r="AN318" i="10"/>
  <c r="AM318" i="10"/>
  <c r="AL318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AO317" i="10"/>
  <c r="AN317" i="10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AO316" i="10"/>
  <c r="AN316" i="10"/>
  <c r="AM316" i="10"/>
  <c r="AL316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AO315" i="10"/>
  <c r="AN315" i="10"/>
  <c r="AM315" i="10"/>
  <c r="AL315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AO314" i="10"/>
  <c r="AN314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AO313" i="10"/>
  <c r="AN313" i="10"/>
  <c r="AM313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AO312" i="10"/>
  <c r="AN312" i="10"/>
  <c r="AM312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AO311" i="10"/>
  <c r="AN311" i="10"/>
  <c r="AM311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AO310" i="10"/>
  <c r="AN310" i="10"/>
  <c r="AM310" i="10"/>
  <c r="AL310" i="10"/>
  <c r="AK310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AO309" i="10"/>
  <c r="AN309" i="10"/>
  <c r="AM309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AO308" i="10"/>
  <c r="AN308" i="10"/>
  <c r="AM308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AO307" i="10"/>
  <c r="AN307" i="10"/>
  <c r="AM307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AO306" i="10"/>
  <c r="AN306" i="10"/>
  <c r="AM306" i="10"/>
  <c r="AL306" i="10"/>
  <c r="AK306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AO305" i="10"/>
  <c r="AN305" i="10"/>
  <c r="AM305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AO304" i="10"/>
  <c r="AN304" i="10"/>
  <c r="AM304" i="10"/>
  <c r="AL304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AO303" i="10"/>
  <c r="AN303" i="10"/>
  <c r="AM303" i="10"/>
  <c r="AL303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AO302" i="10"/>
  <c r="AN302" i="10"/>
  <c r="AM302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AO301" i="10"/>
  <c r="AN301" i="10"/>
  <c r="AM301" i="10"/>
  <c r="AL301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AO300" i="10"/>
  <c r="AN300" i="10"/>
  <c r="AM300" i="10"/>
  <c r="AL300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AO299" i="10"/>
  <c r="AN299" i="10"/>
  <c r="AM299" i="10"/>
  <c r="AL299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AO298" i="10"/>
  <c r="AN298" i="10"/>
  <c r="AM298" i="10"/>
  <c r="AL298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AO297" i="10"/>
  <c r="AN297" i="10"/>
  <c r="AM297" i="10"/>
  <c r="AL297" i="10"/>
  <c r="AK297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AO296" i="10"/>
  <c r="AN296" i="10"/>
  <c r="AM296" i="10"/>
  <c r="AL296" i="10"/>
  <c r="AK296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AO295" i="10"/>
  <c r="AN295" i="10"/>
  <c r="AM295" i="10"/>
  <c r="AL295" i="10"/>
  <c r="AK295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AO294" i="10"/>
  <c r="AN294" i="10"/>
  <c r="AM294" i="10"/>
  <c r="AL294" i="10"/>
  <c r="AK294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AO293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AO292" i="10"/>
  <c r="AN292" i="10"/>
  <c r="AM292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AO291" i="10"/>
  <c r="AN291" i="10"/>
  <c r="AM291" i="10"/>
  <c r="AL291" i="10"/>
  <c r="AK291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AO290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AO289" i="10"/>
  <c r="AN289" i="10"/>
  <c r="AM289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AO288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AO287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AO286" i="10"/>
  <c r="AN286" i="10"/>
  <c r="AM286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AO285" i="10"/>
  <c r="AN285" i="10"/>
  <c r="AM285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AO283" i="10"/>
  <c r="AN283" i="10"/>
  <c r="AM283" i="10"/>
  <c r="AL283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AO282" i="10"/>
  <c r="AN282" i="10"/>
  <c r="AM282" i="10"/>
  <c r="AL282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AO281" i="10"/>
  <c r="AN281" i="10"/>
  <c r="AM281" i="10"/>
  <c r="AL281" i="10"/>
  <c r="AK281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AO280" i="10"/>
  <c r="AN280" i="10"/>
  <c r="AM280" i="10"/>
  <c r="AL280" i="10"/>
  <c r="AK280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AO279" i="10"/>
  <c r="AN279" i="10"/>
  <c r="AM279" i="10"/>
  <c r="AL279" i="10"/>
  <c r="AK279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AO278" i="10"/>
  <c r="AN278" i="10"/>
  <c r="AM278" i="10"/>
  <c r="AL278" i="10"/>
  <c r="AK278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AO277" i="10"/>
  <c r="AN277" i="10"/>
  <c r="AM277" i="10"/>
  <c r="AL277" i="10"/>
  <c r="AK277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AO276" i="10"/>
  <c r="AN276" i="10"/>
  <c r="AM276" i="10"/>
  <c r="AL276" i="10"/>
  <c r="AK276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AO275" i="10"/>
  <c r="AN275" i="10"/>
  <c r="AM275" i="10"/>
  <c r="AL275" i="10"/>
  <c r="AK275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AO274" i="10"/>
  <c r="AN274" i="10"/>
  <c r="AM274" i="10"/>
  <c r="AL274" i="10"/>
  <c r="AK274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AO273" i="10"/>
  <c r="AN273" i="10"/>
  <c r="AM273" i="10"/>
  <c r="AL273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AO272" i="10"/>
  <c r="AN272" i="10"/>
  <c r="AM272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AO271" i="10"/>
  <c r="AN271" i="10"/>
  <c r="AM271" i="10"/>
  <c r="AL271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AO270" i="10"/>
  <c r="AN270" i="10"/>
  <c r="AM270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AO269" i="10"/>
  <c r="AN269" i="10"/>
  <c r="AM269" i="10"/>
  <c r="AL269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AO268" i="10"/>
  <c r="AN268" i="10"/>
  <c r="AM268" i="10"/>
  <c r="AL268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AO267" i="10"/>
  <c r="AN267" i="10"/>
  <c r="AM267" i="10"/>
  <c r="AL267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AO266" i="10"/>
  <c r="AN266" i="10"/>
  <c r="AM266" i="10"/>
  <c r="AL266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AO265" i="10"/>
  <c r="AN265" i="10"/>
  <c r="AM265" i="10"/>
  <c r="AL265" i="10"/>
  <c r="AK265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AO264" i="10"/>
  <c r="AN264" i="10"/>
  <c r="AM264" i="10"/>
  <c r="AL264" i="10"/>
  <c r="AK264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AO263" i="10"/>
  <c r="AN263" i="10"/>
  <c r="AM263" i="10"/>
  <c r="AL263" i="10"/>
  <c r="AK263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AO262" i="10"/>
  <c r="AN262" i="10"/>
  <c r="AM262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AO261" i="10"/>
  <c r="AN261" i="10"/>
  <c r="AM261" i="10"/>
  <c r="AL261" i="10"/>
  <c r="AK261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AO260" i="10"/>
  <c r="AN260" i="10"/>
  <c r="AM260" i="10"/>
  <c r="AL260" i="10"/>
  <c r="AK260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AO259" i="10"/>
  <c r="AN259" i="10"/>
  <c r="AM259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AO258" i="10"/>
  <c r="AN258" i="10"/>
  <c r="AM258" i="10"/>
  <c r="AL258" i="10"/>
  <c r="AK258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AO257" i="10"/>
  <c r="AN257" i="10"/>
  <c r="AM257" i="10"/>
  <c r="AL257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AO256" i="10"/>
  <c r="AN256" i="10"/>
  <c r="AM256" i="10"/>
  <c r="AL256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AO255" i="10"/>
  <c r="AN255" i="10"/>
  <c r="AM255" i="10"/>
  <c r="AL255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AO254" i="10"/>
  <c r="AN254" i="10"/>
  <c r="AM254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AO253" i="10"/>
  <c r="AN253" i="10"/>
  <c r="AM253" i="10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AO252" i="10"/>
  <c r="AN252" i="10"/>
  <c r="AM252" i="10"/>
  <c r="AL252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AO251" i="10"/>
  <c r="AN251" i="10"/>
  <c r="AM251" i="10"/>
  <c r="AL251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AO250" i="10"/>
  <c r="AN250" i="10"/>
  <c r="AM250" i="10"/>
  <c r="AL250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AO249" i="10"/>
  <c r="AN249" i="10"/>
  <c r="AM249" i="10"/>
  <c r="AL249" i="10"/>
  <c r="AK249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AO248" i="10"/>
  <c r="AN248" i="10"/>
  <c r="AM248" i="10"/>
  <c r="AL248" i="10"/>
  <c r="AK248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AO247" i="10"/>
  <c r="AN247" i="10"/>
  <c r="AM247" i="10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AO246" i="10"/>
  <c r="AN246" i="10"/>
  <c r="AM246" i="10"/>
  <c r="AL246" i="10"/>
  <c r="AK246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AO245" i="10"/>
  <c r="AN245" i="10"/>
  <c r="AM245" i="10"/>
  <c r="AL245" i="10"/>
  <c r="AK245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AO244" i="10"/>
  <c r="AN244" i="10"/>
  <c r="AM244" i="10"/>
  <c r="AL244" i="10"/>
  <c r="AK244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AO243" i="10"/>
  <c r="AN243" i="10"/>
  <c r="AM243" i="10"/>
  <c r="AL243" i="10"/>
  <c r="AK243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AO242" i="10"/>
  <c r="AN242" i="10"/>
  <c r="AM242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AO241" i="10"/>
  <c r="AN241" i="10"/>
  <c r="AM241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AO240" i="10"/>
  <c r="AN240" i="10"/>
  <c r="AM240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AO239" i="10"/>
  <c r="AN239" i="10"/>
  <c r="AM239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AO237" i="10"/>
  <c r="AN237" i="10"/>
  <c r="AM237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AO236" i="10"/>
  <c r="AN236" i="10"/>
  <c r="AM236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AO234" i="10"/>
  <c r="AN234" i="10"/>
  <c r="AM234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AO233" i="10"/>
  <c r="AN233" i="10"/>
  <c r="AM233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AO232" i="10"/>
  <c r="AN232" i="10"/>
  <c r="AM232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AO230" i="10"/>
  <c r="AN230" i="10"/>
  <c r="AM230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AO229" i="10"/>
  <c r="AN229" i="10"/>
  <c r="AM229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AO22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AO224" i="10"/>
  <c r="AN224" i="10"/>
  <c r="AM224" i="10"/>
  <c r="AL224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AO223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AO195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AO194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AO188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AO186" i="10"/>
  <c r="AN186" i="10"/>
  <c r="AM186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AO185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AO183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AO182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AO181" i="10"/>
  <c r="AN181" i="10"/>
  <c r="AM181" i="10"/>
  <c r="AL181" i="10"/>
  <c r="AK181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AO180" i="10"/>
  <c r="AN180" i="10"/>
  <c r="AM180" i="10"/>
  <c r="AL180" i="10"/>
  <c r="AK180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AO179" i="10"/>
  <c r="AN179" i="10"/>
  <c r="AM179" i="10"/>
  <c r="AL179" i="10"/>
  <c r="AK179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AO177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AO176" i="10"/>
  <c r="AN176" i="10"/>
  <c r="AM176" i="10"/>
  <c r="AL176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AO175" i="10"/>
  <c r="AN175" i="10"/>
  <c r="AM175" i="10"/>
  <c r="AL175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AO174" i="10"/>
  <c r="AN174" i="10"/>
  <c r="AM174" i="10"/>
  <c r="AL174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AO173" i="10"/>
  <c r="AN173" i="10"/>
  <c r="AM173" i="10"/>
  <c r="AL173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AO172" i="10"/>
  <c r="AN172" i="10"/>
  <c r="AM172" i="10"/>
  <c r="AL172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AO171" i="10"/>
  <c r="AN171" i="10"/>
  <c r="AM171" i="10"/>
  <c r="AL171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AO170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AO169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AO168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AO166" i="10"/>
  <c r="AN166" i="10"/>
  <c r="AM166" i="10"/>
  <c r="AL166" i="10"/>
  <c r="AK166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AO165" i="10"/>
  <c r="AN165" i="10"/>
  <c r="AM165" i="10"/>
  <c r="AL165" i="10"/>
  <c r="AK165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AO164" i="10"/>
  <c r="AN164" i="10"/>
  <c r="AM164" i="10"/>
  <c r="AL164" i="10"/>
  <c r="AK164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AO131" i="10"/>
  <c r="AN131" i="10"/>
  <c r="AM131" i="10"/>
  <c r="AL131" i="10"/>
  <c r="AK131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AO127" i="10"/>
  <c r="AN127" i="10"/>
  <c r="AM127" i="10"/>
  <c r="AL127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AO126" i="10"/>
  <c r="AN126" i="10"/>
  <c r="AM126" i="10"/>
  <c r="AL126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AO125" i="10"/>
  <c r="AN125" i="10"/>
  <c r="AM125" i="10"/>
  <c r="AL125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AO123" i="10"/>
  <c r="AN123" i="10"/>
  <c r="AM123" i="10"/>
  <c r="AL123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AO122" i="10"/>
  <c r="AN122" i="10"/>
  <c r="AM122" i="10"/>
  <c r="AL122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AO120" i="10"/>
  <c r="AN120" i="10"/>
  <c r="AM120" i="10"/>
  <c r="AL120" i="10"/>
  <c r="AK120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AO116" i="10"/>
  <c r="AN116" i="10"/>
  <c r="AM116" i="10"/>
  <c r="AL116" i="10"/>
  <c r="AK116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AO115" i="10"/>
  <c r="AN115" i="10"/>
  <c r="AM115" i="10"/>
  <c r="AL115" i="10"/>
  <c r="AK115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AO112" i="10"/>
  <c r="AN112" i="10"/>
  <c r="AM112" i="10"/>
  <c r="AL112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AO111" i="10"/>
  <c r="AN111" i="10"/>
  <c r="AM111" i="10"/>
  <c r="AL111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AO110" i="10"/>
  <c r="AN110" i="10"/>
  <c r="AM110" i="10"/>
  <c r="AL110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AO109" i="10"/>
  <c r="AN109" i="10"/>
  <c r="AM109" i="10"/>
  <c r="AL109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AO105" i="10"/>
  <c r="AN105" i="10"/>
  <c r="AM105" i="10"/>
  <c r="AL105" i="10"/>
  <c r="AK105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AO104" i="10"/>
  <c r="AN104" i="10"/>
  <c r="AM104" i="10"/>
  <c r="AL104" i="10"/>
  <c r="AK104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AO101" i="10"/>
  <c r="AN101" i="10"/>
  <c r="AM101" i="10"/>
  <c r="AL101" i="10"/>
  <c r="AK101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AO99" i="10"/>
  <c r="AN99" i="10"/>
  <c r="AM99" i="10"/>
  <c r="AL99" i="10"/>
  <c r="AK99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AO98" i="10"/>
  <c r="AN98" i="10"/>
  <c r="AM98" i="10"/>
  <c r="AL98" i="10"/>
  <c r="AK98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AO94" i="10"/>
  <c r="AN94" i="10"/>
  <c r="AM94" i="10"/>
  <c r="AL94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AO92" i="10"/>
  <c r="AN92" i="10"/>
  <c r="AM92" i="10"/>
  <c r="AL92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AO90" i="10"/>
  <c r="AN90" i="10"/>
  <c r="AM90" i="10"/>
  <c r="AL90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AO89" i="10"/>
  <c r="AN89" i="10"/>
  <c r="AM89" i="10"/>
  <c r="AL89" i="10"/>
  <c r="AK89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AO82" i="10"/>
  <c r="AN82" i="10"/>
  <c r="AM82" i="10"/>
  <c r="AL82" i="10"/>
  <c r="AK82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AO32" i="10"/>
  <c r="AN32" i="10"/>
  <c r="AM32" i="10"/>
  <c r="AL32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A11" i="3"/>
  <c r="A10" i="3"/>
  <c r="A9" i="3"/>
  <c r="A8" i="3"/>
  <c r="A7" i="3"/>
  <c r="A6" i="3"/>
  <c r="A5" i="3"/>
  <c r="A4" i="3"/>
  <c r="A3" i="3"/>
  <c r="A2" i="3"/>
  <c r="G127" i="2" l="1"/>
  <c r="G64" i="2"/>
  <c r="G62" i="2"/>
  <c r="G61" i="2"/>
  <c r="G31" i="2"/>
  <c r="B16" i="1"/>
  <c r="B15" i="1"/>
  <c r="B14" i="1"/>
  <c r="B13" i="1"/>
  <c r="C12" i="1"/>
  <c r="B12" i="1"/>
  <c r="C10" i="1"/>
  <c r="B10" i="1"/>
  <c r="C9" i="1"/>
  <c r="B9" i="1"/>
  <c r="B6" i="1"/>
  <c r="B5" i="1"/>
  <c r="B7" i="1" s="1"/>
  <c r="G99" i="2" l="1"/>
  <c r="G100" i="2"/>
  <c r="G101" i="2"/>
  <c r="G102" i="2"/>
  <c r="G103" i="2"/>
  <c r="G104" i="2"/>
  <c r="G105" i="2"/>
  <c r="H105" i="2" s="1"/>
  <c r="G106" i="2"/>
  <c r="G107" i="2"/>
  <c r="H107" i="2" s="1"/>
  <c r="G108" i="2"/>
  <c r="G109" i="2"/>
  <c r="G110" i="2"/>
  <c r="G111" i="2"/>
  <c r="G112" i="2"/>
  <c r="G113" i="2"/>
  <c r="G114" i="2"/>
  <c r="G115" i="2"/>
  <c r="G116" i="2"/>
  <c r="G117" i="2"/>
  <c r="H117" i="2" s="1"/>
  <c r="G118" i="2"/>
  <c r="G119" i="2"/>
  <c r="G120" i="2"/>
  <c r="G121" i="2"/>
  <c r="G122" i="2"/>
  <c r="G123" i="2"/>
  <c r="G124" i="2"/>
  <c r="G125" i="2"/>
  <c r="G126" i="2"/>
  <c r="H126" i="2" s="1"/>
  <c r="G161" i="2"/>
  <c r="G162" i="2"/>
  <c r="G163" i="2"/>
  <c r="G164" i="2"/>
  <c r="G165" i="2"/>
  <c r="G166" i="2"/>
  <c r="G167" i="2"/>
  <c r="H167" i="2" s="1"/>
  <c r="G168" i="2"/>
  <c r="G169" i="2"/>
  <c r="G170" i="2"/>
  <c r="G171" i="2"/>
  <c r="G172" i="2"/>
  <c r="G173" i="2"/>
  <c r="G174" i="2"/>
  <c r="H174" i="2" s="1"/>
  <c r="G175" i="2"/>
  <c r="G176" i="2"/>
  <c r="G177" i="2"/>
  <c r="G178" i="2"/>
  <c r="G179" i="2"/>
  <c r="G180" i="2"/>
  <c r="G181" i="2"/>
  <c r="H181" i="2" s="1"/>
  <c r="G182" i="2"/>
  <c r="G183" i="2"/>
  <c r="G184" i="2"/>
  <c r="G185" i="2"/>
  <c r="G186" i="2"/>
  <c r="G187" i="2"/>
  <c r="G188" i="2"/>
  <c r="H188" i="2" s="1"/>
  <c r="G189" i="2"/>
  <c r="G190" i="2"/>
  <c r="G191" i="2"/>
  <c r="G192" i="2"/>
  <c r="G193" i="2"/>
  <c r="G194" i="2"/>
  <c r="G195" i="2"/>
  <c r="H195" i="2" s="1"/>
  <c r="G196" i="2"/>
  <c r="G197" i="2"/>
  <c r="G198" i="2"/>
  <c r="G199" i="2"/>
  <c r="G200" i="2"/>
  <c r="G201" i="2"/>
  <c r="G202" i="2"/>
  <c r="H202" i="2" s="1"/>
  <c r="G203" i="2"/>
  <c r="G204" i="2"/>
  <c r="G205" i="2"/>
  <c r="G206" i="2"/>
  <c r="G207" i="2"/>
  <c r="G208" i="2"/>
  <c r="G209" i="2"/>
  <c r="H209" i="2" s="1"/>
  <c r="G210" i="2"/>
  <c r="G211" i="2"/>
  <c r="G212" i="2"/>
  <c r="G213" i="2"/>
  <c r="G214" i="2"/>
  <c r="G215" i="2"/>
  <c r="G216" i="2"/>
  <c r="H216" i="2" s="1"/>
  <c r="G218" i="2"/>
  <c r="G219" i="2"/>
  <c r="G220" i="2"/>
  <c r="G221" i="2"/>
  <c r="G222" i="2"/>
  <c r="G223" i="2"/>
  <c r="G224" i="2"/>
  <c r="H224" i="2" s="1"/>
  <c r="G225" i="2"/>
  <c r="H225" i="2" s="1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H238" i="2" s="1"/>
  <c r="G239" i="2"/>
  <c r="G240" i="2"/>
  <c r="G241" i="2"/>
  <c r="G242" i="2"/>
  <c r="G243" i="2"/>
  <c r="G244" i="2"/>
  <c r="G245" i="2"/>
  <c r="H245" i="2" s="1"/>
  <c r="G246" i="2"/>
  <c r="G247" i="2"/>
  <c r="G248" i="2"/>
  <c r="G249" i="2"/>
  <c r="G250" i="2"/>
  <c r="G251" i="2"/>
  <c r="G252" i="2"/>
  <c r="H252" i="2" s="1"/>
  <c r="G253" i="2"/>
  <c r="G254" i="2"/>
  <c r="G255" i="2"/>
  <c r="G256" i="2"/>
  <c r="G257" i="2"/>
  <c r="G258" i="2"/>
  <c r="G259" i="2"/>
  <c r="H259" i="2" s="1"/>
  <c r="G260" i="2"/>
  <c r="G261" i="2"/>
  <c r="G262" i="2"/>
  <c r="G263" i="2"/>
  <c r="G264" i="2"/>
  <c r="G265" i="2"/>
  <c r="G266" i="2"/>
  <c r="H266" i="2" s="1"/>
  <c r="G267" i="2"/>
  <c r="G268" i="2"/>
  <c r="G269" i="2"/>
  <c r="G270" i="2"/>
  <c r="G271" i="2"/>
  <c r="G272" i="2"/>
  <c r="G273" i="2"/>
  <c r="H273" i="2" s="1"/>
  <c r="G274" i="2"/>
  <c r="G275" i="2"/>
  <c r="G276" i="2"/>
  <c r="G277" i="2"/>
  <c r="G278" i="2"/>
  <c r="G279" i="2"/>
  <c r="G280" i="2"/>
  <c r="H280" i="2" s="1"/>
  <c r="G281" i="2"/>
  <c r="G282" i="2"/>
  <c r="G283" i="2"/>
  <c r="G284" i="2"/>
  <c r="G285" i="2"/>
  <c r="G286" i="2"/>
  <c r="G287" i="2"/>
  <c r="H287" i="2" s="1"/>
  <c r="G288" i="2"/>
  <c r="G289" i="2"/>
  <c r="G290" i="2"/>
  <c r="G291" i="2"/>
  <c r="G292" i="2"/>
  <c r="G293" i="2"/>
  <c r="G294" i="2"/>
  <c r="H294" i="2" s="1"/>
  <c r="G295" i="2"/>
  <c r="G296" i="2"/>
  <c r="G297" i="2"/>
  <c r="G298" i="2"/>
  <c r="G299" i="2"/>
  <c r="G300" i="2"/>
  <c r="G301" i="2"/>
  <c r="H301" i="2" s="1"/>
  <c r="G302" i="2"/>
  <c r="G303" i="2"/>
  <c r="G304" i="2"/>
  <c r="G305" i="2"/>
  <c r="G306" i="2"/>
  <c r="G307" i="2"/>
  <c r="G308" i="2"/>
  <c r="H308" i="2" s="1"/>
  <c r="G309" i="2"/>
  <c r="G310" i="2"/>
  <c r="G311" i="2"/>
  <c r="G312" i="2"/>
  <c r="G313" i="2"/>
  <c r="G314" i="2"/>
  <c r="G315" i="2"/>
  <c r="H315" i="2" s="1"/>
  <c r="G316" i="2"/>
  <c r="G317" i="2"/>
  <c r="G318" i="2"/>
  <c r="G319" i="2"/>
  <c r="G320" i="2"/>
  <c r="G321" i="2"/>
  <c r="G322" i="2"/>
  <c r="H322" i="2" s="1"/>
  <c r="G323" i="2"/>
  <c r="G324" i="2"/>
  <c r="G325" i="2"/>
  <c r="G326" i="2"/>
  <c r="G327" i="2"/>
  <c r="G328" i="2"/>
  <c r="G329" i="2"/>
  <c r="H329" i="2" s="1"/>
  <c r="G330" i="2"/>
  <c r="G331" i="2"/>
  <c r="G332" i="2"/>
  <c r="G333" i="2"/>
  <c r="G334" i="2"/>
  <c r="G335" i="2"/>
  <c r="G336" i="2"/>
  <c r="H336" i="2" s="1"/>
  <c r="G337" i="2"/>
  <c r="G338" i="2"/>
  <c r="G339" i="2"/>
  <c r="G340" i="2"/>
  <c r="G341" i="2"/>
  <c r="G342" i="2"/>
  <c r="G343" i="2"/>
  <c r="H343" i="2" s="1"/>
  <c r="G344" i="2"/>
  <c r="G345" i="2"/>
  <c r="G346" i="2"/>
  <c r="G347" i="2"/>
  <c r="G348" i="2"/>
  <c r="G349" i="2"/>
  <c r="G350" i="2"/>
  <c r="H350" i="2" s="1"/>
  <c r="G351" i="2"/>
  <c r="G352" i="2"/>
  <c r="G353" i="2"/>
  <c r="G354" i="2"/>
  <c r="G355" i="2"/>
  <c r="G356" i="2"/>
  <c r="G357" i="2"/>
  <c r="H357" i="2" s="1"/>
  <c r="G358" i="2"/>
  <c r="G359" i="2"/>
  <c r="G360" i="2"/>
  <c r="G361" i="2"/>
  <c r="G362" i="2"/>
  <c r="G363" i="2"/>
  <c r="G364" i="2"/>
  <c r="H364" i="2" s="1"/>
  <c r="G365" i="2"/>
  <c r="G366" i="2"/>
  <c r="G367" i="2"/>
  <c r="G368" i="2"/>
  <c r="G369" i="2"/>
  <c r="G370" i="2"/>
  <c r="G371" i="2"/>
  <c r="H371" i="2" s="1"/>
  <c r="G372" i="2"/>
  <c r="G373" i="2"/>
  <c r="G374" i="2"/>
  <c r="G375" i="2"/>
  <c r="G376" i="2"/>
  <c r="G377" i="2"/>
  <c r="G378" i="2"/>
  <c r="H378" i="2" s="1"/>
  <c r="G379" i="2"/>
  <c r="G380" i="2"/>
  <c r="G381" i="2"/>
  <c r="G382" i="2"/>
  <c r="G383" i="2"/>
  <c r="G384" i="2"/>
  <c r="G385" i="2"/>
  <c r="H385" i="2" s="1"/>
  <c r="G386" i="2"/>
  <c r="G387" i="2"/>
  <c r="G388" i="2"/>
  <c r="G389" i="2"/>
  <c r="G390" i="2"/>
  <c r="G391" i="2"/>
  <c r="G392" i="2"/>
  <c r="H392" i="2" s="1"/>
  <c r="G393" i="2"/>
  <c r="G394" i="2"/>
  <c r="G395" i="2"/>
  <c r="G396" i="2"/>
  <c r="G397" i="2"/>
  <c r="G398" i="2"/>
  <c r="G399" i="2"/>
  <c r="H399" i="2" s="1"/>
  <c r="G400" i="2"/>
  <c r="G401" i="2"/>
  <c r="G402" i="2"/>
  <c r="G403" i="2"/>
  <c r="G404" i="2"/>
  <c r="G405" i="2"/>
  <c r="H405" i="2" s="1"/>
  <c r="G406" i="2"/>
  <c r="G408" i="2"/>
  <c r="G409" i="2"/>
  <c r="G410" i="2"/>
  <c r="G411" i="2"/>
  <c r="G412" i="2"/>
  <c r="H412" i="2" s="1"/>
  <c r="G413" i="2"/>
  <c r="G414" i="2"/>
  <c r="G415" i="2"/>
  <c r="G416" i="2"/>
  <c r="G417" i="2"/>
  <c r="H417" i="2" s="1"/>
  <c r="G419" i="2"/>
  <c r="G420" i="2"/>
  <c r="G421" i="2"/>
  <c r="G422" i="2"/>
  <c r="G423" i="2"/>
  <c r="H423" i="2" s="1"/>
  <c r="G425" i="2"/>
  <c r="G426" i="2"/>
  <c r="G427" i="2"/>
  <c r="G428" i="2"/>
  <c r="G429" i="2"/>
  <c r="H429" i="2" s="1"/>
  <c r="G431" i="2"/>
  <c r="G432" i="2"/>
  <c r="G433" i="2"/>
  <c r="G434" i="2"/>
  <c r="G435" i="2"/>
  <c r="H435" i="2" s="1"/>
  <c r="G437" i="2"/>
  <c r="G438" i="2"/>
  <c r="G439" i="2"/>
  <c r="G440" i="2"/>
  <c r="G441" i="2"/>
  <c r="H441" i="2" s="1"/>
  <c r="G445" i="2"/>
  <c r="G446" i="2"/>
  <c r="G447" i="2"/>
  <c r="G448" i="2"/>
  <c r="G449" i="2"/>
  <c r="G450" i="2"/>
  <c r="H450" i="2" s="1"/>
  <c r="G452" i="2"/>
  <c r="G453" i="2"/>
  <c r="G454" i="2"/>
  <c r="G455" i="2"/>
  <c r="G456" i="2"/>
  <c r="G457" i="2"/>
  <c r="H457" i="2" s="1"/>
  <c r="G459" i="2"/>
  <c r="G460" i="2"/>
  <c r="G461" i="2"/>
  <c r="G462" i="2"/>
  <c r="G463" i="2"/>
  <c r="G464" i="2"/>
  <c r="H464" i="2" s="1"/>
  <c r="G466" i="2"/>
  <c r="G467" i="2"/>
  <c r="G468" i="2"/>
  <c r="G469" i="2"/>
  <c r="G470" i="2"/>
  <c r="G471" i="2"/>
  <c r="G472" i="2"/>
  <c r="H472" i="2" s="1"/>
  <c r="G474" i="2"/>
  <c r="G475" i="2"/>
  <c r="G476" i="2"/>
  <c r="G477" i="2"/>
  <c r="G478" i="2"/>
  <c r="G479" i="2"/>
  <c r="H479" i="2" s="1"/>
  <c r="G482" i="2"/>
  <c r="G483" i="2"/>
  <c r="G484" i="2"/>
  <c r="G485" i="2"/>
  <c r="G486" i="2"/>
  <c r="G487" i="2"/>
  <c r="H487" i="2" s="1"/>
  <c r="G488" i="2"/>
  <c r="G489" i="2"/>
  <c r="G490" i="2"/>
  <c r="H490" i="2" s="1"/>
  <c r="G491" i="2"/>
  <c r="G492" i="2"/>
  <c r="G493" i="2"/>
  <c r="G494" i="2"/>
  <c r="G495" i="2"/>
  <c r="G496" i="2"/>
  <c r="G497" i="2"/>
  <c r="H497" i="2" s="1"/>
  <c r="G498" i="2"/>
  <c r="G499" i="2"/>
  <c r="G500" i="2"/>
  <c r="G501" i="2"/>
  <c r="G502" i="2"/>
  <c r="H502" i="2" s="1"/>
  <c r="G503" i="2"/>
  <c r="G504" i="2"/>
  <c r="G505" i="2"/>
  <c r="G506" i="2"/>
  <c r="G507" i="2"/>
  <c r="G508" i="2"/>
  <c r="H508" i="2" s="1"/>
  <c r="G509" i="2"/>
  <c r="G510" i="2"/>
  <c r="G511" i="2"/>
  <c r="G512" i="2"/>
  <c r="G513" i="2"/>
  <c r="G514" i="2"/>
  <c r="G515" i="2"/>
  <c r="G516" i="2"/>
  <c r="H516" i="2" s="1"/>
  <c r="G517" i="2"/>
  <c r="G518" i="2"/>
  <c r="G519" i="2"/>
  <c r="G520" i="2"/>
  <c r="G521" i="2"/>
  <c r="H521" i="2" s="1"/>
  <c r="G522" i="2"/>
  <c r="G523" i="2"/>
  <c r="G524" i="2"/>
  <c r="G525" i="2"/>
  <c r="G526" i="2"/>
  <c r="G527" i="2"/>
  <c r="H527" i="2" s="1"/>
  <c r="G528" i="2"/>
  <c r="G529" i="2"/>
  <c r="G530" i="2"/>
  <c r="G531" i="2"/>
  <c r="G532" i="2"/>
  <c r="G533" i="2"/>
  <c r="H533" i="2" s="1"/>
  <c r="G534" i="2"/>
  <c r="G535" i="2"/>
  <c r="G536" i="2"/>
  <c r="G537" i="2"/>
  <c r="G538" i="2"/>
  <c r="H538" i="2" s="1"/>
  <c r="G539" i="2"/>
  <c r="G540" i="2"/>
  <c r="G541" i="2"/>
  <c r="G542" i="2"/>
  <c r="G543" i="2"/>
  <c r="G544" i="2"/>
  <c r="H544" i="2" s="1"/>
  <c r="G545" i="2"/>
  <c r="H545" i="2" s="1"/>
  <c r="G546" i="2"/>
  <c r="G547" i="2"/>
  <c r="G548" i="2"/>
  <c r="G549" i="2"/>
  <c r="G550" i="2"/>
  <c r="H550" i="2" s="1"/>
  <c r="G551" i="2"/>
  <c r="H551" i="2" s="1"/>
  <c r="G552" i="2"/>
  <c r="G553" i="2"/>
  <c r="G554" i="2"/>
  <c r="G555" i="2"/>
  <c r="G556" i="2"/>
  <c r="G557" i="2"/>
  <c r="H557" i="2" s="1"/>
  <c r="G558" i="2"/>
  <c r="G559" i="2"/>
  <c r="G560" i="2"/>
  <c r="G561" i="2"/>
  <c r="G562" i="2"/>
  <c r="G563" i="2"/>
  <c r="H563" i="2" s="1"/>
  <c r="G564" i="2"/>
  <c r="G565" i="2"/>
  <c r="G566" i="2"/>
  <c r="G567" i="2"/>
  <c r="G568" i="2"/>
  <c r="H568" i="2" s="1"/>
  <c r="G569" i="2"/>
  <c r="G570" i="2"/>
  <c r="G571" i="2"/>
  <c r="G572" i="2"/>
  <c r="G573" i="2"/>
  <c r="G574" i="2"/>
  <c r="G575" i="2"/>
  <c r="H575" i="2" s="1"/>
  <c r="G576" i="2"/>
  <c r="G577" i="2"/>
  <c r="G580" i="2"/>
  <c r="G581" i="2"/>
  <c r="G582" i="2"/>
  <c r="G583" i="2"/>
  <c r="G584" i="2"/>
  <c r="G586" i="2"/>
  <c r="G587" i="2"/>
  <c r="G588" i="2"/>
  <c r="G589" i="2"/>
  <c r="G590" i="2"/>
  <c r="G591" i="2"/>
  <c r="G592" i="2"/>
  <c r="G594" i="2"/>
  <c r="G595" i="2"/>
  <c r="G596" i="2"/>
  <c r="G597" i="2"/>
  <c r="G598" i="2"/>
  <c r="G599" i="2"/>
  <c r="G600" i="2"/>
  <c r="G602" i="2"/>
  <c r="G603" i="2"/>
  <c r="G604" i="2"/>
  <c r="G605" i="2"/>
  <c r="G606" i="2"/>
  <c r="G607" i="2"/>
  <c r="G608" i="2"/>
  <c r="G610" i="2"/>
  <c r="G611" i="2"/>
  <c r="G612" i="2"/>
  <c r="G613" i="2"/>
  <c r="G614" i="2"/>
  <c r="G615" i="2"/>
  <c r="G616" i="2"/>
  <c r="G618" i="2"/>
  <c r="G619" i="2"/>
  <c r="G620" i="2"/>
  <c r="G621" i="2"/>
  <c r="G622" i="2"/>
  <c r="G623" i="2"/>
  <c r="G624" i="2"/>
  <c r="G626" i="2"/>
  <c r="G627" i="2"/>
  <c r="G628" i="2"/>
  <c r="G629" i="2"/>
  <c r="G630" i="2"/>
  <c r="G631" i="2"/>
  <c r="G632" i="2"/>
  <c r="G634" i="2"/>
  <c r="G635" i="2"/>
  <c r="G636" i="2"/>
  <c r="G637" i="2"/>
  <c r="G638" i="2"/>
  <c r="G639" i="2"/>
  <c r="G640" i="2"/>
  <c r="G642" i="2"/>
  <c r="G643" i="2"/>
  <c r="G644" i="2"/>
  <c r="G645" i="2"/>
  <c r="G646" i="2"/>
  <c r="G647" i="2"/>
  <c r="G648" i="2"/>
  <c r="G650" i="2"/>
  <c r="G651" i="2"/>
  <c r="G653" i="2"/>
  <c r="G654" i="2"/>
  <c r="G655" i="2"/>
  <c r="G656" i="2"/>
  <c r="G657" i="2"/>
  <c r="G658" i="2"/>
  <c r="H658" i="2" s="1"/>
  <c r="G659" i="2"/>
  <c r="G660" i="2"/>
  <c r="G661" i="2"/>
  <c r="G662" i="2"/>
  <c r="G663" i="2"/>
  <c r="G664" i="2"/>
  <c r="G665" i="2"/>
  <c r="H665" i="2" s="1"/>
  <c r="G666" i="2"/>
  <c r="G667" i="2"/>
  <c r="G668" i="2"/>
  <c r="G669" i="2"/>
  <c r="H669" i="2" s="1"/>
  <c r="G670" i="2"/>
  <c r="G671" i="2"/>
  <c r="G672" i="2"/>
  <c r="G673" i="2"/>
  <c r="G674" i="2"/>
  <c r="G675" i="2"/>
  <c r="G676" i="2"/>
  <c r="H676" i="2" s="1"/>
  <c r="G677" i="2"/>
  <c r="G678" i="2"/>
  <c r="G679" i="2"/>
  <c r="G680" i="2"/>
  <c r="G681" i="2"/>
  <c r="G682" i="2"/>
  <c r="G683" i="2"/>
  <c r="H683" i="2" s="1"/>
  <c r="G684" i="2"/>
  <c r="G685" i="2"/>
  <c r="G686" i="2"/>
  <c r="G687" i="2"/>
  <c r="G688" i="2"/>
  <c r="G689" i="2"/>
  <c r="G690" i="2"/>
  <c r="H690" i="2" s="1"/>
  <c r="G691" i="2"/>
  <c r="G692" i="2"/>
  <c r="G693" i="2"/>
  <c r="G694" i="2"/>
  <c r="G695" i="2"/>
  <c r="G696" i="2"/>
  <c r="G697" i="2"/>
  <c r="G698" i="2"/>
  <c r="G699" i="2"/>
  <c r="H699" i="2" s="1"/>
  <c r="G700" i="2"/>
  <c r="H700" i="2" s="1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H714" i="2" s="1"/>
  <c r="G715" i="2"/>
  <c r="G716" i="2"/>
  <c r="G717" i="2"/>
  <c r="G718" i="2"/>
  <c r="G719" i="2"/>
  <c r="G720" i="2"/>
  <c r="H720" i="2" s="1"/>
  <c r="G721" i="2"/>
  <c r="G722" i="2"/>
  <c r="G723" i="2"/>
  <c r="G724" i="2"/>
  <c r="G725" i="2"/>
  <c r="G726" i="2"/>
  <c r="G727" i="2"/>
  <c r="G728" i="2"/>
  <c r="G729" i="2"/>
  <c r="G730" i="2"/>
  <c r="G731" i="2"/>
  <c r="G732" i="2"/>
  <c r="H732" i="2" s="1"/>
  <c r="G733" i="2"/>
  <c r="G734" i="2"/>
  <c r="G735" i="2"/>
  <c r="G736" i="2"/>
  <c r="G737" i="2"/>
  <c r="G738" i="2"/>
  <c r="G739" i="2"/>
  <c r="H739" i="2" s="1"/>
  <c r="G740" i="2"/>
  <c r="G741" i="2"/>
  <c r="G742" i="2"/>
  <c r="G743" i="2"/>
  <c r="G744" i="2"/>
  <c r="G745" i="2"/>
  <c r="G746" i="2"/>
  <c r="H746" i="2" s="1"/>
  <c r="G747" i="2"/>
  <c r="G748" i="2"/>
  <c r="G749" i="2"/>
  <c r="G750" i="2"/>
  <c r="G751" i="2"/>
  <c r="G752" i="2"/>
  <c r="G753" i="2"/>
  <c r="H753" i="2" s="1"/>
  <c r="G754" i="2"/>
  <c r="G755" i="2"/>
  <c r="G756" i="2"/>
  <c r="G757" i="2"/>
  <c r="G758" i="2"/>
  <c r="G759" i="2"/>
  <c r="G760" i="2"/>
  <c r="H760" i="2" s="1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H790" i="2" s="1"/>
  <c r="G791" i="2"/>
  <c r="H791" i="2" s="1"/>
  <c r="G792" i="2"/>
  <c r="G793" i="2"/>
  <c r="G794" i="2"/>
  <c r="G795" i="2"/>
  <c r="G796" i="2"/>
  <c r="G797" i="2"/>
  <c r="G798" i="2"/>
  <c r="G799" i="2"/>
  <c r="G800" i="2"/>
  <c r="G801" i="2"/>
  <c r="G802" i="2"/>
  <c r="G803" i="2"/>
  <c r="H803" i="2" s="1"/>
  <c r="G804" i="2"/>
  <c r="G805" i="2"/>
  <c r="G806" i="2"/>
  <c r="G807" i="2"/>
  <c r="G808" i="2"/>
  <c r="G809" i="2"/>
  <c r="G810" i="2"/>
  <c r="G811" i="2"/>
  <c r="H811" i="2" s="1"/>
  <c r="G812" i="2"/>
  <c r="G813" i="2"/>
  <c r="G814" i="2"/>
  <c r="G815" i="2"/>
  <c r="G816" i="2"/>
  <c r="G817" i="2"/>
  <c r="G818" i="2"/>
  <c r="G819" i="2"/>
  <c r="G820" i="2"/>
  <c r="G821" i="2"/>
  <c r="G822" i="2"/>
  <c r="G823" i="2"/>
  <c r="H823" i="2" s="1"/>
  <c r="G824" i="2"/>
  <c r="G825" i="2"/>
  <c r="G826" i="2"/>
  <c r="H826" i="2" s="1"/>
  <c r="G827" i="2"/>
  <c r="G828" i="2"/>
  <c r="G829" i="2"/>
  <c r="G830" i="2"/>
  <c r="G831" i="2"/>
  <c r="G832" i="2"/>
  <c r="H832" i="2" s="1"/>
  <c r="G833" i="2"/>
  <c r="G834" i="2"/>
  <c r="G835" i="2"/>
  <c r="G836" i="2"/>
  <c r="G837" i="2"/>
  <c r="G838" i="2"/>
  <c r="H838" i="2" s="1"/>
  <c r="G839" i="2"/>
  <c r="G840" i="2"/>
  <c r="G841" i="2"/>
  <c r="G842" i="2"/>
  <c r="G843" i="2"/>
  <c r="G844" i="2"/>
  <c r="H844" i="2" s="1"/>
  <c r="G845" i="2"/>
  <c r="G846" i="2"/>
  <c r="G847" i="2"/>
  <c r="G848" i="2"/>
  <c r="G849" i="2"/>
  <c r="G850" i="2"/>
  <c r="G851" i="2"/>
  <c r="G852" i="2"/>
  <c r="G853" i="2"/>
  <c r="H853" i="2" s="1"/>
  <c r="G854" i="2"/>
  <c r="G855" i="2"/>
  <c r="G856" i="2"/>
  <c r="G857" i="2"/>
  <c r="G858" i="2"/>
  <c r="G859" i="2"/>
  <c r="G860" i="2"/>
  <c r="G861" i="2"/>
  <c r="G862" i="2"/>
  <c r="G863" i="2"/>
  <c r="H863" i="2" s="1"/>
  <c r="G865" i="2"/>
  <c r="G866" i="2"/>
  <c r="G867" i="2"/>
  <c r="G868" i="2"/>
  <c r="G869" i="2"/>
  <c r="G870" i="2"/>
  <c r="G871" i="2"/>
  <c r="G872" i="2"/>
  <c r="G873" i="2"/>
  <c r="H873" i="2" s="1"/>
  <c r="G874" i="2"/>
  <c r="G875" i="2"/>
  <c r="G876" i="2"/>
  <c r="G877" i="2"/>
  <c r="G878" i="2"/>
  <c r="G879" i="2"/>
  <c r="G880" i="2"/>
  <c r="G881" i="2"/>
  <c r="G882" i="2"/>
  <c r="H882" i="2" s="1"/>
  <c r="G883" i="2"/>
  <c r="G884" i="2"/>
  <c r="G885" i="2"/>
  <c r="G886" i="2"/>
  <c r="G887" i="2"/>
  <c r="G888" i="2"/>
  <c r="G889" i="2"/>
  <c r="G890" i="2"/>
  <c r="G891" i="2"/>
  <c r="H891" i="2" s="1"/>
  <c r="G892" i="2"/>
  <c r="G893" i="2"/>
  <c r="G894" i="2"/>
  <c r="G895" i="2"/>
  <c r="G896" i="2"/>
  <c r="G897" i="2"/>
  <c r="G898" i="2"/>
  <c r="G899" i="2"/>
  <c r="G900" i="2"/>
  <c r="H900" i="2" s="1"/>
  <c r="G901" i="2"/>
  <c r="G902" i="2"/>
  <c r="G903" i="2"/>
  <c r="G904" i="2"/>
  <c r="G905" i="2"/>
  <c r="G906" i="2"/>
  <c r="G907" i="2"/>
  <c r="G908" i="2"/>
  <c r="G909" i="2"/>
  <c r="H909" i="2" s="1"/>
  <c r="G910" i="2"/>
  <c r="G911" i="2"/>
  <c r="G912" i="2"/>
  <c r="G913" i="2"/>
  <c r="G914" i="2"/>
  <c r="G915" i="2"/>
  <c r="G916" i="2"/>
  <c r="G917" i="2"/>
  <c r="G918" i="2"/>
  <c r="H918" i="2" s="1"/>
  <c r="G919" i="2"/>
  <c r="G920" i="2"/>
  <c r="G921" i="2"/>
  <c r="G922" i="2"/>
  <c r="G923" i="2"/>
  <c r="G924" i="2"/>
  <c r="G925" i="2"/>
  <c r="G926" i="2"/>
  <c r="G927" i="2"/>
  <c r="H927" i="2" s="1"/>
  <c r="G928" i="2"/>
  <c r="G929" i="2"/>
  <c r="G930" i="2"/>
  <c r="G931" i="2"/>
  <c r="G932" i="2"/>
  <c r="G933" i="2"/>
  <c r="G934" i="2"/>
  <c r="G935" i="2"/>
  <c r="G936" i="2"/>
  <c r="H936" i="2" s="1"/>
  <c r="G937" i="2"/>
  <c r="G938" i="2"/>
  <c r="G939" i="2"/>
  <c r="G940" i="2"/>
  <c r="G941" i="2"/>
  <c r="G942" i="2"/>
  <c r="G943" i="2"/>
  <c r="G944" i="2"/>
  <c r="G945" i="2"/>
  <c r="H945" i="2" s="1"/>
  <c r="G946" i="2"/>
  <c r="G947" i="2"/>
  <c r="G948" i="2"/>
  <c r="G949" i="2"/>
  <c r="G950" i="2"/>
  <c r="G951" i="2"/>
  <c r="G952" i="2"/>
  <c r="G953" i="2"/>
  <c r="G954" i="2"/>
  <c r="H954" i="2" s="1"/>
  <c r="G955" i="2"/>
  <c r="G956" i="2"/>
  <c r="G957" i="2"/>
  <c r="G958" i="2"/>
  <c r="G959" i="2"/>
  <c r="G960" i="2"/>
  <c r="G961" i="2"/>
  <c r="G962" i="2"/>
  <c r="H962" i="2" s="1"/>
  <c r="G963" i="2"/>
  <c r="G964" i="2"/>
  <c r="G965" i="2"/>
  <c r="G966" i="2"/>
  <c r="G967" i="2"/>
  <c r="G968" i="2"/>
  <c r="G969" i="2"/>
  <c r="G970" i="2"/>
  <c r="G971" i="2"/>
  <c r="G972" i="2"/>
  <c r="H972" i="2" s="1"/>
  <c r="G973" i="2"/>
  <c r="G974" i="2"/>
  <c r="G975" i="2"/>
  <c r="G976" i="2"/>
  <c r="G977" i="2"/>
  <c r="G978" i="2"/>
  <c r="G979" i="2"/>
  <c r="G980" i="2"/>
  <c r="G981" i="2"/>
  <c r="H981" i="2" s="1"/>
  <c r="G982" i="2"/>
  <c r="G983" i="2"/>
  <c r="G984" i="2"/>
  <c r="G985" i="2"/>
  <c r="G986" i="2"/>
  <c r="G987" i="2"/>
  <c r="G988" i="2"/>
  <c r="G989" i="2"/>
  <c r="G990" i="2"/>
  <c r="H990" i="2" s="1"/>
  <c r="G991" i="2"/>
  <c r="G992" i="2"/>
  <c r="G993" i="2"/>
  <c r="G994" i="2"/>
  <c r="G995" i="2"/>
  <c r="G996" i="2"/>
  <c r="G997" i="2"/>
  <c r="G998" i="2"/>
  <c r="G999" i="2"/>
  <c r="H999" i="2" s="1"/>
  <c r="G1000" i="2"/>
  <c r="G1001" i="2"/>
  <c r="G1002" i="2"/>
  <c r="G1003" i="2"/>
  <c r="G1004" i="2"/>
  <c r="G1005" i="2"/>
  <c r="G1006" i="2"/>
  <c r="G1007" i="2"/>
  <c r="G1008" i="2"/>
  <c r="H1008" i="2" s="1"/>
  <c r="G1009" i="2"/>
  <c r="G1010" i="2"/>
  <c r="G1011" i="2"/>
  <c r="G1012" i="2"/>
  <c r="G1013" i="2"/>
  <c r="G1014" i="2"/>
  <c r="G1015" i="2"/>
  <c r="G1016" i="2"/>
  <c r="G1017" i="2"/>
  <c r="H1017" i="2" s="1"/>
  <c r="G1018" i="2"/>
  <c r="G1019" i="2"/>
  <c r="G1020" i="2"/>
  <c r="G1021" i="2"/>
  <c r="G1022" i="2"/>
  <c r="G1023" i="2"/>
  <c r="G1024" i="2"/>
  <c r="G1025" i="2"/>
  <c r="G1026" i="2"/>
  <c r="H1026" i="2" s="1"/>
  <c r="G1027" i="2"/>
  <c r="G1028" i="2"/>
  <c r="G1029" i="2"/>
  <c r="G1030" i="2"/>
  <c r="G1031" i="2"/>
  <c r="G1032" i="2"/>
  <c r="G1033" i="2"/>
  <c r="G1034" i="2"/>
  <c r="G1035" i="2"/>
  <c r="H1035" i="2" s="1"/>
  <c r="G1036" i="2"/>
  <c r="G1037" i="2"/>
  <c r="G1038" i="2"/>
  <c r="G1039" i="2"/>
  <c r="G1040" i="2"/>
  <c r="G1041" i="2"/>
  <c r="G1042" i="2"/>
  <c r="G1043" i="2"/>
  <c r="G1044" i="2"/>
  <c r="H1044" i="2" s="1"/>
  <c r="G1045" i="2"/>
  <c r="G1046" i="2"/>
  <c r="G1047" i="2"/>
  <c r="G1048" i="2"/>
  <c r="G1049" i="2"/>
  <c r="G1050" i="2"/>
  <c r="G1051" i="2"/>
  <c r="G1052" i="2"/>
  <c r="G1053" i="2"/>
  <c r="H1053" i="2" s="1"/>
  <c r="G1054" i="2"/>
  <c r="G1055" i="2"/>
  <c r="G1056" i="2"/>
  <c r="G1057" i="2"/>
  <c r="G1058" i="2"/>
  <c r="G1059" i="2"/>
  <c r="G1060" i="2"/>
  <c r="G1061" i="2"/>
  <c r="G1062" i="2"/>
  <c r="H1062" i="2" s="1"/>
  <c r="G1063" i="2"/>
  <c r="G1064" i="2"/>
  <c r="G1065" i="2"/>
  <c r="G1066" i="2"/>
  <c r="G1067" i="2"/>
  <c r="G1068" i="2"/>
  <c r="G1069" i="2"/>
  <c r="G1070" i="2"/>
  <c r="G1071" i="2"/>
  <c r="H1071" i="2" s="1"/>
  <c r="G1072" i="2"/>
  <c r="G1073" i="2"/>
  <c r="G1074" i="2"/>
  <c r="G1075" i="2"/>
  <c r="G1076" i="2"/>
  <c r="G1077" i="2"/>
  <c r="G1078" i="2"/>
  <c r="G1079" i="2"/>
  <c r="G1080" i="2"/>
  <c r="H1080" i="2" s="1"/>
  <c r="G1081" i="2"/>
  <c r="G1082" i="2"/>
  <c r="G1083" i="2"/>
  <c r="G1084" i="2"/>
  <c r="G1085" i="2"/>
  <c r="G1086" i="2"/>
  <c r="G1087" i="2"/>
  <c r="G1088" i="2"/>
  <c r="G1089" i="2"/>
  <c r="H1089" i="2" s="1"/>
  <c r="G1090" i="2"/>
  <c r="G1091" i="2"/>
  <c r="G1092" i="2"/>
  <c r="G1093" i="2"/>
  <c r="G1094" i="2"/>
  <c r="G1095" i="2"/>
  <c r="G1096" i="2"/>
  <c r="G1097" i="2"/>
  <c r="G1098" i="2"/>
  <c r="H1098" i="2" s="1"/>
  <c r="G1099" i="2"/>
  <c r="G1100" i="2"/>
  <c r="G1101" i="2"/>
  <c r="G1102" i="2"/>
  <c r="G1103" i="2"/>
  <c r="G1104" i="2"/>
  <c r="G1105" i="2"/>
  <c r="G1106" i="2"/>
  <c r="G1107" i="2"/>
  <c r="H1107" i="2" s="1"/>
  <c r="G1108" i="2"/>
  <c r="G1109" i="2"/>
  <c r="G1110" i="2"/>
  <c r="G1111" i="2"/>
  <c r="G1112" i="2"/>
  <c r="G1113" i="2"/>
  <c r="G1114" i="2"/>
  <c r="G1115" i="2"/>
  <c r="G1116" i="2"/>
  <c r="H1116" i="2" s="1"/>
  <c r="G1117" i="2"/>
  <c r="G1118" i="2"/>
  <c r="G1119" i="2"/>
  <c r="G1120" i="2"/>
  <c r="G1121" i="2"/>
  <c r="G1122" i="2"/>
  <c r="G1123" i="2"/>
  <c r="H1123" i="2" s="1"/>
  <c r="G1124" i="2"/>
  <c r="G1125" i="2"/>
  <c r="G1126" i="2"/>
  <c r="G1127" i="2"/>
  <c r="G1128" i="2"/>
  <c r="G1129" i="2"/>
  <c r="G1130" i="2"/>
  <c r="G1131" i="2"/>
  <c r="G1132" i="2"/>
  <c r="G1133" i="2"/>
  <c r="G1134" i="2"/>
  <c r="H1134" i="2" s="1"/>
  <c r="G1135" i="2"/>
  <c r="G1136" i="2"/>
  <c r="G1137" i="2"/>
  <c r="G1138" i="2"/>
  <c r="G1139" i="2"/>
  <c r="G1140" i="2"/>
  <c r="G1141" i="2"/>
  <c r="G1142" i="2"/>
  <c r="G1143" i="2"/>
  <c r="H1143" i="2" s="1"/>
  <c r="G1144" i="2"/>
  <c r="G1145" i="2"/>
  <c r="G1146" i="2"/>
  <c r="G1147" i="2"/>
  <c r="G1148" i="2"/>
  <c r="G1149" i="2"/>
  <c r="G1150" i="2"/>
  <c r="H1150" i="2" s="1"/>
  <c r="G1151" i="2"/>
  <c r="G1152" i="2"/>
  <c r="H1152" i="2" s="1"/>
  <c r="G1153" i="2"/>
  <c r="G1154" i="2"/>
  <c r="G1155" i="2"/>
  <c r="G1156" i="2"/>
  <c r="G1157" i="2"/>
  <c r="G1158" i="2"/>
  <c r="G1159" i="2"/>
  <c r="G1160" i="2"/>
  <c r="G1161" i="2"/>
  <c r="H1161" i="2" s="1"/>
  <c r="G1162" i="2"/>
  <c r="G1163" i="2"/>
  <c r="G1164" i="2"/>
  <c r="G1165" i="2"/>
  <c r="G1166" i="2"/>
  <c r="G1167" i="2"/>
  <c r="G1168" i="2"/>
  <c r="G1169" i="2"/>
  <c r="G1170" i="2"/>
  <c r="H1170" i="2" s="1"/>
  <c r="G1171" i="2"/>
  <c r="G1172" i="2"/>
  <c r="G1173" i="2"/>
  <c r="G1174" i="2"/>
  <c r="G1175" i="2"/>
  <c r="G1176" i="2"/>
  <c r="G1177" i="2"/>
  <c r="G1178" i="2"/>
  <c r="G1179" i="2"/>
  <c r="H1179" i="2" s="1"/>
  <c r="G1180" i="2"/>
  <c r="G1181" i="2"/>
  <c r="G1182" i="2"/>
  <c r="G1183" i="2"/>
  <c r="G1184" i="2"/>
  <c r="G1185" i="2"/>
  <c r="G1186" i="2"/>
  <c r="G1187" i="2"/>
  <c r="G1188" i="2"/>
  <c r="H1188" i="2" s="1"/>
  <c r="G1189" i="2"/>
  <c r="G1190" i="2"/>
  <c r="G1191" i="2"/>
  <c r="G1192" i="2"/>
  <c r="G1193" i="2"/>
  <c r="G1194" i="2"/>
  <c r="G1195" i="2"/>
  <c r="G1196" i="2"/>
  <c r="G1197" i="2"/>
  <c r="H1197" i="2" s="1"/>
  <c r="G1198" i="2"/>
  <c r="G1199" i="2"/>
  <c r="G1200" i="2"/>
  <c r="G1201" i="2"/>
  <c r="G1202" i="2"/>
  <c r="G1203" i="2"/>
  <c r="G1204" i="2"/>
  <c r="G1205" i="2"/>
  <c r="G1206" i="2"/>
  <c r="H1206" i="2" s="1"/>
  <c r="G1207" i="2"/>
  <c r="G1208" i="2"/>
  <c r="G1209" i="2"/>
  <c r="G1210" i="2"/>
  <c r="G1211" i="2"/>
  <c r="G1212" i="2"/>
  <c r="G1213" i="2"/>
  <c r="G1214" i="2"/>
  <c r="G1215" i="2"/>
  <c r="H1215" i="2" s="1"/>
  <c r="G1216" i="2"/>
  <c r="G1217" i="2"/>
  <c r="G1218" i="2"/>
  <c r="G1219" i="2"/>
  <c r="G1220" i="2"/>
  <c r="G1221" i="2"/>
  <c r="G1222" i="2"/>
  <c r="G1223" i="2"/>
  <c r="G1224" i="2"/>
  <c r="H1224" i="2" s="1"/>
  <c r="G1225" i="2"/>
  <c r="G1226" i="2"/>
  <c r="G1227" i="2"/>
  <c r="G1228" i="2"/>
  <c r="G1229" i="2"/>
  <c r="G1230" i="2"/>
  <c r="G1231" i="2"/>
  <c r="G1232" i="2"/>
  <c r="G1233" i="2"/>
  <c r="H1233" i="2" s="1"/>
  <c r="G1234" i="2"/>
  <c r="G1235" i="2"/>
  <c r="G1236" i="2"/>
  <c r="G1237" i="2"/>
  <c r="G1238" i="2"/>
  <c r="G1239" i="2"/>
  <c r="G1240" i="2"/>
  <c r="G1241" i="2"/>
  <c r="G1242" i="2"/>
  <c r="H1242" i="2" s="1"/>
  <c r="H100" i="2" l="1"/>
  <c r="H101" i="2"/>
  <c r="H102" i="2"/>
  <c r="H103" i="2"/>
  <c r="H104" i="2"/>
  <c r="H106" i="2"/>
  <c r="H109" i="2"/>
  <c r="H110" i="2"/>
  <c r="H111" i="2"/>
  <c r="H112" i="2"/>
  <c r="H113" i="2"/>
  <c r="H114" i="2"/>
  <c r="H115" i="2"/>
  <c r="H116" i="2"/>
  <c r="H119" i="2"/>
  <c r="H120" i="2"/>
  <c r="H121" i="2"/>
  <c r="H122" i="2"/>
  <c r="H123" i="2"/>
  <c r="H124" i="2"/>
  <c r="H125" i="2"/>
  <c r="H161" i="2"/>
  <c r="H162" i="2"/>
  <c r="H163" i="2"/>
  <c r="H164" i="2"/>
  <c r="H165" i="2"/>
  <c r="H166" i="2"/>
  <c r="H168" i="2"/>
  <c r="H169" i="2"/>
  <c r="H170" i="2"/>
  <c r="H171" i="2"/>
  <c r="H172" i="2"/>
  <c r="H173" i="2"/>
  <c r="H175" i="2"/>
  <c r="H176" i="2"/>
  <c r="H177" i="2"/>
  <c r="H178" i="2"/>
  <c r="H179" i="2"/>
  <c r="H180" i="2"/>
  <c r="H182" i="2"/>
  <c r="H183" i="2"/>
  <c r="H184" i="2"/>
  <c r="H185" i="2"/>
  <c r="H186" i="2"/>
  <c r="H187" i="2"/>
  <c r="H189" i="2"/>
  <c r="H190" i="2"/>
  <c r="H191" i="2"/>
  <c r="H192" i="2"/>
  <c r="H193" i="2"/>
  <c r="H194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10" i="2"/>
  <c r="H211" i="2"/>
  <c r="H212" i="2"/>
  <c r="H213" i="2"/>
  <c r="H214" i="2"/>
  <c r="H215" i="2"/>
  <c r="H218" i="2"/>
  <c r="H219" i="2"/>
  <c r="H220" i="2"/>
  <c r="H221" i="2"/>
  <c r="H222" i="2"/>
  <c r="H223" i="2"/>
  <c r="H492" i="2"/>
  <c r="H496" i="2"/>
  <c r="H503" i="2"/>
  <c r="H509" i="2"/>
  <c r="H529" i="2"/>
  <c r="H541" i="2"/>
  <c r="H553" i="2"/>
  <c r="H559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9" i="2"/>
  <c r="H240" i="2"/>
  <c r="H241" i="2"/>
  <c r="H242" i="2"/>
  <c r="H243" i="2"/>
  <c r="H244" i="2"/>
  <c r="H246" i="2"/>
  <c r="H247" i="2"/>
  <c r="H248" i="2"/>
  <c r="H249" i="2"/>
  <c r="H250" i="2"/>
  <c r="H251" i="2"/>
  <c r="H253" i="2"/>
  <c r="H254" i="2"/>
  <c r="H255" i="2"/>
  <c r="H256" i="2"/>
  <c r="H257" i="2"/>
  <c r="H258" i="2"/>
  <c r="H260" i="2"/>
  <c r="H261" i="2"/>
  <c r="H262" i="2"/>
  <c r="H263" i="2"/>
  <c r="H264" i="2"/>
  <c r="H265" i="2"/>
  <c r="H267" i="2"/>
  <c r="H268" i="2"/>
  <c r="H269" i="2"/>
  <c r="H270" i="2"/>
  <c r="H271" i="2"/>
  <c r="H272" i="2"/>
  <c r="H274" i="2"/>
  <c r="H275" i="2"/>
  <c r="H276" i="2"/>
  <c r="H277" i="2"/>
  <c r="H278" i="2"/>
  <c r="H279" i="2"/>
  <c r="H281" i="2"/>
  <c r="H282" i="2"/>
  <c r="H283" i="2"/>
  <c r="H284" i="2"/>
  <c r="H285" i="2"/>
  <c r="H286" i="2"/>
  <c r="H288" i="2"/>
  <c r="H289" i="2"/>
  <c r="H290" i="2"/>
  <c r="H291" i="2"/>
  <c r="H292" i="2"/>
  <c r="H293" i="2"/>
  <c r="H295" i="2"/>
  <c r="H296" i="2"/>
  <c r="H297" i="2"/>
  <c r="H298" i="2"/>
  <c r="H299" i="2"/>
  <c r="H300" i="2"/>
  <c r="H302" i="2"/>
  <c r="H303" i="2"/>
  <c r="H304" i="2"/>
  <c r="H305" i="2"/>
  <c r="H306" i="2"/>
  <c r="H307" i="2"/>
  <c r="H309" i="2"/>
  <c r="H310" i="2"/>
  <c r="H311" i="2"/>
  <c r="H312" i="2"/>
  <c r="H313" i="2"/>
  <c r="H314" i="2"/>
  <c r="H403" i="2"/>
  <c r="H489" i="2"/>
  <c r="H493" i="2"/>
  <c r="H495" i="2"/>
  <c r="H499" i="2"/>
  <c r="H501" i="2"/>
  <c r="H505" i="2"/>
  <c r="H534" i="2"/>
  <c r="H539" i="2"/>
  <c r="H555" i="2"/>
  <c r="H561" i="2"/>
  <c r="H570" i="2"/>
  <c r="H577" i="2"/>
  <c r="H316" i="2"/>
  <c r="H317" i="2"/>
  <c r="H318" i="2"/>
  <c r="H319" i="2"/>
  <c r="H320" i="2"/>
  <c r="H321" i="2"/>
  <c r="H323" i="2"/>
  <c r="H324" i="2"/>
  <c r="H325" i="2"/>
  <c r="H326" i="2"/>
  <c r="H327" i="2"/>
  <c r="H328" i="2"/>
  <c r="H330" i="2"/>
  <c r="H331" i="2"/>
  <c r="H332" i="2"/>
  <c r="H333" i="2"/>
  <c r="H334" i="2"/>
  <c r="H335" i="2"/>
  <c r="H337" i="2"/>
  <c r="H338" i="2"/>
  <c r="H339" i="2"/>
  <c r="H340" i="2"/>
  <c r="H341" i="2"/>
  <c r="H342" i="2"/>
  <c r="H344" i="2"/>
  <c r="H345" i="2"/>
  <c r="H346" i="2"/>
  <c r="H347" i="2"/>
  <c r="H348" i="2"/>
  <c r="H349" i="2"/>
  <c r="H351" i="2"/>
  <c r="H352" i="2"/>
  <c r="H353" i="2"/>
  <c r="H354" i="2"/>
  <c r="H355" i="2"/>
  <c r="H356" i="2"/>
  <c r="H358" i="2"/>
  <c r="H359" i="2"/>
  <c r="H360" i="2"/>
  <c r="H361" i="2"/>
  <c r="H362" i="2"/>
  <c r="H363" i="2"/>
  <c r="H365" i="2"/>
  <c r="H366" i="2"/>
  <c r="H367" i="2"/>
  <c r="H368" i="2"/>
  <c r="H369" i="2"/>
  <c r="H370" i="2"/>
  <c r="H372" i="2"/>
  <c r="H373" i="2"/>
  <c r="H374" i="2"/>
  <c r="H375" i="2"/>
  <c r="H376" i="2"/>
  <c r="H377" i="2"/>
  <c r="H379" i="2"/>
  <c r="H380" i="2"/>
  <c r="H381" i="2"/>
  <c r="H382" i="2"/>
  <c r="H383" i="2"/>
  <c r="H384" i="2"/>
  <c r="H386" i="2"/>
  <c r="H387" i="2"/>
  <c r="H388" i="2"/>
  <c r="H389" i="2"/>
  <c r="H390" i="2"/>
  <c r="H391" i="2"/>
  <c r="H393" i="2"/>
  <c r="H394" i="2"/>
  <c r="H395" i="2"/>
  <c r="H396" i="2"/>
  <c r="H397" i="2"/>
  <c r="H398" i="2"/>
  <c r="H400" i="2"/>
  <c r="H401" i="2"/>
  <c r="H402" i="2"/>
  <c r="H404" i="2"/>
  <c r="H511" i="2"/>
  <c r="H520" i="2"/>
  <c r="H537" i="2"/>
  <c r="H547" i="2"/>
  <c r="H569" i="2"/>
  <c r="H406" i="2"/>
  <c r="H408" i="2"/>
  <c r="H409" i="2"/>
  <c r="H410" i="2"/>
  <c r="H411" i="2"/>
  <c r="H413" i="2"/>
  <c r="H414" i="2"/>
  <c r="H415" i="2"/>
  <c r="H416" i="2"/>
  <c r="H419" i="2"/>
  <c r="H420" i="2"/>
  <c r="H421" i="2"/>
  <c r="H422" i="2"/>
  <c r="H425" i="2"/>
  <c r="H426" i="2"/>
  <c r="H427" i="2"/>
  <c r="H428" i="2"/>
  <c r="H431" i="2"/>
  <c r="H432" i="2"/>
  <c r="H433" i="2"/>
  <c r="H434" i="2"/>
  <c r="H437" i="2"/>
  <c r="H438" i="2"/>
  <c r="H439" i="2"/>
  <c r="H440" i="2"/>
  <c r="H445" i="2"/>
  <c r="H446" i="2"/>
  <c r="H447" i="2"/>
  <c r="H448" i="2"/>
  <c r="H449" i="2"/>
  <c r="H452" i="2"/>
  <c r="H453" i="2"/>
  <c r="H454" i="2"/>
  <c r="H455" i="2"/>
  <c r="H456" i="2"/>
  <c r="H459" i="2"/>
  <c r="H460" i="2"/>
  <c r="H461" i="2"/>
  <c r="H462" i="2"/>
  <c r="H463" i="2"/>
  <c r="H466" i="2"/>
  <c r="H467" i="2"/>
  <c r="H468" i="2"/>
  <c r="H469" i="2"/>
  <c r="H470" i="2"/>
  <c r="H471" i="2"/>
  <c r="H474" i="2"/>
  <c r="H475" i="2"/>
  <c r="H476" i="2"/>
  <c r="H477" i="2"/>
  <c r="H478" i="2"/>
  <c r="H483" i="2"/>
  <c r="H484" i="2"/>
  <c r="H485" i="2"/>
  <c r="H486" i="2"/>
  <c r="H498" i="2"/>
  <c r="H510" i="2"/>
  <c r="H526" i="2"/>
  <c r="H543" i="2"/>
  <c r="H546" i="2"/>
  <c r="H513" i="2"/>
  <c r="H514" i="2"/>
  <c r="H515" i="2"/>
  <c r="H522" i="2"/>
  <c r="H525" i="2"/>
  <c r="H531" i="2"/>
  <c r="H535" i="2"/>
  <c r="H549" i="2"/>
  <c r="H565" i="2"/>
  <c r="H573" i="2"/>
  <c r="G617" i="2"/>
  <c r="G625" i="2"/>
  <c r="G633" i="2"/>
  <c r="G641" i="2"/>
  <c r="G649" i="2"/>
  <c r="H653" i="2"/>
  <c r="H654" i="2"/>
  <c r="H655" i="2"/>
  <c r="H656" i="2"/>
  <c r="H657" i="2"/>
  <c r="H659" i="2"/>
  <c r="H660" i="2"/>
  <c r="H661" i="2"/>
  <c r="H662" i="2"/>
  <c r="H663" i="2"/>
  <c r="H664" i="2"/>
  <c r="H666" i="2"/>
  <c r="H667" i="2"/>
  <c r="H668" i="2"/>
  <c r="H670" i="2"/>
  <c r="H671" i="2"/>
  <c r="H672" i="2"/>
  <c r="H673" i="2"/>
  <c r="H674" i="2"/>
  <c r="H675" i="2"/>
  <c r="H677" i="2"/>
  <c r="H678" i="2"/>
  <c r="H679" i="2"/>
  <c r="H680" i="2"/>
  <c r="H681" i="2"/>
  <c r="H682" i="2"/>
  <c r="H684" i="2"/>
  <c r="H685" i="2"/>
  <c r="H686" i="2"/>
  <c r="H687" i="2"/>
  <c r="H688" i="2"/>
  <c r="H689" i="2"/>
  <c r="H691" i="2"/>
  <c r="H692" i="2"/>
  <c r="H693" i="2"/>
  <c r="H694" i="2"/>
  <c r="H695" i="2"/>
  <c r="H696" i="2"/>
  <c r="H697" i="2"/>
  <c r="H698" i="2"/>
  <c r="H1131" i="2"/>
  <c r="H1137" i="2"/>
  <c r="H1144" i="2"/>
  <c r="H564" i="2"/>
  <c r="H571" i="2"/>
  <c r="G593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5" i="2"/>
  <c r="H716" i="2"/>
  <c r="H717" i="2"/>
  <c r="H718" i="2"/>
  <c r="H719" i="2"/>
  <c r="H721" i="2"/>
  <c r="H722" i="2"/>
  <c r="H723" i="2"/>
  <c r="H724" i="2"/>
  <c r="H725" i="2"/>
  <c r="H726" i="2"/>
  <c r="H727" i="2"/>
  <c r="H728" i="2"/>
  <c r="H729" i="2"/>
  <c r="H730" i="2"/>
  <c r="H731" i="2"/>
  <c r="H733" i="2"/>
  <c r="H734" i="2"/>
  <c r="H735" i="2"/>
  <c r="H736" i="2"/>
  <c r="H737" i="2"/>
  <c r="H738" i="2"/>
  <c r="H740" i="2"/>
  <c r="H741" i="2"/>
  <c r="H742" i="2"/>
  <c r="H743" i="2"/>
  <c r="H744" i="2"/>
  <c r="H745" i="2"/>
  <c r="H747" i="2"/>
  <c r="H748" i="2"/>
  <c r="H749" i="2"/>
  <c r="H750" i="2"/>
  <c r="H751" i="2"/>
  <c r="H752" i="2"/>
  <c r="H754" i="2"/>
  <c r="H755" i="2"/>
  <c r="H756" i="2"/>
  <c r="H757" i="2"/>
  <c r="H758" i="2"/>
  <c r="H759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1113" i="2"/>
  <c r="H1117" i="2"/>
  <c r="H1122" i="2"/>
  <c r="H1128" i="2"/>
  <c r="H1141" i="2"/>
  <c r="H1147" i="2"/>
  <c r="H556" i="2"/>
  <c r="H574" i="2"/>
  <c r="H792" i="2"/>
  <c r="H793" i="2"/>
  <c r="H794" i="2"/>
  <c r="H795" i="2"/>
  <c r="H796" i="2"/>
  <c r="H797" i="2"/>
  <c r="H798" i="2"/>
  <c r="H799" i="2"/>
  <c r="H800" i="2"/>
  <c r="H801" i="2"/>
  <c r="H802" i="2"/>
  <c r="H804" i="2"/>
  <c r="H805" i="2"/>
  <c r="H806" i="2"/>
  <c r="H807" i="2"/>
  <c r="H808" i="2"/>
  <c r="H809" i="2"/>
  <c r="H810" i="2"/>
  <c r="H812" i="2"/>
  <c r="H813" i="2"/>
  <c r="H814" i="2"/>
  <c r="H815" i="2"/>
  <c r="H816" i="2"/>
  <c r="H817" i="2"/>
  <c r="H818" i="2"/>
  <c r="H819" i="2"/>
  <c r="H820" i="2"/>
  <c r="H821" i="2"/>
  <c r="H822" i="2"/>
  <c r="H824" i="2"/>
  <c r="H825" i="2"/>
  <c r="H827" i="2"/>
  <c r="H828" i="2"/>
  <c r="H829" i="2"/>
  <c r="H830" i="2"/>
  <c r="H831" i="2"/>
  <c r="H833" i="2"/>
  <c r="H834" i="2"/>
  <c r="H835" i="2"/>
  <c r="H836" i="2"/>
  <c r="H837" i="2"/>
  <c r="H839" i="2"/>
  <c r="H840" i="2"/>
  <c r="H841" i="2"/>
  <c r="H842" i="2"/>
  <c r="H843" i="2"/>
  <c r="H845" i="2"/>
  <c r="H846" i="2"/>
  <c r="H847" i="2"/>
  <c r="H848" i="2"/>
  <c r="H849" i="2"/>
  <c r="H850" i="2"/>
  <c r="H851" i="2"/>
  <c r="H852" i="2"/>
  <c r="H854" i="2"/>
  <c r="H855" i="2"/>
  <c r="H856" i="2"/>
  <c r="H857" i="2"/>
  <c r="H858" i="2"/>
  <c r="H859" i="2"/>
  <c r="H860" i="2"/>
  <c r="H861" i="2"/>
  <c r="H862" i="2"/>
  <c r="H865" i="2"/>
  <c r="H866" i="2"/>
  <c r="H867" i="2"/>
  <c r="H868" i="2"/>
  <c r="H869" i="2"/>
  <c r="H870" i="2"/>
  <c r="H871" i="2"/>
  <c r="H872" i="2"/>
  <c r="H874" i="2"/>
  <c r="H875" i="2"/>
  <c r="H876" i="2"/>
  <c r="H877" i="2"/>
  <c r="H878" i="2"/>
  <c r="H879" i="2"/>
  <c r="H880" i="2"/>
  <c r="H881" i="2"/>
  <c r="H951" i="2"/>
  <c r="H953" i="2"/>
  <c r="H955" i="2"/>
  <c r="H956" i="2"/>
  <c r="H958" i="2"/>
  <c r="H960" i="2"/>
  <c r="H965" i="2"/>
  <c r="H967" i="2"/>
  <c r="H969" i="2"/>
  <c r="H971" i="2"/>
  <c r="H1112" i="2"/>
  <c r="H1121" i="2"/>
  <c r="H1127" i="2"/>
  <c r="H1133" i="2"/>
  <c r="H1139" i="2"/>
  <c r="H1145" i="2"/>
  <c r="H1151" i="2"/>
  <c r="H562" i="2"/>
  <c r="G601" i="2"/>
  <c r="H883" i="2"/>
  <c r="H884" i="2"/>
  <c r="H885" i="2"/>
  <c r="H886" i="2"/>
  <c r="H887" i="2"/>
  <c r="H888" i="2"/>
  <c r="H889" i="2"/>
  <c r="H890" i="2"/>
  <c r="H892" i="2"/>
  <c r="H893" i="2"/>
  <c r="H894" i="2"/>
  <c r="H895" i="2"/>
  <c r="H896" i="2"/>
  <c r="H897" i="2"/>
  <c r="H898" i="2"/>
  <c r="H899" i="2"/>
  <c r="H901" i="2"/>
  <c r="H902" i="2"/>
  <c r="H903" i="2"/>
  <c r="H904" i="2"/>
  <c r="H905" i="2"/>
  <c r="H906" i="2"/>
  <c r="H907" i="2"/>
  <c r="H908" i="2"/>
  <c r="H910" i="2"/>
  <c r="H911" i="2"/>
  <c r="H912" i="2"/>
  <c r="H913" i="2"/>
  <c r="H914" i="2"/>
  <c r="H915" i="2"/>
  <c r="H916" i="2"/>
  <c r="H917" i="2"/>
  <c r="H919" i="2"/>
  <c r="H920" i="2"/>
  <c r="H921" i="2"/>
  <c r="H922" i="2"/>
  <c r="H923" i="2"/>
  <c r="H924" i="2"/>
  <c r="H925" i="2"/>
  <c r="H926" i="2"/>
  <c r="H928" i="2"/>
  <c r="H929" i="2"/>
  <c r="H930" i="2"/>
  <c r="H931" i="2"/>
  <c r="H932" i="2"/>
  <c r="H933" i="2"/>
  <c r="H934" i="2"/>
  <c r="H935" i="2"/>
  <c r="H937" i="2"/>
  <c r="H938" i="2"/>
  <c r="H939" i="2"/>
  <c r="H940" i="2"/>
  <c r="H941" i="2"/>
  <c r="H942" i="2"/>
  <c r="H943" i="2"/>
  <c r="H944" i="2"/>
  <c r="H946" i="2"/>
  <c r="H947" i="2"/>
  <c r="H948" i="2"/>
  <c r="H949" i="2"/>
  <c r="H950" i="2"/>
  <c r="H952" i="2"/>
  <c r="H957" i="2"/>
  <c r="H959" i="2"/>
  <c r="H961" i="2"/>
  <c r="H963" i="2"/>
  <c r="H964" i="2"/>
  <c r="H966" i="2"/>
  <c r="H968" i="2"/>
  <c r="H970" i="2"/>
  <c r="H1114" i="2"/>
  <c r="H1118" i="2"/>
  <c r="H1124" i="2"/>
  <c r="H1130" i="2"/>
  <c r="H1136" i="2"/>
  <c r="H1142" i="2"/>
  <c r="H1148" i="2"/>
  <c r="H973" i="2"/>
  <c r="H974" i="2"/>
  <c r="H975" i="2"/>
  <c r="H976" i="2"/>
  <c r="H977" i="2"/>
  <c r="H978" i="2"/>
  <c r="H979" i="2"/>
  <c r="H980" i="2"/>
  <c r="H982" i="2"/>
  <c r="H983" i="2"/>
  <c r="H984" i="2"/>
  <c r="H985" i="2"/>
  <c r="H986" i="2"/>
  <c r="H987" i="2"/>
  <c r="H988" i="2"/>
  <c r="H989" i="2"/>
  <c r="H991" i="2"/>
  <c r="H992" i="2"/>
  <c r="H993" i="2"/>
  <c r="H994" i="2"/>
  <c r="H995" i="2"/>
  <c r="H996" i="2"/>
  <c r="H997" i="2"/>
  <c r="H998" i="2"/>
  <c r="H1000" i="2"/>
  <c r="H1001" i="2"/>
  <c r="H1002" i="2"/>
  <c r="H1003" i="2"/>
  <c r="H1004" i="2"/>
  <c r="H1005" i="2"/>
  <c r="H1006" i="2"/>
  <c r="H1007" i="2"/>
  <c r="H1009" i="2"/>
  <c r="H1010" i="2"/>
  <c r="H1011" i="2"/>
  <c r="H1012" i="2"/>
  <c r="H1013" i="2"/>
  <c r="H1014" i="2"/>
  <c r="H1015" i="2"/>
  <c r="H1016" i="2"/>
  <c r="H1018" i="2"/>
  <c r="H1019" i="2"/>
  <c r="H1020" i="2"/>
  <c r="H1021" i="2"/>
  <c r="H1022" i="2"/>
  <c r="H1023" i="2"/>
  <c r="H1024" i="2"/>
  <c r="H1025" i="2"/>
  <c r="H1027" i="2"/>
  <c r="H1028" i="2"/>
  <c r="H1029" i="2"/>
  <c r="H1030" i="2"/>
  <c r="H1031" i="2"/>
  <c r="H1032" i="2"/>
  <c r="H1033" i="2"/>
  <c r="H1034" i="2"/>
  <c r="H1036" i="2"/>
  <c r="H1037" i="2"/>
  <c r="H1038" i="2"/>
  <c r="H1039" i="2"/>
  <c r="H1040" i="2"/>
  <c r="H1041" i="2"/>
  <c r="H1042" i="2"/>
  <c r="H1043" i="2"/>
  <c r="H1045" i="2"/>
  <c r="H1046" i="2"/>
  <c r="H1047" i="2"/>
  <c r="H1048" i="2"/>
  <c r="H1049" i="2"/>
  <c r="H1050" i="2"/>
  <c r="H1051" i="2"/>
  <c r="H1052" i="2"/>
  <c r="H1054" i="2"/>
  <c r="H1055" i="2"/>
  <c r="H1056" i="2"/>
  <c r="H1057" i="2"/>
  <c r="H1058" i="2"/>
  <c r="H1059" i="2"/>
  <c r="H1060" i="2"/>
  <c r="H1061" i="2"/>
  <c r="H1095" i="2"/>
  <c r="H1096" i="2"/>
  <c r="H1097" i="2"/>
  <c r="H1099" i="2"/>
  <c r="H1101" i="2"/>
  <c r="H1103" i="2"/>
  <c r="H1105" i="2"/>
  <c r="H1110" i="2"/>
  <c r="H1111" i="2"/>
  <c r="H1115" i="2"/>
  <c r="H1119" i="2"/>
  <c r="H1125" i="2"/>
  <c r="H1129" i="2"/>
  <c r="H1135" i="2"/>
  <c r="H1140" i="2"/>
  <c r="H1146" i="2"/>
  <c r="H1063" i="2"/>
  <c r="H1064" i="2"/>
  <c r="H1065" i="2"/>
  <c r="H1066" i="2"/>
  <c r="H1067" i="2"/>
  <c r="H1068" i="2"/>
  <c r="H1069" i="2"/>
  <c r="H1070" i="2"/>
  <c r="H1072" i="2"/>
  <c r="H1073" i="2"/>
  <c r="H1074" i="2"/>
  <c r="H1075" i="2"/>
  <c r="H1076" i="2"/>
  <c r="H1077" i="2"/>
  <c r="H1078" i="2"/>
  <c r="H1079" i="2"/>
  <c r="H1081" i="2"/>
  <c r="H1082" i="2"/>
  <c r="H1083" i="2"/>
  <c r="H1084" i="2"/>
  <c r="H1085" i="2"/>
  <c r="H1086" i="2"/>
  <c r="H1087" i="2"/>
  <c r="H1088" i="2"/>
  <c r="H1090" i="2"/>
  <c r="H1091" i="2"/>
  <c r="H1092" i="2"/>
  <c r="H1093" i="2"/>
  <c r="H1094" i="2"/>
  <c r="H1100" i="2"/>
  <c r="H1102" i="2"/>
  <c r="H1104" i="2"/>
  <c r="H1106" i="2"/>
  <c r="H1108" i="2"/>
  <c r="H1109" i="2"/>
  <c r="H1120" i="2"/>
  <c r="H1126" i="2"/>
  <c r="H1132" i="2"/>
  <c r="H1138" i="2"/>
  <c r="H1149" i="2"/>
  <c r="H558" i="2"/>
  <c r="H567" i="2"/>
  <c r="H576" i="2"/>
  <c r="G585" i="2"/>
  <c r="H1153" i="2"/>
  <c r="H1154" i="2"/>
  <c r="H1155" i="2"/>
  <c r="H1156" i="2"/>
  <c r="H1157" i="2"/>
  <c r="H1158" i="2"/>
  <c r="H1159" i="2"/>
  <c r="H1160" i="2"/>
  <c r="H1162" i="2"/>
  <c r="H1163" i="2"/>
  <c r="H1164" i="2"/>
  <c r="H1165" i="2"/>
  <c r="H1166" i="2"/>
  <c r="H1167" i="2"/>
  <c r="H1168" i="2"/>
  <c r="H1169" i="2"/>
  <c r="H1171" i="2"/>
  <c r="H1172" i="2"/>
  <c r="H1173" i="2"/>
  <c r="H1174" i="2"/>
  <c r="H1175" i="2"/>
  <c r="H1176" i="2"/>
  <c r="H1177" i="2"/>
  <c r="H1178" i="2"/>
  <c r="H1180" i="2"/>
  <c r="H1181" i="2"/>
  <c r="H1182" i="2"/>
  <c r="H1183" i="2"/>
  <c r="H1184" i="2"/>
  <c r="H1185" i="2"/>
  <c r="H1186" i="2"/>
  <c r="H1187" i="2"/>
  <c r="H1189" i="2"/>
  <c r="H1190" i="2"/>
  <c r="H1191" i="2"/>
  <c r="H1192" i="2"/>
  <c r="H1193" i="2"/>
  <c r="H1194" i="2"/>
  <c r="H1195" i="2"/>
  <c r="H1196" i="2"/>
  <c r="H1198" i="2"/>
  <c r="H1199" i="2"/>
  <c r="H1200" i="2"/>
  <c r="H1201" i="2"/>
  <c r="H1202" i="2"/>
  <c r="H1203" i="2"/>
  <c r="H1204" i="2"/>
  <c r="H1205" i="2"/>
  <c r="H1207" i="2"/>
  <c r="H1208" i="2"/>
  <c r="H1209" i="2"/>
  <c r="H1210" i="2"/>
  <c r="H1211" i="2"/>
  <c r="H1212" i="2"/>
  <c r="H1213" i="2"/>
  <c r="H1214" i="2"/>
  <c r="H1216" i="2"/>
  <c r="H1217" i="2"/>
  <c r="H1218" i="2"/>
  <c r="H1219" i="2"/>
  <c r="H1220" i="2"/>
  <c r="H1221" i="2"/>
  <c r="H1222" i="2"/>
  <c r="H1223" i="2"/>
  <c r="H1225" i="2"/>
  <c r="H1226" i="2"/>
  <c r="H1227" i="2"/>
  <c r="H1228" i="2"/>
  <c r="H1229" i="2"/>
  <c r="H1230" i="2"/>
  <c r="H1231" i="2"/>
  <c r="H1232" i="2"/>
  <c r="H1234" i="2"/>
  <c r="H1235" i="2"/>
  <c r="H1236" i="2"/>
  <c r="H1237" i="2"/>
  <c r="H1238" i="2"/>
  <c r="H1239" i="2"/>
  <c r="H1240" i="2"/>
  <c r="H1241" i="2"/>
  <c r="H491" i="2"/>
  <c r="H504" i="2"/>
  <c r="H507" i="2"/>
  <c r="H517" i="2"/>
  <c r="H519" i="2"/>
  <c r="H523" i="2"/>
  <c r="H528" i="2"/>
  <c r="H532" i="2"/>
  <c r="H540" i="2"/>
  <c r="H552" i="2"/>
  <c r="G609" i="2"/>
  <c r="H616" i="2" l="1"/>
  <c r="H619" i="2"/>
  <c r="H618" i="2"/>
  <c r="H617" i="2"/>
  <c r="H624" i="2"/>
  <c r="H627" i="2"/>
  <c r="H626" i="2"/>
  <c r="H625" i="2"/>
  <c r="H632" i="2"/>
  <c r="H635" i="2"/>
  <c r="H634" i="2"/>
  <c r="H633" i="2"/>
  <c r="H640" i="2"/>
  <c r="H643" i="2"/>
  <c r="H642" i="2"/>
  <c r="H641" i="2"/>
  <c r="H648" i="2"/>
  <c r="H651" i="2"/>
  <c r="H650" i="2"/>
  <c r="H649" i="2"/>
  <c r="H595" i="2"/>
  <c r="H592" i="2"/>
  <c r="H594" i="2"/>
  <c r="H593" i="2"/>
  <c r="H600" i="2"/>
  <c r="H602" i="2"/>
  <c r="H601" i="2"/>
  <c r="H584" i="2"/>
  <c r="H587" i="2"/>
  <c r="H586" i="2"/>
  <c r="H585" i="2"/>
  <c r="H608" i="2"/>
  <c r="H609" i="2"/>
  <c r="H581" i="2"/>
  <c r="H589" i="2"/>
  <c r="H610" i="2"/>
  <c r="H614" i="2"/>
  <c r="H621" i="2"/>
  <c r="H591" i="2"/>
  <c r="H611" i="2"/>
  <c r="H615" i="2"/>
  <c r="H622" i="2"/>
  <c r="H628" i="2"/>
  <c r="H630" i="2"/>
  <c r="H604" i="2"/>
  <c r="H590" i="2"/>
  <c r="H588" i="2"/>
  <c r="H597" i="2"/>
  <c r="H599" i="2"/>
  <c r="H613" i="2"/>
  <c r="H620" i="2"/>
  <c r="H623" i="2"/>
  <c r="H629" i="2"/>
  <c r="H631" i="2"/>
  <c r="H636" i="2"/>
  <c r="H637" i="2"/>
  <c r="H638" i="2"/>
  <c r="H639" i="2"/>
  <c r="H607" i="2"/>
  <c r="H605" i="2"/>
  <c r="H598" i="2"/>
  <c r="H612" i="2"/>
  <c r="H583" i="2"/>
  <c r="H580" i="2"/>
  <c r="H644" i="2"/>
  <c r="H645" i="2"/>
  <c r="H646" i="2"/>
  <c r="H647" i="2"/>
  <c r="H596" i="2"/>
  <c r="H606" i="2"/>
  <c r="H582" i="2"/>
  <c r="H603" i="2"/>
</calcChain>
</file>

<file path=xl/sharedStrings.xml><?xml version="1.0" encoding="utf-8"?>
<sst xmlns="http://schemas.openxmlformats.org/spreadsheetml/2006/main" count="28644" uniqueCount="6911">
  <si>
    <t>Desenvolvido por Wagner Teixeira - Whatsapp 27 31829481</t>
  </si>
  <si>
    <t>Curso/Campus:</t>
  </si>
  <si>
    <t>Engenharia de Controle e Automação - Campus Serra</t>
  </si>
  <si>
    <t>Inscritos:</t>
  </si>
  <si>
    <t>Participantes:</t>
  </si>
  <si>
    <t>Faltosos:</t>
  </si>
  <si>
    <t>CPC:</t>
  </si>
  <si>
    <t>IDD:</t>
  </si>
  <si>
    <t>ENADE:</t>
  </si>
  <si>
    <t>Nota Bruta - FG</t>
  </si>
  <si>
    <t>Nota Padronizada - FG</t>
  </si>
  <si>
    <t>Nota Bruta - CE</t>
  </si>
  <si>
    <t>Nota Padronizada - CE</t>
  </si>
  <si>
    <t>Engenharia Elétrica - Campus Vitória</t>
  </si>
  <si>
    <t>Dicionário de Variáveis do ENADE 2019</t>
  </si>
  <si>
    <t>NOME</t>
  </si>
  <si>
    <t>TIPO</t>
  </si>
  <si>
    <t>TAM</t>
  </si>
  <si>
    <t>DESCRIÇÃO</t>
  </si>
  <si>
    <t>CATEGORIAS</t>
  </si>
  <si>
    <t>NU_ANO</t>
  </si>
  <si>
    <t>N</t>
  </si>
  <si>
    <t>Ano de realização do exame</t>
  </si>
  <si>
    <t>INFORMAÇÕES DA INSTITUIÇÃO DE ENSINO SUPERIOR E DO CURSO</t>
  </si>
  <si>
    <t>CO_IES</t>
  </si>
  <si>
    <t>Código da IES (e-MEC)</t>
  </si>
  <si>
    <t>Entre 1 e 23410</t>
  </si>
  <si>
    <t>CO_CATEGAD</t>
  </si>
  <si>
    <t>Código da categoria administrativa da IES</t>
  </si>
  <si>
    <t>1. Pública Federal</t>
  </si>
  <si>
    <t>2. Pública Estadual</t>
  </si>
  <si>
    <t>3. Pública Municipal</t>
  </si>
  <si>
    <t>4. Privada com fins lucrativos</t>
  </si>
  <si>
    <t>5. Privada sem fins lucrativos</t>
  </si>
  <si>
    <t>7. Especial</t>
  </si>
  <si>
    <t>CO_ORGACAD</t>
  </si>
  <si>
    <t>Código da organização acadêmica da IES</t>
  </si>
  <si>
    <t>10019 = Centro Federal de Educação Tecnológica</t>
  </si>
  <si>
    <t>10020 = Centro Universitário</t>
  </si>
  <si>
    <t xml:space="preserve">10022 = Faculdade </t>
  </si>
  <si>
    <t>10026 = Instituto Federal de Educação, Ciência e Tecnologia</t>
  </si>
  <si>
    <t>10028 = Universidade</t>
  </si>
  <si>
    <t>CO_GRUPO</t>
  </si>
  <si>
    <t>Código da Área de enquadramento do curso no Enade</t>
  </si>
  <si>
    <t>5 = MEDICINA VETERINÁRIA</t>
  </si>
  <si>
    <t>6 = ODONTOLOGIA</t>
  </si>
  <si>
    <t>12 = MEDICINA</t>
  </si>
  <si>
    <t>17 = AGRONOMIA</t>
  </si>
  <si>
    <t>19 = FARMÁCIA</t>
  </si>
  <si>
    <t>21 = ARQUITETURA E URBANISMO</t>
  </si>
  <si>
    <t>23 = ENFERMAGEM</t>
  </si>
  <si>
    <t>27 = FONOAUDIOLOGIA</t>
  </si>
  <si>
    <t>28 = NUTRIÇÃO</t>
  </si>
  <si>
    <t>36 = FISIOTERAPIA</t>
  </si>
  <si>
    <t>51 = ZOOTECNIA</t>
  </si>
  <si>
    <t>55 = BIOMEDICINA</t>
  </si>
  <si>
    <t>69 = TECNOLOGIA EM RADIOLOGIA</t>
  </si>
  <si>
    <t>90 = TECNOLOGIA EM AGRONEGÓCIOS</t>
  </si>
  <si>
    <t>91 = TECNOLOGIA EM GESTÃO HOSPITALAR</t>
  </si>
  <si>
    <t>92 = TECNOLOGIA EM GESTÃO AMBIENTAL</t>
  </si>
  <si>
    <t>95 = TECNOLOGIA EM ESTÉTICA E COSMÉTICA</t>
  </si>
  <si>
    <t>3501 = EDUCAÇÃO FÍSICA (BACHARELADO)</t>
  </si>
  <si>
    <t>4003 = ENGENHARIA DA COMPUTAÇÃO</t>
  </si>
  <si>
    <t>5710 = ENGENHARIA CIVIL</t>
  </si>
  <si>
    <t>5806 = ENGENHARIA ELÉTRICA</t>
  </si>
  <si>
    <t>5814 = ENGENHARIA DE CONTROLE E AUTOMAÇÃO</t>
  </si>
  <si>
    <t>5902 = ENGENHARIA MECÂNICA</t>
  </si>
  <si>
    <t>6002 = ENGENHARIA DE ALIMENTOS</t>
  </si>
  <si>
    <t>6008 = ENGENHARIA QUÍMICA</t>
  </si>
  <si>
    <t>6208 = ENGENHARIA DE PRODUÇÃO</t>
  </si>
  <si>
    <t>6307 = ENGENHARIA AMBIENTAL</t>
  </si>
  <si>
    <t>6405 = ENGENHARIA FLORESTAL</t>
  </si>
  <si>
    <t>6410 = TECNOLOGIA EM SEGURANÇA NO TRABALHO</t>
  </si>
  <si>
    <t>CO_CURSO</t>
  </si>
  <si>
    <t>Código do curso no Enade</t>
  </si>
  <si>
    <t>Entre 3 e 5001378</t>
  </si>
  <si>
    <t>CO_MODALIDADE</t>
  </si>
  <si>
    <t>Código da Modalidade de Ensino</t>
  </si>
  <si>
    <t>0 = EaD</t>
  </si>
  <si>
    <t>1 = Presencial</t>
  </si>
  <si>
    <t>CO_MUNIC_CURSO</t>
  </si>
  <si>
    <t>Código do município de funcionamento do curso</t>
  </si>
  <si>
    <t>Ir para Planilha MUNICÍPIOS</t>
  </si>
  <si>
    <t>CO_UF_CURSO</t>
  </si>
  <si>
    <t>Código da UF de funcionamento do curso</t>
  </si>
  <si>
    <t>Conforme código do IBGE</t>
  </si>
  <si>
    <t>ES</t>
  </si>
  <si>
    <t>11 = Rondônia (RO)</t>
  </si>
  <si>
    <t>12 = Acre (AC)</t>
  </si>
  <si>
    <t>13 = Amazonas (AM)</t>
  </si>
  <si>
    <t>14 = Roraima (RR)</t>
  </si>
  <si>
    <t>15 = Pará (PA)</t>
  </si>
  <si>
    <t>16 = Amapa (AP)</t>
  </si>
  <si>
    <t>17 = Tocantins (TO)</t>
  </si>
  <si>
    <t>21 = Maranhão (MA)</t>
  </si>
  <si>
    <t>22= Piauí (PI)</t>
  </si>
  <si>
    <t>23 = Ceará (CE)</t>
  </si>
  <si>
    <t>24 = Rio Grande do Norte (RN)</t>
  </si>
  <si>
    <t>25 = Paraíba (PB)</t>
  </si>
  <si>
    <t>26 = Pernambuco (PE)</t>
  </si>
  <si>
    <t>27 = Alagoas (AL)</t>
  </si>
  <si>
    <t>28 = Sergipe (SE)</t>
  </si>
  <si>
    <t>29 = Bahia (BA)</t>
  </si>
  <si>
    <t>31 = Minas gerais (MG)</t>
  </si>
  <si>
    <t>32 = Espírito Santo (ES)</t>
  </si>
  <si>
    <t>33 = Rio de Janeiro (RJ)</t>
  </si>
  <si>
    <t>35 = São Paulo (SP)</t>
  </si>
  <si>
    <t>41 = Paraná (PR)</t>
  </si>
  <si>
    <t>42 = Santa Catarina (SC)</t>
  </si>
  <si>
    <t>43 = Rio Grande do Sul (RS)</t>
  </si>
  <si>
    <t>50 = Mato Grosso do Sul (MS)</t>
  </si>
  <si>
    <t>51 = Mato Grosso (MT)</t>
  </si>
  <si>
    <t>52 = Goiás (GO)</t>
  </si>
  <si>
    <t>53 = Distrito federal (DF)</t>
  </si>
  <si>
    <t>CO_REGIÃO_CURSO</t>
  </si>
  <si>
    <t>Código da região de funcionamento do curso</t>
  </si>
  <si>
    <t>1 = Região Norte (N)</t>
  </si>
  <si>
    <t>2 = Região Nordeste (NE)</t>
  </si>
  <si>
    <t>3 = Região Sudeste (SE)</t>
  </si>
  <si>
    <t>4 = Região Sul (SUL)</t>
  </si>
  <si>
    <t>5 = Região Centro-Oeste (CO)</t>
  </si>
  <si>
    <t xml:space="preserve"> INFORMAÇÕES DO ESTUDANTE</t>
  </si>
  <si>
    <t>NU_IDADE</t>
  </si>
  <si>
    <t>Idade do inscrito em 24/11/2019</t>
  </si>
  <si>
    <t>valores entre 10 e 86 (Dado procedente da base da Receita Federal)</t>
  </si>
  <si>
    <t>Média</t>
  </si>
  <si>
    <t>Menor ou igual a 20</t>
  </si>
  <si>
    <t>21 a 25</t>
  </si>
  <si>
    <t>26 a 29</t>
  </si>
  <si>
    <t>30 a 39</t>
  </si>
  <si>
    <t>40 a 49</t>
  </si>
  <si>
    <t>Maior ou igual a 50</t>
  </si>
  <si>
    <t>TP_SEXO</t>
  </si>
  <si>
    <t>C</t>
  </si>
  <si>
    <t>Sexo</t>
  </si>
  <si>
    <t>M = Masculino</t>
  </si>
  <si>
    <t>F = Feminino</t>
  </si>
  <si>
    <t>ANO_FIM_EM</t>
  </si>
  <si>
    <t>Ano de conclusão do Ensino Médio</t>
  </si>
  <si>
    <t>AAAA (valores entre 1014 e 2612), conforme lançado pelo estudante</t>
  </si>
  <si>
    <t>&gt;= 2015</t>
  </si>
  <si>
    <t>&lt;= 2007</t>
  </si>
  <si>
    <t>ANO_IN_GRAD</t>
  </si>
  <si>
    <t>Ano de início da graduação</t>
  </si>
  <si>
    <t>AAAA (valores entre 3 e 2092), conforme lançado pelo estudante</t>
  </si>
  <si>
    <t>&gt;= 2016 (4 anos)</t>
  </si>
  <si>
    <t>2015 (5 anos)</t>
  </si>
  <si>
    <t>2014 (6 anos)</t>
  </si>
  <si>
    <t>2013 (7 anos)</t>
  </si>
  <si>
    <t>2012 (8 anos)</t>
  </si>
  <si>
    <t>2011 (9 anos)</t>
  </si>
  <si>
    <t>2010 (10 anos)</t>
  </si>
  <si>
    <t>&lt;= 2009  (+ 11 anos)</t>
  </si>
  <si>
    <t>CO_TURNO_GRADUACAO</t>
  </si>
  <si>
    <t>Código do turno de graduação cursado pelo estudante</t>
  </si>
  <si>
    <t>1 = Matutino</t>
  </si>
  <si>
    <t>2 = Vespertino</t>
  </si>
  <si>
    <t>3 = Integral</t>
  </si>
  <si>
    <t>4 = Noturno</t>
  </si>
  <si>
    <t>TP_INSCRICAO_ADM</t>
  </si>
  <si>
    <t>Forma pela qual foi realizada a inscrição</t>
  </si>
  <si>
    <t>0 = Tradicional</t>
  </si>
  <si>
    <t>TP_INSCRICAO</t>
  </si>
  <si>
    <t>Tipo de inscrição</t>
  </si>
  <si>
    <t>0 = Concluinte</t>
  </si>
  <si>
    <t>AVALIAÇÃO - FORMAÇÃO GERAL E COMPONENTE ESPECÍFICO</t>
  </si>
  <si>
    <t>NÚMERO DE ITENS DA PARTE OBJETIVA</t>
  </si>
  <si>
    <t>NU_ITEM_OFG</t>
  </si>
  <si>
    <t>Número de itens da parte objetiva da Formação Geral</t>
  </si>
  <si>
    <t>8 itens</t>
  </si>
  <si>
    <t>NU_ITEM_OFG_Z</t>
  </si>
  <si>
    <t>Número de itens da parte objetiva da Formação Geral que foram excluídos devido a anulação</t>
  </si>
  <si>
    <t>Min=1
Max=1</t>
  </si>
  <si>
    <t>NU_ITEM_OFG_X</t>
  </si>
  <si>
    <t>Número de itens da parte objetiva da Formação Geral que foram excluídos devido ao coeficiente ponto-bisserial menor que 0,20</t>
  </si>
  <si>
    <t>Min=0
Max=0</t>
  </si>
  <si>
    <t>NU_ITEM_OFG_N</t>
  </si>
  <si>
    <t>Número de itens da parte objetiva da Formação Geral que não se aplicam ao grupo de curso</t>
  </si>
  <si>
    <t>NU_ITEM_OCE</t>
  </si>
  <si>
    <t>Número de itens da parte objetiva de Componente Específico</t>
  </si>
  <si>
    <t>27 itens</t>
  </si>
  <si>
    <t>NU_ITEM_OCE_Z</t>
  </si>
  <si>
    <t>Número de itens da parte objetiva de Componente Específico que foram excluídos devido a anulação</t>
  </si>
  <si>
    <t>Min=0
Max=5</t>
  </si>
  <si>
    <t>NU_ITEM_OCE_X</t>
  </si>
  <si>
    <t>Número de itens da parte objetiva de Componente Específico que foram excluídos devido ao coeficiente ponto-bisserial menor que 0,20</t>
  </si>
  <si>
    <t>Min=1
Max=8</t>
  </si>
  <si>
    <t>NU_ITEM_OCE_N</t>
  </si>
  <si>
    <t>Número de itens da parte objetiva de Componente Específico que não se aplicam ao grupo de curso</t>
  </si>
  <si>
    <t>VETORES</t>
  </si>
  <si>
    <t>DS_VT_GAB_OFG_FIN</t>
  </si>
  <si>
    <t>Vetor que representa o gabarito final de Formação Geral</t>
  </si>
  <si>
    <t>1 letra por item (intervalo de A a E)</t>
  </si>
  <si>
    <t>Z = questão excluída devido à anulação</t>
  </si>
  <si>
    <t>X = questão excluída devido ao coeficiente ponto-bisserial &lt; 0,20</t>
  </si>
  <si>
    <t>DS_VT_GAB_OCE_FIN</t>
  </si>
  <si>
    <t>Vetor que representa o gabarito final de Componente Específico</t>
  </si>
  <si>
    <t>DS_VT_ESC_OFG</t>
  </si>
  <si>
    <t>Vetor que representa a escolha de resposta da parte objetiva da Formação Geral</t>
  </si>
  <si>
    <t>1 letra por item (intervalo de A a E), "."=em branco, "*"=múltiplo</t>
  </si>
  <si>
    <t>DS_VT_ACE_OFG</t>
  </si>
  <si>
    <t>Vetor que representa os acertos da parte objetiva na Formação Geral</t>
  </si>
  <si>
    <t>0 = Errado</t>
  </si>
  <si>
    <t>1 = Certo</t>
  </si>
  <si>
    <t>8 = Anulada pela comissão</t>
  </si>
  <si>
    <t>9 = Anulada pelo índice de discriminação (correlação pontobisserial &lt; 0,20)</t>
  </si>
  <si>
    <t>DS_VT_ESC_OCE</t>
  </si>
  <si>
    <t>Vetor que representa a escolha de resposta da parte objetiva do Componente Específico</t>
  </si>
  <si>
    <t>1 letra por item, "."=em branco, "*"=múltiplo</t>
  </si>
  <si>
    <t>DS_VT_ACE_OCE</t>
  </si>
  <si>
    <t>Vetor que representa os acertos da parte objetiva do Componente Específico</t>
  </si>
  <si>
    <t>9 = Anulada pelo índice de discriminação</t>
  </si>
  <si>
    <t>ACERTOS EM QUESTÕES OBJETIVAS</t>
  </si>
  <si>
    <t>QUESTÃO 1 OBJ</t>
  </si>
  <si>
    <t>Representa o acerto da questão objetiva 1</t>
  </si>
  <si>
    <t>B = Questão em Branco</t>
  </si>
  <si>
    <t>M = Marcou múltiplas questões</t>
  </si>
  <si>
    <t xml:space="preserve"> = Não fez a prova</t>
  </si>
  <si>
    <t>QUESTÃO 2 OBJ</t>
  </si>
  <si>
    <t>Representa o acerto da questão objetiva 2</t>
  </si>
  <si>
    <t>QUESTÃO 3 OBJ</t>
  </si>
  <si>
    <t>Representa o acerto da questão objetiva 3</t>
  </si>
  <si>
    <t>QUESTÃO 4 OBJ</t>
  </si>
  <si>
    <t>Representa o acerto da questão objetiva 4</t>
  </si>
  <si>
    <t>QUESTÃO 5 OBJ</t>
  </si>
  <si>
    <t>Representa o acerto da questão objetiva 5</t>
  </si>
  <si>
    <t>QUESTÃO 6 OBJ</t>
  </si>
  <si>
    <t>Representa o acerto da questão objetiva 6</t>
  </si>
  <si>
    <t>QUESTÃO 7 OBJ</t>
  </si>
  <si>
    <t>Representa o acerto da questão objetiva 7</t>
  </si>
  <si>
    <t>QUESTÃO 8 OBJ</t>
  </si>
  <si>
    <t>Representa o acerto da questão objetiva 8</t>
  </si>
  <si>
    <t>ACERTOS EM QUESTÕES ESPECÍFICAS</t>
  </si>
  <si>
    <t>QUESTÃO 1 ESP</t>
  </si>
  <si>
    <t>Representa o acerto da questão específica 1</t>
  </si>
  <si>
    <t>QUESTÃO 2 ESP</t>
  </si>
  <si>
    <t>Representa o acerto da questão específica 2</t>
  </si>
  <si>
    <t>QUESTÃO 3 ESP</t>
  </si>
  <si>
    <t>Representa o acerto da questão específica 3</t>
  </si>
  <si>
    <t>QUESTÃO 4 ESP</t>
  </si>
  <si>
    <t>Representa o acerto da questão específica 4</t>
  </si>
  <si>
    <t>QUESTÃO 5 ESP</t>
  </si>
  <si>
    <t>Representa o acerto da questão específica 5</t>
  </si>
  <si>
    <t>QUESTÃO 6 ESP</t>
  </si>
  <si>
    <t>Representa o acerto da questão específica 6</t>
  </si>
  <si>
    <t>QUESTÃO 7 ESP</t>
  </si>
  <si>
    <t>Representa o acerto da questão específica 7</t>
  </si>
  <si>
    <t>QUESTÃO 8 ESP</t>
  </si>
  <si>
    <t>Representa o acerto da questão específica 8</t>
  </si>
  <si>
    <t>QUESTÃO 9 ESP</t>
  </si>
  <si>
    <t>Representa o acerto da questão específica 9</t>
  </si>
  <si>
    <t>QUESTÃO 10 ESP</t>
  </si>
  <si>
    <t>Representa o acerto da questão específica 10</t>
  </si>
  <si>
    <t>QUESTÃO 11 ESP</t>
  </si>
  <si>
    <t>Representa o acerto da questão específica 11</t>
  </si>
  <si>
    <t>QUESTÃO 12 ESP</t>
  </si>
  <si>
    <t>Representa o acerto da questão específica 12</t>
  </si>
  <si>
    <t>QUESTÃO 13 ESP</t>
  </si>
  <si>
    <t>Representa o acerto da questão específica 13</t>
  </si>
  <si>
    <t>QUESTÃO 14 ESP</t>
  </si>
  <si>
    <t>Representa o acerto da questão específica 14</t>
  </si>
  <si>
    <t>QUESTÃO 15 ESP</t>
  </si>
  <si>
    <t>Representa o acerto da questão específica 15</t>
  </si>
  <si>
    <t>QUESTÃO 16 ESP</t>
  </si>
  <si>
    <t>Representa o acerto da questão específica 16</t>
  </si>
  <si>
    <t>QUESTÃO 17 ESP</t>
  </si>
  <si>
    <t>Representa o acerto da questão específica 17</t>
  </si>
  <si>
    <t>QUESTÃO 18 ESP</t>
  </si>
  <si>
    <t>Representa o acerto da questão específica 18</t>
  </si>
  <si>
    <t>QUESTÃO 19 ESP</t>
  </si>
  <si>
    <t>Representa o acerto da questão específica 19</t>
  </si>
  <si>
    <t>QUESTÃO 20 ESP</t>
  </si>
  <si>
    <t>Representa o acerto da questão específica 20</t>
  </si>
  <si>
    <t>QUESTÃO 21 ESP</t>
  </si>
  <si>
    <t>Representa o acerto da questão específica 21</t>
  </si>
  <si>
    <t>QUESTÃO 22 ESP</t>
  </si>
  <si>
    <t>Representa o acerto da questão específica 22</t>
  </si>
  <si>
    <t>QUESTÃO 23 ESP</t>
  </si>
  <si>
    <t>Representa o acerto da questão específica 23</t>
  </si>
  <si>
    <t>QUESTÃO 24 ESP</t>
  </si>
  <si>
    <t>Representa o acerto da questão específica 24</t>
  </si>
  <si>
    <t>QUESTÃO 25 ESP</t>
  </si>
  <si>
    <t>Representa o acerto da questão específica 25</t>
  </si>
  <si>
    <t>QUESTÃO 26 ESP</t>
  </si>
  <si>
    <t>Representa o acerto da questão específica 26</t>
  </si>
  <si>
    <t>QUESTÃO 27 ESP</t>
  </si>
  <si>
    <t>Representa o acerto da questão específica 27</t>
  </si>
  <si>
    <t>TIPOS DE PRESENÇA</t>
  </si>
  <si>
    <t>TP_PRES</t>
  </si>
  <si>
    <t>Tipo de presença no Enade</t>
  </si>
  <si>
    <t>222 = Ausente</t>
  </si>
  <si>
    <t>334 = Eliminado por participação indevida</t>
  </si>
  <si>
    <t>444 = Ausente devido a dupla graduação</t>
  </si>
  <si>
    <t>555 = Presente com resultado válido</t>
  </si>
  <si>
    <t>556 = Presente com resultado desconsiderado pela Aplicadora</t>
  </si>
  <si>
    <t>TP_PR_GER</t>
  </si>
  <si>
    <t>Tipo de presença na prova</t>
  </si>
  <si>
    <t>222 = Não se aplica (estudante ausente)**</t>
  </si>
  <si>
    <t>333 = Participação com prova em branco*</t>
  </si>
  <si>
    <t>334 = Não se aplica (estudante eliminado)**</t>
  </si>
  <si>
    <t>555 = Participação com respostas válidas na prova*</t>
  </si>
  <si>
    <t>556 = Participação com resultado desconsiderado pela Aplicadora**</t>
  </si>
  <si>
    <t>Nota: (*) resultado considerado para o cálculo da nota do estudante;
(**) resultado desconsiderado para o cálculo da nota do estudante.</t>
  </si>
  <si>
    <t>TP_PR_OB_FG</t>
  </si>
  <si>
    <t>Tipo de presença na parte objetiva na formação geral</t>
  </si>
  <si>
    <t>TP_PR_DI_FG</t>
  </si>
  <si>
    <t>Tipo de presença na parte discursiva na formação geral</t>
  </si>
  <si>
    <t>TP_PR_OB_CE</t>
  </si>
  <si>
    <t>Tipo de presença na parte objetiva no componente específico</t>
  </si>
  <si>
    <t>TP_PR_DI_CE</t>
  </si>
  <si>
    <t>Tipo de presença na parte discursiva no componente específico</t>
  </si>
  <si>
    <t>TIPOS DE SITUAÇÃO DAS QUESTÕES DA PARTE DISCURSIVA</t>
  </si>
  <si>
    <t>(*) significa resultados considerados para o cálculo da nota do estudante e (**) significa resultado desconsiderado para o cálculo  da nota do estudante.</t>
  </si>
  <si>
    <t>TP_SFG_D1</t>
  </si>
  <si>
    <t>Tipo de situação da questão 1 da parte discursiva da formação geral</t>
  </si>
  <si>
    <t>333 = Questão em branco - estudante presente (nota=zero)*</t>
  </si>
  <si>
    <t>335 = Questão zerada por motivo de resposta nula*</t>
  </si>
  <si>
    <t>336 = Questão com resposta divergente da temática (nota=zero)*</t>
  </si>
  <si>
    <t>555 = Questão com resultado válido*</t>
  </si>
  <si>
    <t>566 = Questão com resultado desconsiderado por problemas administrativos**</t>
  </si>
  <si>
    <t>TP_SFG_D2</t>
  </si>
  <si>
    <t>Tipo de situação da questão 2 da parte discursiva da formação geral</t>
  </si>
  <si>
    <t>TP_SCE_D1</t>
  </si>
  <si>
    <t>Tipo de situação da questão 1 da parte discursiva do componente específico</t>
  </si>
  <si>
    <t>TP_SCE_D2</t>
  </si>
  <si>
    <t>Tipo de situação da questão 2 da parte discursiva do componente específico</t>
  </si>
  <si>
    <t>666 = Questão anulada**</t>
  </si>
  <si>
    <t>TP_SCE_D3</t>
  </si>
  <si>
    <t>Tipo de situação da questão 3 da parte discursiva do componente específico</t>
  </si>
  <si>
    <t>NOTAS NA FORMAÇÃO GERAL E COMPONENTE ESPECÍFICO</t>
  </si>
  <si>
    <t>NT_GER</t>
  </si>
  <si>
    <t>Nota bruta da prova - Média ponderada da formação geral (25%) e componente específico (75%). (valor de 0 a 100)</t>
  </si>
  <si>
    <t>Min = 0
Max = 93</t>
  </si>
  <si>
    <t>&lt; 40</t>
  </si>
  <si>
    <t>&gt;= 40 e &lt; 60</t>
  </si>
  <si>
    <t>&gt;= 60 e &lt; 80</t>
  </si>
  <si>
    <t>&gt;= 80</t>
  </si>
  <si>
    <t>Não fez</t>
  </si>
  <si>
    <t>NT_FG</t>
  </si>
  <si>
    <t>Nota bruta na formação geral - Média ponderada da parte objetiva (60%) e discursiva (40%) na formação geral. (valor de 0 a 100)</t>
  </si>
  <si>
    <t>Min = 0
Max = 97.8</t>
  </si>
  <si>
    <t>NT_OBJ_FG</t>
  </si>
  <si>
    <t>Nota bruta na parte objetiva da formação geral. (valor de 0 a 100)</t>
  </si>
  <si>
    <t>Min = 0
Max = 100</t>
  </si>
  <si>
    <t>NT_DIS_FG</t>
  </si>
  <si>
    <t>Nota bruta na parte discursiva da formação geral.  (valor de 0 a 100)</t>
  </si>
  <si>
    <t>Min = 0
Max = 97</t>
  </si>
  <si>
    <t>NT_FG_D1</t>
  </si>
  <si>
    <t>Nota da questão 1 da parte discursiva da formação geral - Média ponderada da parte de Língua Portuguesa (20%) e Conteúdo (80%) da Questão 1 da parte discursiva (valor de 0 a 100)</t>
  </si>
  <si>
    <t>Min = 0
Max = 99</t>
  </si>
  <si>
    <t>NT_FG_D1_PT</t>
  </si>
  <si>
    <t>Nota de Língua Portuguesa da questão 1 da parte discursiva da formação geral.  (valor de 0 a 100)</t>
  </si>
  <si>
    <t>NT_FG_D1_CT</t>
  </si>
  <si>
    <t>Nota de Conteúdo da questão 1 da parte discursiva da formação geral. (valor de 0 a 100)</t>
  </si>
  <si>
    <t>NT_FG_D2</t>
  </si>
  <si>
    <t>Nota da questão 2 da parte discursiva na formação geral - Média ponderada da parte de Língua Portuguesa (20%) e Conteúdo (80%) da Questão 2 da parte discursiva. (valor de 0 a 100)</t>
  </si>
  <si>
    <t>Min = 0
Max = 98</t>
  </si>
  <si>
    <t>NT_FG_D2_PT</t>
  </si>
  <si>
    <t>Nota de Língua Portuguesa da questão 2 da parte discursiva da formação geral. (valor de 0 a 100)</t>
  </si>
  <si>
    <t>NT_FG_D2_CT</t>
  </si>
  <si>
    <t>Nota de Conteúdo da questão 2 da parte discursiva da formação geral. (valor de 0 a 100)</t>
  </si>
  <si>
    <t>NT_CE</t>
  </si>
  <si>
    <t>Nota bruta no componente específico - Média ponderada da parte objetiva (85%) e discursiva (15%) no componente específico. (valor de 0 a 100)</t>
  </si>
  <si>
    <t>NT_OBJ_CE</t>
  </si>
  <si>
    <t>Nota bruta na parte objetiva do componente específico. (valor de 0 a 100)</t>
  </si>
  <si>
    <t>NT_DIS_CE</t>
  </si>
  <si>
    <t>Nota bruta na parte discursiva do componente específico. (valor de 0 a 100)</t>
  </si>
  <si>
    <t>NT_CE_D1</t>
  </si>
  <si>
    <t>Nota da questão 1 da parte discursiva do componente específico. (valor de 0 a 100)</t>
  </si>
  <si>
    <t>NT_CE_D2</t>
  </si>
  <si>
    <t>Nota da questão 2 da parte discursiva do componente específico. (valor de 0 a 100)</t>
  </si>
  <si>
    <t>NT_CE_D3</t>
  </si>
  <si>
    <t>Nota da questão 3 da parte discursiva do componente específico. (valor de 0 a 100)</t>
  </si>
  <si>
    <t>QUESTIONÁRIOS</t>
  </si>
  <si>
    <t>QUESTIONÁRIO DE PERCEPÇÃO DA PROVA</t>
  </si>
  <si>
    <t>CO_RS_I1</t>
  </si>
  <si>
    <t>1 - Qual o grau de dificuldade desta prova na parte de Formação Geral?</t>
  </si>
  <si>
    <t>A = Muito fácil.</t>
  </si>
  <si>
    <t>B = Fácil.</t>
  </si>
  <si>
    <t>C = Médio.</t>
  </si>
  <si>
    <t>D = Difícil.</t>
  </si>
  <si>
    <t>E = Muito difícil.</t>
  </si>
  <si>
    <t>* = Resposta anulada</t>
  </si>
  <si>
    <t>. = Sem resposta</t>
  </si>
  <si>
    <t>Valor em branco= Resposta não válida</t>
  </si>
  <si>
    <t>CO_RS_I2</t>
  </si>
  <si>
    <t>2 - Qual o grau de dificuldade desta prova na parte do Componente Específico?</t>
  </si>
  <si>
    <t>CO_RS_I3</t>
  </si>
  <si>
    <t>3 - Considerando a extensão da prova, em relação ao tempo total, você considera que a prova foi:</t>
  </si>
  <si>
    <t>A = Muito longa.</t>
  </si>
  <si>
    <t>B = Longa.</t>
  </si>
  <si>
    <t>C = Adequada.</t>
  </si>
  <si>
    <t>D = Curta.</t>
  </si>
  <si>
    <t>E = Muito curta.</t>
  </si>
  <si>
    <t>CO_RS_I4</t>
  </si>
  <si>
    <t>4 - Os enunciados das questões da prova na parte de Formação Geral estavam claros e objetivos?</t>
  </si>
  <si>
    <t>A = Sim, todos.</t>
  </si>
  <si>
    <t>B = Sim, a maioria.</t>
  </si>
  <si>
    <t>C = Apenas cerca da metade.</t>
  </si>
  <si>
    <t>D = Poucos.</t>
  </si>
  <si>
    <t>E = Não, nenhum.</t>
  </si>
  <si>
    <t>CO_RS_I5</t>
  </si>
  <si>
    <t>5 - Os enunciados das questões na parte do Componente Específico estavam claros e objetivos?</t>
  </si>
  <si>
    <t>D = Poucos se apresentam.</t>
  </si>
  <si>
    <t>CO_RS_I6</t>
  </si>
  <si>
    <t>6 - As informações/instruções fornecidas para a resolução das questões foram suficientes para resolvê-las?</t>
  </si>
  <si>
    <t>A = Sim, até excessivas.</t>
  </si>
  <si>
    <t>B = Sim, em todas elas.</t>
  </si>
  <si>
    <t>C = Sim, na maioria delas.</t>
  </si>
  <si>
    <t>D = Sim, somente em algumas.</t>
  </si>
  <si>
    <t>E = Não, em nenhuma delas.</t>
  </si>
  <si>
    <t>CO_RS_I7</t>
  </si>
  <si>
    <t>7 - Você se deparou com alguma dificuldade ao responder à prova. Qual?</t>
  </si>
  <si>
    <t>A = Desconhecimento do conteúdo.</t>
  </si>
  <si>
    <t>B = Forma diferente de abordagem do conteúdo.</t>
  </si>
  <si>
    <t>C = Espaço insuficiente para responder às questões.</t>
  </si>
  <si>
    <t>D = Falta de motivação para fazer a prova.</t>
  </si>
  <si>
    <t>E = Não tive qualquer tipo de dificuldade para responder à prova.</t>
  </si>
  <si>
    <t>CO_RS_I8</t>
  </si>
  <si>
    <t>8 - Considerando apenas as questões objetivas da prova, você percebeu que:</t>
  </si>
  <si>
    <t>A = Não estudou ainda a maioria desses conteúdos.</t>
  </si>
  <si>
    <t>B = Estudou alguns desses conteúdos, mas não os aprendeu.</t>
  </si>
  <si>
    <t>C = Estudou a maioria desses conteúdos, mas não os aprendeu.</t>
  </si>
  <si>
    <t>D = Estudou e aprendeu muitos desses conteúdos.</t>
  </si>
  <si>
    <t>E = Estudou e aprendeu todos esses conteúdos.</t>
  </si>
  <si>
    <t>CO_RS_I9</t>
  </si>
  <si>
    <t>9 - Qual foi o tempo gasto por você para concluir a prova?</t>
  </si>
  <si>
    <t>A = Menos de uma hora.</t>
  </si>
  <si>
    <t>B = Entre uma e duas horas.</t>
  </si>
  <si>
    <t>C = Entre duas e três horas.</t>
  </si>
  <si>
    <t>D = Entre três e quatro horas.</t>
  </si>
  <si>
    <t>E = Quatro horas e não consegui terminar.</t>
  </si>
  <si>
    <t xml:space="preserve"> QUESTIONÁRIO DO ESTUDANTE</t>
  </si>
  <si>
    <t>QE_I01</t>
  </si>
  <si>
    <t>Qual o seu estado civil?</t>
  </si>
  <si>
    <t>A = Solteiro(a).</t>
  </si>
  <si>
    <t>B = Casado(a).</t>
  </si>
  <si>
    <t>C = Separado(a) judicialmente/divorciado(a).</t>
  </si>
  <si>
    <t>D = Viúvo(a).</t>
  </si>
  <si>
    <t>E = Outro.</t>
  </si>
  <si>
    <t xml:space="preserve"> = não respondeu</t>
  </si>
  <si>
    <t>QE_I02</t>
  </si>
  <si>
    <t>Qual é a sua cor ou raça?</t>
  </si>
  <si>
    <t>A = Branca.</t>
  </si>
  <si>
    <t>B = Preta.</t>
  </si>
  <si>
    <t>C = Amarela.</t>
  </si>
  <si>
    <t>D = Parda.</t>
  </si>
  <si>
    <t>E = Indígena.</t>
  </si>
  <si>
    <t>F = Não quero declarar.</t>
  </si>
  <si>
    <t>QE_I03</t>
  </si>
  <si>
    <t>Qual a sua nacionalidade?</t>
  </si>
  <si>
    <t>A = Brasileira.</t>
  </si>
  <si>
    <t>B = Brasileira naturalizada.</t>
  </si>
  <si>
    <t>C = Estrangeira.</t>
  </si>
  <si>
    <t>QE_I04</t>
  </si>
  <si>
    <t>Até que etapa de escolarização seu pai concluiu?</t>
  </si>
  <si>
    <t>A = Nenhuma.</t>
  </si>
  <si>
    <t>B = Ensino Fundamental: 1º ao 5º ano (1ª a 4ª série).</t>
  </si>
  <si>
    <t>C = Ensino Fundamental: 6º ao 9º ano (5ª a 8ª série).</t>
  </si>
  <si>
    <t>D = Ensino Médio.</t>
  </si>
  <si>
    <t>E = Ensino Superior - Graduação.</t>
  </si>
  <si>
    <t>F = Pós-graduação.</t>
  </si>
  <si>
    <t>QE_I05</t>
  </si>
  <si>
    <t>Até que etapa de escolarização sua mãe concluiu?</t>
  </si>
  <si>
    <t>D = Ensino médio.</t>
  </si>
  <si>
    <t>QE_I06</t>
  </si>
  <si>
    <t>Onde e com quem você mora atualmente?</t>
  </si>
  <si>
    <t>A = Em casa ou apartamento, sozinho.</t>
  </si>
  <si>
    <t>B = Em casa ou apartamento, com pais e/ou parentes.</t>
  </si>
  <si>
    <t>C = Em casa ou apartamento, com cônjuge e/ou filhos.</t>
  </si>
  <si>
    <t>D = Em casa ou apartamento, com outras pessoas (incluindo república).</t>
  </si>
  <si>
    <t>E = Em alojamento universitário da própria instituição.</t>
  </si>
  <si>
    <t>F = Em outros tipos de habitação individual ou coletiva (hotel, hospedaria, pensão ou outro).</t>
  </si>
  <si>
    <t xml:space="preserve">QE_I07 </t>
  </si>
  <si>
    <t>Quantas pessoas da sua família moram com você? Considere seus pais, irmãos, cônjuge, filhos e outros parentes que moram na mesma casa com você.</t>
  </si>
  <si>
    <t>B = Uma.</t>
  </si>
  <si>
    <t>C = Duas.</t>
  </si>
  <si>
    <t>D = Três.</t>
  </si>
  <si>
    <t>E = Quatro.</t>
  </si>
  <si>
    <t>F = Cinco.</t>
  </si>
  <si>
    <t>G = Seis.</t>
  </si>
  <si>
    <t>H = Sete ou mais.</t>
  </si>
  <si>
    <t>QE_I08</t>
  </si>
  <si>
    <t>Qual a renda total de sua família, incluindo seus rendimentos?</t>
  </si>
  <si>
    <t>A = Até 1,5 salário mínimo (Até R$ 1.497,00).</t>
  </si>
  <si>
    <t>B = De 1,5 a 3 salários mínimos (R$ 1.497,01 a R$2.994,00).</t>
  </si>
  <si>
    <t>C = De 3 a 4,5 salários mínimos (R$ 2.994,01 a R$ 4.491,00).</t>
  </si>
  <si>
    <t>D = De 4,5 a 6 salários mínimos (R$ 4.491,01 a R$ 5.988,00).</t>
  </si>
  <si>
    <t>E = De 6 a 10 salários mínimos (R$ 5. 988,01 a R$ 9.980,00).</t>
  </si>
  <si>
    <t>F = De 10 a 30 salários mínimos (R$ 9.980,01 a R$ 29.940,00).</t>
  </si>
  <si>
    <t>G = Acima de 30 salários mínimos (mais de (R$ 29.940,00).</t>
  </si>
  <si>
    <t>QE_I09</t>
  </si>
  <si>
    <t>Qual alternativa a seguir melhor descreve sua situação financeira (incluindo bolsas)?</t>
  </si>
  <si>
    <t>A = Não tenho renda e meus gastos são financiados por programas governamentais.</t>
  </si>
  <si>
    <t>B = Não tenho renda e meus gastos são financiados pela minha família ou por outras pessoas.</t>
  </si>
  <si>
    <t>C = Tenho renda, mas recebo ajuda da família ou de outras pessoas para financiar meus gastos.</t>
  </si>
  <si>
    <t>D = Tenho renda e não preciso de ajuda para financiar meus gastos.</t>
  </si>
  <si>
    <t>E = Tenho renda e contribuo com o sustento da família.</t>
  </si>
  <si>
    <t>F = Sou o principal responsável pelo sustento da família.</t>
  </si>
  <si>
    <t>QE_I10</t>
  </si>
  <si>
    <t>Qual alternativa a seguir melhor descreve sua situação de trabalho (exceto estágio ou bolsas)?</t>
  </si>
  <si>
    <t>A = Não estou trabalhando.</t>
  </si>
  <si>
    <t>B = Trabalho eventualmente.</t>
  </si>
  <si>
    <t>C = Trabalho até 20 horas semanais.</t>
  </si>
  <si>
    <t>D = Trabalho de 21 a 39 horas semanais.</t>
  </si>
  <si>
    <t>E = Trabalho 40 horas semanais ou mais.</t>
  </si>
  <si>
    <t>QE_I11</t>
  </si>
  <si>
    <t>Que tipo de bolsa de estudos ou financiamento do curso você recebeu para custear todas ou a maior parte das mensalidades? No caso de haver mais de uma opção, marcar apenas a bolsa de maior duração.</t>
  </si>
  <si>
    <t>A = Nenhum, pois meu curso é gratuito.</t>
  </si>
  <si>
    <t>B = Nenhum, embora meu curso não seja gratuito.</t>
  </si>
  <si>
    <t>C = ProUni integral.</t>
  </si>
  <si>
    <t>D = ProUni parcial, apenas.</t>
  </si>
  <si>
    <t>E = FIES, apenas.</t>
  </si>
  <si>
    <t>F = ProUni Parcial e FIES.</t>
  </si>
  <si>
    <t>G = Bolsa oferecida por governo estadual, distrital ou municipal.</t>
  </si>
  <si>
    <t>H = Bolsa oferecida pela própria instituição.</t>
  </si>
  <si>
    <t>I = Bolsa oferecida por outra entidade (empresa, ONG, outra).</t>
  </si>
  <si>
    <t>J = Financiamento oferecido pela própria instituição.</t>
  </si>
  <si>
    <t>K = Financiamento bancário.</t>
  </si>
  <si>
    <t>QE_I12</t>
  </si>
  <si>
    <t>Ao longo da sua trajetória acadêmica, você recebeu algum tipo de bolsa de permanência? No caso de haver mais de uma opção, marcar apenas a bolsa de maior duração.</t>
  </si>
  <si>
    <t>A = Nenhum.</t>
  </si>
  <si>
    <t>B = Auxílio moradia.</t>
  </si>
  <si>
    <t>C = Auxílio alimentação.</t>
  </si>
  <si>
    <t>D = Auxílio moradia e alimentação.</t>
  </si>
  <si>
    <t>E = Auxílio Permanência.</t>
  </si>
  <si>
    <t>F = Outro tipo de auxílio.</t>
  </si>
  <si>
    <t>QE_I13</t>
  </si>
  <si>
    <t>Ao longo da sua trajetória acadêmica, você recebeu algum tipo de bolsa acadêmica? No caso de haver mais de uma opção, marcar apenas a bolsa de maior duração.</t>
  </si>
  <si>
    <t>B = Bolsa de iniciação científica.</t>
  </si>
  <si>
    <t>C = Bolsa de extensão.</t>
  </si>
  <si>
    <t>D = Bolsa de monitoria/tutoria.</t>
  </si>
  <si>
    <t>E = Bolsa PET.</t>
  </si>
  <si>
    <t>F = Outro tipo de bolsa acadêmica.</t>
  </si>
  <si>
    <t>QE_I14</t>
  </si>
  <si>
    <t>Durante o curso de graduação, você participou de programas e/ ou atividades curriculares no exterior?</t>
  </si>
  <si>
    <t>A = Não participei.</t>
  </si>
  <si>
    <t>B = Sim, Programa Ciência sem Fronteiras.</t>
  </si>
  <si>
    <t>C = Sim, programa de intercâmbio financiado pelo Governo Federal (Marca; Brafitec; PLI; outro).</t>
  </si>
  <si>
    <t>D = Sim, programa de intercâmbio financiado pelo Governo Estadual.</t>
  </si>
  <si>
    <t>E = Sim, programa de intercâmbio da minha instituição.</t>
  </si>
  <si>
    <t>F = Sim, outro intercâmbio não institucional.</t>
  </si>
  <si>
    <t>QE_I15</t>
  </si>
  <si>
    <t>Seu ingresso no curso de graduação se deu por meio de políticas de ação afirmativa ou inclusão social?</t>
  </si>
  <si>
    <t>A = Não.</t>
  </si>
  <si>
    <t>B = Sim, por critério étnico-racial.</t>
  </si>
  <si>
    <t>C = Sim, por critério de renda.</t>
  </si>
  <si>
    <t>D = Sim, por ter estudado em escola pública ou particular com bolsa de estudos.</t>
  </si>
  <si>
    <t>E = Sim, por sistema que combina dois ou mais critérios anteriores.</t>
  </si>
  <si>
    <t>F = Sim, por sistema diferente dos anteriores.</t>
  </si>
  <si>
    <t>QE_I16</t>
  </si>
  <si>
    <t>Em que unidade da Federação você concluiu o ensino médio?</t>
  </si>
  <si>
    <t>22 = Piauí (PI)</t>
  </si>
  <si>
    <t>99 = Não se aplica</t>
  </si>
  <si>
    <t>QE_I17</t>
  </si>
  <si>
    <t>Em que tipo de escola você cursou o ensino médio?</t>
  </si>
  <si>
    <t>A = Todo em escola pública.</t>
  </si>
  <si>
    <t>B = Todo em escola privada (particular).</t>
  </si>
  <si>
    <t>C = Todo no exterior.</t>
  </si>
  <si>
    <t>D = A maior parte em escola pública.</t>
  </si>
  <si>
    <t>E = A maior parte em escola privada (particular).</t>
  </si>
  <si>
    <t>F = Parte no Brasil e parte no exterior.</t>
  </si>
  <si>
    <t>QE_I18</t>
  </si>
  <si>
    <t>Qual modalidade de ensino médio você concluiu?</t>
  </si>
  <si>
    <t>A = Ensino médio tradicional.</t>
  </si>
  <si>
    <t>B = Profissionalizante técnico (eletrônica, contabilidade, agrícola, outro).</t>
  </si>
  <si>
    <t>C = Profissionalizante magistério (Curso Normal).</t>
  </si>
  <si>
    <t>D = Educação de Jovens e Adultos (EJA) e/ou Supletivo.</t>
  </si>
  <si>
    <t>E = Outra modalidade.</t>
  </si>
  <si>
    <t>QE_I19</t>
  </si>
  <si>
    <t>Quem mais lhe incentivou a cursar a graduação?</t>
  </si>
  <si>
    <t>A = Ninguém.</t>
  </si>
  <si>
    <t>B = Pais.</t>
  </si>
  <si>
    <t>C = Outros membros da família que não os pais.</t>
  </si>
  <si>
    <t>D = Professores.</t>
  </si>
  <si>
    <t>E = Líder ou representante religioso.</t>
  </si>
  <si>
    <t>F = Colegas/Amigos.</t>
  </si>
  <si>
    <t>G = Outras pessoas.</t>
  </si>
  <si>
    <t>QE_I20</t>
  </si>
  <si>
    <t>Algum dos grupos abaixo foi determinante para você enfrentar dificuldades durante seu curso superior e concluí-lo?</t>
  </si>
  <si>
    <t>A = Não tive dificuldade.</t>
  </si>
  <si>
    <t>B = Não recebi apoio para enfrentar dificuldades.</t>
  </si>
  <si>
    <t>C = Pais.</t>
  </si>
  <si>
    <t>D = Avós.</t>
  </si>
  <si>
    <t>E = Irmãos, primos ou tios.</t>
  </si>
  <si>
    <t>F = Líder ou representante religioso.</t>
  </si>
  <si>
    <t>G = Colegas de curso ou amigos.</t>
  </si>
  <si>
    <t>H = Professores do curso.</t>
  </si>
  <si>
    <t>I = Profissionais do serviço de apoio ao estudante da IES.</t>
  </si>
  <si>
    <t>J = Colegas de trabalho.</t>
  </si>
  <si>
    <t>K = Outro grupo.</t>
  </si>
  <si>
    <t>QE_I21</t>
  </si>
  <si>
    <t>Alguém em sua família concluiu um curso superior?</t>
  </si>
  <si>
    <t>A = Sim.</t>
  </si>
  <si>
    <t>B = Não.</t>
  </si>
  <si>
    <t>QE_I22</t>
  </si>
  <si>
    <t>Excetuando-se os livros indicados na bibliografia do seu curso, quantos livros você leu neste ano?</t>
  </si>
  <si>
    <t>B = Um ou dois.</t>
  </si>
  <si>
    <t>C = De três a cinco.</t>
  </si>
  <si>
    <t>D = De seis a oito.</t>
  </si>
  <si>
    <t>E = Mais de oito.</t>
  </si>
  <si>
    <t>QE_I23</t>
  </si>
  <si>
    <t>Quantas horas por semana, aproximadamente, você dedicou aos estudos, excetuando as horas de aula?</t>
  </si>
  <si>
    <t>A = Nenhuma, apenas assisto às aulas.</t>
  </si>
  <si>
    <t>B = De uma a três.</t>
  </si>
  <si>
    <t>C = De quatro a sete.</t>
  </si>
  <si>
    <t>D = De oito a doze.</t>
  </si>
  <si>
    <t>E = Mais de doze.</t>
  </si>
  <si>
    <t>QE_I24</t>
  </si>
  <si>
    <t>Você teve oportunidade de aprendizado de idioma estrangeiro na Instituição?</t>
  </si>
  <si>
    <t>A = Sim, somente na modalidade presencial.</t>
  </si>
  <si>
    <t>B = Sim, somente na modalidade semipresencial.</t>
  </si>
  <si>
    <t>C = Sim, parte na modalidade presencial e parte na modalidade semipresencial.</t>
  </si>
  <si>
    <t>D = Sim, na modalidade a distância.</t>
  </si>
  <si>
    <t>E = Não.</t>
  </si>
  <si>
    <t>QE_I25</t>
  </si>
  <si>
    <t>Qual o principal motivo para você ter escolhido este curso?</t>
  </si>
  <si>
    <t>A = Inserção no mercado de trabalho.</t>
  </si>
  <si>
    <t>B = Influência familiar.</t>
  </si>
  <si>
    <t>C = Valorização profissional.</t>
  </si>
  <si>
    <t>D = Prestígio Social.</t>
  </si>
  <si>
    <t>E = Vocação.</t>
  </si>
  <si>
    <t>F = Oferecido na modalidade a distância.</t>
  </si>
  <si>
    <t>G = Baixa concorrência para ingresso.</t>
  </si>
  <si>
    <t>H = Outro motivo.</t>
  </si>
  <si>
    <t>QE_I26</t>
  </si>
  <si>
    <t>Qual a principal razão para você ter escolhido a sua instituição de educação superior?</t>
  </si>
  <si>
    <t>A = Gratuidade.</t>
  </si>
  <si>
    <t>B = Preço da mensalidade.</t>
  </si>
  <si>
    <t>C = Proximidade da minha residência.</t>
  </si>
  <si>
    <t>D = Proximidade do meu trabalho.</t>
  </si>
  <si>
    <t>E = Facilidade de acesso.</t>
  </si>
  <si>
    <t>F = Qualidade/reputação.</t>
  </si>
  <si>
    <t>G = Foi a única onde tive aprovação.</t>
  </si>
  <si>
    <t>H = Possibilidade de ter bolsa de estudo.</t>
  </si>
  <si>
    <t>I = Outro motivo.</t>
  </si>
  <si>
    <t>As variáveis QE_I27 a QE_I68 foram marcadas conforme o grau de concordância do aluno para cada assertiva, segundo a escala que varia de 1 (discordância total) a 6 (concordância total). A resposta 7 foi marcada quando julgado "não ter elementos para avaliar a assertiva" (Não sei responder) e a reposta 8 quando "considerar não pertinente ao curso" (Não se aplica).</t>
  </si>
  <si>
    <t>QE_I27</t>
  </si>
  <si>
    <t>As disciplinas cursadas contribuíram para sua formação integral, como cidadão e profissional.</t>
  </si>
  <si>
    <t>1 = Discordo totalmente.</t>
  </si>
  <si>
    <t>2 = Discordo.</t>
  </si>
  <si>
    <t>3 = Discordo parcialmente.</t>
  </si>
  <si>
    <t>4 = Concordo parcialmente.</t>
  </si>
  <si>
    <t>5 = Concordo.</t>
  </si>
  <si>
    <t>6 = Concordo totalmente.</t>
  </si>
  <si>
    <t>7 = Não sei responder.</t>
  </si>
  <si>
    <t>8 = Não se aplica.</t>
  </si>
  <si>
    <t>QE_I28</t>
  </si>
  <si>
    <t>Os conteúdos abordados nas disciplinas do curso favoreceram sua atuação em estágios ou em atividades de iniciação profissional.</t>
  </si>
  <si>
    <t>QE_I29</t>
  </si>
  <si>
    <t>As metodologias de ensino utilizadas no curso desafiaram você a aprofundar conhecimentos e desenvolver competências reflexivas e críticas.</t>
  </si>
  <si>
    <t>QE_I30</t>
  </si>
  <si>
    <t>O curso propiciou experiências de aprendizagem inovadoras.</t>
  </si>
  <si>
    <t>QE_I31</t>
  </si>
  <si>
    <t>O curso contribuiu para o desenvolvimento da sua consciência ética para o exercício profissional.</t>
  </si>
  <si>
    <t>QE_I32</t>
  </si>
  <si>
    <t>No curso você teve oportunidade de aprender a trabalhar em equipe.</t>
  </si>
  <si>
    <t>QE_I33</t>
  </si>
  <si>
    <t>O curso possibilitou aumentar sua capacidade de reflexão e argumentação.</t>
  </si>
  <si>
    <t>QE_I34</t>
  </si>
  <si>
    <t>O curso promoveu o desenvolvimento da sua capacidade de pensar criticamente, analisar e refletir sobre soluções para problemas da sociedade.</t>
  </si>
  <si>
    <t>QE_I35</t>
  </si>
  <si>
    <t>O curso contribuiu para você ampliar sua capacidade de comunicação nas formas oral e escrita.</t>
  </si>
  <si>
    <t>QE_I36</t>
  </si>
  <si>
    <t>O curso contribuiu para o desenvolvimento da sua capacidade de aprender e atualizar-se permanentemente.</t>
  </si>
  <si>
    <t>QE_I37</t>
  </si>
  <si>
    <t>As relações professor-aluno ao longo do curso estimularam você a estudar e aprender.</t>
  </si>
  <si>
    <t>QE_I38</t>
  </si>
  <si>
    <t>Os planos de ensino apresentados pelos professores contribuíram para o desenvolvimento das atividades acadêmicas e para seus estudos.</t>
  </si>
  <si>
    <t>QE_I39</t>
  </si>
  <si>
    <t>As referências bibliográficas indicadas pelos professores nos planos de ensino contribuíram para seus estudos e aprendizagens.</t>
  </si>
  <si>
    <t>QE_I40</t>
  </si>
  <si>
    <t>Foram oferecidas oportunidades para os estudantes superarem dificuldades relacionadas ao processo de formação.</t>
  </si>
  <si>
    <t>QE_I41</t>
  </si>
  <si>
    <t>A coordenação do curso esteve disponível para orientação acadêmica dos estudantes.</t>
  </si>
  <si>
    <t>QE_I42</t>
  </si>
  <si>
    <t>O curso exigiu de você organização e dedicação frequente aos estudos.</t>
  </si>
  <si>
    <t>QE_I43</t>
  </si>
  <si>
    <t>Foram oferecidas oportunidades para os estudantes participarem de programas, projetos ou atividades de extensão universitária.</t>
  </si>
  <si>
    <t>QE_I44</t>
  </si>
  <si>
    <t>Foram oferecidas oportunidades para os estudantes participarem de projetos de iniciação científica e de atividades que estimularam a investigação acadêmica.</t>
  </si>
  <si>
    <t>QE_I45</t>
  </si>
  <si>
    <t>O curso ofereceu condições para os estudantes participarem de eventos internos e/ou externos à instituição.</t>
  </si>
  <si>
    <t>QE_I46</t>
  </si>
  <si>
    <t>A instituição ofereceu oportunidades para os estudantes atuarem como representantes em órgãos colegiados.</t>
  </si>
  <si>
    <t>QE_I47</t>
  </si>
  <si>
    <t>O curso favoreceu a articulação do conhecimento teórico com atividades práticas.</t>
  </si>
  <si>
    <t>QE_I48</t>
  </si>
  <si>
    <t>As atividades práticas foram suficientes para relacionar os conteúdos do curso com a prática, contribuindo para sua formação profissional.</t>
  </si>
  <si>
    <t>QE_I49</t>
  </si>
  <si>
    <t>O curso propiciou acesso a conhecimentos atualizados e/ou contemporâneos em sua área de formação.</t>
  </si>
  <si>
    <t>QE_I50</t>
  </si>
  <si>
    <t>O estágio supervisionado proporcionou experiências diversificadas para a sua formação.</t>
  </si>
  <si>
    <t>QE_I51</t>
  </si>
  <si>
    <t>As atividades realizadas durante seu trabalho de conclusão de curso contribuíram para qualificar sua formação profissional.</t>
  </si>
  <si>
    <t>QE_I52</t>
  </si>
  <si>
    <t xml:space="preserve">Foram oferecidas oportunidades para os estudantes realizarem intercâmbios e/ou estágios no país. </t>
  </si>
  <si>
    <t>QE_I53</t>
  </si>
  <si>
    <t>Foram oferecidas oportunidades para os estudantes realizarem intercâmbios e/ou estágios fora do país.</t>
  </si>
  <si>
    <t>QE_I54</t>
  </si>
  <si>
    <t>Os estudantes participaram de avaliações periódicas do curso (disciplinas, atuação dos professores, infraestrutura).</t>
  </si>
  <si>
    <t>QE_I55</t>
  </si>
  <si>
    <t>As avaliações de aprendizagem realizadas durante o curso foram compatíveis com os conteúdos ou temas trabalhados pelos professores.</t>
  </si>
  <si>
    <t>QE_I56</t>
  </si>
  <si>
    <t>Os professores apresentaram disponibilidade para atender os estudantes fora do horário das aulas.</t>
  </si>
  <si>
    <t>QE_I57</t>
  </si>
  <si>
    <t>Os professores demonstraram domínio dos conteúdos abordados nas disciplinas.</t>
  </si>
  <si>
    <t>QE_I58</t>
  </si>
  <si>
    <t>Os professores utilizaram tecnologias da informação e comunicação (TIC's) como estratégia de ensino (projetor, multimídia, laboratório de informática, ambiente virtual de aprendizagem).</t>
  </si>
  <si>
    <t>QE_I59</t>
  </si>
  <si>
    <t>A instituição dispôs de quantidade suficiente de funcionários para o apoio administrativo e acadêmico.</t>
  </si>
  <si>
    <t>QE_I60</t>
  </si>
  <si>
    <t>O curso disponibilizou monitores ou tutores para auxiliar os estudantes.</t>
  </si>
  <si>
    <t>QE_I61</t>
  </si>
  <si>
    <t>As condições de infraestrutura das salas de aula foram adequadas.</t>
  </si>
  <si>
    <t>QE_I62</t>
  </si>
  <si>
    <t>Os equipamentos e materiais disponíveis para as aulas práticas foram adequados para a quantidade de estudantes.</t>
  </si>
  <si>
    <t>QE_I63</t>
  </si>
  <si>
    <t>Os ambientes e equipamentos destinados às aulas práticas foram adequados ao curso.</t>
  </si>
  <si>
    <t>QE_I64</t>
  </si>
  <si>
    <t>A biblioteca dispôs das referências bibliográficas que os estudantes necessitaram.</t>
  </si>
  <si>
    <t>QE_I65</t>
  </si>
  <si>
    <t>A instituição contou com biblioteca virtual ou conferiu acesso a obras disponíveis em acervos virtuais.</t>
  </si>
  <si>
    <t>QE_I66</t>
  </si>
  <si>
    <t>As atividades acadêmicas desenvolvidas dentro e fora da sala de aula possibilitaram reflexão, convivência e respeito à diversidade.</t>
  </si>
  <si>
    <t>QE_I67</t>
  </si>
  <si>
    <t>A instituição promoveu atividades de cultura, de lazer e de interação social.</t>
  </si>
  <si>
    <t>QE_I68</t>
  </si>
  <si>
    <t>A instituição dispôs de refeitório, cantina e banheiros em condições adequadas que atenderam as necessidades dos seus usuários.</t>
  </si>
  <si>
    <t>CURSO_CAMPUS</t>
  </si>
  <si>
    <t>CURSO</t>
  </si>
  <si>
    <t>CAMPUS</t>
  </si>
  <si>
    <t>Engenharia Elétrica</t>
  </si>
  <si>
    <t>Campus Vitória</t>
  </si>
  <si>
    <t>Engenharia de Controle e Automação</t>
  </si>
  <si>
    <t>Campus Serra</t>
  </si>
  <si>
    <t>Engenharia de Produção</t>
  </si>
  <si>
    <t>Campus Cariacica</t>
  </si>
  <si>
    <t>Engenharia Sanitária e Ambiental</t>
  </si>
  <si>
    <t>Engenharia Mecânica</t>
  </si>
  <si>
    <t>Campus São Mateus</t>
  </si>
  <si>
    <t>Agronomia</t>
  </si>
  <si>
    <t>Campus Santa Teresa</t>
  </si>
  <si>
    <t>Campus Itapina</t>
  </si>
  <si>
    <t>Campus Cachoeiro de Itapemirim</t>
  </si>
  <si>
    <t>Arquitetura e Urbanismo</t>
  </si>
  <si>
    <t>Campus Colatina</t>
  </si>
  <si>
    <t>Campus Aracruz</t>
  </si>
  <si>
    <t>Ano</t>
  </si>
  <si>
    <t>Código da Área</t>
  </si>
  <si>
    <t>Área de Avaliação</t>
  </si>
  <si>
    <t>Código da IES</t>
  </si>
  <si>
    <t>Nome da IES</t>
  </si>
  <si>
    <t>Sigla da IES</t>
  </si>
  <si>
    <t>Organização Acadêmica</t>
  </si>
  <si>
    <t>Categoria Administrativa</t>
  </si>
  <si>
    <t>Código do Curso</t>
  </si>
  <si>
    <t>Modalidade de Ensino</t>
  </si>
  <si>
    <t>Código do Município</t>
  </si>
  <si>
    <t>Município do Curso</t>
  </si>
  <si>
    <t>Sigla da UF</t>
  </si>
  <si>
    <t>Nº de Concluintes Inscritos</t>
  </si>
  <si>
    <t>Nº  de Concluintes Participantes</t>
  </si>
  <si>
    <t>Conceito Enade (Contínuo)</t>
  </si>
  <si>
    <t>Conceito Enade (Faixa)</t>
  </si>
  <si>
    <t>Observação</t>
  </si>
  <si>
    <t>AGRONOMIA</t>
  </si>
  <si>
    <t>INSTITUTO FEDERAL DE EDUCAÇÃO, CIÊNCIA E TECNOLOGIA DO ESPÍRITO SANTO</t>
  </si>
  <si>
    <t>IFES</t>
  </si>
  <si>
    <t>Instituto Federal de Educação, Ciência e Tecnologia</t>
  </si>
  <si>
    <t>Pública Federal</t>
  </si>
  <si>
    <t>Educação Presencial</t>
  </si>
  <si>
    <t>Santa Teresa</t>
  </si>
  <si>
    <t>Colatina</t>
  </si>
  <si>
    <t>ARQUITETURA E URBANISMO</t>
  </si>
  <si>
    <t>ENGENHARIA ELÉTRICA</t>
  </si>
  <si>
    <t>Vitória</t>
  </si>
  <si>
    <t>ENGENHARIA DE CONTROLE E AUTOMAÇÃO</t>
  </si>
  <si>
    <t>Serra</t>
  </si>
  <si>
    <t>ENGENHARIA MECÂNICA</t>
  </si>
  <si>
    <t>São Mateus</t>
  </si>
  <si>
    <t>Cachoeiro de Itapemirim</t>
  </si>
  <si>
    <t>Aracruz</t>
  </si>
  <si>
    <t>ENGENHARIA DE PRODUÇÃO</t>
  </si>
  <si>
    <t>Cariacica</t>
  </si>
  <si>
    <t>ENGENHARIA AMBIENTAL</t>
  </si>
  <si>
    <t>Nº de Concluintes Participantes</t>
  </si>
  <si>
    <t>Nº de Concluintes Participantes com nota no Enem</t>
  </si>
  <si>
    <t>Proporção de Concluintes participantes com nota no Enem</t>
  </si>
  <si>
    <t>Nota Bruta - IDD</t>
  </si>
  <si>
    <t>IDD (Contínuo)</t>
  </si>
  <si>
    <t>IDD (Faixa)</t>
  </si>
  <si>
    <t>Concluintes participantes com nota no Enem</t>
  </si>
  <si>
    <t>Proporção de concluintes participantes com nota no Enem</t>
  </si>
  <si>
    <t>Nota Padronizada - IDD</t>
  </si>
  <si>
    <t>Nota Bruta – Organização Didático-Pedagógica</t>
  </si>
  <si>
    <t>Nota Padronizada - Organização Didático-Pedagógica</t>
  </si>
  <si>
    <t>Nota Bruta – Infraestrutura e Instalações Físicas</t>
  </si>
  <si>
    <t>Nota Padronizada - Infraestrutura e Instalações Físicas</t>
  </si>
  <si>
    <t>Nota Bruta – Oportunidade de Ampliação da Formação</t>
  </si>
  <si>
    <t>Nota Padronizada - Oportunidade de Ampliação da Formação</t>
  </si>
  <si>
    <t>Nota Bruta - Mestres</t>
  </si>
  <si>
    <t>Nota Padronizada - Mestres</t>
  </si>
  <si>
    <t>Nota Bruta - Doutores</t>
  </si>
  <si>
    <t>Nota Padronizada - Doutores</t>
  </si>
  <si>
    <t>Nota Bruta – Regime de Trabalho</t>
  </si>
  <si>
    <t>Nota Padronizada - Regime de Trabalho</t>
  </si>
  <si>
    <t>CPC (Contínuo)</t>
  </si>
  <si>
    <t>CPC (Faixa)</t>
  </si>
  <si>
    <t>CO_REGIAO_CURSO</t>
  </si>
  <si>
    <t>ZDCBCCDB</t>
  </si>
  <si>
    <t>ZBBZBEBEDDEDDAZXCDEECACAXAB</t>
  </si>
  <si>
    <t>........</t>
  </si>
  <si>
    <t>...........................</t>
  </si>
  <si>
    <t>BXCAXDEXCBECDACEDACADEBXBBE</t>
  </si>
  <si>
    <t>DCAABDBC</t>
  </si>
  <si>
    <t>ADDEECABBECBAEADCEAADDBCCBE</t>
  </si>
  <si>
    <t>D</t>
  </si>
  <si>
    <t>E</t>
  </si>
  <si>
    <t>B</t>
  </si>
  <si>
    <t>ZAXDBBAXDABEEZECZAEZBCXBZBC</t>
  </si>
  <si>
    <t>ADACABCC</t>
  </si>
  <si>
    <t>CCCCCCCCCCCCCCCCCCCCCCCCCCC</t>
  </si>
  <si>
    <t>A</t>
  </si>
  <si>
    <t>ZDEBDAEBXDACZXCBXDCZABBEDXC</t>
  </si>
  <si>
    <t>ABCDEABC</t>
  </si>
  <si>
    <t>CDEDEDDBDCADCBAECEDDDCCBABC</t>
  </si>
  <si>
    <t>ADDCECBA</t>
  </si>
  <si>
    <t>EDBBCBCACCADCDAECBBDDEBCBBA</t>
  </si>
  <si>
    <t>DBCDECEDACECCDDBCADACEAXEXD</t>
  </si>
  <si>
    <t>ADCAACDD</t>
  </si>
  <si>
    <t>CBCCBBCADDCEECCAABCBDDECBCD</t>
  </si>
  <si>
    <t>BBCAABCD</t>
  </si>
  <si>
    <t>AE*DBDDEECAADBCBCCDDAABCBAC</t>
  </si>
  <si>
    <t>CDCDCCCC</t>
  </si>
  <si>
    <t>EDDDEBDBCDBBDCCCADBCCCCCCCD</t>
  </si>
  <si>
    <t>ADDBCDDC</t>
  </si>
  <si>
    <t>EBABDEDBCADBECDADBCEADBECAE</t>
  </si>
  <si>
    <t>ADDAEBDA</t>
  </si>
  <si>
    <t>ABBAABCDCECCDADECACBBBDCDCD</t>
  </si>
  <si>
    <t>BDCADEEE</t>
  </si>
  <si>
    <t>CCADDACBBAEBEDDADECCBACEADC</t>
  </si>
  <si>
    <t>ADBCEABB</t>
  </si>
  <si>
    <t>EBEDEDAACDABCDCBDBECACCBABA</t>
  </si>
  <si>
    <t>DDCADBDE</t>
  </si>
  <si>
    <t>CABCBBCCEBACBCCDCDECDCCAAAB</t>
  </si>
  <si>
    <t>BXBCDXEBAAEDAABXECCCDXXCAAZ</t>
  </si>
  <si>
    <t>ABCAAADB</t>
  </si>
  <si>
    <t>BAAEEABAAADAACDCBBCACCECCCC</t>
  </si>
  <si>
    <t>BDABACEC</t>
  </si>
  <si>
    <t>DDAADBECACBDBCDACDBCBCBDAAC</t>
  </si>
  <si>
    <t>AEDBBEDCBCDEBCAZADCXBXCAADX</t>
  </si>
  <si>
    <t>CADCDADB</t>
  </si>
  <si>
    <t>CDBEECCCBDDDABCAAACBBABDCCC</t>
  </si>
  <si>
    <t>ADCCBCEB</t>
  </si>
  <si>
    <t>CCEBEBAEDDACEBCEDBBCEDDBCAD</t>
  </si>
  <si>
    <t>EDDAACDB</t>
  </si>
  <si>
    <t>BCBCECCEEBABBAEEBCBCCAAEDEE</t>
  </si>
  <si>
    <t>DAECEEDD</t>
  </si>
  <si>
    <t>DAABAEBCBCCBCBACBEDADCEDCAC</t>
  </si>
  <si>
    <t>AADCEBDC</t>
  </si>
  <si>
    <t>CCEECDBDCCABDCCADECCABABBAB</t>
  </si>
  <si>
    <t>DACAACDE</t>
  </si>
  <si>
    <t>BDAACDDECBDACDBDCDABEDACBEA</t>
  </si>
  <si>
    <t>EDCBDCEA</t>
  </si>
  <si>
    <t>CAAECAACEACABEBEDBBDDEEABBA</t>
  </si>
  <si>
    <t>BDCBEDDD</t>
  </si>
  <si>
    <t>EBECCBDACCABDBCAACBDACCEBBC</t>
  </si>
  <si>
    <t>ADCBDBEB</t>
  </si>
  <si>
    <t>AADBBEDCAAADBADDCECEECDADAE</t>
  </si>
  <si>
    <t>BBCBACEB</t>
  </si>
  <si>
    <t>ABBADACEEBCBEDEEADEECAACCBE</t>
  </si>
  <si>
    <t>EDCBAEDB</t>
  </si>
  <si>
    <t>EBEABAACDCEAECCECDEDDBEBACB</t>
  </si>
  <si>
    <t>ADCBDCDA</t>
  </si>
  <si>
    <t>BABCBECCCBBAEEDABCDEAECACAB</t>
  </si>
  <si>
    <t>ADCCCADB</t>
  </si>
  <si>
    <t>BAADEAEBBBCDBDBAAEEBCCECDAE</t>
  </si>
  <si>
    <t>BBCBDBDC</t>
  </si>
  <si>
    <t>ADDBEABACCAADDCCEEBCAACDBAB</t>
  </si>
  <si>
    <t>EDCCEBEB</t>
  </si>
  <si>
    <t>BCEDCBADDAABEBCAEBCCABCABBC</t>
  </si>
  <si>
    <t>.</t>
  </si>
  <si>
    <t>DDDCBCDB</t>
  </si>
  <si>
    <t>CBBDABECBCACEDCEBADDCEDBEBA</t>
  </si>
  <si>
    <t>BDCBCCDB</t>
  </si>
  <si>
    <t>BAAEDCDEBAEEAEEBEDAEBEDEEEE</t>
  </si>
  <si>
    <t>EDCBABEB</t>
  </si>
  <si>
    <t>A...B...DA..A..D..EC..E.BB.</t>
  </si>
  <si>
    <t>EDCBADDC</t>
  </si>
  <si>
    <t>BACBEDCDCBCDDCBBECCEBAEBDAE</t>
  </si>
  <si>
    <t>EDCBDDDC</t>
  </si>
  <si>
    <t>EDEAEDCADCBCCDAAEECCACBECBE</t>
  </si>
  <si>
    <t>DCBECADB</t>
  </si>
  <si>
    <t>BAAACEABBBDCDBCAECCEDDCCAAD</t>
  </si>
  <si>
    <t>EDCBDBDB</t>
  </si>
  <si>
    <t>BADCDEECCEBDDACBAEAECADBEAD</t>
  </si>
  <si>
    <t>EBBCECED</t>
  </si>
  <si>
    <t>ABBAEBEAADACCBDCDCCEAABEBCD</t>
  </si>
  <si>
    <t>AECBECDD</t>
  </si>
  <si>
    <t>DECABAADDDEDCABBDAACCBDBAEC</t>
  </si>
  <si>
    <t>EADCEDBB</t>
  </si>
  <si>
    <t>DAADBBEDAAEDBCCDBECCBCDBAAD</t>
  </si>
  <si>
    <t>CDCBACDC</t>
  </si>
  <si>
    <t>ABABDDDBDCADCDAAEECDDDCEAAE</t>
  </si>
  <si>
    <t>AACCCADD</t>
  </si>
  <si>
    <t>CDADEBABBDADEBCABCCDABCDABB</t>
  </si>
  <si>
    <t>EACBDCEB</t>
  </si>
  <si>
    <t>ADEACDCAECABCEDCEEDCBBCBAAC</t>
  </si>
  <si>
    <t>CDCCDADB</t>
  </si>
  <si>
    <t>EBDDCACBCCADCCCBDBDCABCABBE</t>
  </si>
  <si>
    <t>EDCBDCDB</t>
  </si>
  <si>
    <t>BADDDCEECDDABAEACAADCADCAEA</t>
  </si>
  <si>
    <t>ACCBAADB</t>
  </si>
  <si>
    <t>ADDACCEDEBEDCACADCDEDCBEDAD</t>
  </si>
  <si>
    <t>CDCAECDB</t>
  </si>
  <si>
    <t>AEDEBDDCBCAE...............</t>
  </si>
  <si>
    <t>ECEBACDB</t>
  </si>
  <si>
    <t>DDABEBACEDADEBACBDACABCCADA</t>
  </si>
  <si>
    <t>BDCDDEDB</t>
  </si>
  <si>
    <t>BACDEDCDCEBDCCCEDBAECDDEBAE</t>
  </si>
  <si>
    <t>DDCBAAEE</t>
  </si>
  <si>
    <t>ABEAEBECDCABADDCBDDDDCAABBD</t>
  </si>
  <si>
    <t>BCADDEAB</t>
  </si>
  <si>
    <t>CBABBBAEDAEACEADDEECCCBDBBA</t>
  </si>
  <si>
    <t>DDBBECDB</t>
  </si>
  <si>
    <t>DADBEEEBACBBBAAAEEECBCDCCAD</t>
  </si>
  <si>
    <t>ADABDAEC</t>
  </si>
  <si>
    <t>EDABEBEBCCACCBBAEEACDCBEBAB</t>
  </si>
  <si>
    <t>ADDBACEC</t>
  </si>
  <si>
    <t>AACDEEABAAADDDBDEECBBCDBCAE</t>
  </si>
  <si>
    <t>CABADCBA</t>
  </si>
  <si>
    <t>BCBBAECDCDBBDAECCDDEBDCCDEE</t>
  </si>
  <si>
    <t>EDCCACDB</t>
  </si>
  <si>
    <t>BAADEBEECAEDDBBACDBAEBECABD</t>
  </si>
  <si>
    <t>DDCABBBB</t>
  </si>
  <si>
    <t>EEBBBDEEDBDDABCAADBCDEABEDA</t>
  </si>
  <si>
    <t>ADCBECDB</t>
  </si>
  <si>
    <t>BBDDECCACDADEBCDDEBDABBBACD</t>
  </si>
  <si>
    <t>ADCCEBDB</t>
  </si>
  <si>
    <t>ADAACBEDDAADEBCAEBBCADCEAAE</t>
  </si>
  <si>
    <t>ADACECDB</t>
  </si>
  <si>
    <t>DBCEEADEBECCCDCBAEEDCACBCDB</t>
  </si>
  <si>
    <t>CACCECDA</t>
  </si>
  <si>
    <t>BBACACEBCBEDCAADEDBBCCCADAD</t>
  </si>
  <si>
    <t>ADDBEBEE</t>
  </si>
  <si>
    <t>ABDBCAEACAACCDCEAEEBBBCDDBC</t>
  </si>
  <si>
    <t>EDCADCDB</t>
  </si>
  <si>
    <t>CBABEAABDDAAEEDBAEBAACDEAAB</t>
  </si>
  <si>
    <t>ADDBAADA</t>
  </si>
  <si>
    <t>EDBBCBCACCADDBCEDECCABBABAB</t>
  </si>
  <si>
    <t>EDCBEEDB</t>
  </si>
  <si>
    <t>EBBCEBEBBBEDDBCBEEAECCECCAC</t>
  </si>
  <si>
    <t>EDCBDBDE</t>
  </si>
  <si>
    <t>EDEBEACAECDCEBBAADBCBCBEAAB</t>
  </si>
  <si>
    <t>ADCBDCED</t>
  </si>
  <si>
    <t>BCCDEBDEEBBADBDEBCBBDEDDCDE</t>
  </si>
  <si>
    <t>DDCEACDC</t>
  </si>
  <si>
    <t>ABEABCCDCBDBDACEDBCBBCCCDDA</t>
  </si>
  <si>
    <t>BACACCEB</t>
  </si>
  <si>
    <t>ABEBEABBDCBABBCAAECCBACEDAA</t>
  </si>
  <si>
    <t>ADCBCCDB</t>
  </si>
  <si>
    <t>EBBBAACBDCDAADBCBBECDEEBBBC</t>
  </si>
  <si>
    <t>BDCCECDB</t>
  </si>
  <si>
    <t>EDEDABDADCADCCEACBCDABCEAAA</t>
  </si>
  <si>
    <t>EDABEDAADCADCDCAAECDDBBDBAC</t>
  </si>
  <si>
    <t>ADCBDCEC</t>
  </si>
  <si>
    <t>CAAACBDCBCEAEBBDDECDBBEBBBC</t>
  </si>
  <si>
    <t>ADCAACBB</t>
  </si>
  <si>
    <t>CECEBDDCDDDBEBCDACBADBCEBDC</t>
  </si>
  <si>
    <t>EDCBDCBC</t>
  </si>
  <si>
    <t>BABEBCEBCBABACADEDADACCCBAD</t>
  </si>
  <si>
    <t>ADDBAAEB</t>
  </si>
  <si>
    <t>EDAAEBBBEAACDDCBAECEDCBEADB</t>
  </si>
  <si>
    <t>ADCBACDB</t>
  </si>
  <si>
    <t>EBBDBBEABCADEDBEBDEDCADABBB</t>
  </si>
  <si>
    <t>EDEBDCDC</t>
  </si>
  <si>
    <t>EAEDCABADDACCEAABECBEEBEAAB</t>
  </si>
  <si>
    <t>ADCBCCDC</t>
  </si>
  <si>
    <t>CBEBEDACDAABCDDBEDBDAABCAAB</t>
  </si>
  <si>
    <t>EDACADDE</t>
  </si>
  <si>
    <t>ADBBACBEEDCBDAEBCBBAADAAAAB</t>
  </si>
  <si>
    <t>ECEBECDACBDDCABDEEAAACCEDBC</t>
  </si>
  <si>
    <t>CDCCACDC</t>
  </si>
  <si>
    <t>ADBBEBCABDACCBBDAECDACCCDAB</t>
  </si>
  <si>
    <t>BECBECEB</t>
  </si>
  <si>
    <t>EEDBBCCCDBDDDCCBAEEADECCBDC</t>
  </si>
  <si>
    <t>BDCCAEDB</t>
  </si>
  <si>
    <t>ECCCBDACDCCCEECECBEDCECCBBC</t>
  </si>
  <si>
    <t>BDCBCADB</t>
  </si>
  <si>
    <t>ECBBEBAABABAAEBAADEDBCACBED</t>
  </si>
  <si>
    <t>DDCBAADB</t>
  </si>
  <si>
    <t>AEDABACECACEDEAECCABDEAEBBC</t>
  </si>
  <si>
    <t>DDCCEBEE</t>
  </si>
  <si>
    <t>CCCBBBECBADAEDCDDEDDBCEABBC</t>
  </si>
  <si>
    <t>ADCBAAEB</t>
  </si>
  <si>
    <t>EBEAEBBAEDADCCCCCEBCABBDDAA</t>
  </si>
  <si>
    <t>CDDBECDE</t>
  </si>
  <si>
    <t>ECABEABBDDABEBCAACCCAACEECB</t>
  </si>
  <si>
    <t>ADCBABDC</t>
  </si>
  <si>
    <t>BABDECCBAAEEDABDBDCDECEAAAD</t>
  </si>
  <si>
    <t>BEACAEDA</t>
  </si>
  <si>
    <t>ABCBECABADECADEACEDACBCCEEB</t>
  </si>
  <si>
    <t>EECBBCDC</t>
  </si>
  <si>
    <t>BBCBBEAADDCEEAECCCCEDBADDED</t>
  </si>
  <si>
    <t>BDCBECEB</t>
  </si>
  <si>
    <t>EDADEBEAEDADCECAACECACCBDAE</t>
  </si>
  <si>
    <t>CDCDBCDB</t>
  </si>
  <si>
    <t>ADCECCBEDAADCEBADDBCAABCDAC</t>
  </si>
  <si>
    <t>EDDACCDC</t>
  </si>
  <si>
    <t>ADAECDBBBDACECCAEECDAABAAAA</t>
  </si>
  <si>
    <t>EECAACEB</t>
  </si>
  <si>
    <t>BADDBAEBAAEDBBBADCBCBDEDDDD</t>
  </si>
  <si>
    <t>ADCDDAEC</t>
  </si>
  <si>
    <t>DCCEECDACEECADDBEADCCDEACAD</t>
  </si>
  <si>
    <t>EBAEDBEDBEBAEEEEDEBCCEECABC</t>
  </si>
  <si>
    <t>BDCCEADB</t>
  </si>
  <si>
    <t>CABCCEEEADEDBBBAACAABCEEAAE</t>
  </si>
  <si>
    <t>EDCBACEC</t>
  </si>
  <si>
    <t>EABABAACECAAEDACAAACACEBABC</t>
  </si>
  <si>
    <t>EDCBBCDA</t>
  </si>
  <si>
    <t>BCDAECCECBEEDACEBCBDDBCADAC</t>
  </si>
  <si>
    <t>CACBAAED</t>
  </si>
  <si>
    <t>BABBCDEDCAEDDBBDBECBDECCABD</t>
  </si>
  <si>
    <t>CDDBACDB</t>
  </si>
  <si>
    <t>CBEACDADDCABCCBAEBCBADBCDAE</t>
  </si>
  <si>
    <t>DDCBABDB</t>
  </si>
  <si>
    <t>BACAEAEEECEBBDCEBBDCCCBCDDC</t>
  </si>
  <si>
    <t>EDCCABDB</t>
  </si>
  <si>
    <t>BCCABBCECBECEBCBBDCEACDBCBE</t>
  </si>
  <si>
    <t>ADCAECEE</t>
  </si>
  <si>
    <t>AEDBBEBEDCDBDADDCEDBDBCAEDC</t>
  </si>
  <si>
    <t>CDABABDB</t>
  </si>
  <si>
    <t>ADEAEAEAEDACCDCDEECCACBCCBE</t>
  </si>
  <si>
    <t>ADDBAEDB</t>
  </si>
  <si>
    <t>CCBEBECBBECBBCADDECABCECADA</t>
  </si>
  <si>
    <t>CBCBCCDB</t>
  </si>
  <si>
    <t>DBEAABEADADEBECDAEBADEABABC</t>
  </si>
  <si>
    <t>CDCDCCEB</t>
  </si>
  <si>
    <t>BCDCEBEECDECCDEECDCDDDBEDDC</t>
  </si>
  <si>
    <t>ADCCABDB</t>
  </si>
  <si>
    <t>AACACBCEEBDCEECCCDCEDCBCBBC</t>
  </si>
  <si>
    <t>ECCBECDB</t>
  </si>
  <si>
    <t>CBBAABBCDACCAECDDABDDCBBBBB</t>
  </si>
  <si>
    <t>CDCBCCCB</t>
  </si>
  <si>
    <t>AECABCEDADDBDCCADBC*CCBCDBC</t>
  </si>
  <si>
    <t>BECBACDC</t>
  </si>
  <si>
    <t>CEDCBEBBDDADDDECCEDACDCCAEE</t>
  </si>
  <si>
    <t>BDCBCCEB</t>
  </si>
  <si>
    <t>ADABCDCBCCABCDCAAECCABCCAAB</t>
  </si>
  <si>
    <t>CDABCCDB</t>
  </si>
  <si>
    <t>ECCBDCBBCCABCEBCDDCEBBCEBDD</t>
  </si>
  <si>
    <t>DDCCEAEB</t>
  </si>
  <si>
    <t>BACAABEAACEDABDECCABDCDCAAE</t>
  </si>
  <si>
    <t>EDCCACDC</t>
  </si>
  <si>
    <t>AEABEACBADACEBBEEECDDDBCBBE</t>
  </si>
  <si>
    <t>EDDBECDE</t>
  </si>
  <si>
    <t>EDEBEDAACDABCDAADBCBAABEDAC</t>
  </si>
  <si>
    <t>ADEBACDC</t>
  </si>
  <si>
    <t>AABCEEECAAEDBABAACEDDCEACAE</t>
  </si>
  <si>
    <t>BDCBDBDD</t>
  </si>
  <si>
    <t>BADADBDBEBBCDECEDADEDABCDDD</t>
  </si>
  <si>
    <t>EDBAEBACDABCADBEDBDDBCBACEB</t>
  </si>
  <si>
    <t>EDCCCAEB</t>
  </si>
  <si>
    <t>DDEDEAADCCADCDCBEECCAACEAAB</t>
  </si>
  <si>
    <t>BBCCDACC</t>
  </si>
  <si>
    <t>DBEBAEBABBEEAACDCDBDCBCDDAB</t>
  </si>
  <si>
    <t>BABCADEDAABCAEDEEEDCCCEDBAC</t>
  </si>
  <si>
    <t>ADCBAEDB</t>
  </si>
  <si>
    <t>BBACEEEBCBDCDAEDCABBCDCBDBC</t>
  </si>
  <si>
    <t>AEDCAAEC</t>
  </si>
  <si>
    <t>EBCBECADAEECCADBDBDDCBCCBAD</t>
  </si>
  <si>
    <t>ADCBCCDD</t>
  </si>
  <si>
    <t>CABEBAAADCBAAEADCABEEEACCBA</t>
  </si>
  <si>
    <t>BDCBDCEE</t>
  </si>
  <si>
    <t>CBDDEAAACDADBBBBDDCDDBBCDAC</t>
  </si>
  <si>
    <t>CDCCEEDC</t>
  </si>
  <si>
    <t>BCCACBCDABBBDEDCECEBDEBCBBE</t>
  </si>
  <si>
    <t>EDDCACEB</t>
  </si>
  <si>
    <t>CDEDABDBBCACBBCAAACBAABABAA</t>
  </si>
  <si>
    <t>ADCBABEB</t>
  </si>
  <si>
    <t>EBEDEACCBDACDDBCCDDBAABCDAC</t>
  </si>
  <si>
    <t>EDCBCCEB</t>
  </si>
  <si>
    <t>BADDECEDBAEDABBCEECBBACDAAD</t>
  </si>
  <si>
    <t>EDDBEEDC</t>
  </si>
  <si>
    <t>CDCBAEEEEDADDAEBCBBCCECABAA</t>
  </si>
  <si>
    <t>EDDBECEE</t>
  </si>
  <si>
    <t>EDACEBBABDADCCCDADCDABCEAAB</t>
  </si>
  <si>
    <t>DDDBDADB</t>
  </si>
  <si>
    <t>ECCDCBBBCDACCDCADBCAABCCBAB</t>
  </si>
  <si>
    <t>BDDCACDD</t>
  </si>
  <si>
    <t>DBCBECEDDCACCEEECEDACEACABE</t>
  </si>
  <si>
    <t>ADCAACEA</t>
  </si>
  <si>
    <t>ABBCAEECCDCCBAEDCDEABECABAE</t>
  </si>
  <si>
    <t>*</t>
  </si>
  <si>
    <t>ADECECDB</t>
  </si>
  <si>
    <t>CDEBECDADDACBABDCEBDACCCDAB</t>
  </si>
  <si>
    <t>ADCBAAEC</t>
  </si>
  <si>
    <t>BDABEBEBAACDDDBAECCCBCDDAAC</t>
  </si>
  <si>
    <t>DCCCACDB</t>
  </si>
  <si>
    <t>ADCBECAADCACEECBCECDABCCAAC</t>
  </si>
  <si>
    <t>EDACEEDC</t>
  </si>
  <si>
    <t>BDEEECDAACECCADECADDCBCEDBD</t>
  </si>
  <si>
    <t>EDCCECDB</t>
  </si>
  <si>
    <t>EDEBABDACDACDDBBBDDAACDEBBD</t>
  </si>
  <si>
    <t>DDEBCCDB</t>
  </si>
  <si>
    <t>CDCDEACBDDBBBEBDDECBDBCEBAC</t>
  </si>
  <si>
    <t>EDCBECEE</t>
  </si>
  <si>
    <t>EDEBECBBDDABCDBDCDCCACBEBAB</t>
  </si>
  <si>
    <t>EACBCCEB</t>
  </si>
  <si>
    <t>ADEDEAEBCCDBCDBDADCEAABCBAC</t>
  </si>
  <si>
    <t>CDCCEBDC</t>
  </si>
  <si>
    <t>ACBAEDEECBDCBACDDADADCBCBBA</t>
  </si>
  <si>
    <t>CDCCCCDB</t>
  </si>
  <si>
    <t>BBBDDBEBC*EDADDBBCADADDACAD</t>
  </si>
  <si>
    <t>EADBCEDB</t>
  </si>
  <si>
    <t>BCBAABCECBEBDBCEDACABCACABC</t>
  </si>
  <si>
    <t>BACACBDE</t>
  </si>
  <si>
    <t>BDBBAEBADDACBACECEEEEECBAAB</t>
  </si>
  <si>
    <t>BAABADDCAAEDAABACECCDCECBAE</t>
  </si>
  <si>
    <t>EDCBCCDB</t>
  </si>
  <si>
    <t>ABBDCEEB.AEDAABAACEDBCEDABD</t>
  </si>
  <si>
    <t>EECDBCDB</t>
  </si>
  <si>
    <t>AABADCEDCBCEDBCEDACBBADCEBC</t>
  </si>
  <si>
    <t>ADCBDCDB</t>
  </si>
  <si>
    <t>BACACDEEEBECBACDDCBCDBECDBC</t>
  </si>
  <si>
    <t>EDCBECEB</t>
  </si>
  <si>
    <t>CBBEEBEADCBCECACDCEADCEABBC</t>
  </si>
  <si>
    <t>CDCCECBB</t>
  </si>
  <si>
    <t>ACBDBBACDABAAEDDCEBDDCEDBBB</t>
  </si>
  <si>
    <t>ADCCDCDC</t>
  </si>
  <si>
    <t>BADABDEECBEEBAECADBDBDBCADE</t>
  </si>
  <si>
    <t>ADBBCCDC</t>
  </si>
  <si>
    <t>ACBADAEEECDCDEEEDADADABCBDB</t>
  </si>
  <si>
    <t>EDCCDCEB</t>
  </si>
  <si>
    <t>EBABEDAABDDCEEADEDCDABBCDAC</t>
  </si>
  <si>
    <t>ADBBCCDB</t>
  </si>
  <si>
    <t>CECEBEDDCAAEBAEDACBBBEDCAAA</t>
  </si>
  <si>
    <t>CDCBEADB</t>
  </si>
  <si>
    <t>EAABCCEBECACECBBDECDBBBEBAD</t>
  </si>
  <si>
    <t>ADCCEADB</t>
  </si>
  <si>
    <t>ACCADACEEBECDECECDCEDBBCDBD</t>
  </si>
  <si>
    <t>ADCBDCEB</t>
  </si>
  <si>
    <t>CCCDBBEADAACEDCECACACEABBBD</t>
  </si>
  <si>
    <t>BDCCCEDA</t>
  </si>
  <si>
    <t>DEDBBDDCCDDCBDAAAEEACCDBACC</t>
  </si>
  <si>
    <t>EEDBECDB</t>
  </si>
  <si>
    <t>CADEBBBBBCDEBCAEAEACBEEAAAA</t>
  </si>
  <si>
    <t>BDCBBCDB</t>
  </si>
  <si>
    <t>EDABDBEAECADEDBBCDECDBBEBBB</t>
  </si>
  <si>
    <t>EDCCCBDB</t>
  </si>
  <si>
    <t>BBAABCDAACACCDABCBBECBAAABD</t>
  </si>
  <si>
    <t>ADCAEBEC</t>
  </si>
  <si>
    <t>BDBDBEDECDCDDAABCDEACEEAABE</t>
  </si>
  <si>
    <t>ADCBCAEB</t>
  </si>
  <si>
    <t>EDAEBADCBCAEECCABCCABDAABBD</t>
  </si>
  <si>
    <t>DDABECEC</t>
  </si>
  <si>
    <t>ADBBBEBCDDDEDAEDADEEDBCCAAB</t>
  </si>
  <si>
    <t>ADCBEBEB</t>
  </si>
  <si>
    <t>CBEACAEADDABEDABADCAABBEBBA</t>
  </si>
  <si>
    <t>CDCEACDD</t>
  </si>
  <si>
    <t>BBCEEAABACECCBDCCEEDCEABBAD</t>
  </si>
  <si>
    <t>EDCBEAEB</t>
  </si>
  <si>
    <t>AABDBBECBCCAEDCAAAEDBDDBDBC</t>
  </si>
  <si>
    <t>BDCBEDBC</t>
  </si>
  <si>
    <t>CDEBEBBADDDCEBCEAACDABBCDAC</t>
  </si>
  <si>
    <t>ADCACCDB</t>
  </si>
  <si>
    <t>AEBADDEECBECAACDBCDEBEBCBCA</t>
  </si>
  <si>
    <t>ABCEEEDDDCCCCBCBDEDDCDACCAA</t>
  </si>
  <si>
    <t>BABCECECACCDCDBDEEDDBCDBCAB</t>
  </si>
  <si>
    <t>BDCBEBDB</t>
  </si>
  <si>
    <t>DBBEBCACDAACEDBCBAEDECDABDC</t>
  </si>
  <si>
    <t>BDCCCBDB</t>
  </si>
  <si>
    <t>BDBCCDEBBCEDDBBCBCCBDEBDCAE</t>
  </si>
  <si>
    <t>ADCAAAEB</t>
  </si>
  <si>
    <t>ADCEEACDDCECCCDBABDBCEACEAE</t>
  </si>
  <si>
    <t>DDBCDEDC</t>
  </si>
  <si>
    <t>CBCBECDBDCECCDDBBDDADEBADAD</t>
  </si>
  <si>
    <t>AACBABDC</t>
  </si>
  <si>
    <t>CBCEECDADDECCEDECADACDACBAB</t>
  </si>
  <si>
    <t>ADDABACECBBCDACECBCADECCBEE</t>
  </si>
  <si>
    <t>EDCBECDE</t>
  </si>
  <si>
    <t>DACEBDDCBCDCBCACAEDBBDCDBCA</t>
  </si>
  <si>
    <t>ADABDBDB</t>
  </si>
  <si>
    <t>ADEDDAABDDACCDCBCCECAABCBBE</t>
  </si>
  <si>
    <t>ADCBECEB</t>
  </si>
  <si>
    <t>DDECBEDACDEBDAECCCDECECABAE</t>
  </si>
  <si>
    <t>BDCCDAEC</t>
  </si>
  <si>
    <t>BDDDAEBADDECBAADCDEECDCBCEA</t>
  </si>
  <si>
    <t>DDDDDDDD</t>
  </si>
  <si>
    <t>AEDADEDCDADEBAADCDCBDECDAAD</t>
  </si>
  <si>
    <t>EDCBCAED</t>
  </si>
  <si>
    <t>DDBBACDEDDCCBAEECEEECBCAADA</t>
  </si>
  <si>
    <t>CABDBBCCDABBEDBEACBCBEDBCBA</t>
  </si>
  <si>
    <t>EDCCEAEB</t>
  </si>
  <si>
    <t>BDABECEDBAEDAABCACBADCEBAAA</t>
  </si>
  <si>
    <t>EDBCACDEDCACDAECCEEDCCCABEC</t>
  </si>
  <si>
    <t>EDCCACEB</t>
  </si>
  <si>
    <t>BDBBBDAADDECDADDCEEDCCCBADB</t>
  </si>
  <si>
    <t>ADEBDAEB</t>
  </si>
  <si>
    <t>BAACDAEBBACDCABBEEECDCECAAD</t>
  </si>
  <si>
    <t>EDDBACDB</t>
  </si>
  <si>
    <t>DBCBECDABCECCDBDAAEBCDAABAA</t>
  </si>
  <si>
    <t>CDCBACEB</t>
  </si>
  <si>
    <t>EBABEDEADCAAEDCDCDCDABCEBAE</t>
  </si>
  <si>
    <t>DABABBAEDCAAEEACDBEDCACCABC</t>
  </si>
  <si>
    <t>ADDACCDB</t>
  </si>
  <si>
    <t>CBAACAEADCBCEDABADCAABCEBAC</t>
  </si>
  <si>
    <t>ADDCACDB</t>
  </si>
  <si>
    <t>BDCADCCECBEBBACECCCBDAACBDE</t>
  </si>
  <si>
    <t>CDACACDC</t>
  </si>
  <si>
    <t>EAEBCDEBCDACBDCBEBCDDDBEBDC</t>
  </si>
  <si>
    <t>ADCAECEC</t>
  </si>
  <si>
    <t>EDCDEEDADCECCEDBEBDACEAAEAD</t>
  </si>
  <si>
    <t>CACADADE</t>
  </si>
  <si>
    <t>CCBADDAABDAAECCBEDCCABBEDAC</t>
  </si>
  <si>
    <t>EACEDCDB</t>
  </si>
  <si>
    <t>EBBCBEBADDECBAECCCCACAEBBAE</t>
  </si>
  <si>
    <t>DBCCDADB</t>
  </si>
  <si>
    <t>BBCCAEBCDDECDAEBADEECECEBCE</t>
  </si>
  <si>
    <t>AABCACDEEDABDACDCDEACECABEE</t>
  </si>
  <si>
    <t>ADCBECED</t>
  </si>
  <si>
    <t>CBCDECEADECCCDDBCAEECEEAEBB</t>
  </si>
  <si>
    <t>BDCDDDDD</t>
  </si>
  <si>
    <t>DBCDDCEDACEDDDDBDADDADDDCDD</t>
  </si>
  <si>
    <t>EDCBAADB</t>
  </si>
  <si>
    <t>ACDACDCDCDECDECEEDCCCADEBCE</t>
  </si>
  <si>
    <t>AACBACDB</t>
  </si>
  <si>
    <t>DBDDBCBADDCBEAECCDEEBCCAABC</t>
  </si>
  <si>
    <t>AECCBCDB</t>
  </si>
  <si>
    <t>ACBEBCACECBAEDEACAEDCCCBBBC</t>
  </si>
  <si>
    <t>CDCBBCDC</t>
  </si>
  <si>
    <t>ABEAAEEDCBCEDECECAECDEBCCBC</t>
  </si>
  <si>
    <t>BDCCAADB</t>
  </si>
  <si>
    <t>DDBBBEDCBBDEACADABEBBDDAEDC</t>
  </si>
  <si>
    <t>CDABBCDB</t>
  </si>
  <si>
    <t>EDEDDAAABDABCECBAECDABBEBAB</t>
  </si>
  <si>
    <t>AACBCCDB</t>
  </si>
  <si>
    <t>BADACCEBAAEDDABACCCEBADAAAD</t>
  </si>
  <si>
    <t>AACACABEEBECDAAEDAEBDCBCDDA</t>
  </si>
  <si>
    <t>EDCADCEE</t>
  </si>
  <si>
    <t>DCBBBEEEDDECDACDCDEDCECDCDD</t>
  </si>
  <si>
    <t>CACCACDE</t>
  </si>
  <si>
    <t>DBBCAEDCDDAEBAABCDEECDCABDB</t>
  </si>
  <si>
    <t>ADECAADB</t>
  </si>
  <si>
    <t>DBBBBEDEDDDDDAEDCEEACDEBCAE</t>
  </si>
  <si>
    <t>ACBDAEBACBECDAEECDEECEBABAE</t>
  </si>
  <si>
    <t>ADCCACDC</t>
  </si>
  <si>
    <t>BBBABDCECDBBEACECACAEEBCAEC</t>
  </si>
  <si>
    <t>BCCABCEEEBDCDECEECCEDBBEDBB</t>
  </si>
  <si>
    <t>DDCBECDB</t>
  </si>
  <si>
    <t>DDEBDCEADDACECCDEECDBBCEBBB</t>
  </si>
  <si>
    <t>ABCBAADB</t>
  </si>
  <si>
    <t>CBCDECEAACECEDBBAEEBCBAABBD</t>
  </si>
  <si>
    <t>CABCBEEEDCECEACCCDEECECCBEB</t>
  </si>
  <si>
    <t>BBEBEADB</t>
  </si>
  <si>
    <t>BBBCBEBEDDCCEAEDCCBECACCEDB</t>
  </si>
  <si>
    <t>ADAAECDB</t>
  </si>
  <si>
    <t>DBCDBCEBBCACCDDBCEEEAEACCDD</t>
  </si>
  <si>
    <t>EDCCCCDB</t>
  </si>
  <si>
    <t>EDCDCCCAEDACCBCDACCCABBEACC</t>
  </si>
  <si>
    <t>EACCCCDB</t>
  </si>
  <si>
    <t>DBCBECCBACEECCDBAAEACBBADAD</t>
  </si>
  <si>
    <t>DACBCBEB</t>
  </si>
  <si>
    <t>AEEEBEDABEDEBCDDADCBBBEEAAA</t>
  </si>
  <si>
    <t>CECBBADB</t>
  </si>
  <si>
    <t>EDBBDBBEDDABDACDADEACACABEB</t>
  </si>
  <si>
    <t>CDCBEBEC</t>
  </si>
  <si>
    <t>BACAEEEEEBCCDEEEDCCEDCBCCBE</t>
  </si>
  <si>
    <t>BAACDAEEAAEDABBBAEEBBCDBAAB</t>
  </si>
  <si>
    <t>DDCAEBDC</t>
  </si>
  <si>
    <t>BDCCDCCBAAECAABBCCCCCCECEAD</t>
  </si>
  <si>
    <t>EBBDBAAAAABEEECEBAEDDCBDBBB</t>
  </si>
  <si>
    <t>EDDCCCDB</t>
  </si>
  <si>
    <t>DBDBBDDCADDECCCCBDCBBBCECDA</t>
  </si>
  <si>
    <t>ADCBCBEB</t>
  </si>
  <si>
    <t>ACCAEBCEEBECDACECACABCBEBBD</t>
  </si>
  <si>
    <t>EDCBECDA</t>
  </si>
  <si>
    <t>EBCEECDDAEECCEDBCBDDCBEADBD</t>
  </si>
  <si>
    <t>AABBCBEB</t>
  </si>
  <si>
    <t>ACCAEBCECBCEDACEBDCADEBCEBC</t>
  </si>
  <si>
    <t>BDCBDBDC</t>
  </si>
  <si>
    <t>CBBBBEEEDDEEDAEBCDECDECBBDB</t>
  </si>
  <si>
    <t>AECBEBDD</t>
  </si>
  <si>
    <t>DECCECABBCECCDDBCBEDCEACEBD</t>
  </si>
  <si>
    <t>ADCBCCEB</t>
  </si>
  <si>
    <t>CBCACBEDCBEBDCEECBEABEBAEBD</t>
  </si>
  <si>
    <t>EECBCCEB</t>
  </si>
  <si>
    <t>ADBBBDDCBCDBACADDDCBBDCAADC</t>
  </si>
  <si>
    <t>BDCEACEB</t>
  </si>
  <si>
    <t>ADDACDEECBBCDECEBECADEBEEBC</t>
  </si>
  <si>
    <t>BDDBEAEA</t>
  </si>
  <si>
    <t>BBBBAEEEDDECDAADDDEDCECABAB</t>
  </si>
  <si>
    <t>.DCBEAEB</t>
  </si>
  <si>
    <t>BBCBAEBE.DEEDAEDCCEBCACABBD</t>
  </si>
  <si>
    <t>EDCCAABC</t>
  </si>
  <si>
    <t>BBBBBEBEDCEABAEECDECCBCABCB</t>
  </si>
  <si>
    <t>EDCBECDB</t>
  </si>
  <si>
    <t>AEDBBEDCEDDEACADBBDBADDAAAC</t>
  </si>
  <si>
    <t>AACBCBDB</t>
  </si>
  <si>
    <t>AABEBAECBABAEEEABAEADCEBCBB</t>
  </si>
  <si>
    <t>EDDCEBDB</t>
  </si>
  <si>
    <t>BADABBEDEBAEDEAEDCCADEBCCBE</t>
  </si>
  <si>
    <t>ADCCCBDB</t>
  </si>
  <si>
    <t>EEBCBEDDBCDEBAADCBEABBCEADC</t>
  </si>
  <si>
    <t>EDEBCADB</t>
  </si>
  <si>
    <t>DECBBEDCBEDEBCCDACEABECDBAA</t>
  </si>
  <si>
    <t>ADCBCADB</t>
  </si>
  <si>
    <t>ECBBBBAEBABCEDECBADDACDABBC</t>
  </si>
  <si>
    <t>BDCBACDB</t>
  </si>
  <si>
    <t>BAADDBCBAABDAABBBDCADDDAAAA</t>
  </si>
  <si>
    <t>ADDBECDB</t>
  </si>
  <si>
    <t>BAACBCEDAAEDAABABEACBDDCAAE</t>
  </si>
  <si>
    <t>ADCBABDB</t>
  </si>
  <si>
    <t>EBCDECDBBCECCEDBCEDDCDACCDD</t>
  </si>
  <si>
    <t>EDCBEADB</t>
  </si>
  <si>
    <t>BDCDECDAACECCDDECDDBCECCABD</t>
  </si>
  <si>
    <t>EECBDCDC</t>
  </si>
  <si>
    <t>CBCCDEBEDDBBDAEECEEECECACAD</t>
  </si>
  <si>
    <t>ADABACDE</t>
  </si>
  <si>
    <t>DBBDABDEDDEDDAEDCDEECCEBBAB</t>
  </si>
  <si>
    <t>EDACCEDB</t>
  </si>
  <si>
    <t>CCDABBECCBBCDACCDACBBCDABBE</t>
  </si>
  <si>
    <t>EDABEDDADDACCDCBBBCCADBEDAC</t>
  </si>
  <si>
    <t>AEBCAEDE</t>
  </si>
  <si>
    <t>CBBBBEEEDDECDAAECDEECCCBAAC</t>
  </si>
  <si>
    <t>EBDEBBAEDABEEECDBABDBCDCBBC</t>
  </si>
  <si>
    <t>BDBCAEDADDEDDD.DCDEECECACBB</t>
  </si>
  <si>
    <t>ADECEBEB</t>
  </si>
  <si>
    <t>ACBDBBAADABAEDECBABDCCDADBC</t>
  </si>
  <si>
    <t>BDCBECDB</t>
  </si>
  <si>
    <t>DADBBCDCCCDCBACABBDCBACAADD</t>
  </si>
  <si>
    <t>ADCCE**B</t>
  </si>
  <si>
    <t>BBCBBECCDDCDDAECCDEECEEACAB</t>
  </si>
  <si>
    <t>CEDBEDDABCDCBCADBDEABECEAAA</t>
  </si>
  <si>
    <t>BDCAECDB</t>
  </si>
  <si>
    <t>ADBDEAABEDACBCBBEDCDABCCDBC</t>
  </si>
  <si>
    <t>EDCBCBEB</t>
  </si>
  <si>
    <t>AEABEEDCBEDEBEADAEDBBECCBDC</t>
  </si>
  <si>
    <t>CDCBCBDB</t>
  </si>
  <si>
    <t>BACABBCEEBBEDECECADBEEBADBE</t>
  </si>
  <si>
    <t>BDCBCEDC</t>
  </si>
  <si>
    <t>BEDEDCEBAAEDAABAACCCBCBABAB</t>
  </si>
  <si>
    <t>ADEAACDB</t>
  </si>
  <si>
    <t>ADBBBEBECDEBBAECCBEECECABBB</t>
  </si>
  <si>
    <t>CDECECCE</t>
  </si>
  <si>
    <t>DBBBBEBACDEADAEDCDEACDCABAB</t>
  </si>
  <si>
    <t>BACBCCDA</t>
  </si>
  <si>
    <t>DBCEECDDECECCDDBDBDACBCABAD</t>
  </si>
  <si>
    <t>EADEBEDCBCDEBCADAEDBBBCEEBC</t>
  </si>
  <si>
    <t>DDCAACDC</t>
  </si>
  <si>
    <t>BDCBECDDBCECCDDECBDACEACABD</t>
  </si>
  <si>
    <t>CDCBCDEB</t>
  </si>
  <si>
    <t>BAAACDEDCBDCDECCCACEDADEBBC</t>
  </si>
  <si>
    <t>ADCCDDDB</t>
  </si>
  <si>
    <t>DBCEECCAACACCDBBDADECBACAAD</t>
  </si>
  <si>
    <t>EDCBACDB</t>
  </si>
  <si>
    <t>CDEDEAEADCACADABEDCAAEBDDAB</t>
  </si>
  <si>
    <t>CDCCEADE</t>
  </si>
  <si>
    <t>ADEBEDEBDDACBBCBCDBDACBEBAC</t>
  </si>
  <si>
    <t>EECBACDB</t>
  </si>
  <si>
    <t>BDBCEDECAAEDAABAADCCDCECAAD</t>
  </si>
  <si>
    <t>EDDAECEB</t>
  </si>
  <si>
    <t>ACCAEBCECBEBEECECCCADEBCBBE</t>
  </si>
  <si>
    <t>DDCBCCDB</t>
  </si>
  <si>
    <t>EDDBECDADCECCDDBCADDCBACEBE</t>
  </si>
  <si>
    <t>ECABCCDB</t>
  </si>
  <si>
    <t>BBCAABCDCBCCDECCDDCEDEBABBE</t>
  </si>
  <si>
    <t>BDCBCBDB</t>
  </si>
  <si>
    <t>CCAEBBACDABEEEBCBACDDCDDABC</t>
  </si>
  <si>
    <t>ACADBBACDABAEBCCBAADCEEBBBC</t>
  </si>
  <si>
    <t>CDEBEADB</t>
  </si>
  <si>
    <t>ECBBAEDBDDECDACDCDEECCCABAB</t>
  </si>
  <si>
    <t>DDCBABEB</t>
  </si>
  <si>
    <t>ABCACDEECBEDDACDBACABEBEDBC</t>
  </si>
  <si>
    <t>AEEAEBEB</t>
  </si>
  <si>
    <t>BDBBBEEEDDEEDAEBCDEECCCAAAB</t>
  </si>
  <si>
    <t>DDDDACDB</t>
  </si>
  <si>
    <t>AEDBBDBABCDCCCADADEBBBCABAD</t>
  </si>
  <si>
    <t>EABDBBAABDBAECCECAEDBEDEBBD</t>
  </si>
  <si>
    <t>ADCBBEEB</t>
  </si>
  <si>
    <t>DDCAECEAACECCDDBCEEACEACEAC</t>
  </si>
  <si>
    <t>BBBBAAEADDCDEBCDCDEECDCABAB</t>
  </si>
  <si>
    <t>AACCECDC</t>
  </si>
  <si>
    <t>BDBCAEBECDEDDAEDCDEACACABAB</t>
  </si>
  <si>
    <t>CDCBCADB</t>
  </si>
  <si>
    <t>EBBBBDAADABAEEEEDAECBCDDABC</t>
  </si>
  <si>
    <t>EACAEAEB</t>
  </si>
  <si>
    <t>BBBBBEBCCDEDDACDCDEACECAAAB</t>
  </si>
  <si>
    <t>EDCBABDB</t>
  </si>
  <si>
    <t>BBCBECDAACECCDDBCAEACDACEAD</t>
  </si>
  <si>
    <t>ADBABACECBECDACADCCADEAEBBE</t>
  </si>
  <si>
    <t>ADCAECEB</t>
  </si>
  <si>
    <t>CBBBBEEADDECDAEECDEECECBBAB</t>
  </si>
  <si>
    <t>AECAEEDECBEBDAEEDACEDABCBBC</t>
  </si>
  <si>
    <t>DBCDECDBACECCDDBEADBEEDAEAA</t>
  </si>
  <si>
    <t>ADCBCCBB</t>
  </si>
  <si>
    <t>CBCACDAECBBDDACEDADABEEACBE</t>
  </si>
  <si>
    <t>CDEDEBEBEDACEDBBCACDBBBEBAC</t>
  </si>
  <si>
    <t>.DCBEBDB</t>
  </si>
  <si>
    <t>BACAECEECBDCDAEEDACCDABECBB</t>
  </si>
  <si>
    <t>EDCBECEBACECCDEBCADBCEABEBD</t>
  </si>
  <si>
    <t>BDECACEB</t>
  </si>
  <si>
    <t>BADACDEDCBECDAECDAEADEBCBBC</t>
  </si>
  <si>
    <t>ADCBBCDB</t>
  </si>
  <si>
    <t>EBCCBEBADDCEBABECDEECECACBB</t>
  </si>
  <si>
    <t>ABCBAABC</t>
  </si>
  <si>
    <t>DBBBBEBCDDBDBAEECDEECCCADAB</t>
  </si>
  <si>
    <t>CDCBEAEB</t>
  </si>
  <si>
    <t>DDBBBCBBDDADDAEECDEECDCACDB</t>
  </si>
  <si>
    <t>ADCDDCDB</t>
  </si>
  <si>
    <t>DDCBECCDBCECCDDBCBDDCEABEAD</t>
  </si>
  <si>
    <t>DBCBECEAACECCCDBEADDCECEBAD</t>
  </si>
  <si>
    <t>CDCCABDB</t>
  </si>
  <si>
    <t>BADBDDEBAAEDAABBCECCDAECAAE</t>
  </si>
  <si>
    <t>CAAEBBAEDABEECCEBAEDDCDBBBC</t>
  </si>
  <si>
    <t>CDDCCCDB</t>
  </si>
  <si>
    <t>CADEBDDCBCDCBCADBDDBBECAADC</t>
  </si>
  <si>
    <t>EACEBEDCBBDEBCAEBDCABDCECDA</t>
  </si>
  <si>
    <t>ADCBAADB</t>
  </si>
  <si>
    <t>AACADABDCBECDACEBCEBDEBCBBE</t>
  </si>
  <si>
    <t>AACCECDB</t>
  </si>
  <si>
    <t>AAAACDEECBECDECEDCCADBBCBBB</t>
  </si>
  <si>
    <t>DEBBBEECDDEDBAEDCDEECCCABAE</t>
  </si>
  <si>
    <t>CDECCADB</t>
  </si>
  <si>
    <t>AABAEDEDCBEEDACECCCABEBABBB</t>
  </si>
  <si>
    <t>EDCCABCA</t>
  </si>
  <si>
    <t>ACBEBBAADABEEDECBAEDCCEBABC</t>
  </si>
  <si>
    <t>DDCBEADB</t>
  </si>
  <si>
    <t>ADDBEEDCBCAEBCABADCABECDAAE</t>
  </si>
  <si>
    <t>BBBBACDEDDDDDACECDEECCCACDB</t>
  </si>
  <si>
    <t>ADCCACDB</t>
  </si>
  <si>
    <t>DBBBBECEDDADDAECCDEACACABBB</t>
  </si>
  <si>
    <t>BDCBDCEB</t>
  </si>
  <si>
    <t>EEDBBEDCBCDEAAAAACEBBBC.ADA</t>
  </si>
  <si>
    <t>ACDAEBEECBECDAEEDCCADABEBBE</t>
  </si>
  <si>
    <t>ADCBCBDB</t>
  </si>
  <si>
    <t>EABDBBAEDABEEEECAAECCEEABBA</t>
  </si>
  <si>
    <t>EDCBAAEB</t>
  </si>
  <si>
    <t>AACDBBADDABCEDEABAEDCCEBBBC</t>
  </si>
  <si>
    <t>CEDBDECCBEDEBCABADACBDCAADA</t>
  </si>
  <si>
    <t>ADCEECDB</t>
  </si>
  <si>
    <t>BBCDECCDACECCDDBCADDCECAEDD</t>
  </si>
  <si>
    <t>BDCCACEB</t>
  </si>
  <si>
    <t>BDCAEBEECBECDACEDACADCBEBBC</t>
  </si>
  <si>
    <t>CDCCACDB</t>
  </si>
  <si>
    <t>EDABCAEBDDACECCBEDCBABBEDBC</t>
  </si>
  <si>
    <t>DDDBBEDCBEDEBCADADCBBECEADC</t>
  </si>
  <si>
    <t>AACDBBADDABEEDBCBAEDBCABBBA</t>
  </si>
  <si>
    <t>Ob1</t>
  </si>
  <si>
    <t>Ob2</t>
  </si>
  <si>
    <t>Ob3</t>
  </si>
  <si>
    <t>Ob4</t>
  </si>
  <si>
    <t>Ob5</t>
  </si>
  <si>
    <t>Ob6</t>
  </si>
  <si>
    <t>Ob7</t>
  </si>
  <si>
    <t>Ob8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</si>
  <si>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</si>
  <si>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</si>
  <si>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</si>
  <si>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</si>
  <si>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</si>
  <si>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</si>
  <si>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</si>
  <si>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</si>
  <si>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</si>
  <si>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</si>
  <si>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</si>
  <si>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</si>
  <si>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</si>
  <si>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</si>
  <si>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</si>
  <si>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</si>
  <si>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</si>
  <si>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</si>
  <si>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</si>
  <si>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</si>
  <si>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</si>
  <si>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</si>
  <si>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</si>
  <si>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</si>
  <si>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</si>
  <si>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</si>
  <si>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</si>
  <si>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F</t>
  </si>
  <si>
    <t>M</t>
  </si>
  <si>
    <t>QE_I07</t>
  </si>
  <si>
    <t>G</t>
  </si>
  <si>
    <t>H</t>
  </si>
  <si>
    <t>J</t>
  </si>
  <si>
    <t>I</t>
  </si>
  <si>
    <t>K</t>
  </si>
  <si>
    <t>Nome do arquivo</t>
  </si>
  <si>
    <t>Informações</t>
  </si>
  <si>
    <t>Variáveis</t>
  </si>
  <si>
    <t>microdados2019_arq1</t>
  </si>
  <si>
    <t>Edição, código de curso e caracterização do curso.</t>
  </si>
  <si>
    <r>
      <rPr>
        <sz val="10"/>
        <color theme="1"/>
        <rFont val="Arial"/>
      </rPr>
      <t xml:space="preserve">NU_ANO, </t>
    </r>
    <r>
      <rPr>
        <b/>
        <sz val="10"/>
        <color rgb="FF000000"/>
        <rFont val="Arial"/>
      </rPr>
      <t xml:space="preserve">CO_CURSO, </t>
    </r>
    <r>
      <rPr>
        <sz val="10"/>
        <color theme="1"/>
        <rFont val="Arial"/>
      </rPr>
      <t>CO_IES, CO_CATEGAD, CO_ORGACAD, CO_GRUPO, CO_MODALIDADE, CO_MUNIC_CURSO, CO_UF_CURSO, CO_REGIAO_CURSO</t>
    </r>
  </si>
  <si>
    <t>microdados2019_arq2</t>
  </si>
  <si>
    <t>Edição, código de curso e informações acadêmicas dos estudantes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</si>
  <si>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ANO_FIM_EM</t>
    </r>
    <r>
      <rPr>
        <sz val="10"/>
        <color theme="1"/>
        <rFont val="Arial"/>
      </rPr>
      <t>, ANO_IN_GRAD, CO_TURNO_GRADUACAO </t>
    </r>
  </si>
  <si>
    <t>microdados2019_arq3</t>
  </si>
  <si>
    <t>Edição, código de curso e nº de itens válidos por seção da prova, vetores, tipos de presença, tipos de situação das questões da parte discursiva, notas Formação Geral e Componente Específico, respostas do Questionário de Percepção de Prova</t>
  </si>
  <si>
    <r>
      <rPr>
        <sz val="10"/>
        <color theme="1"/>
        <rFont val="Arial"/>
      </rPr>
      <t xml:space="preserve">NU_ANO, CO_CURSO, NU_ITEM_OFG, NU_ITEM_OFG_Z, NU_ITEM_OFG_X, NU_ITEM_OFG_N, NU_ITEM_OCE, NU_ITEM_OCE_Z, NU_ITEM_OCE_X, NU_ITEM_OCE_N, DS_VT_GAB_OFG_FIN, DS_VT_GAB_OCE_FIN, DS_VT_ESC_OFG, DS_VT_ACE_OFG, DS_VT_ESC_OCE, DS_VT_ACE_OCE, TP_PRES, TP_PR_GER, TP_PR_OB_FG, TP_PR_DI_FG, TP_PR_OB_CE, TP_PR_DI_CE, TP_SFG_D1, TP_SFG_D2, TP_SCE_D1, TP_SCE_D2, TP_SCE_D3, </t>
    </r>
    <r>
      <rPr>
        <b/>
        <sz val="10"/>
        <color rgb="FF000000"/>
        <rFont val="Arial"/>
      </rPr>
      <t>NT_GER</t>
    </r>
    <r>
      <rPr>
        <sz val="10"/>
        <color theme="1"/>
        <rFont val="Arial"/>
      </rPr>
      <t xml:space="preserve"> ,NT_FG, NT_OBJ_FG, NT_DIS_FG, NT_FG_D1, NT_FG_D1_PT, NT_FG_D1_CT, NT_FG_D2, NT_FG_D2_PT, NT_FG_D2_CT, NT_CE, NT_OBJ_CE, NT_DIS_CE, NT_CE_D1, NT_CE_D2, NT_CE_D3, CO_RS_I1, CO_RS_I2, CO_RS_I3, CO_RS_I4, CO_RS_I5, CO_RS_I6, CO_RS_I7, CO_RS_I8, CO_RS_I9</t>
    </r>
  </si>
  <si>
    <t>microdados2019_arq4</t>
  </si>
  <si>
    <t>Edição, código de curso e avaliação dos estudantes sobre seu processo formativo (Organização Didático Pedagógica, Infraestrutura e Oportunidades de ampliação da formação acadêmica e profissional)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</si>
  <si>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QE_I27</t>
    </r>
    <r>
      <rPr>
        <sz val="10"/>
        <color theme="1"/>
        <rFont val="Arial"/>
      </rPr>
      <t>, QE_I28, QE_I29, QE_I30, QE_I31, QE_I32, QE_I33, QE_I34, QE_I35, QE_I36, QE_I37, QE_I38, QE_I39, QE_I40, QE_I41, QE_I42, QE_I43, QE_I44, QE_I45, QE_I46, QE_I47, QE_I48, QE_I49, QE_I50, QE_I51, QE_I52, QE_I53, QE_I54, QE_I55, QE_I56, QE_I57, QE_I58, QE_I59, QE_I60, QE_I61, QE_I62, QE_I63, QE_I64, QE_I65, QE_I66, QE_I67, QE_I68</t>
    </r>
  </si>
  <si>
    <t>microdados2019_arq5</t>
  </si>
  <si>
    <t>Edição, código de curso e sexo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</si>
  <si>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TP_SEXO</t>
    </r>
  </si>
  <si>
    <t>microdados2019_arq6</t>
  </si>
  <si>
    <t>Edição, código de curso e idade do inscrito no dia da prova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</si>
  <si>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NU_IDADE</t>
    </r>
  </si>
  <si>
    <t>microdados2019_arq7</t>
  </si>
  <si>
    <t>Edição, código de curso e QE1: Qual o seu estado civil?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</si>
  <si>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QE_I01</t>
    </r>
  </si>
  <si>
    <t>microdados2019_arq8</t>
  </si>
  <si>
    <t>Edição, código de curso e QE2: Qual é a sua cor ou raça?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</si>
  <si>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QE_I02</t>
    </r>
  </si>
  <si>
    <t>microdados2019_arq9</t>
  </si>
  <si>
    <t>Edição, código de curso e QE3: Qual a sua nacionalidade?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</si>
  <si>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QE_I03</t>
    </r>
  </si>
  <si>
    <t>microdados2019_arq10</t>
  </si>
  <si>
    <t>Edição, código de curso e QE4: Até que etapa de escolarização seu pai concluiu?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</si>
  <si>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QE_I04</t>
    </r>
  </si>
  <si>
    <t>microdados2019_arq11</t>
  </si>
  <si>
    <t>Edição, código de curso e QE5: Até que etapa de escolarização sua mãe concluiu?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</si>
  <si>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QE_I05</t>
    </r>
  </si>
  <si>
    <t>microdados2019_arq12</t>
  </si>
  <si>
    <t>Edição, código de curso e QE6: Onde e com quem você mora atualmente?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</si>
  <si>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QE_I06</t>
    </r>
  </si>
  <si>
    <t>microdados2019_arq13</t>
  </si>
  <si>
    <t>Edição, código de curso e QE7: Quantas pessoas da sua família moram com você? Considere seus pais, irmãos, cônjuge, filhos e outros parentes que moram na mesma casa com você.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</si>
  <si>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QE_I07</t>
    </r>
  </si>
  <si>
    <t>microdados2019_arq14</t>
  </si>
  <si>
    <t>Edição, código de curso e QE8: Qual a renda total de sua família, incluindo seus rendimentos?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</si>
  <si>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QE_I08</t>
    </r>
  </si>
  <si>
    <t>microdados2019_arq15</t>
  </si>
  <si>
    <t>Edição, código de curso e QE9: Qual alternativa a seguir melhor descreve sua situação financeira (incluindo bolsas)?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</si>
  <si>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QE_I09</t>
    </r>
  </si>
  <si>
    <t>microdados2019_arq16</t>
  </si>
  <si>
    <t>Edição, código de curso e QE10: Qual alternativa a seguir melhor descreve sua situação de trabalho (exceto estágio ou bolsas)?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</si>
  <si>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QE_I10</t>
    </r>
  </si>
  <si>
    <t>microdados2019_arq17</t>
  </si>
  <si>
    <t>Edição, código de curso e QE11: Que tipo de bolsa de estudos ou financiamento do curso você recebeu para custear todas ou a maior parte das mensalidades? No caso de haver mais de uma opção, marcar apenas a bolsa de maior duração.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</si>
  <si>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QE_I11</t>
    </r>
  </si>
  <si>
    <t>microdados2019_arq18</t>
  </si>
  <si>
    <t>Edição, código de curso e QE12: Ao longo da sua trajetória acadêmica, você recebeu algum tipo de auxílio permanência? No caso de haver mais de uma opção, marcar apenas a bolsa de maior duração.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</si>
  <si>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QE_I12</t>
    </r>
  </si>
  <si>
    <t>microdados2019_arq19</t>
  </si>
  <si>
    <t>Edição, código de curso e QE 13: Ao longo da sua trajetória acadêmica, você recebeu algum tipo de bolsa acadêmica? No caso de haver mais de uma opção, marcar apenas a bolsa de maior duração.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</si>
  <si>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QE_I13</t>
    </r>
  </si>
  <si>
    <t>microdados2019_arq20</t>
  </si>
  <si>
    <t>Edição, código de curso e QE14: Durante o curso de graduação você participou de programas e/ou atividades curriculares no exterior?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</si>
  <si>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QE_I14</t>
    </r>
  </si>
  <si>
    <t>microdados2019_arq21</t>
  </si>
  <si>
    <t>Edição, código de curso e QE15: Seu ingresso no curso de graduação se deu por meio de políticas de ação afirmativa ou inclusão social?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</si>
  <si>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QE_I15</t>
    </r>
  </si>
  <si>
    <t>microdados2019_arq22</t>
  </si>
  <si>
    <t>Edição, código de curso e QE16: Em que unidade da Federação você concluiu o ensino médio?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</si>
  <si>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QE_I16</t>
    </r>
  </si>
  <si>
    <t>microdados2019_arq23</t>
  </si>
  <si>
    <t>Edição, código de curso e QE17: Em que tipo de escola você cursou o ensino médio?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</si>
  <si>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QE_I17</t>
    </r>
  </si>
  <si>
    <t>microdados2019_arq24</t>
  </si>
  <si>
    <t>Edição, código de curso e QE18: Qual modalidade de ensino médio você concluiu?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</si>
  <si>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QE_I18</t>
    </r>
  </si>
  <si>
    <t>microdados2019_arq25</t>
  </si>
  <si>
    <t>Edição, código de curso e QE19: Quem lhe deu maior incentivo para cursar a graduação?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</si>
  <si>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QE_I19</t>
    </r>
  </si>
  <si>
    <t>microdados2019_arq26</t>
  </si>
  <si>
    <t>Edição, código de curso e QE20: Algum dos grupos abaixo foi determinante para você enfrentar dificuldades durante seu curso superior e concluí-lo?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</si>
  <si>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QE_I20</t>
    </r>
  </si>
  <si>
    <t>microdados2019_arq27</t>
  </si>
  <si>
    <t>Edição, código de curso e QE21: Alguém em sua família concluiu um curso superior?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</si>
  <si>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QE_I21</t>
    </r>
  </si>
  <si>
    <t>microdados2019_arq28</t>
  </si>
  <si>
    <t>Edição, código de curso e QE22: Excetuando-se os livros indicados na bibliografia do seu curso, quantos livros você leu neste ano?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</si>
  <si>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QE_I22</t>
    </r>
  </si>
  <si>
    <t>microdados2019_arq29</t>
  </si>
  <si>
    <t>Edição, código de curso e QE23: Quantas horas por semana, aproximadamente, você dedicou aos estudos, excetuando as horas de aula?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</si>
  <si>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QE_I23</t>
    </r>
  </si>
  <si>
    <t>microdados2019_arq30</t>
  </si>
  <si>
    <t>Edição, código de curso e QE24: Você teve oportunidade de aprendizado de idioma estrangeiro na Instituição?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</si>
  <si>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QE_I24</t>
    </r>
  </si>
  <si>
    <t>microdados2019_arq31</t>
  </si>
  <si>
    <t>Edição, código de curso e QE25: Qual o principal motivo para você ter escolhido este curso?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</si>
  <si>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QE_I25</t>
    </r>
  </si>
  <si>
    <t>microdados2019_arq32</t>
  </si>
  <si>
    <t>Edição, código de curso e QE26: Qual a principal razão para você ter escolhido a sua instituição de educação superior?</t>
  </si>
  <si>
    <r>
      <rPr>
        <sz val="10"/>
        <color theme="1"/>
        <rFont val="Arial"/>
      </rPr>
      <t xml:space="preserve">NU_ANO, CO_CURSO, </t>
    </r>
    <r>
      <rPr>
        <b/>
        <sz val="10"/>
        <color rgb="FF000000"/>
        <rFont val="Arial"/>
      </rPr>
      <t>QE_I26</t>
    </r>
  </si>
  <si>
    <t>CÓDIGOS DE MUNICÍPIOS (IBGE)</t>
  </si>
  <si>
    <t xml:space="preserve">1º dígito: Região;  
1º e 2º dígitos: UF;  
3º, 4º, 5º e 6º dígitos: Município;  
7º dígito: DV;  </t>
  </si>
  <si>
    <t>CÓDIGO DO MUNICÍPIO</t>
  </si>
  <si>
    <t>NOME DO MUNICÍPIO</t>
  </si>
  <si>
    <t>UF</t>
  </si>
  <si>
    <t>ALTA FLORESTA D´OESTE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</si>
  <si>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</si>
  <si>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</si>
  <si>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</si>
  <si>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</si>
  <si>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</si>
  <si>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</si>
  <si>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</si>
  <si>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</si>
  <si>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D´OESTE</t>
  </si>
  <si>
    <t>GUAJARA-MIRIM</t>
  </si>
  <si>
    <t>JARU</t>
  </si>
  <si>
    <t>JI-PARANA</t>
  </si>
  <si>
    <t>MACHADINHO D´OESTE</t>
  </si>
  <si>
    <t>NOVA BRASILANDIA D´OESTE</t>
  </si>
  <si>
    <t>OURO PRETO DO OESTE</t>
  </si>
  <si>
    <t>PIMENTA BUENO</t>
  </si>
  <si>
    <t>PORTO VELHO</t>
  </si>
  <si>
    <t>PRESIDENTE MEDICI</t>
  </si>
  <si>
    <t>RIO CRESPO</t>
  </si>
  <si>
    <t>ROLIM DE MOURA</t>
  </si>
  <si>
    <t>SANTA LUZIA D´OESTE</t>
  </si>
  <si>
    <t>VILHENA</t>
  </si>
  <si>
    <t>SAO MIGUEL DO GUAPORE</t>
  </si>
  <si>
    <t>NOVA MAMORE</t>
  </si>
  <si>
    <t>ALVORADA D´OESTE</t>
  </si>
  <si>
    <t>ALTO ALEGRE DO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</si>
  <si>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</si>
  <si>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</si>
  <si>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</si>
  <si>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</si>
  <si>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</si>
  <si>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</si>
  <si>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</si>
  <si>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</si>
  <si>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</si>
  <si>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</si>
  <si>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</si>
  <si>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MINISTRO ANDREAZZA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</si>
  <si>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</si>
  <si>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</si>
  <si>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</si>
  <si>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</si>
  <si>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</si>
  <si>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</si>
  <si>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 OESTE</t>
  </si>
  <si>
    <t>SAO FRANCISCO DO GUAPORE</t>
  </si>
  <si>
    <t>SERINGUEIRAS</t>
  </si>
  <si>
    <t>TEIXEIROPOLIS</t>
  </si>
  <si>
    <t>THEOBROMA</t>
  </si>
  <si>
    <t>URUPA</t>
  </si>
  <si>
    <t>VALE DO ANARI</t>
  </si>
  <si>
    <t>VALE DO PARAISO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</si>
  <si>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</si>
  <si>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</si>
  <si>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</si>
  <si>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</si>
  <si>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</si>
  <si>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</si>
  <si>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</si>
  <si>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</si>
  <si>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</si>
  <si>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</si>
  <si>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</si>
  <si>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</si>
  <si>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</si>
  <si>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</si>
  <si>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</si>
  <si>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</si>
  <si>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</si>
  <si>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</si>
  <si>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</si>
  <si>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</si>
  <si>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TARAUACA</t>
  </si>
  <si>
    <t>XAPURI</t>
  </si>
  <si>
    <t>PORTO ACRE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</si>
  <si>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</si>
  <si>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</si>
  <si>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</si>
  <si>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</si>
  <si>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</si>
  <si>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</si>
  <si>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</si>
  <si>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</si>
  <si>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</si>
  <si>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</si>
  <si>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</si>
  <si>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</si>
  <si>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</si>
  <si>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</si>
  <si>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</si>
  <si>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</si>
  <si>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</si>
  <si>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</si>
  <si>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</si>
  <si>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</si>
  <si>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</si>
  <si>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</si>
  <si>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</si>
  <si>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</si>
  <si>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</si>
  <si>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</si>
  <si>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</si>
  <si>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</si>
  <si>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</si>
  <si>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</si>
  <si>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</si>
  <si>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</si>
  <si>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</si>
  <si>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</si>
  <si>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</si>
  <si>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</si>
  <si>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</si>
  <si>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</si>
  <si>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</si>
  <si>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</si>
  <si>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</si>
  <si>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</si>
  <si>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</si>
  <si>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</si>
  <si>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</si>
  <si>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</si>
  <si>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</si>
  <si>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</si>
  <si>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</si>
  <si>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</si>
  <si>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</si>
  <si>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</si>
  <si>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</si>
  <si>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</si>
  <si>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</si>
  <si>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</si>
  <si>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</si>
  <si>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</si>
  <si>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</si>
  <si>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</si>
  <si>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</si>
  <si>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</si>
  <si>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</si>
  <si>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AMAJARI</t>
  </si>
  <si>
    <t>RR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</si>
  <si>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</si>
  <si>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</si>
  <si>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</si>
  <si>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</si>
  <si>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</si>
  <si>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</si>
  <si>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</si>
  <si>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</si>
  <si>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</si>
  <si>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</si>
  <si>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</si>
  <si>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</si>
  <si>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</si>
  <si>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</si>
  <si>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</si>
  <si>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</si>
  <si>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</si>
  <si>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</si>
  <si>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</si>
  <si>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</si>
  <si>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</si>
  <si>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</si>
  <si>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</si>
  <si>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</si>
  <si>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</si>
  <si>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</si>
  <si>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</si>
  <si>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</si>
  <si>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</si>
  <si>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</si>
  <si>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</si>
  <si>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</si>
  <si>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</si>
  <si>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</si>
  <si>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</si>
  <si>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</si>
  <si>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</si>
  <si>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</si>
  <si>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</si>
  <si>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</si>
  <si>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</si>
  <si>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</si>
  <si>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</si>
  <si>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</si>
  <si>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CACHOEIRA DO PIRIA</t>
  </si>
  <si>
    <t>CACHOEIRA DO ARARI</t>
  </si>
  <si>
    <t>CAMETA</t>
  </si>
  <si>
    <t>CANAA DO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</si>
  <si>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</si>
  <si>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</si>
  <si>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</si>
  <si>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</si>
  <si>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</si>
  <si>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</si>
  <si>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</si>
  <si>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</si>
  <si>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</si>
  <si>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</si>
  <si>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</si>
  <si>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</si>
  <si>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</si>
  <si>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</si>
  <si>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</si>
  <si>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</si>
  <si>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</si>
  <si>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</si>
  <si>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</si>
  <si>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</si>
  <si>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</si>
  <si>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</si>
  <si>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</si>
  <si>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</si>
  <si>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</si>
  <si>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</si>
  <si>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</si>
  <si>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</si>
  <si>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</si>
  <si>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</si>
  <si>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</si>
  <si>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</si>
  <si>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</si>
  <si>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</si>
  <si>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</si>
  <si>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</si>
  <si>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</si>
  <si>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</si>
  <si>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</si>
  <si>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</si>
  <si>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</si>
  <si>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</si>
  <si>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</si>
  <si>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</si>
  <si>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</si>
  <si>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</si>
  <si>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</si>
  <si>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</si>
  <si>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</si>
  <si>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</si>
  <si>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</si>
  <si>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</si>
  <si>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</si>
  <si>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</si>
  <si>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</si>
  <si>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</si>
  <si>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</si>
  <si>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D´ARCO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</si>
  <si>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</si>
  <si>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</si>
  <si>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</si>
  <si>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</si>
  <si>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</si>
  <si>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</si>
  <si>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</si>
  <si>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</si>
  <si>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</si>
  <si>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</si>
  <si>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</si>
  <si>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</si>
  <si>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</si>
  <si>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</si>
  <si>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</si>
  <si>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</si>
  <si>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</si>
  <si>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</si>
  <si>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</si>
  <si>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</si>
  <si>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</si>
  <si>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</si>
  <si>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</si>
  <si>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</si>
  <si>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</si>
  <si>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</si>
  <si>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</si>
  <si>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</si>
  <si>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</si>
  <si>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</si>
  <si>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</si>
  <si>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</si>
  <si>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</si>
  <si>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</si>
  <si>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</si>
  <si>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</si>
  <si>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</si>
  <si>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</si>
  <si>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</si>
  <si>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</si>
  <si>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</si>
  <si>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</si>
  <si>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</si>
  <si>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</si>
  <si>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</si>
  <si>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</si>
  <si>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</si>
  <si>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</si>
  <si>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</si>
  <si>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</si>
  <si>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</si>
  <si>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</si>
  <si>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</si>
  <si>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</si>
  <si>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AP</t>
  </si>
  <si>
    <t>AMAPA</t>
  </si>
  <si>
    <t>PEDRA BRANCA DO AMAPARI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</si>
  <si>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</si>
  <si>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</si>
  <si>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</si>
  <si>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</si>
  <si>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</si>
  <si>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</si>
  <si>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</si>
  <si>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</si>
  <si>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</si>
  <si>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</si>
  <si>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</si>
  <si>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</si>
  <si>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</si>
  <si>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</si>
  <si>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TO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</si>
  <si>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</si>
  <si>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</si>
  <si>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</si>
  <si>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</si>
  <si>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</si>
  <si>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</si>
  <si>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</si>
  <si>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</si>
  <si>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</si>
  <si>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</si>
  <si>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</si>
  <si>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</si>
  <si>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</si>
  <si>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</si>
  <si>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</si>
  <si>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</si>
  <si>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</si>
  <si>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</si>
  <si>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</si>
  <si>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</si>
  <si>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</si>
  <si>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</si>
  <si>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</si>
  <si>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</si>
  <si>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</si>
  <si>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</si>
  <si>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CACHOEIRINHA</t>
  </si>
  <si>
    <t>CAMPOS LINDOS</t>
  </si>
  <si>
    <t>CARIRI DO TOCANTINS</t>
  </si>
  <si>
    <t>CARMOLANDIA</t>
  </si>
  <si>
    <t>CARRASCO BONITO</t>
  </si>
  <si>
    <t>CASEARA</t>
  </si>
  <si>
    <t>CENTENARIO</t>
  </si>
  <si>
    <t>CHAPADA DE AREIA</t>
  </si>
  <si>
    <t>CHAPADA DA NATIVIDADE</t>
  </si>
  <si>
    <t>COLINAS DO TOCANTINS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</si>
  <si>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</si>
  <si>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</si>
  <si>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</si>
  <si>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</si>
  <si>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</si>
  <si>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</si>
  <si>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</si>
  <si>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</si>
  <si>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</si>
  <si>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</si>
  <si>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</si>
  <si>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</si>
  <si>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</si>
  <si>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</si>
  <si>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</si>
  <si>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</si>
  <si>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</si>
  <si>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</si>
  <si>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</si>
  <si>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</si>
  <si>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</si>
  <si>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</si>
  <si>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</si>
  <si>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</si>
  <si>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</si>
  <si>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</si>
  <si>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</si>
  <si>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</si>
  <si>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</si>
  <si>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</si>
  <si>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</si>
  <si>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</si>
  <si>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</si>
  <si>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</si>
  <si>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</si>
  <si>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</si>
  <si>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</si>
  <si>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</si>
  <si>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</si>
  <si>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</si>
  <si>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</si>
  <si>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</si>
  <si>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</si>
  <si>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</si>
  <si>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</si>
  <si>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</si>
  <si>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</si>
  <si>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</si>
  <si>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</si>
  <si>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</si>
  <si>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</si>
  <si>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</si>
  <si>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</si>
  <si>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</si>
  <si>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</si>
  <si>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</si>
  <si>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</si>
  <si>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</si>
  <si>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</si>
  <si>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</si>
  <si>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</si>
  <si>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</si>
  <si>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</si>
  <si>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</si>
  <si>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</si>
  <si>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</si>
  <si>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</si>
  <si>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</si>
  <si>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RECURSOLANDIA</t>
  </si>
  <si>
    <t>RIACHINHO</t>
  </si>
  <si>
    <t>RIO DA CONCEICAO</t>
  </si>
  <si>
    <t>RIO DO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</si>
  <si>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</si>
  <si>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</si>
  <si>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</si>
  <si>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</si>
  <si>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</si>
  <si>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</si>
  <si>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</si>
  <si>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</si>
  <si>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</si>
  <si>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</si>
  <si>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</si>
  <si>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</si>
  <si>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</si>
  <si>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</si>
  <si>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</si>
  <si>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</si>
  <si>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</si>
  <si>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</si>
  <si>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</si>
  <si>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</si>
  <si>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</si>
  <si>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PALMAS</t>
  </si>
  <si>
    <t>TOCANTINIA</t>
  </si>
  <si>
    <t>TOCANTINOPOLIS</t>
  </si>
  <si>
    <t>TUPIRAMA</t>
  </si>
  <si>
    <t>TUPIRATINS</t>
  </si>
  <si>
    <t>WANDERLANDIA</t>
  </si>
  <si>
    <t>XAMBIOA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</si>
  <si>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</si>
  <si>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</si>
  <si>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</si>
  <si>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</si>
  <si>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</si>
  <si>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</si>
  <si>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</si>
  <si>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</si>
  <si>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</si>
  <si>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</si>
  <si>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</si>
  <si>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</si>
  <si>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</si>
  <si>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</si>
  <si>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</si>
  <si>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</si>
  <si>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</si>
  <si>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</si>
  <si>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</si>
  <si>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</si>
  <si>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</si>
  <si>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</si>
  <si>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</si>
  <si>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</si>
  <si>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</si>
  <si>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</si>
  <si>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</si>
  <si>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BELAGUA</t>
  </si>
  <si>
    <t>BELA VISTA DO MARANHAO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</si>
  <si>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</si>
  <si>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</si>
  <si>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</si>
  <si>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</si>
  <si>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</si>
  <si>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</si>
  <si>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</si>
  <si>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</si>
  <si>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</si>
  <si>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</si>
  <si>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</si>
  <si>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</si>
  <si>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</si>
  <si>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</si>
  <si>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</si>
  <si>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</si>
  <si>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</si>
  <si>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</si>
  <si>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</si>
  <si>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</si>
  <si>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</si>
  <si>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</si>
  <si>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</si>
  <si>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</si>
  <si>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</si>
  <si>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</si>
  <si>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</si>
  <si>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</si>
  <si>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</si>
  <si>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</si>
  <si>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</si>
  <si>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</si>
  <si>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</si>
  <si>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</si>
  <si>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</si>
  <si>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</si>
  <si>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</si>
  <si>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</si>
  <si>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</si>
  <si>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</si>
  <si>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</si>
  <si>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</si>
  <si>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</si>
  <si>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</si>
  <si>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</si>
  <si>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</si>
  <si>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</si>
  <si>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</si>
  <si>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</si>
  <si>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</si>
  <si>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</si>
  <si>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</si>
  <si>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</si>
  <si>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</si>
  <si>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</si>
  <si>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</si>
  <si>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</si>
  <si>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</si>
  <si>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</si>
  <si>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</si>
  <si>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</si>
  <si>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</si>
  <si>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</si>
  <si>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</si>
  <si>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</si>
  <si>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 VIEIRAS</t>
  </si>
  <si>
    <t>JOAO LISBOA</t>
  </si>
  <si>
    <t>JOSELANDIA</t>
  </si>
  <si>
    <t>JUNCO DO MARANHAO</t>
  </si>
  <si>
    <t>LAGO DA PEDRA</t>
  </si>
  <si>
    <t>LAGO DO JUNCO</t>
  </si>
  <si>
    <t>LAGO VERDE</t>
  </si>
  <si>
    <t>LAGOA DO MATO</t>
  </si>
  <si>
    <t>LAGO DO RODRIGUES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</si>
  <si>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</si>
  <si>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</si>
  <si>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</si>
  <si>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</si>
  <si>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</si>
  <si>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</si>
  <si>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</si>
  <si>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</si>
  <si>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</si>
  <si>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</si>
  <si>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</si>
  <si>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</si>
  <si>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</si>
  <si>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</si>
  <si>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</si>
  <si>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</si>
  <si>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</si>
  <si>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</si>
  <si>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</si>
  <si>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</si>
  <si>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</si>
  <si>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</si>
  <si>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</si>
  <si>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</si>
  <si>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D´AGUA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</si>
  <si>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</si>
  <si>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</si>
  <si>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</si>
  <si>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</si>
  <si>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</si>
  <si>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</si>
  <si>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</si>
  <si>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</si>
  <si>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</si>
  <si>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</si>
  <si>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</si>
  <si>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</si>
  <si>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</si>
  <si>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</si>
  <si>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</si>
  <si>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</si>
  <si>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</si>
  <si>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</si>
  <si>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</si>
  <si>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</si>
  <si>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</si>
  <si>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</si>
  <si>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</si>
  <si>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</si>
  <si>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</si>
  <si>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</si>
  <si>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</si>
  <si>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</si>
  <si>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</si>
  <si>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</si>
  <si>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</si>
  <si>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</si>
  <si>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</si>
  <si>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</si>
  <si>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</si>
  <si>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</si>
  <si>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</si>
  <si>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</si>
  <si>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</si>
  <si>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AMARO DO MARANHAO</t>
  </si>
  <si>
    <t>SANTO ANTONIO DO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</si>
  <si>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</si>
  <si>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</si>
  <si>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</si>
  <si>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</si>
  <si>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</si>
  <si>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</si>
  <si>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</si>
  <si>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</si>
  <si>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</si>
  <si>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</si>
  <si>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</si>
  <si>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</si>
  <si>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 PATOS</t>
  </si>
  <si>
    <t>SAO JOSE DE RIBAMAR</t>
  </si>
  <si>
    <t>SAO JOSE DO BASILIOS</t>
  </si>
  <si>
    <t>SAO LUIS</t>
  </si>
  <si>
    <t>SAO LUIS GONZAGA DO MARANHAO</t>
  </si>
  <si>
    <t>SAO MATEUS DO MARANHAO</t>
  </si>
  <si>
    <t>SAO PEDRO DA AGUA BRANCA</t>
  </si>
  <si>
    <t>SAO PEDRO DO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</si>
  <si>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</si>
  <si>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</si>
  <si>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</si>
  <si>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</si>
  <si>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</si>
  <si>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</si>
  <si>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</si>
  <si>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</si>
  <si>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</si>
  <si>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</si>
  <si>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</si>
  <si>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</si>
  <si>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</si>
  <si>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</si>
  <si>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</si>
  <si>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</si>
  <si>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</si>
  <si>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</si>
  <si>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</si>
  <si>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</si>
  <si>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</si>
  <si>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</si>
  <si>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</si>
  <si>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 MARTIRIOS</t>
  </si>
  <si>
    <t>VITORIA DO MEARIM</t>
  </si>
  <si>
    <t>VITORINO FREIRE</t>
  </si>
  <si>
    <t>ZE DOCA</t>
  </si>
  <si>
    <t>ACAUA</t>
  </si>
  <si>
    <t>PI</t>
  </si>
  <si>
    <t>AGRICOLANDIA</t>
  </si>
  <si>
    <t>AGUA BRANCA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</si>
  <si>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</si>
  <si>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</si>
  <si>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</si>
  <si>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</si>
  <si>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</si>
  <si>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</si>
  <si>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</si>
  <si>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</si>
  <si>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</si>
  <si>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</si>
  <si>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</si>
  <si>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</si>
  <si>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</si>
  <si>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</si>
  <si>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</si>
  <si>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</si>
  <si>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</si>
  <si>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</si>
  <si>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</si>
  <si>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BATALHA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</si>
  <si>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</si>
  <si>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</si>
  <si>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</si>
  <si>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</si>
  <si>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</si>
  <si>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</si>
  <si>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</si>
  <si>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JESUS</t>
  </si>
  <si>
    <t>BOM PRINCIPIO DO PIAUI</t>
  </si>
  <si>
    <t>BONFIM DO PIAUI</t>
  </si>
  <si>
    <t>BOQUEIRAO DO PIAUI</t>
  </si>
  <si>
    <t>BRASILEIRA</t>
  </si>
  <si>
    <t>BREJO DO PIAUI</t>
  </si>
  <si>
    <t>BURITI DO LOPES</t>
  </si>
  <si>
    <t>BURITI DO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</si>
  <si>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</si>
  <si>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</si>
  <si>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</si>
  <si>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</si>
  <si>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</si>
  <si>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</si>
  <si>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</si>
  <si>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</si>
  <si>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</si>
  <si>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</si>
  <si>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</si>
  <si>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</si>
  <si>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</si>
  <si>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</si>
  <si>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</si>
  <si>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</si>
  <si>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</si>
  <si>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</si>
  <si>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</si>
  <si>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</si>
  <si>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</si>
  <si>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</si>
  <si>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</si>
  <si>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</si>
  <si>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</si>
  <si>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</si>
  <si>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</si>
  <si>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</si>
  <si>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</si>
  <si>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</si>
  <si>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</si>
  <si>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CURRALINHOS</t>
  </si>
  <si>
    <t>CURRAL NOVO DO PIAUI</t>
  </si>
  <si>
    <t>DEMERVAL LOBAO</t>
  </si>
  <si>
    <t>DIRCEU ARCOVERDE</t>
  </si>
  <si>
    <t>DOM EXPEDITO LOPES</t>
  </si>
  <si>
    <t>DOMINGOS MOURAO</t>
  </si>
  <si>
    <t>DOM INOCENCIO</t>
  </si>
  <si>
    <t>ELESBAO VELOSO</t>
  </si>
  <si>
    <t>ELISEU MARTINS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</si>
  <si>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</si>
  <si>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</si>
  <si>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</si>
  <si>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</si>
  <si>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</si>
  <si>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</si>
  <si>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</si>
  <si>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</si>
  <si>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</si>
  <si>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</si>
  <si>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</si>
  <si>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</si>
  <si>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</si>
  <si>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</si>
  <si>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</si>
  <si>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</si>
  <si>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</si>
  <si>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</si>
  <si>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</si>
  <si>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</si>
  <si>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</si>
  <si>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</si>
  <si>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</si>
  <si>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</si>
  <si>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</si>
  <si>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</si>
  <si>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</si>
  <si>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</si>
  <si>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</si>
  <si>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</si>
  <si>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</si>
  <si>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JUREMA</t>
  </si>
  <si>
    <t>LAGOINHA DO PIAUI</t>
  </si>
  <si>
    <t>LAGOA ALEGRE</t>
  </si>
  <si>
    <t>LAGOA DO BARRO DO PIAUI</t>
  </si>
  <si>
    <t>LAGOA DE SAO FRANCISCO</t>
  </si>
  <si>
    <t>LAGOA DO PIAUI</t>
  </si>
  <si>
    <t>LAGOA DO SITIO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</si>
  <si>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</si>
  <si>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</si>
  <si>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</si>
  <si>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</si>
  <si>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</si>
  <si>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</si>
  <si>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</si>
  <si>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</si>
  <si>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</si>
  <si>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</si>
  <si>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</si>
  <si>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</si>
  <si>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</si>
  <si>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</si>
  <si>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</si>
  <si>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</si>
  <si>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</si>
  <si>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 PORTELAS</t>
  </si>
  <si>
    <t>NAZARE DO PIAUI</t>
  </si>
  <si>
    <t>NAZARIA</t>
  </si>
  <si>
    <t>NOSSA SENHORA DE NAZARE</t>
  </si>
  <si>
    <t>NOSSA SENHORA DO REMEDIOS</t>
  </si>
  <si>
    <t>NOVO ORIENTE DO PIAUI</t>
  </si>
  <si>
    <t>NOVO SANTO ANTONIO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</si>
  <si>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</si>
  <si>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</si>
  <si>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</si>
  <si>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</si>
  <si>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</si>
  <si>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</si>
  <si>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</si>
  <si>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</si>
  <si>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</si>
  <si>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</si>
  <si>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</si>
  <si>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</si>
  <si>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D´ARCO DO PIAUI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</si>
  <si>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</si>
  <si>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</si>
  <si>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</si>
  <si>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</si>
  <si>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</si>
  <si>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</si>
  <si>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</si>
  <si>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</si>
  <si>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</si>
  <si>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</si>
  <si>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</si>
  <si>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</si>
  <si>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</si>
  <si>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</si>
  <si>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</si>
  <si>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</si>
  <si>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</si>
  <si>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</si>
  <si>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</si>
  <si>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</si>
  <si>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</si>
  <si>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 MILAGRES</t>
  </si>
  <si>
    <t>SANTA FILOMENA</t>
  </si>
  <si>
    <t>SANTA LUZ</t>
  </si>
  <si>
    <t>SANTANA DO PIAUI</t>
  </si>
  <si>
    <t>SANTA ROSA DO PIAUI</t>
  </si>
  <si>
    <t>SANTO ANTONIO DE LISBOA</t>
  </si>
  <si>
    <t>SANTO ANTONIO DO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</si>
  <si>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</si>
  <si>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</si>
  <si>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</si>
  <si>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</si>
  <si>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</si>
  <si>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</si>
  <si>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</si>
  <si>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</si>
  <si>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</si>
  <si>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</si>
  <si>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</si>
  <si>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</si>
  <si>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</si>
  <si>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DIVINO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</si>
  <si>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</si>
  <si>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</si>
  <si>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</si>
  <si>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</si>
  <si>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</si>
  <si>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</si>
  <si>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</si>
  <si>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</si>
  <si>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</si>
  <si>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</si>
  <si>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</si>
  <si>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</si>
  <si>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</si>
  <si>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</si>
  <si>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</si>
  <si>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</si>
  <si>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</si>
  <si>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</si>
  <si>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</si>
  <si>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</si>
  <si>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</si>
  <si>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</si>
  <si>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</si>
  <si>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</si>
  <si>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</si>
  <si>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VERA MENDES</t>
  </si>
  <si>
    <t>VILA NOVA DO PIAUI</t>
  </si>
  <si>
    <t>WALL FERRAZ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</si>
  <si>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</si>
  <si>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</si>
  <si>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</si>
  <si>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</si>
  <si>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</si>
  <si>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</si>
  <si>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</si>
  <si>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</si>
  <si>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</si>
  <si>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</si>
  <si>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</si>
  <si>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</si>
  <si>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</si>
  <si>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</si>
  <si>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</si>
  <si>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</si>
  <si>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</si>
  <si>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</si>
  <si>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</si>
  <si>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</si>
  <si>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</si>
  <si>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</si>
  <si>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</si>
  <si>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</si>
  <si>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</si>
  <si>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</si>
  <si>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</si>
  <si>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</si>
  <si>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</si>
  <si>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</si>
  <si>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</si>
  <si>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</si>
  <si>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</si>
  <si>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</si>
  <si>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</si>
  <si>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</si>
  <si>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</si>
  <si>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</si>
  <si>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</si>
  <si>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</si>
  <si>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</si>
  <si>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</si>
  <si>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</si>
  <si>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</si>
  <si>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</si>
  <si>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</si>
  <si>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</si>
  <si>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</si>
  <si>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</si>
  <si>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</si>
  <si>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</si>
  <si>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</si>
  <si>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</si>
  <si>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</si>
  <si>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</si>
  <si>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</si>
  <si>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</si>
  <si>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</si>
  <si>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</si>
  <si>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</si>
  <si>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</si>
  <si>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</si>
  <si>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</si>
  <si>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</si>
  <si>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</si>
  <si>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</si>
  <si>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</si>
  <si>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</si>
  <si>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</si>
  <si>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</si>
  <si>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</si>
  <si>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</si>
  <si>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</si>
  <si>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</si>
  <si>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</si>
  <si>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</si>
  <si>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</si>
  <si>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</si>
  <si>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</si>
  <si>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</si>
  <si>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</si>
  <si>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</si>
  <si>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</si>
  <si>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</si>
  <si>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</si>
  <si>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</si>
  <si>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</si>
  <si>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</si>
  <si>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</si>
  <si>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</si>
  <si>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</si>
  <si>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</si>
  <si>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</si>
  <si>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</si>
  <si>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</si>
  <si>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</si>
  <si>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</si>
  <si>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</si>
  <si>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</si>
  <si>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</si>
  <si>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</si>
  <si>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</si>
  <si>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</si>
  <si>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</si>
  <si>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</si>
  <si>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</si>
  <si>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</si>
  <si>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</si>
  <si>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</si>
  <si>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</si>
  <si>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</si>
  <si>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</si>
  <si>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</si>
  <si>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</si>
  <si>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</si>
  <si>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</si>
  <si>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</si>
  <si>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</si>
  <si>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</si>
  <si>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</si>
  <si>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</si>
  <si>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</si>
  <si>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</si>
  <si>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</si>
  <si>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</si>
  <si>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</si>
  <si>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</si>
  <si>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</si>
  <si>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</si>
  <si>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</si>
  <si>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</si>
  <si>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</si>
  <si>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</si>
  <si>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</si>
  <si>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</si>
  <si>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</si>
  <si>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</si>
  <si>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</si>
  <si>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</si>
  <si>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</si>
  <si>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</si>
  <si>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</si>
  <si>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</si>
  <si>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</si>
  <si>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</si>
  <si>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</si>
  <si>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</si>
  <si>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</si>
  <si>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</si>
  <si>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</si>
  <si>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</si>
  <si>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</si>
  <si>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</si>
  <si>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</si>
  <si>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</si>
  <si>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</si>
  <si>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</si>
  <si>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</si>
  <si>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</si>
  <si>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</si>
  <si>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</si>
  <si>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</si>
  <si>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</si>
  <si>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</si>
  <si>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</si>
  <si>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</si>
  <si>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</si>
  <si>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</si>
  <si>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</si>
  <si>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</si>
  <si>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</si>
  <si>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</si>
  <si>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</si>
  <si>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</si>
  <si>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</si>
  <si>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</si>
  <si>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</si>
  <si>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</si>
  <si>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</si>
  <si>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</si>
  <si>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</si>
  <si>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ACARI</t>
  </si>
  <si>
    <t>RN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</si>
  <si>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</si>
  <si>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</si>
  <si>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</si>
  <si>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</si>
  <si>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</si>
  <si>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</si>
  <si>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</si>
  <si>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</si>
  <si>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</si>
  <si>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</si>
  <si>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</si>
  <si>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</si>
  <si>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</si>
  <si>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BARAUNA</t>
  </si>
  <si>
    <t>BARCELONA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</si>
  <si>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</si>
  <si>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</si>
  <si>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</si>
  <si>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</si>
  <si>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</si>
  <si>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</si>
  <si>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</si>
  <si>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</si>
  <si>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</si>
  <si>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</si>
  <si>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</si>
  <si>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</si>
  <si>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</si>
  <si>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</si>
  <si>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</si>
  <si>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</si>
  <si>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</si>
  <si>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</si>
  <si>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</si>
  <si>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</si>
  <si>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</si>
  <si>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</si>
  <si>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</si>
  <si>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</si>
  <si>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</si>
  <si>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</si>
  <si>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</si>
  <si>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</si>
  <si>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</si>
  <si>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</si>
  <si>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</si>
  <si>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</si>
  <si>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</si>
  <si>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</si>
  <si>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</si>
  <si>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</si>
  <si>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ITAJA</t>
  </si>
  <si>
    <t>ITAU</t>
  </si>
  <si>
    <t>JACANA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</si>
  <si>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</si>
  <si>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</si>
  <si>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</si>
  <si>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</si>
  <si>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</si>
  <si>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</si>
  <si>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</si>
  <si>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</si>
  <si>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</si>
  <si>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</si>
  <si>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</si>
  <si>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JUNDIA</t>
  </si>
  <si>
    <t>LAGOA D´ANTA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</si>
  <si>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</si>
  <si>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</si>
  <si>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</si>
  <si>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</si>
  <si>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</si>
  <si>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</si>
  <si>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</si>
  <si>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</si>
  <si>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</si>
  <si>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</si>
  <si>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</si>
  <si>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</si>
  <si>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</si>
  <si>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</si>
  <si>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</si>
  <si>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</si>
  <si>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</si>
  <si>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</si>
  <si>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</si>
  <si>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</si>
  <si>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</si>
  <si>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OLHO-D´AGUA DO BORGES</t>
  </si>
  <si>
    <t>OURO BRANCO</t>
  </si>
  <si>
    <t>PARAU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</si>
  <si>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</si>
  <si>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</si>
  <si>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</si>
  <si>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</si>
  <si>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</si>
  <si>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</si>
  <si>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</si>
  <si>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 FERROS</t>
  </si>
  <si>
    <t>PEDRA GRANDE</t>
  </si>
  <si>
    <t>PEDRA PRETA</t>
  </si>
  <si>
    <t>PEDRO AVELINO</t>
  </si>
  <si>
    <t>PEDRO VELHO</t>
  </si>
  <si>
    <t>PENDENCIAS</t>
  </si>
  <si>
    <t>PILOES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</si>
  <si>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</si>
  <si>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</si>
  <si>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</si>
  <si>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</si>
  <si>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</si>
  <si>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</si>
  <si>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</si>
  <si>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</si>
  <si>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</si>
  <si>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</si>
  <si>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</si>
  <si>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</si>
  <si>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</si>
  <si>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</si>
  <si>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</si>
  <si>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</si>
  <si>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</si>
  <si>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</si>
  <si>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</si>
  <si>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</si>
  <si>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</si>
  <si>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</si>
  <si>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</si>
  <si>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</si>
  <si>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</si>
  <si>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DE TOUROS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</si>
  <si>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</si>
  <si>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</si>
  <si>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</si>
  <si>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</si>
  <si>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</si>
  <si>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</si>
  <si>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</si>
  <si>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</si>
  <si>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</si>
  <si>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</si>
  <si>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</t>
  </si>
  <si>
    <t>SERRINHA DO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</si>
  <si>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</si>
  <si>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</si>
  <si>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</si>
  <si>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</si>
  <si>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</si>
  <si>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</si>
  <si>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 DO SUL</t>
  </si>
  <si>
    <t>TIMBAUBA DO BATISTAS</t>
  </si>
  <si>
    <t>TOUROS</t>
  </si>
  <si>
    <t>TRIUNFO POTIGUAR</t>
  </si>
  <si>
    <t>UMARIZAL</t>
  </si>
  <si>
    <t>UPANEMA</t>
  </si>
  <si>
    <t>VARZEA</t>
  </si>
  <si>
    <t>VENHA-VER</t>
  </si>
  <si>
    <t>VERA CRUZ</t>
  </si>
  <si>
    <t>VICOSA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</si>
  <si>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</si>
  <si>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</si>
  <si>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</si>
  <si>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</si>
  <si>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</si>
  <si>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</si>
  <si>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</si>
  <si>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</si>
  <si>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</si>
  <si>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</si>
  <si>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</si>
  <si>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</si>
  <si>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</si>
  <si>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</si>
  <si>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</si>
  <si>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</si>
  <si>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</si>
  <si>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</si>
  <si>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</si>
  <si>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</si>
  <si>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</si>
  <si>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</si>
  <si>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BARRA DE SANTANA</t>
  </si>
  <si>
    <t>BARRA DE SANTA ROSA</t>
  </si>
  <si>
    <t>BARRA DE SAO MIGUEL</t>
  </si>
  <si>
    <t>BAYEUX</t>
  </si>
  <si>
    <t>BELEM DO BREJO DO CRUZ</t>
  </si>
  <si>
    <t>BERNARDINO BATISTA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</si>
  <si>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</si>
  <si>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</si>
  <si>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</si>
  <si>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</si>
  <si>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</si>
  <si>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</si>
  <si>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</si>
  <si>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 SANTOS</t>
  </si>
  <si>
    <t>CAAPORA</t>
  </si>
  <si>
    <t>CABACEIRAS</t>
  </si>
  <si>
    <t>CABEDELO</t>
  </si>
  <si>
    <t>CACHOEIRA DO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</si>
  <si>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</si>
  <si>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</si>
  <si>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</si>
  <si>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</si>
  <si>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</si>
  <si>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</si>
  <si>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</si>
  <si>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</si>
  <si>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</si>
  <si>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</si>
  <si>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</si>
  <si>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</si>
  <si>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</si>
  <si>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</si>
  <si>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</si>
  <si>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</si>
  <si>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</si>
  <si>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CONDE</t>
  </si>
  <si>
    <t>CONGO</t>
  </si>
  <si>
    <t>COREMAS</t>
  </si>
  <si>
    <t>COXIXOLA</t>
  </si>
  <si>
    <t>CRUZ DO ESPIRITO SANTO</t>
  </si>
  <si>
    <t>CUBATI</t>
  </si>
  <si>
    <t>CUITE</t>
  </si>
  <si>
    <t>CUITEGI</t>
  </si>
  <si>
    <t>CUITE DE MAMANGUAPE</t>
  </si>
  <si>
    <t>CURRAL DE CIMA</t>
  </si>
  <si>
    <t>CURRAL VELHO</t>
  </si>
  <si>
    <t>DAMIAO</t>
  </si>
  <si>
    <t>DESTERRO</t>
  </si>
  <si>
    <t>VISTA SERRANA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</si>
  <si>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</si>
  <si>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</si>
  <si>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</si>
  <si>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</si>
  <si>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</si>
  <si>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</si>
  <si>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</si>
  <si>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</si>
  <si>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</si>
  <si>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</si>
  <si>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</si>
  <si>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</si>
  <si>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</si>
  <si>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</si>
  <si>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</si>
  <si>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</si>
  <si>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</si>
  <si>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</si>
  <si>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</si>
  <si>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</si>
  <si>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</si>
  <si>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</si>
  <si>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</si>
  <si>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</si>
  <si>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</si>
  <si>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</si>
  <si>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</si>
  <si>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</si>
  <si>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</si>
  <si>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</si>
  <si>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</si>
  <si>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</si>
  <si>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</si>
  <si>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D´AGUA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</si>
  <si>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</si>
  <si>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</si>
  <si>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</si>
  <si>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</si>
  <si>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</si>
  <si>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</si>
  <si>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</si>
  <si>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</si>
  <si>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</si>
  <si>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</si>
  <si>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</si>
  <si>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</si>
  <si>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</si>
  <si>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</si>
  <si>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</si>
  <si>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</si>
  <si>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</si>
  <si>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</si>
  <si>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</si>
  <si>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D´AGUA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</si>
  <si>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</si>
  <si>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</si>
  <si>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</si>
  <si>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</si>
  <si>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</si>
  <si>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</si>
  <si>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</si>
  <si>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</si>
  <si>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</si>
  <si>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</si>
  <si>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</si>
  <si>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</si>
  <si>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</si>
  <si>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</si>
  <si>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</si>
  <si>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</si>
  <si>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</si>
  <si>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PRATA</t>
  </si>
  <si>
    <t>PRINCESA ISABEL</t>
  </si>
  <si>
    <t>PUXINANA</t>
  </si>
  <si>
    <t>QUEIMADAS</t>
  </si>
  <si>
    <t>QUIXABA</t>
  </si>
  <si>
    <t>REMIGIO</t>
  </si>
  <si>
    <t>PEDRO REGIS</t>
  </si>
  <si>
    <t>RIACHAO DO BACAMARTE</t>
  </si>
  <si>
    <t>RIACHAO DO POCO</t>
  </si>
  <si>
    <t>RIACHO DE SANTO ANTONIO</t>
  </si>
  <si>
    <t>RIACHO DO CAVALOS</t>
  </si>
  <si>
    <t>RIO TINTO</t>
  </si>
  <si>
    <t>SALGADINHO</t>
  </si>
  <si>
    <t>SALGADO DE SAO FELIX</t>
  </si>
  <si>
    <t>SANTA CECILIA</t>
  </si>
  <si>
    <t>SANTANA DE MANGUEIRA</t>
  </si>
  <si>
    <t>SANTANA DO GARROTES</t>
  </si>
  <si>
    <t>SANTA TERESINHA</t>
  </si>
  <si>
    <t>SANTO ANDRE</t>
  </si>
  <si>
    <t>SAO BENTO DE POMBAL</t>
  </si>
  <si>
    <t>SAO DOMINGOS DO CARIRI</t>
  </si>
  <si>
    <t>SAO DOMINGOS DE POMBAL</t>
  </si>
  <si>
    <t>SAO FRANCISCO</t>
  </si>
  <si>
    <t>SAO JOAO DO CARIRI</t>
  </si>
  <si>
    <t>SAO JOAO DO TIGRE</t>
  </si>
  <si>
    <t>SAO JOSE DA LAGOA TAPADA</t>
  </si>
  <si>
    <t>SAO JOSE DE CAIANA</t>
  </si>
  <si>
    <t>SAO JOSE DE ESPINHARAS</t>
  </si>
  <si>
    <t>SAO JOSE DO RAMOS</t>
  </si>
  <si>
    <t>SAO JOSE DE PIRANHAS</t>
  </si>
  <si>
    <t>SAO JOSE DE PRINCESA</t>
  </si>
  <si>
    <t>SAO JOSE DO BONFIM</t>
  </si>
  <si>
    <t>SAO JOSE DO BREJO DO CRUZ</t>
  </si>
  <si>
    <t>SAO JOSE DO SABUGI</t>
  </si>
  <si>
    <t>SAO JOSE DO CORDEIROS</t>
  </si>
  <si>
    <t>SAO MAMEDE</t>
  </si>
  <si>
    <t>SAO MIGUEL DE TAIPU</t>
  </si>
  <si>
    <t>SAO SEBASTIAO DE LAGOA DE ROCA</t>
  </si>
  <si>
    <t>SAO SEBASTIAO DO UMBUZEIRO</t>
  </si>
  <si>
    <t>SAPE</t>
  </si>
  <si>
    <t>SAO VICENTE DO 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</si>
  <si>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</si>
  <si>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</si>
  <si>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</si>
  <si>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</si>
  <si>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</si>
  <si>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</si>
  <si>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</si>
  <si>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</si>
  <si>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</si>
  <si>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</si>
  <si>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</si>
  <si>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</si>
  <si>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CAMPO DE SANTANA</t>
  </si>
  <si>
    <t>TAPEROA</t>
  </si>
  <si>
    <t>TAVARES</t>
  </si>
  <si>
    <t>TEIXEIRA</t>
  </si>
  <si>
    <t>TENORIO</t>
  </si>
  <si>
    <t>TRIUNFO</t>
  </si>
  <si>
    <t>UIRAUNA</t>
  </si>
  <si>
    <t>UMBUZEIRO</t>
  </si>
  <si>
    <t>VIEIROPOLIS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</si>
  <si>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</si>
  <si>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</si>
  <si>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</si>
  <si>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</si>
  <si>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</si>
  <si>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</si>
  <si>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</si>
  <si>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</si>
  <si>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</si>
  <si>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</si>
  <si>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</si>
  <si>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</si>
  <si>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</si>
  <si>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</si>
  <si>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</si>
  <si>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</si>
  <si>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</si>
  <si>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</si>
  <si>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</si>
  <si>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</si>
  <si>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</si>
  <si>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</si>
  <si>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</si>
  <si>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</si>
  <si>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</si>
  <si>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</si>
  <si>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</si>
  <si>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</si>
  <si>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</si>
  <si>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</si>
  <si>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</si>
  <si>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</si>
  <si>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</si>
  <si>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</si>
  <si>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</si>
  <si>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</si>
  <si>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</si>
  <si>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</si>
  <si>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</si>
  <si>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</si>
  <si>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</si>
  <si>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</si>
  <si>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</si>
  <si>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</si>
  <si>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</si>
  <si>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</si>
  <si>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</si>
  <si>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</si>
  <si>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</si>
  <si>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</si>
  <si>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</si>
  <si>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</si>
  <si>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</si>
  <si>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</si>
  <si>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</si>
  <si>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</si>
  <si>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</si>
  <si>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</si>
  <si>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</si>
  <si>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</si>
  <si>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</si>
  <si>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</si>
  <si>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</si>
  <si>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</si>
  <si>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</si>
  <si>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</si>
  <si>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</si>
  <si>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</si>
  <si>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</si>
  <si>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</si>
  <si>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</si>
  <si>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</si>
  <si>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</si>
  <si>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</si>
  <si>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</si>
  <si>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</si>
  <si>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</si>
  <si>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</si>
  <si>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</si>
  <si>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ITAPISSUMA</t>
  </si>
  <si>
    <t>ITAQUITINGA</t>
  </si>
  <si>
    <t>JABOATAO DO GUARARAPES</t>
  </si>
  <si>
    <t>JAQUEIRA</t>
  </si>
  <si>
    <t>JATAUBA</t>
  </si>
  <si>
    <t>JOAO ALFREDO</t>
  </si>
  <si>
    <t>JOAQUIM NABUCO</t>
  </si>
  <si>
    <t>JUCATI</t>
  </si>
  <si>
    <t>JUPI</t>
  </si>
  <si>
    <t>LAGOA DO CARRO</t>
  </si>
  <si>
    <t>LAGOA DO ITAENGA</t>
  </si>
  <si>
    <t>LAGOA DO OURO</t>
  </si>
  <si>
    <t>LAGOA DO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</si>
  <si>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</si>
  <si>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</si>
  <si>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</si>
  <si>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</si>
  <si>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</si>
  <si>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</si>
  <si>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</si>
  <si>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</si>
  <si>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</si>
  <si>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</si>
  <si>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</si>
  <si>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</si>
  <si>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</si>
  <si>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</si>
  <si>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</si>
  <si>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</si>
  <si>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</si>
  <si>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</si>
  <si>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</si>
  <si>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</si>
  <si>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</si>
  <si>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</si>
  <si>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</si>
  <si>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</si>
  <si>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</si>
  <si>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</si>
  <si>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</si>
  <si>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</si>
  <si>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</si>
  <si>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</si>
  <si>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</si>
  <si>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</si>
  <si>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</si>
  <si>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</si>
  <si>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</si>
  <si>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</si>
  <si>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</si>
  <si>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</si>
  <si>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</si>
  <si>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</si>
  <si>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</si>
  <si>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</si>
  <si>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</si>
  <si>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</si>
  <si>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</si>
  <si>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</si>
  <si>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</si>
  <si>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</si>
  <si>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</si>
  <si>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</si>
  <si>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</si>
  <si>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</si>
  <si>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</si>
  <si>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</si>
  <si>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</si>
  <si>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</si>
  <si>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</si>
  <si>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</si>
  <si>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</si>
  <si>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</si>
  <si>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</si>
  <si>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</si>
  <si>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</si>
  <si>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</si>
  <si>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</si>
  <si>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</si>
  <si>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</si>
  <si>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</si>
  <si>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</si>
  <si>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</si>
  <si>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</si>
  <si>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</si>
  <si>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</si>
  <si>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</si>
  <si>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</si>
  <si>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</si>
  <si>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AL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</si>
  <si>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</si>
  <si>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</si>
  <si>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</si>
  <si>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</si>
  <si>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</si>
  <si>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</si>
  <si>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</si>
  <si>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</si>
  <si>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</si>
  <si>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</si>
  <si>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</si>
  <si>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</si>
  <si>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</si>
  <si>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</si>
  <si>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</si>
  <si>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</si>
  <si>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</si>
  <si>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</si>
  <si>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</si>
  <si>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</si>
  <si>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</si>
  <si>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</si>
  <si>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</si>
  <si>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</si>
  <si>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</si>
  <si>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</si>
  <si>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</si>
  <si>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</si>
  <si>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</si>
  <si>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</si>
  <si>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</si>
  <si>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</si>
  <si>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 HOMENS</t>
  </si>
  <si>
    <t>JACUIPE</t>
  </si>
  <si>
    <t>JAPARATINGA</t>
  </si>
  <si>
    <t>JARAMATAIA</t>
  </si>
  <si>
    <t>JEQUIA DA PRAIA</t>
  </si>
  <si>
    <t>JOAQUIM GOMES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</si>
  <si>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</si>
  <si>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</si>
  <si>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</si>
  <si>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</si>
  <si>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</si>
  <si>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</si>
  <si>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</si>
  <si>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</si>
  <si>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</si>
  <si>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</si>
  <si>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</si>
  <si>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</si>
  <si>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</si>
  <si>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</si>
  <si>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</si>
  <si>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</si>
  <si>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</si>
  <si>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D´AGUA DAS FLORES</t>
  </si>
  <si>
    <t>OLHO D´AGUA DO CASADO</t>
  </si>
  <si>
    <t>OLHO D´AGUA GRANDE</t>
  </si>
  <si>
    <t>OLIVENCA</t>
  </si>
  <si>
    <t>PALESTINA</t>
  </si>
  <si>
    <t>PALMEIRA DO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</si>
  <si>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</si>
  <si>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</si>
  <si>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</si>
  <si>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</si>
  <si>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</si>
  <si>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</si>
  <si>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</si>
  <si>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</si>
  <si>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</si>
  <si>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</si>
  <si>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</si>
  <si>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</si>
  <si>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</si>
  <si>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</si>
  <si>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</si>
  <si>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</si>
  <si>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</si>
  <si>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</si>
  <si>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</si>
  <si>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</si>
  <si>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</si>
  <si>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</si>
  <si>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</si>
  <si>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 CAMPOS</t>
  </si>
  <si>
    <t>SAO MIGUEL DO MILAGRES</t>
  </si>
  <si>
    <t>SAO SEBASTIAO</t>
  </si>
  <si>
    <t>SATUBA</t>
  </si>
  <si>
    <t>SENADOR RUI PALMEIRA</t>
  </si>
  <si>
    <t>TANQUE D´ARCA</t>
  </si>
  <si>
    <t>TAQUARANA</t>
  </si>
  <si>
    <t>TEOTONIO VILELA</t>
  </si>
  <si>
    <t>TRAIPU</t>
  </si>
  <si>
    <t>UNIAO DO PALMARES</t>
  </si>
  <si>
    <t>AMPARO DE SAO FRANCISCO</t>
  </si>
  <si>
    <t>SE</t>
  </si>
  <si>
    <t>AQUIDABA</t>
  </si>
  <si>
    <t>ARACAJU</t>
  </si>
  <si>
    <t>ARAUA</t>
  </si>
  <si>
    <t>BARRA DO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</si>
  <si>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</si>
  <si>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</si>
  <si>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</si>
  <si>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</si>
  <si>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</si>
  <si>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</si>
  <si>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</si>
  <si>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</si>
  <si>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</si>
  <si>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</si>
  <si>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</si>
  <si>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</si>
  <si>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</si>
  <si>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</si>
  <si>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</si>
  <si>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</si>
  <si>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</si>
  <si>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</si>
  <si>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</si>
  <si>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</si>
  <si>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D´AJUDA</t>
  </si>
  <si>
    <t>JAPARATUBA</t>
  </si>
  <si>
    <t>JAPOATA</t>
  </si>
  <si>
    <t>LAGARTO</t>
  </si>
  <si>
    <t>LARANJEIRAS</t>
  </si>
  <si>
    <t>MACAMBIRA</t>
  </si>
  <si>
    <t>MALHADA DO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</si>
  <si>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</si>
  <si>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</si>
  <si>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</si>
  <si>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</si>
  <si>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</si>
  <si>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</si>
  <si>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</si>
  <si>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</si>
  <si>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</si>
  <si>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</si>
  <si>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</si>
  <si>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</si>
  <si>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</si>
  <si>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</si>
  <si>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</si>
  <si>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</si>
  <si>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</si>
  <si>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</si>
  <si>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</si>
  <si>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</si>
  <si>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</si>
  <si>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</si>
  <si>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</si>
  <si>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</si>
  <si>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</si>
  <si>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</si>
  <si>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SANTO AMARO DAS BROTAS</t>
  </si>
  <si>
    <t>SAO CRISTOVAO</t>
  </si>
  <si>
    <t>SAO DOMINGOS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</si>
  <si>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</si>
  <si>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</si>
  <si>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</si>
  <si>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</si>
  <si>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</si>
  <si>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</si>
  <si>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</si>
  <si>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</si>
  <si>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BA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</si>
  <si>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</si>
  <si>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</si>
  <si>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</si>
  <si>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</si>
  <si>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</si>
  <si>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</si>
  <si>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</si>
  <si>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</si>
  <si>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</si>
  <si>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</si>
  <si>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</si>
  <si>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</si>
  <si>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</si>
  <si>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</si>
  <si>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</si>
  <si>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</si>
  <si>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</si>
  <si>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</si>
  <si>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</si>
  <si>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</si>
  <si>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</si>
  <si>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</si>
  <si>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</si>
  <si>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</si>
  <si>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</si>
  <si>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</si>
  <si>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</si>
  <si>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</si>
  <si>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</si>
  <si>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</si>
  <si>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</si>
  <si>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</si>
  <si>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</si>
  <si>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</si>
  <si>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</si>
  <si>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</si>
  <si>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</si>
  <si>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</si>
  <si>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</si>
  <si>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</si>
  <si>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</si>
  <si>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</si>
  <si>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</si>
  <si>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</si>
  <si>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</si>
  <si>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</si>
  <si>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</si>
  <si>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</si>
  <si>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</si>
  <si>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</si>
  <si>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</si>
  <si>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</si>
  <si>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</si>
  <si>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</si>
  <si>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</si>
  <si>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</si>
  <si>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</si>
  <si>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</si>
  <si>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</si>
  <si>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</si>
  <si>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</si>
  <si>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</si>
  <si>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</si>
  <si>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</si>
  <si>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</si>
  <si>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</si>
  <si>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</si>
  <si>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</si>
  <si>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</si>
  <si>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</si>
  <si>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</si>
  <si>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</si>
  <si>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</si>
  <si>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</si>
  <si>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</si>
  <si>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</si>
  <si>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</si>
  <si>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</si>
  <si>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</si>
  <si>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</si>
  <si>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</si>
  <si>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</si>
  <si>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</si>
  <si>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</si>
  <si>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</si>
  <si>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</si>
  <si>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</si>
  <si>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</si>
  <si>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</si>
  <si>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</si>
  <si>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</si>
  <si>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</si>
  <si>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</si>
  <si>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</si>
  <si>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</si>
  <si>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</si>
  <si>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</si>
  <si>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</si>
  <si>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</si>
  <si>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</si>
  <si>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</si>
  <si>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</si>
  <si>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</si>
  <si>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</si>
  <si>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</si>
  <si>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</si>
  <si>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</si>
  <si>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</si>
  <si>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</si>
  <si>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</si>
  <si>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</si>
  <si>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</si>
  <si>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</si>
  <si>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</si>
  <si>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</si>
  <si>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</si>
  <si>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D´AVILA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</si>
  <si>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</si>
  <si>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</si>
  <si>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</si>
  <si>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</si>
  <si>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</si>
  <si>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</si>
  <si>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</si>
  <si>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</si>
  <si>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</si>
  <si>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</si>
  <si>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</si>
  <si>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</si>
  <si>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</si>
  <si>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</si>
  <si>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</si>
  <si>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</si>
  <si>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</si>
  <si>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</si>
  <si>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</si>
  <si>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</si>
  <si>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</si>
  <si>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</si>
  <si>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</si>
  <si>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</si>
  <si>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</si>
  <si>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</si>
  <si>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</si>
  <si>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</si>
  <si>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</si>
  <si>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</si>
  <si>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</si>
  <si>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</si>
  <si>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</si>
  <si>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</si>
  <si>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</si>
  <si>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</si>
  <si>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</si>
  <si>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</si>
  <si>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</si>
  <si>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</si>
  <si>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</si>
  <si>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</si>
  <si>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</si>
  <si>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</si>
  <si>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</si>
  <si>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</si>
  <si>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</si>
  <si>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</si>
  <si>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</si>
  <si>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</si>
  <si>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</si>
  <si>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</si>
  <si>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</si>
  <si>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</si>
  <si>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</si>
  <si>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</si>
  <si>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</si>
  <si>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</si>
  <si>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</si>
  <si>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</si>
  <si>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</si>
  <si>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</si>
  <si>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</si>
  <si>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</si>
  <si>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</si>
  <si>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</si>
  <si>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</si>
  <si>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</si>
  <si>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</si>
  <si>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</si>
  <si>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</si>
  <si>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</si>
  <si>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</si>
  <si>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</si>
  <si>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</si>
  <si>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</si>
  <si>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</si>
  <si>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</si>
  <si>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</si>
  <si>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</si>
  <si>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</si>
  <si>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</si>
  <si>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</si>
  <si>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</si>
  <si>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</si>
  <si>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</si>
  <si>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</si>
  <si>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</si>
  <si>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</si>
  <si>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</si>
  <si>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</si>
  <si>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</si>
  <si>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</si>
  <si>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</si>
  <si>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</si>
  <si>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</si>
  <si>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</si>
  <si>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</si>
  <si>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</si>
  <si>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</si>
  <si>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</si>
  <si>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</si>
  <si>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</si>
  <si>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</si>
  <si>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</si>
  <si>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</si>
  <si>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</si>
  <si>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</si>
  <si>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</si>
  <si>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</si>
  <si>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</si>
  <si>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</si>
  <si>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</si>
  <si>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</si>
  <si>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</si>
  <si>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</si>
  <si>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</si>
  <si>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</si>
  <si>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</si>
  <si>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</si>
  <si>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</si>
  <si>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</si>
  <si>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</si>
  <si>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</si>
  <si>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</si>
  <si>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</si>
  <si>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</si>
  <si>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</si>
  <si>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</si>
  <si>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</si>
  <si>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</si>
  <si>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</si>
  <si>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</si>
  <si>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</si>
  <si>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</si>
  <si>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</si>
  <si>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</si>
  <si>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</si>
  <si>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</si>
  <si>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</si>
  <si>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</si>
  <si>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</si>
  <si>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</si>
  <si>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</si>
  <si>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</si>
  <si>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</si>
  <si>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</si>
  <si>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</si>
  <si>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</si>
  <si>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</si>
  <si>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</si>
  <si>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</si>
  <si>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</si>
  <si>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</si>
  <si>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</si>
  <si>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</si>
  <si>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</si>
  <si>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</si>
  <si>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</si>
  <si>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</si>
  <si>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</si>
  <si>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</si>
  <si>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</si>
  <si>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</si>
  <si>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</si>
  <si>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</si>
  <si>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</si>
  <si>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</si>
  <si>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</si>
  <si>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</si>
  <si>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</si>
  <si>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</si>
  <si>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</si>
  <si>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</si>
  <si>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</si>
  <si>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</si>
  <si>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</si>
  <si>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</si>
  <si>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</si>
  <si>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</si>
  <si>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</si>
  <si>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</si>
  <si>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</si>
  <si>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</si>
  <si>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</si>
  <si>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</si>
  <si>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</si>
  <si>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</si>
  <si>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</si>
  <si>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</si>
  <si>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</si>
  <si>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</si>
  <si>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</si>
  <si>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</si>
  <si>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</si>
  <si>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</si>
  <si>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</si>
  <si>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</si>
  <si>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</si>
  <si>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</si>
  <si>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</si>
  <si>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</si>
  <si>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</si>
  <si>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</si>
  <si>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</si>
  <si>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</si>
  <si>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</si>
  <si>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</si>
  <si>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</si>
  <si>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</si>
  <si>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</si>
  <si>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</si>
  <si>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</si>
  <si>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</si>
  <si>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</si>
  <si>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</si>
  <si>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</si>
  <si>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</si>
  <si>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</si>
  <si>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FELIX DO CORIBE</t>
  </si>
  <si>
    <t>SAO FELIPE</t>
  </si>
  <si>
    <t>SAO FRANCISCO DO CONDE</t>
  </si>
  <si>
    <t>SAO GABRIEL</t>
  </si>
  <si>
    <t>SAO GONCALO DO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</si>
  <si>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</si>
  <si>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</si>
  <si>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</si>
  <si>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</si>
  <si>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</si>
  <si>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</si>
  <si>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</si>
  <si>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</si>
  <si>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</si>
  <si>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</si>
  <si>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</si>
  <si>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</si>
  <si>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</si>
  <si>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</si>
  <si>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</si>
  <si>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</si>
  <si>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</si>
  <si>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</si>
  <si>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</si>
  <si>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</si>
  <si>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</si>
  <si>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</si>
  <si>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</si>
  <si>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</si>
  <si>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</si>
  <si>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TAPIRAMUTA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</si>
  <si>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</si>
  <si>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</si>
  <si>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</si>
  <si>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</si>
  <si>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</si>
  <si>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</si>
  <si>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</si>
  <si>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</si>
  <si>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</si>
  <si>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</si>
  <si>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</si>
  <si>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</si>
  <si>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</si>
  <si>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</si>
  <si>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</si>
  <si>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</si>
  <si>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</si>
  <si>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</si>
  <si>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</si>
  <si>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</si>
  <si>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</si>
  <si>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</si>
  <si>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VEREDA</t>
  </si>
  <si>
    <t>VITORIA DA CONQUISTA</t>
  </si>
  <si>
    <t>WAGNER</t>
  </si>
  <si>
    <t>WANDERLEY</t>
  </si>
  <si>
    <t>WENCESLAU GUIMARAES</t>
  </si>
  <si>
    <t>XIQUE-XIQUE</t>
  </si>
  <si>
    <t>ABADIA DO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</si>
  <si>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</si>
  <si>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</si>
  <si>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</si>
  <si>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</si>
  <si>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</si>
  <si>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</si>
  <si>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</si>
  <si>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</si>
  <si>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</si>
  <si>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</si>
  <si>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</si>
  <si>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</si>
  <si>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</si>
  <si>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</si>
  <si>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</si>
  <si>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</si>
  <si>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</si>
  <si>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</si>
  <si>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</si>
  <si>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</si>
  <si>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</si>
  <si>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</si>
  <si>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</si>
  <si>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</si>
  <si>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</si>
  <si>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</si>
  <si>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</si>
  <si>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</si>
  <si>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</si>
  <si>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</si>
  <si>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</si>
  <si>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</si>
  <si>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</si>
  <si>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</si>
  <si>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</si>
  <si>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</si>
  <si>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</si>
  <si>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</si>
  <si>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</si>
  <si>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</si>
  <si>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</si>
  <si>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</si>
  <si>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</si>
  <si>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</si>
  <si>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</si>
  <si>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</si>
  <si>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</si>
  <si>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</si>
  <si>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</si>
  <si>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</si>
  <si>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</si>
  <si>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</si>
  <si>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</si>
  <si>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</si>
  <si>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</si>
  <si>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</si>
  <si>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</si>
  <si>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</si>
  <si>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</si>
  <si>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</si>
  <si>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</si>
  <si>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</si>
  <si>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</si>
  <si>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</si>
  <si>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</si>
  <si>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</si>
  <si>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</si>
  <si>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</si>
  <si>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</si>
  <si>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</si>
  <si>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</si>
  <si>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</si>
  <si>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BIAS FORTES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</si>
  <si>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</si>
  <si>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</si>
  <si>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</si>
  <si>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</si>
  <si>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</si>
  <si>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</si>
  <si>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</si>
  <si>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</si>
  <si>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</si>
  <si>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</si>
  <si>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</si>
  <si>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BONFINOPOLIS DE MINAS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</si>
  <si>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</si>
  <si>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</si>
  <si>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</si>
  <si>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</si>
  <si>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</si>
  <si>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</si>
  <si>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</si>
  <si>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</si>
  <si>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</si>
  <si>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</si>
  <si>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</si>
  <si>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</si>
  <si>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</si>
  <si>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</si>
  <si>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</si>
  <si>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</si>
  <si>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</si>
  <si>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</si>
  <si>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</si>
  <si>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</si>
  <si>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</si>
  <si>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</si>
  <si>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</si>
  <si>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</si>
  <si>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</si>
  <si>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</si>
  <si>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</si>
  <si>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</si>
  <si>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</si>
  <si>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</si>
  <si>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</si>
  <si>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</si>
  <si>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</si>
  <si>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</si>
  <si>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</si>
  <si>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</si>
  <si>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</si>
  <si>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</si>
  <si>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</si>
  <si>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</si>
  <si>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</si>
  <si>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</si>
  <si>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</si>
  <si>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</si>
  <si>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</si>
  <si>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</si>
  <si>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</si>
  <si>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</si>
  <si>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</si>
  <si>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</si>
  <si>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</si>
  <si>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</si>
  <si>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</si>
  <si>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</si>
  <si>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</si>
  <si>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</si>
  <si>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</si>
  <si>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</si>
  <si>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</si>
  <si>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</si>
  <si>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</si>
  <si>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</si>
  <si>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</si>
  <si>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</si>
  <si>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</si>
  <si>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</si>
  <si>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</si>
  <si>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</si>
  <si>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</si>
  <si>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</si>
  <si>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</si>
  <si>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</si>
  <si>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</si>
  <si>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</si>
  <si>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</si>
  <si>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</si>
  <si>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</si>
  <si>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</si>
  <si>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</si>
  <si>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</si>
  <si>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</si>
  <si>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</si>
  <si>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</si>
  <si>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</si>
  <si>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</si>
  <si>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</si>
  <si>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</si>
  <si>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</si>
  <si>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</si>
  <si>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</si>
  <si>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 POCOES</t>
  </si>
  <si>
    <t>CLAUDIO</t>
  </si>
  <si>
    <t>COIMBRA</t>
  </si>
  <si>
    <t>COLUNA</t>
  </si>
  <si>
    <t>COMENDADOR GOMES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</si>
  <si>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</si>
  <si>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</si>
  <si>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</si>
  <si>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</si>
  <si>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</si>
  <si>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</si>
  <si>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</si>
  <si>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</si>
  <si>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</si>
  <si>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</si>
  <si>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</si>
  <si>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</si>
  <si>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</si>
  <si>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</si>
  <si>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</si>
  <si>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</si>
  <si>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</si>
  <si>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</si>
  <si>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</si>
  <si>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</si>
  <si>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</si>
  <si>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</si>
  <si>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</si>
  <si>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</si>
  <si>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</si>
  <si>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</si>
  <si>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</si>
  <si>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</si>
  <si>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</si>
  <si>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</si>
  <si>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</si>
  <si>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</si>
  <si>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</si>
  <si>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</si>
  <si>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</si>
  <si>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</si>
  <si>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</si>
  <si>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</si>
  <si>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</si>
  <si>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</si>
  <si>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</si>
  <si>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</si>
  <si>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</si>
  <si>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</si>
  <si>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</si>
  <si>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</si>
  <si>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</si>
  <si>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</si>
  <si>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</si>
  <si>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</si>
  <si>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</si>
  <si>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</si>
  <si>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</si>
  <si>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</si>
  <si>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</si>
  <si>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</si>
  <si>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</si>
  <si>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</si>
  <si>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</si>
  <si>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</si>
  <si>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</si>
  <si>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</si>
  <si>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</si>
  <si>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</si>
  <si>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</si>
  <si>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</si>
  <si>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</si>
  <si>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</si>
  <si>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</si>
  <si>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</si>
  <si>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</si>
  <si>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</si>
  <si>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</si>
  <si>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</si>
  <si>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</si>
  <si>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</si>
  <si>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</si>
  <si>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</si>
  <si>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</si>
  <si>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</si>
  <si>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</si>
  <si>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</si>
  <si>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</si>
  <si>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</si>
  <si>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</si>
  <si>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</si>
  <si>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</si>
  <si>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</si>
  <si>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</si>
  <si>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</si>
  <si>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</si>
  <si>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</si>
  <si>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</si>
  <si>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</si>
  <si>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</si>
  <si>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</si>
  <si>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</si>
  <si>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</si>
  <si>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</si>
  <si>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</si>
  <si>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</si>
  <si>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</si>
  <si>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</si>
  <si>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</si>
  <si>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</si>
  <si>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</si>
  <si>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</si>
  <si>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</si>
  <si>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</si>
  <si>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</si>
  <si>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</si>
  <si>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</si>
  <si>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</si>
  <si>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</si>
  <si>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</si>
  <si>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</si>
  <si>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</si>
  <si>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</si>
  <si>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</si>
  <si>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</si>
  <si>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</si>
  <si>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</si>
  <si>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</si>
  <si>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</si>
  <si>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</si>
  <si>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</si>
  <si>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</si>
  <si>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</si>
  <si>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</si>
  <si>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</si>
  <si>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</si>
  <si>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</si>
  <si>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</si>
  <si>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</si>
  <si>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</si>
  <si>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</si>
  <si>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</si>
  <si>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</si>
  <si>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</si>
  <si>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</si>
  <si>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</si>
  <si>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</si>
  <si>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</si>
  <si>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</si>
  <si>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</si>
  <si>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</si>
  <si>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</si>
  <si>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</si>
  <si>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</si>
  <si>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</si>
  <si>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</si>
  <si>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</si>
  <si>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</si>
  <si>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</si>
  <si>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</si>
  <si>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</si>
  <si>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</si>
  <si>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</si>
  <si>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</si>
  <si>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</si>
  <si>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</si>
  <si>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</si>
  <si>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</si>
  <si>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</si>
  <si>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</si>
  <si>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</si>
  <si>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</si>
  <si>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</si>
  <si>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</si>
  <si>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</si>
  <si>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</si>
  <si>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</si>
  <si>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</si>
  <si>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</si>
  <si>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</si>
  <si>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</si>
  <si>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</si>
  <si>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</si>
  <si>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</si>
  <si>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</si>
  <si>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</si>
  <si>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</si>
  <si>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</si>
  <si>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</si>
  <si>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</si>
  <si>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</si>
  <si>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</si>
  <si>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</si>
  <si>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</si>
  <si>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</si>
  <si>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</si>
  <si>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</si>
  <si>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</si>
  <si>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</si>
  <si>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</si>
  <si>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</si>
  <si>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</si>
  <si>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</si>
  <si>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</si>
  <si>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</si>
  <si>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</si>
  <si>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</si>
  <si>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</si>
  <si>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</si>
  <si>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</si>
  <si>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</si>
  <si>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</si>
  <si>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</si>
  <si>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</si>
  <si>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</si>
  <si>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</si>
  <si>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</si>
  <si>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</si>
  <si>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</si>
  <si>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</si>
  <si>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</si>
  <si>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</si>
  <si>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</si>
  <si>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</si>
  <si>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</si>
  <si>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</si>
  <si>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</si>
  <si>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</si>
  <si>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</si>
  <si>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</si>
  <si>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</si>
  <si>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</si>
  <si>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</si>
  <si>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</si>
  <si>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</si>
  <si>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</si>
  <si>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</si>
  <si>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</si>
  <si>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</si>
  <si>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</si>
  <si>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</si>
  <si>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</si>
  <si>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</si>
  <si>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</si>
  <si>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</si>
  <si>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</si>
  <si>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</si>
  <si>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</si>
  <si>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</si>
  <si>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</si>
  <si>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</si>
  <si>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</si>
  <si>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</si>
  <si>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</si>
  <si>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</si>
  <si>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</si>
  <si>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</si>
  <si>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</si>
  <si>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</si>
  <si>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</si>
  <si>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</si>
  <si>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</si>
  <si>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</si>
  <si>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</si>
  <si>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</si>
  <si>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</si>
  <si>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</si>
  <si>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</si>
  <si>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</si>
  <si>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</si>
  <si>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</si>
  <si>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</si>
  <si>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</si>
  <si>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</si>
  <si>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</si>
  <si>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</si>
  <si>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</si>
  <si>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</si>
  <si>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</si>
  <si>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</si>
  <si>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</si>
  <si>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</si>
  <si>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</si>
  <si>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</si>
  <si>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</si>
  <si>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</si>
  <si>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</si>
  <si>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</si>
  <si>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</si>
  <si>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</si>
  <si>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</si>
  <si>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</si>
  <si>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</si>
  <si>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</si>
  <si>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</si>
  <si>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</si>
  <si>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</si>
  <si>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</si>
  <si>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</si>
  <si>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</si>
  <si>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</si>
  <si>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</si>
  <si>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</si>
  <si>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</si>
  <si>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</si>
  <si>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</si>
  <si>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</si>
  <si>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</si>
  <si>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</si>
  <si>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</si>
  <si>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</si>
  <si>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</si>
  <si>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</si>
  <si>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</si>
  <si>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</si>
  <si>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</si>
  <si>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</si>
  <si>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</si>
  <si>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</si>
  <si>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</si>
  <si>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</si>
  <si>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</si>
  <si>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</si>
  <si>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</si>
  <si>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</si>
  <si>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</si>
  <si>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</si>
  <si>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</si>
  <si>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</si>
  <si>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</si>
  <si>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</si>
  <si>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</si>
  <si>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</si>
  <si>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</si>
  <si>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</si>
  <si>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</si>
  <si>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</si>
  <si>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</si>
  <si>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</si>
  <si>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</si>
  <si>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</si>
  <si>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</si>
  <si>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</si>
  <si>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</si>
  <si>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</si>
  <si>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</si>
  <si>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</si>
  <si>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</si>
  <si>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</si>
  <si>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</si>
  <si>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</si>
  <si>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</si>
  <si>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</si>
  <si>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</si>
  <si>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</si>
  <si>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</si>
  <si>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</si>
  <si>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</si>
  <si>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</si>
  <si>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</si>
  <si>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</si>
  <si>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</si>
  <si>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</si>
  <si>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</si>
  <si>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</si>
  <si>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</si>
  <si>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</si>
  <si>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</si>
  <si>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</si>
  <si>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</si>
  <si>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</si>
  <si>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</si>
  <si>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 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</si>
  <si>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</si>
  <si>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</si>
  <si>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</si>
  <si>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</si>
  <si>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</si>
  <si>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</si>
  <si>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</si>
  <si>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</si>
  <si>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</si>
  <si>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</si>
  <si>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</si>
  <si>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</si>
  <si>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</si>
  <si>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</si>
  <si>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</si>
  <si>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</si>
  <si>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</si>
  <si>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</si>
  <si>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</si>
  <si>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</si>
  <si>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</si>
  <si>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</si>
  <si>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</si>
  <si>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</si>
  <si>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</si>
  <si>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</si>
  <si>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</si>
  <si>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</si>
  <si>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</si>
  <si>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</si>
  <si>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 GERAIS</t>
  </si>
  <si>
    <t>PIMENTA</t>
  </si>
  <si>
    <t>PINGO 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</si>
  <si>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</si>
  <si>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</si>
  <si>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</si>
  <si>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</si>
  <si>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</si>
  <si>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</si>
  <si>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</si>
  <si>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</si>
  <si>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</si>
  <si>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</si>
  <si>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</si>
  <si>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</si>
  <si>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</si>
  <si>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</si>
  <si>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</si>
  <si>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</si>
  <si>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</si>
  <si>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</si>
  <si>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</si>
  <si>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</si>
  <si>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</si>
  <si>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</si>
  <si>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</si>
  <si>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</si>
  <si>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</si>
  <si>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</si>
  <si>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</si>
  <si>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</si>
  <si>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</si>
  <si>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</si>
  <si>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</si>
  <si>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</si>
  <si>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</si>
  <si>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</si>
  <si>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</si>
  <si>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</si>
  <si>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</si>
  <si>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</si>
  <si>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</si>
  <si>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</si>
  <si>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</si>
  <si>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</si>
  <si>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</si>
  <si>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</si>
  <si>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</si>
  <si>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</si>
  <si>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</si>
  <si>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</si>
  <si>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</si>
  <si>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</si>
  <si>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</si>
  <si>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</si>
  <si>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</si>
  <si>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</si>
  <si>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</si>
  <si>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</si>
  <si>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</si>
  <si>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</si>
  <si>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</si>
  <si>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</si>
  <si>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</si>
  <si>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</si>
  <si>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</si>
  <si>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</si>
  <si>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</si>
  <si>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</si>
  <si>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</si>
  <si>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</si>
  <si>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</si>
  <si>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</si>
  <si>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</si>
  <si>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</si>
  <si>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</si>
  <si>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</si>
  <si>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</si>
  <si>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</si>
  <si>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</si>
  <si>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</si>
  <si>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</si>
  <si>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</si>
  <si>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</si>
  <si>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</si>
  <si>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</si>
  <si>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</si>
  <si>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</si>
  <si>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</si>
  <si>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</si>
  <si>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</si>
  <si>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</si>
  <si>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</si>
  <si>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</si>
  <si>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</si>
  <si>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</si>
  <si>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</si>
  <si>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</si>
  <si>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</si>
  <si>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</si>
  <si>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</si>
  <si>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</si>
  <si>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</si>
  <si>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</si>
  <si>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</si>
  <si>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</si>
  <si>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</si>
  <si>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</si>
  <si>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</si>
  <si>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</si>
  <si>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</si>
  <si>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</si>
  <si>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</si>
  <si>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</si>
  <si>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</si>
  <si>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</si>
  <si>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</si>
  <si>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</si>
  <si>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</si>
  <si>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</si>
  <si>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</si>
  <si>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</si>
  <si>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</si>
  <si>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</si>
  <si>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</si>
  <si>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</si>
  <si>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</si>
  <si>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</si>
  <si>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</si>
  <si>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</si>
  <si>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</si>
  <si>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</si>
  <si>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</si>
  <si>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</si>
  <si>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</si>
  <si>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</si>
  <si>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</si>
  <si>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</si>
  <si>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</si>
  <si>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</si>
  <si>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</si>
  <si>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</si>
  <si>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</si>
  <si>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</si>
  <si>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</si>
  <si>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</si>
  <si>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</si>
  <si>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</si>
  <si>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</si>
  <si>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</si>
  <si>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</si>
  <si>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</si>
  <si>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</si>
  <si>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</si>
  <si>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</si>
  <si>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</si>
  <si>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</si>
  <si>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</si>
  <si>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</si>
  <si>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</si>
  <si>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</si>
  <si>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</si>
  <si>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</si>
  <si>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</si>
  <si>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</si>
  <si>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</si>
  <si>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</si>
  <si>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</si>
  <si>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</si>
  <si>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</si>
  <si>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</si>
  <si>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</si>
  <si>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</si>
  <si>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</si>
  <si>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 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</si>
  <si>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</si>
  <si>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</si>
  <si>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</si>
  <si>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</si>
  <si>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</si>
  <si>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</si>
  <si>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</si>
  <si>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 REMEDIOS</t>
  </si>
  <si>
    <t>SERICITA</t>
  </si>
  <si>
    <t>SERITINGA</t>
  </si>
  <si>
    <t>SERRA AZUL DE MINAS</t>
  </si>
  <si>
    <t>SERRA DA SAUDADE</t>
  </si>
  <si>
    <t>SERRA DO AIMORES</t>
  </si>
  <si>
    <t>SERRA DO SALITRE</t>
  </si>
  <si>
    <t>SERRANIA</t>
  </si>
  <si>
    <t>SERRANOPOLIS DE MINAS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</si>
  <si>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</si>
  <si>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</si>
  <si>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</si>
  <si>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</si>
  <si>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</si>
  <si>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</si>
  <si>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</si>
  <si>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</si>
  <si>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</si>
  <si>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</si>
  <si>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</si>
  <si>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</si>
  <si>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</si>
  <si>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</si>
  <si>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</si>
  <si>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</si>
  <si>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</si>
  <si>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</si>
  <si>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</si>
  <si>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</si>
  <si>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</si>
  <si>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</si>
  <si>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MOGI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</si>
  <si>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</si>
  <si>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</si>
  <si>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</si>
  <si>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</si>
  <si>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</si>
  <si>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</si>
  <si>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</si>
  <si>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</si>
  <si>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</si>
  <si>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</si>
  <si>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</si>
  <si>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</si>
  <si>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</si>
  <si>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</si>
  <si>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</si>
  <si>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</si>
  <si>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</si>
  <si>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</si>
  <si>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</si>
  <si>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</si>
  <si>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</si>
  <si>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</si>
  <si>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</si>
  <si>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</si>
  <si>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</si>
  <si>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</si>
  <si>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</si>
  <si>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</si>
  <si>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</si>
  <si>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</si>
  <si>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</si>
  <si>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</si>
  <si>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</si>
  <si>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</si>
  <si>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</si>
  <si>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</si>
  <si>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</si>
  <si>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</si>
  <si>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</si>
  <si>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</si>
  <si>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</si>
  <si>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</si>
  <si>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</si>
  <si>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</si>
  <si>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</si>
  <si>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</si>
  <si>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</si>
  <si>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</si>
  <si>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</si>
  <si>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</si>
  <si>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</si>
  <si>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</si>
  <si>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</si>
  <si>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</si>
  <si>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</si>
  <si>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</si>
  <si>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</si>
  <si>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</si>
  <si>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</si>
  <si>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</si>
  <si>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</si>
  <si>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</si>
  <si>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</si>
  <si>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</si>
  <si>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</si>
  <si>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</si>
  <si>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</si>
  <si>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</si>
  <si>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</si>
  <si>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</si>
  <si>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</si>
  <si>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</si>
  <si>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</si>
  <si>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</si>
  <si>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</si>
  <si>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</si>
  <si>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</si>
  <si>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</si>
  <si>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</si>
  <si>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</si>
  <si>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</si>
  <si>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</si>
  <si>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</si>
  <si>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</si>
  <si>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</si>
  <si>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</si>
  <si>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</si>
  <si>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</si>
  <si>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</si>
  <si>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</si>
  <si>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</si>
  <si>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</si>
  <si>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</si>
  <si>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</si>
  <si>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</si>
  <si>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</si>
  <si>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</si>
  <si>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</si>
  <si>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</si>
  <si>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</si>
  <si>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</si>
  <si>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</si>
  <si>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</si>
  <si>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</si>
  <si>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</si>
  <si>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</si>
  <si>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</si>
  <si>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</si>
  <si>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</si>
  <si>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</si>
  <si>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</si>
  <si>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</si>
  <si>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</si>
  <si>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VILA PAVAO</t>
  </si>
  <si>
    <t>VILA VALERIO</t>
  </si>
  <si>
    <t>VILA VELHA</t>
  </si>
  <si>
    <t>VITORIA</t>
  </si>
  <si>
    <t>ANGRA DO REIS</t>
  </si>
  <si>
    <t>RJ</t>
  </si>
  <si>
    <t>APERIBE</t>
  </si>
  <si>
    <t>ARARUAMA</t>
  </si>
  <si>
    <t>AREAL</t>
  </si>
  <si>
    <t>ARMACAO DO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</si>
  <si>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</si>
  <si>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</si>
  <si>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</si>
  <si>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</si>
  <si>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</si>
  <si>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</si>
  <si>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</si>
  <si>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</si>
  <si>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</si>
  <si>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</si>
  <si>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</si>
  <si>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</si>
  <si>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</si>
  <si>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</si>
  <si>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</si>
  <si>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</si>
  <si>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</si>
  <si>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</si>
  <si>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</si>
  <si>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</si>
  <si>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</si>
  <si>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</si>
  <si>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</si>
  <si>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</si>
  <si>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</si>
  <si>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</si>
  <si>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</si>
  <si>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</si>
  <si>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</si>
  <si>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</si>
  <si>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</si>
  <si>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</si>
  <si>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</si>
  <si>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</si>
  <si>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</si>
  <si>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</si>
  <si>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</si>
  <si>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</si>
  <si>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</si>
  <si>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</si>
  <si>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</si>
  <si>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</si>
  <si>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</si>
  <si>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</si>
  <si>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</si>
  <si>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</si>
  <si>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</si>
  <si>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</si>
  <si>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</si>
  <si>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</si>
  <si>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</si>
  <si>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</si>
  <si>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</si>
  <si>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</si>
  <si>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</si>
  <si>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</si>
  <si>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</si>
  <si>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</si>
  <si>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</si>
  <si>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</si>
  <si>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</si>
  <si>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</si>
  <si>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</si>
  <si>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</si>
  <si>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</si>
  <si>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</si>
  <si>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</si>
  <si>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</si>
  <si>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</si>
  <si>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</si>
  <si>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</si>
  <si>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</si>
  <si>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</si>
  <si>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</si>
  <si>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</si>
  <si>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</si>
  <si>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</si>
  <si>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</si>
  <si>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</si>
  <si>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</si>
  <si>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</si>
  <si>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</si>
  <si>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</si>
  <si>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</si>
  <si>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</si>
  <si>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</si>
  <si>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</si>
  <si>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</si>
  <si>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</si>
  <si>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</si>
  <si>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</si>
  <si>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</si>
  <si>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</si>
  <si>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</si>
  <si>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</si>
  <si>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</si>
  <si>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</si>
  <si>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</si>
  <si>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</si>
  <si>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</si>
  <si>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</si>
  <si>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</si>
  <si>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</si>
  <si>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</si>
  <si>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</si>
  <si>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</si>
  <si>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</si>
  <si>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D´OESTE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</si>
  <si>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</si>
  <si>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</si>
  <si>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</si>
  <si>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</si>
  <si>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</si>
  <si>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</si>
  <si>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</si>
  <si>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</si>
  <si>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</si>
  <si>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</si>
  <si>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</si>
  <si>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</si>
  <si>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</si>
  <si>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</si>
  <si>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</si>
  <si>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</si>
  <si>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</si>
  <si>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</si>
  <si>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</si>
  <si>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</si>
  <si>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</si>
  <si>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</si>
  <si>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</si>
  <si>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</si>
  <si>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</si>
  <si>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</si>
  <si>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</si>
  <si>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</si>
  <si>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</si>
  <si>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</si>
  <si>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</si>
  <si>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</si>
  <si>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</si>
  <si>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</si>
  <si>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</si>
  <si>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</si>
  <si>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</si>
  <si>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</si>
  <si>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</si>
  <si>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</si>
  <si>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</si>
  <si>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</si>
  <si>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</si>
  <si>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</si>
  <si>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</si>
  <si>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</si>
  <si>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</si>
  <si>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</si>
  <si>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</si>
  <si>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</si>
  <si>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</si>
  <si>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</si>
  <si>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</si>
  <si>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</si>
  <si>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</si>
  <si>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</si>
  <si>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</si>
  <si>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</si>
  <si>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</si>
  <si>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</si>
  <si>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</si>
  <si>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</si>
  <si>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</si>
  <si>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</si>
  <si>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</si>
  <si>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</si>
  <si>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</si>
  <si>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</si>
  <si>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</si>
  <si>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</si>
  <si>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</si>
  <si>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</si>
  <si>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</si>
  <si>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</si>
  <si>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</si>
  <si>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</si>
  <si>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</si>
  <si>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</si>
  <si>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</si>
  <si>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</si>
  <si>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</si>
  <si>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</si>
  <si>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</si>
  <si>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</si>
  <si>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</si>
  <si>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</si>
  <si>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</si>
  <si>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</si>
  <si>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</si>
  <si>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</si>
  <si>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</si>
  <si>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</si>
  <si>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</si>
  <si>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</si>
  <si>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</si>
  <si>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</si>
  <si>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</si>
  <si>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</si>
  <si>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</si>
  <si>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</si>
  <si>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</si>
  <si>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</si>
  <si>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</si>
  <si>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</si>
  <si>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</si>
  <si>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</si>
  <si>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</si>
  <si>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</si>
  <si>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</si>
  <si>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</si>
  <si>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</si>
  <si>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</si>
  <si>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</si>
  <si>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</si>
  <si>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</si>
  <si>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</si>
  <si>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</si>
  <si>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</si>
  <si>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</si>
  <si>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</si>
  <si>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</si>
  <si>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</si>
  <si>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</si>
  <si>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</si>
  <si>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</si>
  <si>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</si>
  <si>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</si>
  <si>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</si>
  <si>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</si>
  <si>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</si>
  <si>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</si>
  <si>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</si>
  <si>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</si>
  <si>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</si>
  <si>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</si>
  <si>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</si>
  <si>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</si>
  <si>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</si>
  <si>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</si>
  <si>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</si>
  <si>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</si>
  <si>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ESTRELA D´OESTE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</si>
  <si>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</si>
  <si>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</si>
  <si>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</si>
  <si>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</si>
  <si>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</si>
  <si>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</si>
  <si>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</si>
  <si>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</si>
  <si>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</si>
  <si>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</si>
  <si>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</si>
  <si>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</si>
  <si>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</si>
  <si>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</si>
  <si>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</si>
  <si>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</si>
  <si>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</si>
  <si>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</si>
  <si>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</si>
  <si>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</si>
  <si>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</si>
  <si>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</si>
  <si>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</si>
  <si>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</si>
  <si>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</si>
  <si>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</si>
  <si>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</si>
  <si>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</si>
  <si>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</si>
  <si>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</si>
  <si>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D´OESTE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</si>
  <si>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</si>
  <si>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</si>
  <si>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</si>
  <si>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</si>
  <si>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</si>
  <si>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</si>
  <si>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</si>
  <si>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</si>
  <si>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</si>
  <si>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</si>
  <si>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</si>
  <si>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</si>
  <si>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</si>
  <si>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</si>
  <si>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</si>
  <si>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</si>
  <si>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</si>
  <si>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</si>
  <si>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</si>
  <si>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</si>
  <si>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</si>
  <si>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</si>
  <si>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</si>
  <si>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</si>
  <si>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</si>
  <si>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</si>
  <si>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</si>
  <si>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</si>
  <si>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</si>
  <si>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</si>
  <si>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</si>
  <si>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</si>
  <si>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</si>
  <si>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</si>
  <si>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IPAUCU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</si>
  <si>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</si>
  <si>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</si>
  <si>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</si>
  <si>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</si>
  <si>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</si>
  <si>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</si>
  <si>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</si>
  <si>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</si>
  <si>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</si>
  <si>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</si>
  <si>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</si>
  <si>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</si>
  <si>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</si>
  <si>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</si>
  <si>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</si>
  <si>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</si>
  <si>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</si>
  <si>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</si>
  <si>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</si>
  <si>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</si>
  <si>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</si>
  <si>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</si>
  <si>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</si>
  <si>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</si>
  <si>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</si>
  <si>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</si>
  <si>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</si>
  <si>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</si>
  <si>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</si>
  <si>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</si>
  <si>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</si>
  <si>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</si>
  <si>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</si>
  <si>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</si>
  <si>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</si>
  <si>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</si>
  <si>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</si>
  <si>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</si>
  <si>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</si>
  <si>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</si>
  <si>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</si>
  <si>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</si>
  <si>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</si>
  <si>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</si>
  <si>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</si>
  <si>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</si>
  <si>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</si>
  <si>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</si>
  <si>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</si>
  <si>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</si>
  <si>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</si>
  <si>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</si>
  <si>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</si>
  <si>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</si>
  <si>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</si>
  <si>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</si>
  <si>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</si>
  <si>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</si>
  <si>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</si>
  <si>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</si>
  <si>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</si>
  <si>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</si>
  <si>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</si>
  <si>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</si>
  <si>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</si>
  <si>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</si>
  <si>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</si>
  <si>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</si>
  <si>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</si>
  <si>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</si>
  <si>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</si>
  <si>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</si>
  <si>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</si>
  <si>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</si>
  <si>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</si>
  <si>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</si>
  <si>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</si>
  <si>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</si>
  <si>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</si>
  <si>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</si>
  <si>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</si>
  <si>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</si>
  <si>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</si>
  <si>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</si>
  <si>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</si>
  <si>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</si>
  <si>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</si>
  <si>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</si>
  <si>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</si>
  <si>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</si>
  <si>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</si>
  <si>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</si>
  <si>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</si>
  <si>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</si>
  <si>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</si>
  <si>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</si>
  <si>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</si>
  <si>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</si>
  <si>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</si>
  <si>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</si>
  <si>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</si>
  <si>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</si>
  <si>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</si>
  <si>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</si>
  <si>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</si>
  <si>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</si>
  <si>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</si>
  <si>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</si>
  <si>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</si>
  <si>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</si>
  <si>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</si>
  <si>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</si>
  <si>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</si>
  <si>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</si>
  <si>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</si>
  <si>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</si>
  <si>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</si>
  <si>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</si>
  <si>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</si>
  <si>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</si>
  <si>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</si>
  <si>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</si>
  <si>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</si>
  <si>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</si>
  <si>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</si>
  <si>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</si>
  <si>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</si>
  <si>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</si>
  <si>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</si>
  <si>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</si>
  <si>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</si>
  <si>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</si>
  <si>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</si>
  <si>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</si>
  <si>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</si>
  <si>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</si>
  <si>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</si>
  <si>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</si>
  <si>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</si>
  <si>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</si>
  <si>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</si>
  <si>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</si>
  <si>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</si>
  <si>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</si>
  <si>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</si>
  <si>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</si>
  <si>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</si>
  <si>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</si>
  <si>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</si>
  <si>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</si>
  <si>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</si>
  <si>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D´OESTE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</si>
  <si>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</si>
  <si>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</si>
  <si>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</si>
  <si>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</si>
  <si>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</si>
  <si>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</si>
  <si>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</si>
  <si>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</si>
  <si>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</si>
  <si>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</si>
  <si>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</si>
  <si>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</si>
  <si>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</si>
  <si>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</si>
  <si>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</si>
  <si>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</si>
  <si>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</si>
  <si>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</si>
  <si>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</si>
  <si>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</si>
  <si>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</si>
  <si>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</si>
  <si>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</si>
  <si>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</si>
  <si>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</si>
  <si>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</si>
  <si>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</si>
  <si>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</si>
  <si>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</si>
  <si>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</si>
  <si>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</si>
  <si>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</si>
  <si>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</si>
  <si>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</si>
  <si>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</si>
  <si>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</si>
  <si>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</si>
  <si>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</si>
  <si>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</si>
  <si>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</si>
  <si>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</si>
  <si>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</si>
  <si>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</si>
  <si>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</si>
  <si>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</si>
  <si>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</si>
  <si>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</si>
  <si>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</si>
  <si>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</si>
  <si>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</si>
  <si>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</si>
  <si>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</si>
  <si>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</si>
  <si>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</si>
  <si>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</si>
  <si>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</si>
  <si>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</si>
  <si>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</si>
  <si>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</si>
  <si>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</si>
  <si>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</si>
  <si>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</si>
  <si>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</si>
  <si>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</si>
  <si>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</si>
  <si>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</si>
  <si>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</si>
  <si>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</si>
  <si>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</si>
  <si>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</si>
  <si>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</si>
  <si>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</si>
  <si>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</si>
  <si>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</si>
  <si>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</si>
  <si>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</si>
  <si>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</si>
  <si>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</si>
  <si>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</si>
  <si>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</si>
  <si>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</si>
  <si>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</si>
  <si>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</si>
  <si>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</si>
  <si>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</si>
  <si>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</si>
  <si>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</si>
  <si>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</si>
  <si>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</si>
  <si>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</si>
  <si>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</si>
  <si>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</si>
  <si>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</si>
  <si>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</si>
  <si>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</si>
  <si>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</si>
  <si>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</si>
  <si>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</si>
  <si>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</si>
  <si>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</si>
  <si>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</si>
  <si>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</si>
  <si>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</si>
  <si>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</si>
  <si>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</si>
  <si>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</si>
  <si>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</si>
  <si>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</si>
  <si>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</si>
  <si>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</si>
  <si>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</si>
  <si>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</si>
  <si>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</si>
  <si>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D´OESTE</t>
  </si>
  <si>
    <t>SANTA BRANCA</t>
  </si>
  <si>
    <t>SANTA CLARA D´OESTE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</si>
  <si>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</si>
  <si>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</si>
  <si>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</si>
  <si>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</si>
  <si>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</si>
  <si>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</si>
  <si>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</si>
  <si>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</si>
  <si>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</si>
  <si>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</si>
  <si>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</si>
  <si>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</si>
  <si>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</si>
  <si>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D´OESTE</t>
  </si>
  <si>
    <t>SANTA RITA DO PASSA QUATRO</t>
  </si>
  <si>
    <t>SANTA ROSA DE VITERBO</t>
  </si>
  <si>
    <t>SANTA SALETE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</si>
  <si>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</si>
  <si>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</si>
  <si>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</si>
  <si>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</si>
  <si>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</si>
  <si>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</si>
  <si>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</si>
  <si>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</si>
  <si>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</si>
  <si>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</si>
  <si>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</si>
  <si>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</si>
  <si>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</si>
  <si>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</si>
  <si>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</si>
  <si>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</si>
  <si>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D´ALHO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</si>
  <si>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</si>
  <si>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</si>
  <si>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</si>
  <si>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</si>
  <si>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</si>
  <si>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</si>
  <si>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</si>
  <si>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</si>
  <si>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</si>
  <si>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</si>
  <si>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</si>
  <si>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</si>
  <si>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</si>
  <si>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</si>
  <si>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</si>
  <si>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</si>
  <si>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</si>
  <si>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</si>
  <si>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</si>
  <si>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</si>
  <si>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</si>
  <si>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</si>
  <si>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</si>
  <si>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</si>
  <si>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</si>
  <si>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</si>
  <si>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</si>
  <si>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</si>
  <si>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</si>
  <si>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</si>
  <si>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</si>
  <si>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</si>
  <si>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</si>
  <si>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</si>
  <si>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</si>
  <si>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</si>
  <si>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</si>
  <si>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</si>
  <si>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</si>
  <si>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</si>
  <si>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</si>
  <si>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</si>
  <si>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</si>
  <si>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</si>
  <si>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</si>
  <si>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</si>
  <si>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</si>
  <si>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</si>
  <si>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</si>
  <si>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</si>
  <si>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</si>
  <si>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</si>
  <si>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</si>
  <si>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</si>
  <si>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</si>
  <si>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</si>
  <si>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</si>
  <si>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</si>
  <si>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</si>
  <si>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</si>
  <si>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</si>
  <si>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</si>
  <si>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</si>
  <si>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</si>
  <si>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</si>
  <si>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</si>
  <si>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</si>
  <si>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</si>
  <si>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</si>
  <si>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</si>
  <si>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</si>
  <si>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</si>
  <si>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</si>
  <si>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</si>
  <si>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</si>
  <si>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</si>
  <si>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</si>
  <si>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</si>
  <si>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</si>
  <si>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</si>
  <si>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</si>
  <si>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</si>
  <si>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</si>
  <si>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</si>
  <si>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</si>
  <si>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PR</t>
  </si>
  <si>
    <t>ADRIANOPOLIS</t>
  </si>
  <si>
    <t>AGUDOS DO SUL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</si>
  <si>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</si>
  <si>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</si>
  <si>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</si>
  <si>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</si>
  <si>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</si>
  <si>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</si>
  <si>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</si>
  <si>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</si>
  <si>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</si>
  <si>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</si>
  <si>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</si>
  <si>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</si>
  <si>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</si>
  <si>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</si>
  <si>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</si>
  <si>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</si>
  <si>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</si>
  <si>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</si>
  <si>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</si>
  <si>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</si>
  <si>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</si>
  <si>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</si>
  <si>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</si>
  <si>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</si>
  <si>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</si>
  <si>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</si>
  <si>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</si>
  <si>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</si>
  <si>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</si>
  <si>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</si>
  <si>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</si>
  <si>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</si>
  <si>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</si>
  <si>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</si>
  <si>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</si>
  <si>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</si>
  <si>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</si>
  <si>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</si>
  <si>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</si>
  <si>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</si>
  <si>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</si>
  <si>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</si>
  <si>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</si>
  <si>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</si>
  <si>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</si>
  <si>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</si>
  <si>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</si>
  <si>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</si>
  <si>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</si>
  <si>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</si>
  <si>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</si>
  <si>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</si>
  <si>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</si>
  <si>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</si>
  <si>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</si>
  <si>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</si>
  <si>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</si>
  <si>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</si>
  <si>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</si>
  <si>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</si>
  <si>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</si>
  <si>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</si>
  <si>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</si>
  <si>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</si>
  <si>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</si>
  <si>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</si>
  <si>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</si>
  <si>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</si>
  <si>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</si>
  <si>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</si>
  <si>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</si>
  <si>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</si>
  <si>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</si>
  <si>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</si>
  <si>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</si>
  <si>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</si>
  <si>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</si>
  <si>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</si>
  <si>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</si>
  <si>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</si>
  <si>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</si>
  <si>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</si>
  <si>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</si>
  <si>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</si>
  <si>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D´OESTE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</si>
  <si>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</si>
  <si>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</si>
  <si>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</si>
  <si>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</si>
  <si>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</si>
  <si>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</si>
  <si>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</si>
  <si>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</si>
  <si>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</si>
  <si>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</si>
  <si>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</si>
  <si>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</si>
  <si>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</si>
  <si>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</si>
  <si>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</si>
  <si>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</si>
  <si>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</si>
  <si>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</si>
  <si>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</si>
  <si>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</si>
  <si>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</si>
  <si>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</si>
  <si>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</si>
  <si>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</si>
  <si>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</si>
  <si>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</si>
  <si>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GOIOXIM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</si>
  <si>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</si>
  <si>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</si>
  <si>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</si>
  <si>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</si>
  <si>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</si>
  <si>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</si>
  <si>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</si>
  <si>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</si>
  <si>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</si>
  <si>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</si>
  <si>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</si>
  <si>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</si>
  <si>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</si>
  <si>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</si>
  <si>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</si>
  <si>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</si>
  <si>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</si>
  <si>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</si>
  <si>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</si>
  <si>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</si>
  <si>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</si>
  <si>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</si>
  <si>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</si>
  <si>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</si>
  <si>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</si>
  <si>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</si>
  <si>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D´OESTE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</si>
  <si>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</si>
  <si>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</si>
  <si>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</si>
  <si>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</si>
  <si>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</si>
  <si>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</si>
  <si>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</si>
  <si>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</si>
  <si>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</si>
  <si>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</si>
  <si>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</si>
  <si>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</si>
  <si>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</si>
  <si>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</si>
  <si>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</si>
  <si>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</si>
  <si>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</si>
  <si>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</si>
  <si>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</si>
  <si>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</si>
  <si>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</si>
  <si>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</si>
  <si>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</si>
  <si>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</si>
  <si>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</si>
  <si>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</si>
  <si>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</si>
  <si>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</si>
  <si>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</si>
  <si>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</si>
  <si>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</si>
  <si>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</si>
  <si>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</si>
  <si>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</si>
  <si>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</si>
  <si>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</si>
  <si>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</si>
  <si>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</si>
  <si>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</si>
  <si>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</si>
  <si>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</si>
  <si>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</si>
  <si>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</si>
  <si>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</si>
  <si>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</si>
  <si>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</si>
  <si>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</si>
  <si>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</si>
  <si>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</si>
  <si>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</si>
  <si>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</si>
  <si>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</si>
  <si>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</si>
  <si>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</si>
  <si>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</si>
  <si>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</si>
  <si>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</si>
  <si>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</si>
  <si>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</si>
  <si>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</si>
  <si>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</si>
  <si>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</si>
  <si>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</si>
  <si>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</si>
  <si>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</si>
  <si>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</si>
  <si>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</si>
  <si>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</si>
  <si>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</si>
  <si>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</si>
  <si>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</si>
  <si>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</si>
  <si>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</si>
  <si>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</si>
  <si>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</si>
  <si>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</si>
  <si>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</si>
  <si>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</si>
  <si>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</si>
  <si>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</si>
  <si>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</si>
  <si>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</si>
  <si>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</si>
  <si>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</si>
  <si>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</si>
  <si>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</si>
  <si>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</si>
  <si>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</si>
  <si>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</si>
  <si>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</si>
  <si>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</si>
  <si>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</si>
  <si>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</si>
  <si>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</si>
  <si>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</si>
  <si>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</si>
  <si>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D´OESTE</t>
  </si>
  <si>
    <t>PIEN</t>
  </si>
  <si>
    <t>PINHAIS</t>
  </si>
  <si>
    <t>PINHALAO</t>
  </si>
  <si>
    <t>PINHAL DE SAO BENTO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</si>
  <si>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</si>
  <si>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</si>
  <si>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</si>
  <si>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</si>
  <si>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</si>
  <si>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</si>
  <si>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</si>
  <si>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</si>
  <si>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</si>
  <si>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</si>
  <si>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</si>
  <si>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</si>
  <si>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</si>
  <si>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</si>
  <si>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</si>
  <si>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</si>
  <si>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</si>
  <si>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</si>
  <si>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</si>
  <si>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</si>
  <si>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</si>
  <si>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</si>
  <si>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</si>
  <si>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</si>
  <si>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</si>
  <si>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</si>
  <si>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D´OESTE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</si>
  <si>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</si>
  <si>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</si>
  <si>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</si>
  <si>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</si>
  <si>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</si>
  <si>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</si>
  <si>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</si>
  <si>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</si>
  <si>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</si>
  <si>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</si>
  <si>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</si>
  <si>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</si>
  <si>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</si>
  <si>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</si>
  <si>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</si>
  <si>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</si>
  <si>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</si>
  <si>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</si>
  <si>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</si>
  <si>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</si>
  <si>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</si>
  <si>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</si>
  <si>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</si>
  <si>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</si>
  <si>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</si>
  <si>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</si>
  <si>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</si>
  <si>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</si>
  <si>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</si>
  <si>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</si>
  <si>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</si>
  <si>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</si>
  <si>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</si>
  <si>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</si>
  <si>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</si>
  <si>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</si>
  <si>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</si>
  <si>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</si>
  <si>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</si>
  <si>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</si>
  <si>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</si>
  <si>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</si>
  <si>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</si>
  <si>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D´OESTE</t>
  </si>
  <si>
    <t>SAO JORGE DO IVAI</t>
  </si>
  <si>
    <t>SAO JORGE DO PATROCINIO</t>
  </si>
  <si>
    <t>SAO JOSE DA BOA VISTA</t>
  </si>
  <si>
    <t>SAO JOSE DAS PALMEIRAS</t>
  </si>
  <si>
    <t>SAO JOSE DO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</si>
  <si>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</si>
  <si>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</si>
  <si>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</si>
  <si>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</si>
  <si>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</si>
  <si>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</si>
  <si>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</si>
  <si>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</si>
  <si>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</si>
  <si>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</si>
  <si>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</si>
  <si>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</si>
  <si>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</si>
  <si>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</si>
  <si>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</si>
  <si>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</si>
  <si>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</si>
  <si>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</si>
  <si>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</si>
  <si>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</si>
  <si>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</si>
  <si>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</si>
  <si>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</si>
  <si>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</si>
  <si>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</si>
  <si>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</si>
  <si>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</si>
  <si>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</si>
  <si>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</si>
  <si>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</si>
  <si>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</si>
  <si>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</si>
  <si>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</si>
  <si>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</si>
  <si>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</si>
  <si>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</si>
  <si>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</si>
  <si>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</si>
  <si>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</si>
  <si>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VILA ALTA</t>
  </si>
  <si>
    <t>DOUTOR ULYSSES</t>
  </si>
  <si>
    <t>VIRMOND</t>
  </si>
  <si>
    <t>VITORINO</t>
  </si>
  <si>
    <t>XAMBRE</t>
  </si>
  <si>
    <t>ABDON BATISTA</t>
  </si>
  <si>
    <t>SC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</si>
  <si>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</si>
  <si>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</si>
  <si>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</si>
  <si>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</si>
  <si>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</si>
  <si>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</si>
  <si>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</si>
  <si>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</si>
  <si>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</si>
  <si>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</si>
  <si>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</si>
  <si>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</si>
  <si>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</si>
  <si>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</si>
  <si>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</si>
  <si>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</si>
  <si>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</si>
  <si>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</si>
  <si>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</si>
  <si>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</si>
  <si>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</si>
  <si>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</si>
  <si>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</si>
  <si>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</si>
  <si>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</si>
  <si>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</si>
  <si>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</si>
  <si>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BELA VISTA DO TOLDO</t>
  </si>
  <si>
    <t>BENEDITO NOVO</t>
  </si>
  <si>
    <t>BIGUACU</t>
  </si>
  <si>
    <t>BLUMENAU</t>
  </si>
  <si>
    <t>BOCAINA DO SUL</t>
  </si>
  <si>
    <t>BOMBINHAS</t>
  </si>
  <si>
    <t>BOM JARDIM DA SERRA</t>
  </si>
  <si>
    <t>BOM JESUS DO OESTE</t>
  </si>
  <si>
    <t>BOM RETIRO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</si>
  <si>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</si>
  <si>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</si>
  <si>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</si>
  <si>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</si>
  <si>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</si>
  <si>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</si>
  <si>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</si>
  <si>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</si>
  <si>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</si>
  <si>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CAPAO ALTO</t>
  </si>
  <si>
    <t>CAMPO BELO DO SUL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</si>
  <si>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</si>
  <si>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</si>
  <si>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</si>
  <si>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</si>
  <si>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</si>
  <si>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</si>
  <si>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</si>
  <si>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</si>
  <si>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</si>
  <si>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</si>
  <si>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</si>
  <si>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</si>
  <si>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</si>
  <si>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</si>
  <si>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</si>
  <si>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</si>
  <si>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</si>
  <si>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CORREIA PINTO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</si>
  <si>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</si>
  <si>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</si>
  <si>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</si>
  <si>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</si>
  <si>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</si>
  <si>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</si>
  <si>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</si>
  <si>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</si>
  <si>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</si>
  <si>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</si>
  <si>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</si>
  <si>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</si>
  <si>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</si>
  <si>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</si>
  <si>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</si>
  <si>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</si>
  <si>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</si>
  <si>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</si>
  <si>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</si>
  <si>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</si>
  <si>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</si>
  <si>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</si>
  <si>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</si>
  <si>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</si>
  <si>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</si>
  <si>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</si>
  <si>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</si>
  <si>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</si>
  <si>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D´OESTE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</si>
  <si>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</si>
  <si>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</si>
  <si>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</si>
  <si>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</si>
  <si>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</si>
  <si>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</si>
  <si>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</si>
  <si>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</si>
  <si>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</si>
  <si>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</si>
  <si>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</si>
  <si>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</si>
  <si>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</si>
  <si>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</si>
  <si>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</si>
  <si>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</si>
  <si>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</si>
  <si>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</si>
  <si>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</si>
  <si>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</si>
  <si>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</si>
  <si>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</si>
  <si>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</si>
  <si>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</si>
  <si>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</si>
  <si>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</si>
  <si>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</si>
  <si>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</si>
  <si>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</si>
  <si>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</si>
  <si>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</si>
  <si>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</si>
  <si>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</si>
  <si>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</si>
  <si>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</si>
  <si>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</si>
  <si>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</si>
  <si>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</si>
  <si>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</si>
  <si>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</si>
  <si>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</si>
  <si>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</si>
  <si>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</si>
  <si>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</si>
  <si>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</si>
  <si>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</si>
  <si>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</si>
  <si>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</si>
  <si>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</si>
  <si>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</si>
  <si>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</si>
  <si>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</si>
  <si>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</si>
  <si>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</si>
  <si>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</si>
  <si>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</si>
  <si>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</si>
  <si>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</si>
  <si>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</si>
  <si>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</si>
  <si>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</si>
  <si>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</si>
  <si>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</si>
  <si>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</si>
  <si>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</si>
  <si>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PAINEL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</si>
  <si>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</si>
  <si>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</si>
  <si>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</si>
  <si>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</si>
  <si>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</si>
  <si>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</si>
  <si>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</si>
  <si>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</si>
  <si>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</si>
  <si>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</si>
  <si>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</si>
  <si>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PICARRAS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</si>
  <si>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</si>
  <si>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</si>
  <si>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</si>
  <si>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</si>
  <si>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</si>
  <si>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</si>
  <si>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</si>
  <si>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</si>
  <si>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</si>
  <si>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</si>
  <si>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</si>
  <si>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</si>
  <si>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</si>
  <si>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</si>
  <si>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</si>
  <si>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</si>
  <si>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</si>
  <si>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</si>
  <si>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CEDROS</t>
  </si>
  <si>
    <t>RIO DO SUL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</si>
  <si>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</si>
  <si>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</si>
  <si>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</si>
  <si>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</si>
  <si>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</si>
  <si>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</si>
  <si>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</si>
  <si>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SALTO VELOSO</t>
  </si>
  <si>
    <t>SANGAO</t>
  </si>
  <si>
    <t>SANTA ROSA DO SUL</t>
  </si>
  <si>
    <t>SANTA TEREZINHA DO PROGRESSO</t>
  </si>
  <si>
    <t>SANTIAGO DO SUL</t>
  </si>
  <si>
    <t>SANTO AMARO DA IMPERATRIZ</t>
  </si>
  <si>
    <t>SAO BERNARDINO</t>
  </si>
  <si>
    <t>SAO BENTO DO SUL</t>
  </si>
  <si>
    <t>SAO BONIFACIO</t>
  </si>
  <si>
    <t>SAO CRISTOVAO DO SUL</t>
  </si>
  <si>
    <t>SAO FRANCISCO DO SUL</t>
  </si>
  <si>
    <t>SAO JOAO DO OESTE</t>
  </si>
  <si>
    <t>SAO JOAO DO ITAPERIU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</si>
  <si>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</si>
  <si>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</si>
  <si>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</si>
  <si>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</si>
  <si>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</si>
  <si>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</si>
  <si>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</si>
  <si>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MARTINHO</t>
  </si>
  <si>
    <t>SAO MIGUEL DA BOA VISTA</t>
  </si>
  <si>
    <t>SAO MIGUEL D´OESTE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</si>
  <si>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</si>
  <si>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</si>
  <si>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</si>
  <si>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</si>
  <si>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</si>
  <si>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</si>
  <si>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</si>
  <si>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</si>
  <si>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</si>
  <si>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</si>
  <si>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</si>
  <si>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</si>
  <si>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</si>
  <si>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</si>
  <si>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</si>
  <si>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</si>
  <si>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</si>
  <si>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</si>
  <si>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</si>
  <si>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</si>
  <si>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</si>
  <si>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</si>
  <si>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</si>
  <si>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</si>
  <si>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</si>
  <si>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</si>
  <si>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</si>
  <si>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</si>
  <si>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</si>
  <si>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</si>
  <si>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</si>
  <si>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</si>
  <si>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</si>
  <si>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</si>
  <si>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BALNEARIO RINCAO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</si>
  <si>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</si>
  <si>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</si>
  <si>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</si>
  <si>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</si>
  <si>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</si>
  <si>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</si>
  <si>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</si>
  <si>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</si>
  <si>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</si>
  <si>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</si>
  <si>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</si>
  <si>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</si>
  <si>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</si>
  <si>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</si>
  <si>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</si>
  <si>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</si>
  <si>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</si>
  <si>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</si>
  <si>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</si>
  <si>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</si>
  <si>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SAL</t>
  </si>
  <si>
    <t>ARROIO DO PADRE</t>
  </si>
  <si>
    <t>ARROIO DO RATOS</t>
  </si>
  <si>
    <t>ARROIO DO TIGRE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</si>
  <si>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</si>
  <si>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</si>
  <si>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</si>
  <si>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</si>
  <si>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</si>
  <si>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</si>
  <si>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</si>
  <si>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</si>
  <si>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</si>
  <si>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</si>
  <si>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</si>
  <si>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</si>
  <si>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</si>
  <si>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</si>
  <si>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</si>
  <si>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</si>
  <si>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</si>
  <si>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</si>
  <si>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</si>
  <si>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</si>
  <si>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</si>
  <si>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</si>
  <si>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</si>
  <si>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</si>
  <si>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</si>
  <si>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</si>
  <si>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</si>
  <si>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</si>
  <si>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</si>
  <si>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</si>
  <si>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</si>
  <si>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</si>
  <si>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</si>
  <si>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</si>
  <si>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</si>
  <si>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</si>
  <si>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</si>
  <si>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</si>
  <si>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</si>
  <si>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</si>
  <si>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</si>
  <si>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</si>
  <si>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</si>
  <si>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</si>
  <si>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</si>
  <si>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</si>
  <si>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</si>
  <si>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</si>
  <si>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</si>
  <si>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</si>
  <si>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</si>
  <si>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</si>
  <si>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</si>
  <si>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</si>
  <si>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</si>
  <si>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</si>
  <si>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CAPIVARI DO SUL</t>
  </si>
  <si>
    <t>CAPELA DE SANTANA</t>
  </si>
  <si>
    <t>CAPITAO</t>
  </si>
  <si>
    <t>CARAZINHO</t>
  </si>
  <si>
    <t>CARAA</t>
  </si>
  <si>
    <t>CARLOS BARBOSA</t>
  </si>
  <si>
    <t>CARLOS GOMES</t>
  </si>
  <si>
    <t>CASCA</t>
  </si>
  <si>
    <t>CASEIROS</t>
  </si>
  <si>
    <t>CATUIPE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</si>
  <si>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</si>
  <si>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</si>
  <si>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</si>
  <si>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</si>
  <si>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</si>
  <si>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</si>
  <si>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</si>
  <si>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</si>
  <si>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</si>
  <si>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</si>
  <si>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</si>
  <si>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</si>
  <si>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</si>
  <si>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</si>
  <si>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</si>
  <si>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</si>
  <si>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</si>
  <si>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</si>
  <si>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</si>
  <si>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</si>
  <si>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</si>
  <si>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</si>
  <si>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</si>
  <si>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</si>
  <si>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</si>
  <si>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</si>
  <si>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</si>
  <si>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</si>
  <si>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</si>
  <si>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</si>
  <si>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</si>
  <si>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</si>
  <si>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</si>
  <si>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</si>
  <si>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</si>
  <si>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</si>
  <si>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PEDRO DE ALCANTARA</t>
  </si>
  <si>
    <t>DOM PEDRITO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</si>
  <si>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</si>
  <si>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</si>
  <si>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</si>
  <si>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</si>
  <si>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</si>
  <si>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</si>
  <si>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</si>
  <si>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ENTRE-IJUIS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</si>
  <si>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</si>
  <si>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</si>
  <si>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</si>
  <si>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</si>
  <si>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</si>
  <si>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</si>
  <si>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</si>
  <si>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</si>
  <si>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</si>
  <si>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</si>
  <si>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</si>
  <si>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</si>
  <si>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</si>
  <si>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</si>
  <si>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</si>
  <si>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</si>
  <si>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</si>
  <si>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</si>
  <si>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</si>
  <si>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</si>
  <si>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</si>
  <si>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</si>
  <si>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</si>
  <si>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</si>
  <si>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</si>
  <si>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</si>
  <si>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</si>
  <si>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</si>
  <si>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</si>
  <si>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</si>
  <si>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</si>
  <si>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</si>
  <si>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</si>
  <si>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</si>
  <si>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</si>
  <si>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</si>
  <si>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</si>
  <si>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</si>
  <si>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</si>
  <si>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</si>
  <si>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</si>
  <si>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</si>
  <si>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</si>
  <si>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</si>
  <si>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</si>
  <si>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</si>
  <si>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</si>
  <si>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</si>
  <si>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</si>
  <si>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</si>
  <si>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</si>
  <si>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</si>
  <si>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</si>
  <si>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</si>
  <si>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</si>
  <si>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</si>
  <si>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</si>
  <si>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</si>
  <si>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</si>
  <si>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</si>
  <si>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</si>
  <si>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</si>
  <si>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</si>
  <si>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</si>
  <si>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</si>
  <si>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</si>
  <si>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</si>
  <si>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</si>
  <si>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</si>
  <si>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</si>
  <si>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</si>
  <si>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</si>
  <si>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</si>
  <si>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</si>
  <si>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</si>
  <si>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</si>
  <si>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</si>
  <si>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</si>
  <si>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</si>
  <si>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</si>
  <si>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LAGOAO</t>
  </si>
  <si>
    <t>LAGOA DO TRES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</si>
  <si>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</si>
  <si>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</si>
  <si>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</si>
  <si>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</si>
  <si>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</si>
  <si>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</si>
  <si>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</si>
  <si>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MACAMBARA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</si>
  <si>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</si>
  <si>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</si>
  <si>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</si>
  <si>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</si>
  <si>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</si>
  <si>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</si>
  <si>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</si>
  <si>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</si>
  <si>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</si>
  <si>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</si>
  <si>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</si>
  <si>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</si>
  <si>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</si>
  <si>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</si>
  <si>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</si>
  <si>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</si>
  <si>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</si>
  <si>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</si>
  <si>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</si>
  <si>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</si>
  <si>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</si>
  <si>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</si>
  <si>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</si>
  <si>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</si>
  <si>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</si>
  <si>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</si>
  <si>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</si>
  <si>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</si>
  <si>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</si>
  <si>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</si>
  <si>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</si>
  <si>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</si>
  <si>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</si>
  <si>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</si>
  <si>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</si>
  <si>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</si>
  <si>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</si>
  <si>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</si>
  <si>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</si>
  <si>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</si>
  <si>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</si>
  <si>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</si>
  <si>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</si>
  <si>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</si>
  <si>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</si>
  <si>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</si>
  <si>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</si>
  <si>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</si>
  <si>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</si>
  <si>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</si>
  <si>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</si>
  <si>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</si>
  <si>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</si>
  <si>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</si>
  <si>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</si>
  <si>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</si>
  <si>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</si>
  <si>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</si>
  <si>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</si>
  <si>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</si>
  <si>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</si>
  <si>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</si>
  <si>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</si>
  <si>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</si>
  <si>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</si>
  <si>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</si>
  <si>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</si>
  <si>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</si>
  <si>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</si>
  <si>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</si>
  <si>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</si>
  <si>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</si>
  <si>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</si>
  <si>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</si>
  <si>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</si>
  <si>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</si>
  <si>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</si>
  <si>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</si>
  <si>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</si>
  <si>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</si>
  <si>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</si>
  <si>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</si>
  <si>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</si>
  <si>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</si>
  <si>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</si>
  <si>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</si>
  <si>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</si>
  <si>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</si>
  <si>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</si>
  <si>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</si>
  <si>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</si>
  <si>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</si>
  <si>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</si>
  <si>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</si>
  <si>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</si>
  <si>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</si>
  <si>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</si>
  <si>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</si>
  <si>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</si>
  <si>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</si>
  <si>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</si>
  <si>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</si>
  <si>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</si>
  <si>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</si>
  <si>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</si>
  <si>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</si>
  <si>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</si>
  <si>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</si>
  <si>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</si>
  <si>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</si>
  <si>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</si>
  <si>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</si>
  <si>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</si>
  <si>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</si>
  <si>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</si>
  <si>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</si>
  <si>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</si>
  <si>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</si>
  <si>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</si>
  <si>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</si>
  <si>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</si>
  <si>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</si>
  <si>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</si>
  <si>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</si>
  <si>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</si>
  <si>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</si>
  <si>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</si>
  <si>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</si>
  <si>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VITORIA DO PALMAR</t>
  </si>
  <si>
    <t>SANTIAGO</t>
  </si>
  <si>
    <t>SANTO ANGELO</t>
  </si>
  <si>
    <t>SANTO ANTONIO DO PALMA</t>
  </si>
  <si>
    <t>SANTO ANTONIO DA PATRULHA</t>
  </si>
  <si>
    <t>SANTO ANTONIO DAS MISSOES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</si>
  <si>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</si>
  <si>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</si>
  <si>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</si>
  <si>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</si>
  <si>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</si>
  <si>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</si>
  <si>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</si>
  <si>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</si>
  <si>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</si>
  <si>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</si>
  <si>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</si>
  <si>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</si>
  <si>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</si>
  <si>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</si>
  <si>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</si>
  <si>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</si>
  <si>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</si>
  <si>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</si>
  <si>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 AUSENTES</t>
  </si>
  <si>
    <t>SAO LEOPOLDO</t>
  </si>
  <si>
    <t>SAO LOURENCO DO SUL</t>
  </si>
  <si>
    <t>SAO LUIZ GONZAGA</t>
  </si>
  <si>
    <t>SAO MARCOS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</si>
  <si>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</si>
  <si>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</si>
  <si>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</si>
  <si>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</si>
  <si>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</si>
  <si>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</si>
  <si>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</si>
  <si>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</si>
  <si>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</si>
  <si>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</si>
  <si>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</si>
  <si>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</si>
  <si>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</si>
  <si>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</si>
  <si>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</si>
  <si>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</si>
  <si>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</si>
  <si>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</si>
  <si>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</si>
  <si>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</si>
  <si>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</si>
  <si>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</si>
  <si>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</si>
  <si>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</si>
  <si>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</si>
  <si>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</si>
  <si>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</si>
  <si>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</si>
  <si>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</si>
  <si>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</si>
  <si>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</si>
  <si>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</si>
  <si>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</si>
  <si>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</si>
  <si>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</si>
  <si>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</si>
  <si>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</si>
  <si>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</si>
  <si>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</si>
  <si>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</si>
  <si>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</si>
  <si>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</si>
  <si>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</si>
  <si>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</si>
  <si>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</si>
  <si>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</si>
  <si>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</si>
  <si>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</si>
  <si>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</si>
  <si>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</si>
  <si>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</si>
  <si>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</si>
  <si>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</si>
  <si>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</si>
  <si>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</si>
  <si>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</si>
  <si>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</si>
  <si>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</si>
  <si>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</si>
  <si>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</si>
  <si>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</si>
  <si>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</si>
  <si>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</si>
  <si>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</si>
  <si>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</si>
  <si>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</si>
  <si>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</si>
  <si>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</si>
  <si>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</si>
  <si>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</si>
  <si>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</si>
  <si>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</si>
  <si>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</si>
  <si>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</si>
  <si>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</si>
  <si>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</si>
  <si>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</si>
  <si>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</si>
  <si>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</si>
  <si>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</si>
  <si>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</si>
  <si>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</si>
  <si>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</si>
  <si>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</si>
  <si>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</si>
  <si>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</si>
  <si>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</si>
  <si>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</si>
  <si>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</si>
  <si>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</si>
  <si>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</si>
  <si>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</si>
  <si>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</si>
  <si>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</si>
  <si>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</si>
  <si>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</si>
  <si>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</si>
  <si>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</si>
  <si>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</si>
  <si>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BATAIPORA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</si>
  <si>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</si>
  <si>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</si>
  <si>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</si>
  <si>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</si>
  <si>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</si>
  <si>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</si>
  <si>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</si>
  <si>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</si>
  <si>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</si>
  <si>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</si>
  <si>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</si>
  <si>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</si>
  <si>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</si>
  <si>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</si>
  <si>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</si>
  <si>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</si>
  <si>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</si>
  <si>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</si>
  <si>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</si>
  <si>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</si>
  <si>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</si>
  <si>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</si>
  <si>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</si>
  <si>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</si>
  <si>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</si>
  <si>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</si>
  <si>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</si>
  <si>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</si>
  <si>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</si>
  <si>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</si>
  <si>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</si>
  <si>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</si>
  <si>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</si>
  <si>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</si>
  <si>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</si>
  <si>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</si>
  <si>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</si>
  <si>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</si>
  <si>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</si>
  <si>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</si>
  <si>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</si>
  <si>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</si>
  <si>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</si>
  <si>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</si>
  <si>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</si>
  <si>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</si>
  <si>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</si>
  <si>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</si>
  <si>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</si>
  <si>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</si>
  <si>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</si>
  <si>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</si>
  <si>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</si>
  <si>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</si>
  <si>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</si>
  <si>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</si>
  <si>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</si>
  <si>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</si>
  <si>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</si>
  <si>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</si>
  <si>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</si>
  <si>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</si>
  <si>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</si>
  <si>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</si>
  <si>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</si>
  <si>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</si>
  <si>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</si>
  <si>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</si>
  <si>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</si>
  <si>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</si>
  <si>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</si>
  <si>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</si>
  <si>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</si>
  <si>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</si>
  <si>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</si>
  <si>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</si>
  <si>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</si>
  <si>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</si>
  <si>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</si>
  <si>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</si>
  <si>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</si>
  <si>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</si>
  <si>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</si>
  <si>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</si>
  <si>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</si>
  <si>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</si>
  <si>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</si>
  <si>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</si>
  <si>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</si>
  <si>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</si>
  <si>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</si>
  <si>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</si>
  <si>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D´OESTE</t>
  </si>
  <si>
    <t>COTRIGUACU</t>
  </si>
  <si>
    <t>CUIABA</t>
  </si>
  <si>
    <t>CUVERLANDIA</t>
  </si>
  <si>
    <t>DENISE</t>
  </si>
  <si>
    <t>DIAMANTINO</t>
  </si>
  <si>
    <t>DOM AQUINO</t>
  </si>
  <si>
    <t>FELIZ NATAL</t>
  </si>
  <si>
    <t>FIGUEIROPOLIS D´OESTE</t>
  </si>
  <si>
    <t>GAUCHA DO NORTE</t>
  </si>
  <si>
    <t>GLORIA D´OESTE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</si>
  <si>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</si>
  <si>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</si>
  <si>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</si>
  <si>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</si>
  <si>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</si>
  <si>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</si>
  <si>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</si>
  <si>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</si>
  <si>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</si>
  <si>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</si>
  <si>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</si>
  <si>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</si>
  <si>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</si>
  <si>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</si>
  <si>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D´OESTE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</si>
  <si>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</si>
  <si>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</si>
  <si>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</si>
  <si>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</si>
  <si>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</si>
  <si>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</si>
  <si>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</si>
  <si>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</si>
  <si>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</si>
  <si>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</si>
  <si>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</si>
  <si>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</si>
  <si>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</si>
  <si>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</si>
  <si>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</si>
  <si>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</si>
  <si>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</si>
  <si>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</si>
  <si>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</si>
  <si>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</si>
  <si>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</si>
  <si>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</si>
  <si>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</si>
  <si>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</si>
  <si>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</si>
  <si>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</si>
  <si>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</si>
  <si>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</si>
  <si>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</si>
  <si>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</si>
  <si>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</si>
  <si>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</si>
  <si>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</si>
  <si>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</si>
  <si>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</si>
  <si>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</si>
  <si>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</si>
  <si>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</si>
  <si>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</si>
  <si>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</si>
  <si>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</si>
  <si>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</si>
  <si>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</si>
  <si>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</si>
  <si>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</si>
  <si>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</si>
  <si>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</si>
  <si>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</si>
  <si>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</si>
  <si>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</si>
  <si>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</si>
  <si>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</si>
  <si>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</si>
  <si>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</si>
  <si>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</si>
  <si>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</si>
  <si>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</si>
  <si>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</si>
  <si>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</si>
  <si>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</si>
  <si>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</si>
  <si>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</si>
  <si>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</si>
  <si>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</si>
  <si>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</si>
  <si>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</si>
  <si>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</si>
  <si>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</si>
  <si>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</si>
  <si>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</si>
  <si>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</si>
  <si>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</si>
  <si>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</si>
  <si>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</si>
  <si>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</si>
  <si>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</si>
  <si>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</si>
  <si>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</si>
  <si>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</si>
  <si>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</si>
  <si>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</si>
  <si>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</si>
  <si>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</si>
  <si>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</si>
  <si>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</si>
  <si>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</si>
  <si>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</si>
  <si>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</si>
  <si>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</si>
  <si>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</si>
  <si>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</si>
  <si>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</si>
  <si>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</si>
  <si>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</si>
  <si>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</si>
  <si>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</si>
  <si>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</si>
  <si>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</si>
  <si>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</si>
  <si>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</si>
  <si>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</si>
  <si>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</si>
  <si>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</si>
  <si>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</si>
  <si>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</si>
  <si>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</si>
  <si>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</si>
  <si>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</si>
  <si>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</si>
  <si>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</si>
  <si>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</si>
  <si>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</si>
  <si>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</si>
  <si>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</si>
  <si>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</si>
  <si>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</si>
  <si>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</si>
  <si>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</si>
  <si>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</si>
  <si>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</si>
  <si>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</si>
  <si>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</si>
  <si>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</si>
  <si>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</si>
  <si>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</si>
  <si>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</si>
  <si>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</si>
  <si>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</si>
  <si>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</si>
  <si>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</si>
  <si>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</si>
  <si>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</si>
  <si>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</si>
  <si>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</si>
  <si>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</si>
  <si>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</si>
  <si>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</si>
  <si>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</si>
  <si>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</si>
  <si>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</si>
  <si>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</si>
  <si>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</si>
  <si>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</si>
  <si>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</si>
  <si>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</si>
  <si>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</si>
  <si>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</si>
  <si>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</si>
  <si>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</si>
  <si>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</si>
  <si>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</si>
  <si>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</si>
  <si>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</si>
  <si>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</si>
  <si>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</si>
  <si>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</si>
  <si>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</si>
  <si>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</si>
  <si>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</si>
  <si>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</si>
  <si>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</si>
  <si>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</si>
  <si>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</si>
  <si>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</si>
  <si>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</si>
  <si>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</si>
  <si>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</si>
  <si>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</si>
  <si>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</si>
  <si>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</si>
  <si>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</si>
  <si>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</si>
  <si>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</si>
  <si>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</si>
  <si>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</si>
  <si>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</si>
  <si>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</si>
  <si>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</si>
  <si>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</si>
  <si>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</si>
  <si>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</si>
  <si>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</si>
  <si>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</si>
  <si>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</si>
  <si>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</si>
  <si>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</si>
  <si>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</si>
  <si>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</si>
  <si>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</si>
  <si>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</si>
  <si>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</si>
  <si>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</si>
  <si>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</si>
  <si>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</si>
  <si>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</si>
  <si>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</si>
  <si>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</si>
  <si>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</si>
  <si>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</si>
  <si>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</si>
  <si>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</si>
  <si>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</si>
  <si>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</si>
  <si>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</si>
  <si>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</si>
  <si>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</si>
  <si>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</si>
  <si>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</si>
  <si>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</si>
  <si>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</si>
  <si>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</si>
  <si>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</si>
  <si>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</si>
  <si>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</si>
  <si>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</si>
  <si>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</si>
  <si>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</si>
  <si>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</si>
  <si>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</si>
  <si>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</si>
  <si>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</si>
  <si>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</si>
  <si>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</si>
  <si>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</si>
  <si>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</si>
  <si>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</si>
  <si>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</si>
  <si>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</si>
  <si>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</si>
  <si>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</si>
  <si>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</si>
  <si>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</si>
  <si>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</si>
  <si>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</si>
  <si>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</si>
  <si>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</si>
  <si>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</si>
  <si>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</si>
  <si>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</si>
  <si>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</si>
  <si>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</si>
  <si>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</si>
  <si>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</si>
  <si>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</si>
  <si>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</si>
  <si>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</si>
  <si>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</si>
  <si>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</si>
  <si>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</si>
  <si>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</si>
  <si>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</si>
  <si>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</si>
  <si>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</si>
  <si>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</si>
  <si>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</si>
  <si>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</si>
  <si>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</si>
  <si>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</si>
  <si>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</si>
  <si>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</si>
  <si>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</si>
  <si>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</si>
  <si>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</si>
  <si>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</si>
  <si>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</si>
  <si>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</si>
  <si>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</si>
  <si>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</si>
  <si>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</si>
  <si>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</si>
  <si>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</si>
  <si>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</si>
  <si>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D´ALIANCA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</si>
  <si>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</si>
  <si>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</si>
  <si>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</si>
  <si>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</si>
  <si>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</si>
  <si>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</si>
  <si>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</si>
  <si>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</si>
  <si>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</si>
  <si>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</si>
  <si>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D´ABADIA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</si>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</sst>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Inconsolata"/>
    </font>
    <font>
      <b/>
      <sz val="10"/>
      <color theme="1"/>
      <name val="Arial"/>
      <scheme val="minor"/>
    </font>
    <font>
      <b/>
      <sz val="11"/>
      <color rgb="FF000000"/>
      <name val="Inconsolata"/>
    </font>
    <font>
      <sz val="11"/>
      <color theme="1"/>
      <name val="Arial"/>
    </font>
    <font>
      <u/>
      <sz val="11"/>
      <color rgb="FF0000FF"/>
      <name val="Arial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8F2A1"/>
        <bgColor rgb="FFE8F2A1"/>
      </patternFill>
    </fill>
    <fill>
      <patternFill patternType="solid">
        <fgColor theme="0"/>
        <bgColor theme="0"/>
      </patternFill>
    </fill>
    <fill>
      <patternFill patternType="solid">
        <fgColor rgb="FF95B3D7"/>
        <bgColor rgb="FF95B3D7"/>
      </patternFill>
    </fill>
    <fill>
      <patternFill patternType="solid">
        <fgColor rgb="FFFFF2CC"/>
        <bgColor rgb="FFFFF2CC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4" xfId="0" applyFont="1" applyBorder="1"/>
    <xf numFmtId="0" fontId="6" fillId="2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4" xfId="0" applyFont="1" applyBorder="1"/>
    <xf numFmtId="0" fontId="8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9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vertical="center" wrapText="1"/>
    </xf>
    <xf numFmtId="0" fontId="3" fillId="4" borderId="0" xfId="0" applyFont="1" applyFill="1"/>
    <xf numFmtId="0" fontId="9" fillId="4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9" fillId="4" borderId="9" xfId="0" applyFont="1" applyFill="1" applyBorder="1" applyAlignment="1">
      <alignment wrapText="1"/>
    </xf>
    <xf numFmtId="0" fontId="3" fillId="4" borderId="0" xfId="0" applyFont="1" applyFill="1" applyAlignment="1">
      <alignment horizontal="center"/>
    </xf>
    <xf numFmtId="0" fontId="10" fillId="4" borderId="9" xfId="0" applyFont="1" applyFill="1" applyBorder="1" applyAlignment="1">
      <alignment vertical="center" wrapText="1"/>
    </xf>
    <xf numFmtId="1" fontId="3" fillId="4" borderId="9" xfId="0" applyNumberFormat="1" applyFont="1" applyFill="1" applyBorder="1" applyAlignment="1">
      <alignment horizontal="center"/>
    </xf>
    <xf numFmtId="0" fontId="5" fillId="4" borderId="0" xfId="0" applyFont="1" applyFill="1"/>
    <xf numFmtId="0" fontId="3" fillId="4" borderId="9" xfId="0" applyFont="1" applyFill="1" applyBorder="1" applyAlignment="1">
      <alignment horizontal="center"/>
    </xf>
    <xf numFmtId="10" fontId="3" fillId="4" borderId="9" xfId="0" applyNumberFormat="1" applyFont="1" applyFill="1" applyBorder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9" fillId="5" borderId="1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vertical="center" wrapText="1"/>
    </xf>
    <xf numFmtId="0" fontId="3" fillId="5" borderId="0" xfId="0" applyFont="1" applyFill="1"/>
    <xf numFmtId="0" fontId="3" fillId="5" borderId="9" xfId="0" applyFont="1" applyFill="1" applyBorder="1" applyAlignment="1">
      <alignment horizontal="center"/>
    </xf>
    <xf numFmtId="10" fontId="3" fillId="5" borderId="9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left" vertical="center" wrapText="1"/>
    </xf>
    <xf numFmtId="1" fontId="3" fillId="5" borderId="9" xfId="0" applyNumberFormat="1" applyFont="1" applyFill="1" applyBorder="1" applyAlignment="1">
      <alignment horizontal="center"/>
    </xf>
    <xf numFmtId="0" fontId="5" fillId="5" borderId="0" xfId="0" applyFont="1" applyFill="1"/>
    <xf numFmtId="0" fontId="9" fillId="5" borderId="9" xfId="0" applyFont="1" applyFill="1" applyBorder="1" applyAlignment="1">
      <alignment horizontal="left"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/>
    </xf>
    <xf numFmtId="0" fontId="9" fillId="7" borderId="9" xfId="0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vertical="center" wrapText="1"/>
    </xf>
    <xf numFmtId="0" fontId="3" fillId="7" borderId="0" xfId="0" applyFont="1" applyFill="1"/>
    <xf numFmtId="0" fontId="9" fillId="7" borderId="9" xfId="0" applyFont="1" applyFill="1" applyBorder="1" applyAlignment="1">
      <alignment vertical="center"/>
    </xf>
    <xf numFmtId="0" fontId="1" fillId="2" borderId="0" xfId="0" applyFont="1" applyFill="1"/>
    <xf numFmtId="0" fontId="9" fillId="4" borderId="21" xfId="0" applyFont="1" applyFill="1" applyBorder="1" applyAlignment="1">
      <alignment wrapText="1"/>
    </xf>
    <xf numFmtId="0" fontId="1" fillId="4" borderId="20" xfId="0" applyFont="1" applyFill="1" applyBorder="1"/>
    <xf numFmtId="0" fontId="1" fillId="4" borderId="21" xfId="0" applyFont="1" applyFill="1" applyBorder="1" applyAlignment="1">
      <alignment horizontal="center"/>
    </xf>
    <xf numFmtId="10" fontId="1" fillId="4" borderId="21" xfId="0" applyNumberFormat="1" applyFont="1" applyFill="1" applyBorder="1" applyAlignment="1">
      <alignment horizontal="center"/>
    </xf>
    <xf numFmtId="0" fontId="9" fillId="4" borderId="21" xfId="0" applyFont="1" applyFill="1" applyBorder="1"/>
    <xf numFmtId="0" fontId="9" fillId="2" borderId="21" xfId="0" applyFont="1" applyFill="1" applyBorder="1" applyAlignment="1">
      <alignment wrapText="1"/>
    </xf>
    <xf numFmtId="0" fontId="1" fillId="2" borderId="20" xfId="0" applyFont="1" applyFill="1" applyBorder="1"/>
    <xf numFmtId="0" fontId="1" fillId="2" borderId="21" xfId="0" applyFont="1" applyFill="1" applyBorder="1" applyAlignment="1">
      <alignment horizontal="center"/>
    </xf>
    <xf numFmtId="10" fontId="1" fillId="2" borderId="21" xfId="0" applyNumberFormat="1" applyFont="1" applyFill="1" applyBorder="1" applyAlignment="1">
      <alignment horizontal="center"/>
    </xf>
    <xf numFmtId="0" fontId="9" fillId="2" borderId="21" xfId="0" applyFont="1" applyFill="1" applyBorder="1"/>
    <xf numFmtId="0" fontId="1" fillId="2" borderId="21" xfId="0" applyFont="1" applyFill="1" applyBorder="1"/>
    <xf numFmtId="0" fontId="1" fillId="4" borderId="21" xfId="0" applyFont="1" applyFill="1" applyBorder="1"/>
    <xf numFmtId="0" fontId="11" fillId="4" borderId="0" xfId="0" applyFont="1" applyFill="1"/>
    <xf numFmtId="0" fontId="11" fillId="0" borderId="0" xfId="0" applyFont="1"/>
    <xf numFmtId="0" fontId="9" fillId="4" borderId="9" xfId="0" applyFont="1" applyFill="1" applyBorder="1" applyAlignment="1">
      <alignment vertical="center"/>
    </xf>
    <xf numFmtId="0" fontId="3" fillId="4" borderId="9" xfId="0" applyFont="1" applyFill="1" applyBorder="1" applyAlignment="1">
      <alignment horizontal="center" vertical="center"/>
    </xf>
    <xf numFmtId="10" fontId="3" fillId="4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10" fontId="3" fillId="5" borderId="9" xfId="0" applyNumberFormat="1" applyFont="1" applyFill="1" applyBorder="1" applyAlignment="1">
      <alignment horizontal="center" vertical="center"/>
    </xf>
    <xf numFmtId="1" fontId="3" fillId="4" borderId="9" xfId="0" applyNumberFormat="1" applyFont="1" applyFill="1" applyBorder="1" applyAlignment="1">
      <alignment horizontal="center" vertical="center"/>
    </xf>
    <xf numFmtId="1" fontId="3" fillId="5" borderId="9" xfId="0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wrapText="1"/>
    </xf>
    <xf numFmtId="0" fontId="3" fillId="4" borderId="25" xfId="0" applyFont="1" applyFill="1" applyBorder="1"/>
    <xf numFmtId="0" fontId="3" fillId="4" borderId="27" xfId="0" applyFont="1" applyFill="1" applyBorder="1"/>
    <xf numFmtId="0" fontId="9" fillId="2" borderId="9" xfId="0" applyFont="1" applyFill="1" applyBorder="1" applyAlignment="1">
      <alignment wrapText="1"/>
    </xf>
    <xf numFmtId="0" fontId="3" fillId="2" borderId="27" xfId="0" applyFont="1" applyFill="1" applyBorder="1"/>
    <xf numFmtId="0" fontId="3" fillId="2" borderId="9" xfId="0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10" fontId="3" fillId="2" borderId="9" xfId="0" applyNumberFormat="1" applyFont="1" applyFill="1" applyBorder="1" applyAlignment="1">
      <alignment horizontal="center" vertical="center"/>
    </xf>
    <xf numFmtId="0" fontId="11" fillId="2" borderId="27" xfId="0" applyFont="1" applyFill="1" applyBorder="1"/>
    <xf numFmtId="0" fontId="11" fillId="4" borderId="27" xfId="0" applyFont="1" applyFill="1" applyBorder="1"/>
    <xf numFmtId="0" fontId="9" fillId="2" borderId="9" xfId="0" applyFont="1" applyFill="1" applyBorder="1" applyAlignment="1">
      <alignment vertical="center" wrapText="1"/>
    </xf>
    <xf numFmtId="0" fontId="3" fillId="2" borderId="9" xfId="0" applyFont="1" applyFill="1" applyBorder="1"/>
    <xf numFmtId="0" fontId="9" fillId="4" borderId="1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5" fillId="0" borderId="0" xfId="0" applyFont="1" applyAlignment="1">
      <alignment horizontal="left"/>
    </xf>
    <xf numFmtId="164" fontId="3" fillId="0" borderId="0" xfId="0" applyNumberFormat="1" applyFont="1"/>
    <xf numFmtId="0" fontId="1" fillId="0" borderId="0" xfId="0" applyFont="1" applyAlignment="1">
      <alignment horizontal="center"/>
    </xf>
    <xf numFmtId="0" fontId="12" fillId="9" borderId="29" xfId="0" applyFont="1" applyFill="1" applyBorder="1" applyAlignment="1">
      <alignment vertical="center"/>
    </xf>
    <xf numFmtId="0" fontId="12" fillId="9" borderId="3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13" fillId="2" borderId="33" xfId="0" applyFont="1" applyFill="1" applyBorder="1"/>
    <xf numFmtId="0" fontId="14" fillId="10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9" fillId="4" borderId="11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9" fillId="5" borderId="1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8" xfId="0" applyFont="1" applyBorder="1"/>
    <xf numFmtId="0" fontId="9" fillId="4" borderId="24" xfId="0" applyFont="1" applyFill="1" applyBorder="1" applyAlignment="1">
      <alignment vertical="center" wrapText="1"/>
    </xf>
    <xf numFmtId="0" fontId="9" fillId="2" borderId="24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9" fillId="4" borderId="24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/>
    </xf>
    <xf numFmtId="0" fontId="9" fillId="2" borderId="24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23" xfId="0" applyFont="1" applyBorder="1"/>
    <xf numFmtId="0" fontId="2" fillId="6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22" xfId="0" applyFont="1" applyBorder="1"/>
    <xf numFmtId="0" fontId="9" fillId="2" borderId="20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9" fillId="4" borderId="2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/>
    </xf>
    <xf numFmtId="0" fontId="4" fillId="0" borderId="5" xfId="0" applyFont="1" applyBorder="1"/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9" fillId="7" borderId="11" xfId="0" applyFont="1" applyFill="1" applyBorder="1" applyAlignment="1">
      <alignment vertical="center"/>
    </xf>
    <xf numFmtId="0" fontId="9" fillId="7" borderId="11" xfId="0" applyFont="1" applyFill="1" applyBorder="1" applyAlignment="1">
      <alignment vertical="center" wrapText="1"/>
    </xf>
    <xf numFmtId="0" fontId="4" fillId="0" borderId="16" xfId="0" applyFont="1" applyBorder="1"/>
    <xf numFmtId="0" fontId="4" fillId="0" borderId="19" xfId="0" applyFont="1" applyBorder="1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9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14" fillId="10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workbookViewId="0"/>
  </sheetViews>
  <sheetFormatPr defaultColWidth="12.6640625" defaultRowHeight="15" customHeight="1" x14ac:dyDescent="0.25"/>
  <cols>
    <col min="1" max="1" width="20.6640625" customWidth="1"/>
  </cols>
  <sheetData>
    <row r="1" spans="1:4" ht="13.2" x14ac:dyDescent="0.25">
      <c r="A1" s="1" t="s">
        <v>0</v>
      </c>
      <c r="B1" s="1"/>
      <c r="C1" s="1"/>
      <c r="D1" s="1"/>
    </row>
    <row r="2" spans="1:4" ht="13.2" x14ac:dyDescent="0.25">
      <c r="A2" s="1"/>
      <c r="B2" s="1"/>
      <c r="C2" s="1"/>
      <c r="D2" s="1"/>
    </row>
    <row r="3" spans="1:4" ht="13.8" x14ac:dyDescent="0.25">
      <c r="A3" s="2" t="s">
        <v>1</v>
      </c>
      <c r="B3" s="156" t="s">
        <v>2</v>
      </c>
      <c r="C3" s="157"/>
      <c r="D3" s="158"/>
    </row>
    <row r="5" spans="1:4" ht="15" customHeight="1" x14ac:dyDescent="0.45">
      <c r="A5" s="3" t="s">
        <v>3</v>
      </c>
      <c r="B5" s="4">
        <f>VLOOKUP(VLOOKUP($B$3,Cursos!$A$2:$G$11,2,0),Enade!$I$2:$U$11,6,0)</f>
        <v>49</v>
      </c>
      <c r="C5" s="5"/>
    </row>
    <row r="6" spans="1:4" ht="15" customHeight="1" x14ac:dyDescent="0.45">
      <c r="A6" s="3" t="s">
        <v>4</v>
      </c>
      <c r="B6" s="4">
        <f>VLOOKUP(VLOOKUP($B$3,Cursos!$A$2:$G$11,2,0),Enade!$I$2:$U$11,7,0)</f>
        <v>39</v>
      </c>
      <c r="C6" s="5"/>
    </row>
    <row r="7" spans="1:4" ht="13.2" x14ac:dyDescent="0.25">
      <c r="A7" s="3" t="s">
        <v>5</v>
      </c>
      <c r="B7" s="6">
        <f>B5-B6</f>
        <v>10</v>
      </c>
      <c r="C7" s="5"/>
    </row>
    <row r="8" spans="1:4" ht="13.2" x14ac:dyDescent="0.25">
      <c r="B8" s="5"/>
      <c r="C8" s="5"/>
    </row>
    <row r="9" spans="1:4" ht="15" customHeight="1" x14ac:dyDescent="0.45">
      <c r="A9" s="7" t="s">
        <v>6</v>
      </c>
      <c r="B9" s="8">
        <f>VLOOKUP(VLOOKUP($B$3,Cursos!$A$2:$G$11,2,0),CPC!$I$2:$AL$11,30,0)</f>
        <v>4</v>
      </c>
      <c r="C9" s="4">
        <f>VLOOKUP(VLOOKUP($B$3,Cursos!$A$2:$G$11,2,0),CPC!$I$2:$AL$11,29,0)</f>
        <v>3.419</v>
      </c>
    </row>
    <row r="10" spans="1:4" ht="13.2" x14ac:dyDescent="0.25">
      <c r="A10" s="7" t="s">
        <v>7</v>
      </c>
      <c r="B10" s="9">
        <f>VLOOKUP(VLOOKUP($B$3,Cursos!$A$2:$G$11,2,0),IDD!$D$2:$O$11,12,0)</f>
        <v>3</v>
      </c>
      <c r="C10" s="6">
        <f>VLOOKUP(VLOOKUP($B$3,Cursos!$A$2:$G$11,2,0),IDD!$D$2:$O$11,11,0)</f>
        <v>2.7789999999999999</v>
      </c>
    </row>
    <row r="11" spans="1:4" ht="13.2" x14ac:dyDescent="0.25">
      <c r="B11" s="5"/>
      <c r="C11" s="5"/>
    </row>
    <row r="12" spans="1:4" ht="15" customHeight="1" x14ac:dyDescent="0.45">
      <c r="A12" s="7" t="s">
        <v>8</v>
      </c>
      <c r="B12" s="8">
        <f>VLOOKUP(VLOOKUP($B$3,Cursos!$A$2:$G$11,2,0),Enade!$I$2:$U$11,13,0)</f>
        <v>4</v>
      </c>
      <c r="C12" s="4">
        <f>VLOOKUP(VLOOKUP($B$3,Cursos!$A$2:$G$11,2,0),Enade!$I$2:$U$11,12,0)</f>
        <v>3.0832999999999999</v>
      </c>
    </row>
    <row r="13" spans="1:4" ht="15" customHeight="1" x14ac:dyDescent="0.45">
      <c r="A13" s="3" t="s">
        <v>9</v>
      </c>
      <c r="B13" s="4">
        <f>VLOOKUP(VLOOKUP($B$3,Cursos!$A$2:$G$11,2,0),Enade!$I$2:$U$11,8,0)</f>
        <v>46.964100000000002</v>
      </c>
      <c r="C13" s="5"/>
    </row>
    <row r="14" spans="1:4" ht="15" customHeight="1" x14ac:dyDescent="0.45">
      <c r="A14" s="3" t="s">
        <v>10</v>
      </c>
      <c r="B14" s="4">
        <f>VLOOKUP(VLOOKUP($B$3,Cursos!$A$2:$G$11,2,0),Enade!$I$2:$U$11,9,0)</f>
        <v>3.1065</v>
      </c>
      <c r="C14" s="5"/>
    </row>
    <row r="15" spans="1:4" ht="15" customHeight="1" x14ac:dyDescent="0.45">
      <c r="A15" s="3" t="s">
        <v>11</v>
      </c>
      <c r="B15" s="4">
        <f>VLOOKUP(VLOOKUP($B$3,Cursos!$A$2:$G$11,2,0),Enade!$I$2:$U$11,10,0)</f>
        <v>44.130800000000001</v>
      </c>
      <c r="C15" s="5"/>
    </row>
    <row r="16" spans="1:4" ht="15" customHeight="1" x14ac:dyDescent="0.45">
      <c r="A16" s="3" t="s">
        <v>12</v>
      </c>
      <c r="B16" s="4">
        <f>VLOOKUP(VLOOKUP($B$3,Cursos!$A$2:$G$11,2,0),Enade!$I$2:$U$11,11,0)</f>
        <v>3.0754999999999999</v>
      </c>
      <c r="C16" s="5"/>
    </row>
  </sheetData>
  <mergeCells count="1">
    <mergeCell ref="B3:D3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Cursos!$A$2:$A$11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03"/>
  <sheetViews>
    <sheetView tabSelected="1" zoomScaleNormal="100" workbookViewId="0">
      <pane ySplit="4" topLeftCell="A135" activePane="bottomLeft" state="frozen"/>
      <selection pane="bottomLeft" activeCell="N143" sqref="N143"/>
    </sheetView>
  </sheetViews>
  <sheetFormatPr defaultColWidth="12.6640625" defaultRowHeight="15" customHeight="1" x14ac:dyDescent="0.25"/>
  <cols>
    <col min="1" max="1" width="20.33203125" customWidth="1"/>
    <col min="2" max="2" width="5.6640625" customWidth="1"/>
    <col min="3" max="3" width="5.44140625" customWidth="1"/>
    <col min="4" max="4" width="44.88671875" customWidth="1"/>
    <col min="5" max="5" width="59.33203125" customWidth="1"/>
    <col min="6" max="6" width="3.33203125" customWidth="1"/>
    <col min="7" max="26" width="8.6640625" customWidth="1"/>
  </cols>
  <sheetData>
    <row r="1" spans="1:26" ht="12.75" customHeight="1" x14ac:dyDescent="0.25">
      <c r="A1" s="1" t="s">
        <v>0</v>
      </c>
      <c r="B1" s="1"/>
      <c r="C1" s="1"/>
      <c r="D1" s="1"/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.75" customHeight="1" x14ac:dyDescent="0.25">
      <c r="A2" s="1"/>
      <c r="B2" s="1"/>
      <c r="C2" s="1"/>
      <c r="D2" s="1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 x14ac:dyDescent="0.25">
      <c r="A3" s="2" t="s">
        <v>1</v>
      </c>
      <c r="B3" s="156" t="s">
        <v>13</v>
      </c>
      <c r="C3" s="157"/>
      <c r="D3" s="158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1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159" t="s">
        <v>14</v>
      </c>
      <c r="B5" s="122"/>
      <c r="C5" s="122"/>
      <c r="D5" s="122"/>
      <c r="E5" s="123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5">
      <c r="A6" s="13" t="s">
        <v>15</v>
      </c>
      <c r="B6" s="13" t="s">
        <v>16</v>
      </c>
      <c r="C6" s="13" t="s">
        <v>17</v>
      </c>
      <c r="D6" s="14" t="s">
        <v>18</v>
      </c>
      <c r="E6" s="15" t="s">
        <v>19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5">
      <c r="A7" s="16" t="s">
        <v>20</v>
      </c>
      <c r="B7" s="17" t="s">
        <v>21</v>
      </c>
      <c r="C7" s="17">
        <v>4</v>
      </c>
      <c r="D7" s="18" t="s">
        <v>22</v>
      </c>
      <c r="E7" s="19">
        <v>2019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 x14ac:dyDescent="0.25">
      <c r="A8" s="139" t="s">
        <v>23</v>
      </c>
      <c r="B8" s="122"/>
      <c r="C8" s="122"/>
      <c r="D8" s="122"/>
      <c r="E8" s="122"/>
      <c r="F8" s="122"/>
      <c r="G8" s="12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 x14ac:dyDescent="0.25">
      <c r="A9" s="20" t="s">
        <v>24</v>
      </c>
      <c r="B9" s="21" t="s">
        <v>21</v>
      </c>
      <c r="C9" s="21">
        <v>5</v>
      </c>
      <c r="D9" s="22" t="s">
        <v>25</v>
      </c>
      <c r="E9" s="22" t="s">
        <v>26</v>
      </c>
      <c r="F9" s="23"/>
      <c r="G9" s="24">
        <v>1808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3.5" customHeight="1" x14ac:dyDescent="0.25">
      <c r="A10" s="107" t="s">
        <v>27</v>
      </c>
      <c r="B10" s="108" t="s">
        <v>21</v>
      </c>
      <c r="C10" s="108">
        <v>1</v>
      </c>
      <c r="D10" s="160" t="s">
        <v>28</v>
      </c>
      <c r="E10" s="25" t="s">
        <v>29</v>
      </c>
      <c r="F10" s="11"/>
      <c r="G10" s="154">
        <v>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 x14ac:dyDescent="0.25">
      <c r="A11" s="103"/>
      <c r="B11" s="103"/>
      <c r="C11" s="103"/>
      <c r="D11" s="103"/>
      <c r="E11" s="25" t="s">
        <v>30</v>
      </c>
      <c r="F11" s="11"/>
      <c r="G11" s="10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 x14ac:dyDescent="0.25">
      <c r="A12" s="103"/>
      <c r="B12" s="103"/>
      <c r="C12" s="103"/>
      <c r="D12" s="103"/>
      <c r="E12" s="25" t="s">
        <v>31</v>
      </c>
      <c r="F12" s="11"/>
      <c r="G12" s="10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5">
      <c r="A13" s="103"/>
      <c r="B13" s="103"/>
      <c r="C13" s="103"/>
      <c r="D13" s="103"/>
      <c r="E13" s="25" t="s">
        <v>32</v>
      </c>
      <c r="F13" s="11"/>
      <c r="G13" s="10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5">
      <c r="A14" s="103"/>
      <c r="B14" s="103"/>
      <c r="C14" s="103"/>
      <c r="D14" s="103"/>
      <c r="E14" s="25" t="s">
        <v>33</v>
      </c>
      <c r="F14" s="11"/>
      <c r="G14" s="10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 x14ac:dyDescent="0.25">
      <c r="A15" s="103"/>
      <c r="B15" s="103"/>
      <c r="C15" s="103"/>
      <c r="D15" s="103"/>
      <c r="E15" s="25" t="s">
        <v>34</v>
      </c>
      <c r="F15" s="11"/>
      <c r="G15" s="104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5.25" hidden="1" customHeight="1" x14ac:dyDescent="0.25">
      <c r="A16" s="103"/>
      <c r="B16" s="103"/>
      <c r="C16" s="103"/>
      <c r="D16" s="103"/>
      <c r="E16" s="11"/>
      <c r="F16" s="11"/>
      <c r="G16" s="26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.25" hidden="1" customHeight="1" x14ac:dyDescent="0.25">
      <c r="A17" s="103"/>
      <c r="B17" s="103"/>
      <c r="C17" s="103"/>
      <c r="D17" s="103"/>
      <c r="E17" s="11"/>
      <c r="F17" s="11"/>
      <c r="G17" s="26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0.75" hidden="1" customHeight="1" x14ac:dyDescent="0.25">
      <c r="A18" s="103"/>
      <c r="B18" s="103"/>
      <c r="C18" s="103"/>
      <c r="D18" s="103"/>
      <c r="E18" s="11"/>
      <c r="F18" s="11"/>
      <c r="G18" s="26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hidden="1" customHeight="1" x14ac:dyDescent="0.25">
      <c r="A19" s="103"/>
      <c r="B19" s="103"/>
      <c r="C19" s="103"/>
      <c r="D19" s="103"/>
      <c r="E19" s="11"/>
      <c r="F19" s="11"/>
      <c r="G19" s="26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hidden="1" customHeight="1" x14ac:dyDescent="0.25">
      <c r="A20" s="103"/>
      <c r="B20" s="103"/>
      <c r="C20" s="103"/>
      <c r="D20" s="103"/>
      <c r="E20" s="11"/>
      <c r="F20" s="11"/>
      <c r="G20" s="26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hidden="1" customHeight="1" x14ac:dyDescent="0.25">
      <c r="A21" s="103"/>
      <c r="B21" s="103"/>
      <c r="C21" s="103"/>
      <c r="D21" s="103"/>
      <c r="E21" s="11"/>
      <c r="F21" s="11"/>
      <c r="G21" s="26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hidden="1" customHeight="1" x14ac:dyDescent="0.25">
      <c r="A22" s="103"/>
      <c r="B22" s="103"/>
      <c r="C22" s="103"/>
      <c r="D22" s="103"/>
      <c r="E22" s="11"/>
      <c r="F22" s="11"/>
      <c r="G22" s="26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hidden="1" customHeight="1" x14ac:dyDescent="0.25">
      <c r="A23" s="103"/>
      <c r="B23" s="103"/>
      <c r="C23" s="103"/>
      <c r="D23" s="103"/>
      <c r="E23" s="11"/>
      <c r="F23" s="11"/>
      <c r="G23" s="26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hidden="1" customHeight="1" x14ac:dyDescent="0.25">
      <c r="A24" s="103"/>
      <c r="B24" s="103"/>
      <c r="C24" s="103"/>
      <c r="D24" s="103"/>
      <c r="E24" s="11"/>
      <c r="F24" s="11"/>
      <c r="G24" s="26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hidden="1" customHeight="1" x14ac:dyDescent="0.25">
      <c r="A25" s="104"/>
      <c r="B25" s="104"/>
      <c r="C25" s="104"/>
      <c r="D25" s="104"/>
      <c r="E25" s="11"/>
      <c r="F25" s="11"/>
      <c r="G25" s="26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3.5" customHeight="1" x14ac:dyDescent="0.25">
      <c r="A26" s="106" t="s">
        <v>35</v>
      </c>
      <c r="B26" s="102" t="s">
        <v>21</v>
      </c>
      <c r="C26" s="102">
        <v>5</v>
      </c>
      <c r="D26" s="105" t="s">
        <v>36</v>
      </c>
      <c r="E26" s="27" t="s">
        <v>37</v>
      </c>
      <c r="F26" s="23"/>
      <c r="G26" s="152">
        <v>10026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 x14ac:dyDescent="0.25">
      <c r="A27" s="103"/>
      <c r="B27" s="103"/>
      <c r="C27" s="103"/>
      <c r="D27" s="103"/>
      <c r="E27" s="27" t="s">
        <v>38</v>
      </c>
      <c r="F27" s="23"/>
      <c r="G27" s="15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 x14ac:dyDescent="0.25">
      <c r="A28" s="103"/>
      <c r="B28" s="103"/>
      <c r="C28" s="103"/>
      <c r="D28" s="103"/>
      <c r="E28" s="27" t="s">
        <v>39</v>
      </c>
      <c r="F28" s="23"/>
      <c r="G28" s="15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 x14ac:dyDescent="0.25">
      <c r="A29" s="103"/>
      <c r="B29" s="103"/>
      <c r="C29" s="103"/>
      <c r="D29" s="103"/>
      <c r="E29" s="27" t="s">
        <v>40</v>
      </c>
      <c r="F29" s="23"/>
      <c r="G29" s="15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 x14ac:dyDescent="0.25">
      <c r="A30" s="104"/>
      <c r="B30" s="104"/>
      <c r="C30" s="104"/>
      <c r="D30" s="104"/>
      <c r="E30" s="27" t="s">
        <v>41</v>
      </c>
      <c r="F30" s="23"/>
      <c r="G30" s="15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25">
      <c r="A31" s="107" t="s">
        <v>42</v>
      </c>
      <c r="B31" s="108" t="s">
        <v>21</v>
      </c>
      <c r="C31" s="108">
        <v>4</v>
      </c>
      <c r="D31" s="109" t="s">
        <v>43</v>
      </c>
      <c r="E31" s="25"/>
      <c r="F31" s="11"/>
      <c r="G31" s="11" t="str">
        <f>VLOOKUP($B$3,Cursos!$A$2:$C$11,1,0)</f>
        <v>Engenharia Elétrica - Campus Vitória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25">
      <c r="A32" s="103"/>
      <c r="B32" s="103"/>
      <c r="C32" s="103"/>
      <c r="D32" s="103"/>
      <c r="E32" s="25" t="s">
        <v>44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25">
      <c r="A33" s="103"/>
      <c r="B33" s="103"/>
      <c r="C33" s="103"/>
      <c r="D33" s="103"/>
      <c r="E33" s="25" t="s">
        <v>45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25">
      <c r="A34" s="103"/>
      <c r="B34" s="103"/>
      <c r="C34" s="103"/>
      <c r="D34" s="103"/>
      <c r="E34" s="25" t="s">
        <v>46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25">
      <c r="A35" s="103"/>
      <c r="B35" s="103"/>
      <c r="C35" s="103"/>
      <c r="D35" s="103"/>
      <c r="E35" s="25" t="s">
        <v>47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25">
      <c r="A36" s="103"/>
      <c r="B36" s="103"/>
      <c r="C36" s="103"/>
      <c r="D36" s="103"/>
      <c r="E36" s="25" t="s">
        <v>48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25">
      <c r="A37" s="103"/>
      <c r="B37" s="103"/>
      <c r="C37" s="103"/>
      <c r="D37" s="103"/>
      <c r="E37" s="25" t="s">
        <v>49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25">
      <c r="A38" s="103"/>
      <c r="B38" s="103"/>
      <c r="C38" s="103"/>
      <c r="D38" s="103"/>
      <c r="E38" s="25" t="s">
        <v>50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25">
      <c r="A39" s="103"/>
      <c r="B39" s="103"/>
      <c r="C39" s="103"/>
      <c r="D39" s="103"/>
      <c r="E39" s="25" t="s">
        <v>51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25">
      <c r="A40" s="103"/>
      <c r="B40" s="103"/>
      <c r="C40" s="103"/>
      <c r="D40" s="103"/>
      <c r="E40" s="25" t="s">
        <v>52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25">
      <c r="A41" s="103"/>
      <c r="B41" s="103"/>
      <c r="C41" s="103"/>
      <c r="D41" s="103"/>
      <c r="E41" s="25" t="s">
        <v>53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25">
      <c r="A42" s="103"/>
      <c r="B42" s="103"/>
      <c r="C42" s="103"/>
      <c r="D42" s="103"/>
      <c r="E42" s="25" t="s">
        <v>54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25">
      <c r="A43" s="103"/>
      <c r="B43" s="103"/>
      <c r="C43" s="103"/>
      <c r="D43" s="103"/>
      <c r="E43" s="25" t="s">
        <v>55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25">
      <c r="A44" s="103"/>
      <c r="B44" s="103"/>
      <c r="C44" s="103"/>
      <c r="D44" s="103"/>
      <c r="E44" s="25" t="s">
        <v>56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25">
      <c r="A45" s="103"/>
      <c r="B45" s="103"/>
      <c r="C45" s="103"/>
      <c r="D45" s="103"/>
      <c r="E45" s="25" t="s">
        <v>57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25">
      <c r="A46" s="103"/>
      <c r="B46" s="103"/>
      <c r="C46" s="103"/>
      <c r="D46" s="103"/>
      <c r="E46" s="25" t="s">
        <v>58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25">
      <c r="A47" s="103"/>
      <c r="B47" s="103"/>
      <c r="C47" s="103"/>
      <c r="D47" s="103"/>
      <c r="E47" s="25" t="s">
        <v>59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25">
      <c r="A48" s="103"/>
      <c r="B48" s="103"/>
      <c r="C48" s="103"/>
      <c r="D48" s="103"/>
      <c r="E48" s="25" t="s">
        <v>60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25">
      <c r="A49" s="103"/>
      <c r="B49" s="103"/>
      <c r="C49" s="103"/>
      <c r="D49" s="103"/>
      <c r="E49" s="25" t="s">
        <v>61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25">
      <c r="A50" s="103"/>
      <c r="B50" s="103"/>
      <c r="C50" s="103"/>
      <c r="D50" s="103"/>
      <c r="E50" s="25" t="s">
        <v>62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25">
      <c r="A51" s="103"/>
      <c r="B51" s="103"/>
      <c r="C51" s="103"/>
      <c r="D51" s="103"/>
      <c r="E51" s="25" t="s">
        <v>63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25">
      <c r="A52" s="103"/>
      <c r="B52" s="103"/>
      <c r="C52" s="103"/>
      <c r="D52" s="103"/>
      <c r="E52" s="25" t="s">
        <v>64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25">
      <c r="A53" s="103"/>
      <c r="B53" s="103"/>
      <c r="C53" s="103"/>
      <c r="D53" s="103"/>
      <c r="E53" s="25" t="s">
        <v>65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25">
      <c r="A54" s="103"/>
      <c r="B54" s="103"/>
      <c r="C54" s="103"/>
      <c r="D54" s="103"/>
      <c r="E54" s="25" t="s">
        <v>66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25">
      <c r="A55" s="103"/>
      <c r="B55" s="103"/>
      <c r="C55" s="103"/>
      <c r="D55" s="103"/>
      <c r="E55" s="25" t="s">
        <v>67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25">
      <c r="A56" s="103"/>
      <c r="B56" s="103"/>
      <c r="C56" s="103"/>
      <c r="D56" s="103"/>
      <c r="E56" s="25" t="s">
        <v>68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25">
      <c r="A57" s="103"/>
      <c r="B57" s="103"/>
      <c r="C57" s="103"/>
      <c r="D57" s="103"/>
      <c r="E57" s="25" t="s">
        <v>69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25">
      <c r="A58" s="103"/>
      <c r="B58" s="103"/>
      <c r="C58" s="103"/>
      <c r="D58" s="103"/>
      <c r="E58" s="25" t="s">
        <v>70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25">
      <c r="A59" s="103"/>
      <c r="B59" s="103"/>
      <c r="C59" s="103"/>
      <c r="D59" s="103"/>
      <c r="E59" s="25" t="s">
        <v>71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25">
      <c r="A60" s="104"/>
      <c r="B60" s="104"/>
      <c r="C60" s="104"/>
      <c r="D60" s="104"/>
      <c r="E60" s="25" t="s">
        <v>72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20" t="s">
        <v>73</v>
      </c>
      <c r="B61" s="21" t="s">
        <v>21</v>
      </c>
      <c r="C61" s="21">
        <v>7</v>
      </c>
      <c r="D61" s="22" t="s">
        <v>74</v>
      </c>
      <c r="E61" s="22" t="s">
        <v>75</v>
      </c>
      <c r="F61" s="23"/>
      <c r="G61" s="28">
        <f>VLOOKUP(B3,Cursos!$A$2:$B$11,2,0)</f>
        <v>88399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.5" customHeight="1" x14ac:dyDescent="0.25">
      <c r="A62" s="107" t="s">
        <v>76</v>
      </c>
      <c r="B62" s="108" t="s">
        <v>21</v>
      </c>
      <c r="C62" s="108">
        <v>1</v>
      </c>
      <c r="D62" s="109" t="s">
        <v>77</v>
      </c>
      <c r="E62" s="18" t="s">
        <v>78</v>
      </c>
      <c r="F62" s="11"/>
      <c r="G62" s="155">
        <f>VLOOKUP($B$3,Cursos!$A$2:$F$11,6,0)</f>
        <v>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04"/>
      <c r="B63" s="104"/>
      <c r="C63" s="104"/>
      <c r="D63" s="104"/>
      <c r="E63" s="25" t="s">
        <v>79</v>
      </c>
      <c r="F63" s="11"/>
      <c r="G63" s="15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20" t="s">
        <v>80</v>
      </c>
      <c r="B64" s="21" t="s">
        <v>21</v>
      </c>
      <c r="C64" s="21">
        <v>7</v>
      </c>
      <c r="D64" s="22" t="s">
        <v>81</v>
      </c>
      <c r="E64" s="29" t="s">
        <v>82</v>
      </c>
      <c r="F64" s="23"/>
      <c r="G64" s="23" t="str">
        <f>VLOOKUP(VLOOKUP($B$3,Cursos!$A$2:$G$11,7,0),MUNICIPIOS!$B$5:$D$5574,2,0)</f>
        <v>VITORIA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.5" customHeight="1" x14ac:dyDescent="0.25">
      <c r="A65" s="107" t="s">
        <v>83</v>
      </c>
      <c r="B65" s="108" t="s">
        <v>21</v>
      </c>
      <c r="C65" s="154">
        <v>2</v>
      </c>
      <c r="D65" s="109" t="s">
        <v>84</v>
      </c>
      <c r="E65" s="18" t="s">
        <v>85</v>
      </c>
      <c r="F65" s="11"/>
      <c r="G65" s="155" t="s">
        <v>86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03"/>
      <c r="B66" s="103"/>
      <c r="C66" s="103"/>
      <c r="D66" s="103"/>
      <c r="E66" s="18" t="s">
        <v>87</v>
      </c>
      <c r="F66" s="11"/>
      <c r="G66" s="15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03"/>
      <c r="B67" s="103"/>
      <c r="C67" s="103"/>
      <c r="D67" s="103"/>
      <c r="E67" s="18" t="s">
        <v>88</v>
      </c>
      <c r="F67" s="11"/>
      <c r="G67" s="15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03"/>
      <c r="B68" s="103"/>
      <c r="C68" s="103"/>
      <c r="D68" s="103"/>
      <c r="E68" s="18" t="s">
        <v>89</v>
      </c>
      <c r="F68" s="11"/>
      <c r="G68" s="15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03"/>
      <c r="B69" s="103"/>
      <c r="C69" s="103"/>
      <c r="D69" s="103"/>
      <c r="E69" s="18" t="s">
        <v>90</v>
      </c>
      <c r="F69" s="11"/>
      <c r="G69" s="15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03"/>
      <c r="B70" s="103"/>
      <c r="C70" s="103"/>
      <c r="D70" s="103"/>
      <c r="E70" s="18" t="s">
        <v>91</v>
      </c>
      <c r="F70" s="11"/>
      <c r="G70" s="15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03"/>
      <c r="B71" s="103"/>
      <c r="C71" s="103"/>
      <c r="D71" s="103"/>
      <c r="E71" s="18" t="s">
        <v>92</v>
      </c>
      <c r="F71" s="11"/>
      <c r="G71" s="15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03"/>
      <c r="B72" s="103"/>
      <c r="C72" s="103"/>
      <c r="D72" s="103"/>
      <c r="E72" s="18" t="s">
        <v>93</v>
      </c>
      <c r="F72" s="11"/>
      <c r="G72" s="15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03"/>
      <c r="B73" s="103"/>
      <c r="C73" s="103"/>
      <c r="D73" s="103"/>
      <c r="E73" s="18" t="s">
        <v>94</v>
      </c>
      <c r="F73" s="11"/>
      <c r="G73" s="15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03"/>
      <c r="B74" s="103"/>
      <c r="C74" s="103"/>
      <c r="D74" s="103"/>
      <c r="E74" s="18" t="s">
        <v>95</v>
      </c>
      <c r="F74" s="11"/>
      <c r="G74" s="15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03"/>
      <c r="B75" s="103"/>
      <c r="C75" s="103"/>
      <c r="D75" s="103"/>
      <c r="E75" s="18" t="s">
        <v>96</v>
      </c>
      <c r="F75" s="11"/>
      <c r="G75" s="15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03"/>
      <c r="B76" s="103"/>
      <c r="C76" s="103"/>
      <c r="D76" s="103"/>
      <c r="E76" s="18" t="s">
        <v>97</v>
      </c>
      <c r="F76" s="11"/>
      <c r="G76" s="15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03"/>
      <c r="B77" s="103"/>
      <c r="C77" s="103"/>
      <c r="D77" s="103"/>
      <c r="E77" s="18" t="s">
        <v>98</v>
      </c>
      <c r="F77" s="11"/>
      <c r="G77" s="15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03"/>
      <c r="B78" s="103"/>
      <c r="C78" s="103"/>
      <c r="D78" s="103"/>
      <c r="E78" s="18" t="s">
        <v>99</v>
      </c>
      <c r="F78" s="11"/>
      <c r="G78" s="15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03"/>
      <c r="B79" s="103"/>
      <c r="C79" s="103"/>
      <c r="D79" s="103"/>
      <c r="E79" s="18" t="s">
        <v>100</v>
      </c>
      <c r="F79" s="11"/>
      <c r="G79" s="15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03"/>
      <c r="B80" s="103"/>
      <c r="C80" s="103"/>
      <c r="D80" s="103"/>
      <c r="E80" s="18" t="s">
        <v>101</v>
      </c>
      <c r="F80" s="11"/>
      <c r="G80" s="15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03"/>
      <c r="B81" s="103"/>
      <c r="C81" s="103"/>
      <c r="D81" s="103"/>
      <c r="E81" s="18" t="s">
        <v>102</v>
      </c>
      <c r="F81" s="11"/>
      <c r="G81" s="15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03"/>
      <c r="B82" s="103"/>
      <c r="C82" s="103"/>
      <c r="D82" s="103"/>
      <c r="E82" s="18" t="s">
        <v>103</v>
      </c>
      <c r="F82" s="11"/>
      <c r="G82" s="15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03"/>
      <c r="B83" s="103"/>
      <c r="C83" s="103"/>
      <c r="D83" s="103"/>
      <c r="E83" s="18" t="s">
        <v>104</v>
      </c>
      <c r="F83" s="11"/>
      <c r="G83" s="15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03"/>
      <c r="B84" s="103"/>
      <c r="C84" s="103"/>
      <c r="D84" s="103"/>
      <c r="E84" s="18" t="s">
        <v>105</v>
      </c>
      <c r="F84" s="11"/>
      <c r="G84" s="15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03"/>
      <c r="B85" s="103"/>
      <c r="C85" s="103"/>
      <c r="D85" s="103"/>
      <c r="E85" s="18" t="s">
        <v>106</v>
      </c>
      <c r="F85" s="11"/>
      <c r="G85" s="15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03"/>
      <c r="B86" s="103"/>
      <c r="C86" s="103"/>
      <c r="D86" s="103"/>
      <c r="E86" s="18" t="s">
        <v>107</v>
      </c>
      <c r="F86" s="11"/>
      <c r="G86" s="15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03"/>
      <c r="B87" s="103"/>
      <c r="C87" s="103"/>
      <c r="D87" s="103"/>
      <c r="E87" s="18" t="s">
        <v>108</v>
      </c>
      <c r="F87" s="11"/>
      <c r="G87" s="15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03"/>
      <c r="B88" s="103"/>
      <c r="C88" s="103"/>
      <c r="D88" s="103"/>
      <c r="E88" s="18" t="s">
        <v>109</v>
      </c>
      <c r="F88" s="11"/>
      <c r="G88" s="15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03"/>
      <c r="B89" s="103"/>
      <c r="C89" s="103"/>
      <c r="D89" s="103"/>
      <c r="E89" s="18" t="s">
        <v>110</v>
      </c>
      <c r="F89" s="11"/>
      <c r="G89" s="15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03"/>
      <c r="B90" s="103"/>
      <c r="C90" s="103"/>
      <c r="D90" s="103"/>
      <c r="E90" s="18" t="s">
        <v>111</v>
      </c>
      <c r="F90" s="11"/>
      <c r="G90" s="15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03"/>
      <c r="B91" s="103"/>
      <c r="C91" s="103"/>
      <c r="D91" s="103"/>
      <c r="E91" s="18" t="s">
        <v>112</v>
      </c>
      <c r="F91" s="11"/>
      <c r="G91" s="15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04"/>
      <c r="B92" s="104"/>
      <c r="C92" s="104"/>
      <c r="D92" s="104"/>
      <c r="E92" s="18" t="s">
        <v>113</v>
      </c>
      <c r="F92" s="11"/>
      <c r="G92" s="15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.5" customHeight="1" x14ac:dyDescent="0.25">
      <c r="A93" s="106" t="s">
        <v>114</v>
      </c>
      <c r="B93" s="102" t="s">
        <v>21</v>
      </c>
      <c r="C93" s="102">
        <v>1</v>
      </c>
      <c r="D93" s="105" t="s">
        <v>115</v>
      </c>
      <c r="E93" s="22" t="s">
        <v>116</v>
      </c>
      <c r="F93" s="23"/>
      <c r="G93" s="152">
        <v>3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03"/>
      <c r="B94" s="103"/>
      <c r="C94" s="103"/>
      <c r="D94" s="103"/>
      <c r="E94" s="22" t="s">
        <v>117</v>
      </c>
      <c r="F94" s="23"/>
      <c r="G94" s="15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03"/>
      <c r="B95" s="103"/>
      <c r="C95" s="103"/>
      <c r="D95" s="103"/>
      <c r="E95" s="22" t="s">
        <v>118</v>
      </c>
      <c r="F95" s="23"/>
      <c r="G95" s="15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03"/>
      <c r="B96" s="103"/>
      <c r="C96" s="103"/>
      <c r="D96" s="103"/>
      <c r="E96" s="22" t="s">
        <v>119</v>
      </c>
      <c r="F96" s="23"/>
      <c r="G96" s="15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04"/>
      <c r="B97" s="104"/>
      <c r="C97" s="104"/>
      <c r="D97" s="104"/>
      <c r="E97" s="22" t="s">
        <v>120</v>
      </c>
      <c r="F97" s="23"/>
      <c r="G97" s="15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39" t="s">
        <v>121</v>
      </c>
      <c r="B98" s="122"/>
      <c r="C98" s="122"/>
      <c r="D98" s="122"/>
      <c r="E98" s="122"/>
      <c r="F98" s="122"/>
      <c r="G98" s="122"/>
      <c r="H98" s="123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06" t="s">
        <v>122</v>
      </c>
      <c r="B99" s="102" t="s">
        <v>21</v>
      </c>
      <c r="C99" s="102">
        <v>2</v>
      </c>
      <c r="D99" s="105" t="s">
        <v>123</v>
      </c>
      <c r="E99" s="22" t="s">
        <v>124</v>
      </c>
      <c r="F99" s="23"/>
      <c r="G99" s="30">
        <f>SUMIFS(Arq_6!$C$2:$C$368,Arq_6!$B$2:$B$368,$G$61)/COUNTIF(Arq_6!$B$2:$B$368,$G$61)</f>
        <v>27.063829787234042</v>
      </c>
      <c r="H99" s="31" t="s">
        <v>125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03"/>
      <c r="B100" s="103"/>
      <c r="C100" s="103"/>
      <c r="D100" s="103"/>
      <c r="E100" s="22" t="s">
        <v>126</v>
      </c>
      <c r="F100" s="23"/>
      <c r="G100" s="32">
        <f>COUNTIFS(Arq_6!$B$2:$B$368,$G$61,Arq_6!$C$2:$C$368,"&lt;=20")</f>
        <v>0</v>
      </c>
      <c r="H100" s="33">
        <f t="shared" ref="H100:H105" si="0">G100/SUM(G$100:G$105)</f>
        <v>0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03"/>
      <c r="B101" s="103"/>
      <c r="C101" s="103"/>
      <c r="D101" s="103"/>
      <c r="E101" s="22" t="s">
        <v>127</v>
      </c>
      <c r="F101" s="23"/>
      <c r="G101" s="32">
        <f>COUNTIFS(Arq_6!$B$2:$B$368,$G$61,Arq_6!$C$2:$C$368,"&gt;=21")-COUNTIFS(Arq_6!$B$2:$B$368,$G$61,Arq_6!$C$2:$C$368,"&gt;=26")</f>
        <v>18</v>
      </c>
      <c r="H101" s="34">
        <f t="shared" si="0"/>
        <v>0.38297872340425532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03"/>
      <c r="B102" s="103"/>
      <c r="C102" s="103"/>
      <c r="D102" s="103"/>
      <c r="E102" s="22" t="s">
        <v>128</v>
      </c>
      <c r="F102" s="23"/>
      <c r="G102" s="32">
        <f>COUNTIFS(Arq_6!$B$2:$B$368,$G$61,Arq_6!$C$2:$C$368,"&gt;=26")-COUNTIFS(Arq_6!$B$2:$B$368,$G$61,Arq_6!$C$2:$C$368,"&gt;=30")</f>
        <v>23</v>
      </c>
      <c r="H102" s="34">
        <f t="shared" si="0"/>
        <v>0.48936170212765956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03"/>
      <c r="B103" s="103"/>
      <c r="C103" s="103"/>
      <c r="D103" s="103"/>
      <c r="E103" s="22" t="s">
        <v>129</v>
      </c>
      <c r="F103" s="23"/>
      <c r="G103" s="32">
        <f>COUNTIFS(Arq_6!$B$2:$B$368,$G$61,Arq_6!$C$2:$C$368,"&gt;=30")-COUNTIFS(Arq_6!$B$2:$B$368,$G$61,Arq_6!$C$2:$C$368,"&gt;=40")</f>
        <v>4</v>
      </c>
      <c r="H103" s="34">
        <f t="shared" si="0"/>
        <v>8.5106382978723402E-2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03"/>
      <c r="B104" s="103"/>
      <c r="C104" s="103"/>
      <c r="D104" s="103"/>
      <c r="E104" s="22" t="s">
        <v>130</v>
      </c>
      <c r="F104" s="23"/>
      <c r="G104" s="32">
        <f>COUNTIFS(Arq_6!$B$2:$B$368,$G$61,Arq_6!$C$2:$C$368,"&gt;=40")-COUNTIFS(Arq_6!$B$2:$B$368,$G$61,Arq_6!$C$2:$C$368,"&gt;=50")</f>
        <v>2</v>
      </c>
      <c r="H104" s="34">
        <f t="shared" si="0"/>
        <v>4.2553191489361701E-2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04"/>
      <c r="B105" s="104"/>
      <c r="C105" s="104"/>
      <c r="D105" s="104"/>
      <c r="E105" s="22" t="s">
        <v>131</v>
      </c>
      <c r="F105" s="23"/>
      <c r="G105" s="32">
        <f>COUNTIFS(Arq_6!$B$2:$B$368,$G$61,Arq_6!$C$2:$C$368,"&gt;=50")</f>
        <v>0</v>
      </c>
      <c r="H105" s="34">
        <f t="shared" si="0"/>
        <v>0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.5" customHeight="1" x14ac:dyDescent="0.25">
      <c r="A106" s="110" t="s">
        <v>132</v>
      </c>
      <c r="B106" s="111" t="s">
        <v>133</v>
      </c>
      <c r="C106" s="111">
        <v>1</v>
      </c>
      <c r="D106" s="112" t="s">
        <v>134</v>
      </c>
      <c r="E106" s="37" t="s">
        <v>135</v>
      </c>
      <c r="F106" s="38"/>
      <c r="G106" s="39">
        <f>COUNTIFS(Arq_5!$B$2:$B$368,$G$61,Arq_5!$C$2:$C$368,LEFT($E106,1))</f>
        <v>37</v>
      </c>
      <c r="H106" s="40">
        <f t="shared" ref="H106:H107" si="1">G106/SUM(G$106:G$107)</f>
        <v>0.78723404255319152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04"/>
      <c r="B107" s="104"/>
      <c r="C107" s="104"/>
      <c r="D107" s="104"/>
      <c r="E107" s="37" t="s">
        <v>136</v>
      </c>
      <c r="F107" s="38"/>
      <c r="G107" s="39">
        <f>COUNTIFS(Arq_5!$B$2:$B$368,$G$61,Arq_5!$C$2:$C$368,LEFT($E107,1))</f>
        <v>10</v>
      </c>
      <c r="H107" s="40">
        <f t="shared" si="1"/>
        <v>0.21276595744680851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06" t="s">
        <v>137</v>
      </c>
      <c r="B108" s="102" t="s">
        <v>21</v>
      </c>
      <c r="C108" s="102">
        <v>4</v>
      </c>
      <c r="D108" s="105" t="s">
        <v>138</v>
      </c>
      <c r="E108" s="22" t="s">
        <v>139</v>
      </c>
      <c r="F108" s="23"/>
      <c r="G108" s="30">
        <f>SUMIFS(Arq_2!$C$2:$C$368,Arq_2!$B$2:$B$368,$G$61)/COUNTIF(Arq_2!$B$2:$B$368,$G$61)</f>
        <v>2010</v>
      </c>
      <c r="H108" s="31" t="s">
        <v>125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03"/>
      <c r="B109" s="103"/>
      <c r="C109" s="103"/>
      <c r="D109" s="103"/>
      <c r="E109" s="41" t="s">
        <v>140</v>
      </c>
      <c r="F109" s="23"/>
      <c r="G109" s="32">
        <f>COUNTIFS(Arq_2!$B$2:$B$368,$G$61,Arq_2!$C$2:$C$368,"&gt;=2015")</f>
        <v>0</v>
      </c>
      <c r="H109" s="33">
        <f t="shared" ref="H109:H117" si="2">G109/SUM(G$109:G$117)</f>
        <v>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03"/>
      <c r="B110" s="103"/>
      <c r="C110" s="103"/>
      <c r="D110" s="103"/>
      <c r="E110" s="41">
        <v>2014</v>
      </c>
      <c r="F110" s="23"/>
      <c r="G110" s="32">
        <f>COUNTIFS(Arq_2!$B$2:$B$368,$G$61,Arq_2!$C$2:$C$368,LEFT($E110,4))</f>
        <v>8</v>
      </c>
      <c r="H110" s="33">
        <f t="shared" si="2"/>
        <v>0.1702127659574468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03"/>
      <c r="B111" s="103"/>
      <c r="C111" s="103"/>
      <c r="D111" s="103"/>
      <c r="E111" s="41">
        <v>2013</v>
      </c>
      <c r="F111" s="23"/>
      <c r="G111" s="32">
        <f>COUNTIFS(Arq_2!$B$2:$B$368,$G$61,Arq_2!$C$2:$C$368,LEFT($E111,4))</f>
        <v>3</v>
      </c>
      <c r="H111" s="33">
        <f t="shared" si="2"/>
        <v>6.3829787234042548E-2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03"/>
      <c r="B112" s="103"/>
      <c r="C112" s="103"/>
      <c r="D112" s="103"/>
      <c r="E112" s="41">
        <v>2012</v>
      </c>
      <c r="F112" s="23"/>
      <c r="G112" s="32">
        <f>COUNTIFS(Arq_2!$B$2:$B$368,$G$61,Arq_2!$C$2:$C$368,LEFT($E112,4))</f>
        <v>11</v>
      </c>
      <c r="H112" s="33">
        <f t="shared" si="2"/>
        <v>0.23404255319148937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03"/>
      <c r="B113" s="103"/>
      <c r="C113" s="103"/>
      <c r="D113" s="103"/>
      <c r="E113" s="41">
        <v>2011</v>
      </c>
      <c r="F113" s="23"/>
      <c r="G113" s="32">
        <f>COUNTIFS(Arq_2!$B$2:$B$368,$G$61,Arq_2!$C$2:$C$368,LEFT($E113,4))</f>
        <v>4</v>
      </c>
      <c r="H113" s="33">
        <f t="shared" si="2"/>
        <v>8.5106382978723402E-2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03"/>
      <c r="B114" s="103"/>
      <c r="C114" s="103"/>
      <c r="D114" s="103"/>
      <c r="E114" s="41">
        <v>2010</v>
      </c>
      <c r="F114" s="23"/>
      <c r="G114" s="32">
        <f>COUNTIFS(Arq_2!$B$2:$B$368,$G$61,Arq_2!$C$2:$C$368,LEFT($E114,4))</f>
        <v>4</v>
      </c>
      <c r="H114" s="33">
        <f t="shared" si="2"/>
        <v>8.5106382978723402E-2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03"/>
      <c r="B115" s="103"/>
      <c r="C115" s="103"/>
      <c r="D115" s="103"/>
      <c r="E115" s="41">
        <v>2009</v>
      </c>
      <c r="F115" s="23"/>
      <c r="G115" s="32">
        <f>COUNTIFS(Arq_2!$B$2:$B$368,$G$61,Arq_2!$C$2:$C$368,LEFT($E115,4))</f>
        <v>6</v>
      </c>
      <c r="H115" s="33">
        <f t="shared" si="2"/>
        <v>0.1276595744680851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03"/>
      <c r="B116" s="103"/>
      <c r="C116" s="103"/>
      <c r="D116" s="103"/>
      <c r="E116" s="41">
        <v>2008</v>
      </c>
      <c r="F116" s="23"/>
      <c r="G116" s="32">
        <f>COUNTIFS(Arq_2!$B$2:$B$368,$G$61,Arq_2!$C$2:$C$368,LEFT($E116,4))</f>
        <v>4</v>
      </c>
      <c r="H116" s="33">
        <f t="shared" si="2"/>
        <v>8.5106382978723402E-2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04"/>
      <c r="B117" s="104"/>
      <c r="C117" s="104"/>
      <c r="D117" s="104"/>
      <c r="E117" s="41" t="s">
        <v>141</v>
      </c>
      <c r="F117" s="23"/>
      <c r="G117" s="32">
        <f>COUNTIFS(Arq_2!$B$2:$B$368,$G$61,Arq_2!$C$2:$C$368,"&lt;=2007")</f>
        <v>7</v>
      </c>
      <c r="H117" s="33">
        <f t="shared" si="2"/>
        <v>0.14893617021276595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0" t="s">
        <v>142</v>
      </c>
      <c r="B118" s="111" t="s">
        <v>21</v>
      </c>
      <c r="C118" s="111">
        <v>4</v>
      </c>
      <c r="D118" s="112" t="s">
        <v>143</v>
      </c>
      <c r="E118" s="37" t="s">
        <v>144</v>
      </c>
      <c r="F118" s="38"/>
      <c r="G118" s="42">
        <f>SUMIFS(Arq_2!$D$2:$D$368,Arq_2!$B$2:$B$368,$G$61)/COUNTIF(Arq_2!$B$2:$B$368,$G$61)</f>
        <v>2012.9787234042553</v>
      </c>
      <c r="H118" s="43" t="s">
        <v>125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03"/>
      <c r="B119" s="103"/>
      <c r="C119" s="103"/>
      <c r="D119" s="103"/>
      <c r="E119" s="37" t="s">
        <v>145</v>
      </c>
      <c r="F119" s="38"/>
      <c r="G119" s="39">
        <f>COUNTIFS(Arq_2!$B$2:$B$368,$G$61,Arq_2!$D$2:$D$368,"&gt;=2016")</f>
        <v>0</v>
      </c>
      <c r="H119" s="40">
        <f t="shared" ref="H119:H126" si="3">G119/SUM(G$119:G$126)</f>
        <v>0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03"/>
      <c r="B120" s="103"/>
      <c r="C120" s="103"/>
      <c r="D120" s="103"/>
      <c r="E120" s="44" t="s">
        <v>146</v>
      </c>
      <c r="F120" s="38"/>
      <c r="G120" s="39">
        <f>COUNTIFS(Arq_2!$B$2:$B$368,$G$61,Arq_2!$D$2:$D$368,LEFT($E120,4))</f>
        <v>13</v>
      </c>
      <c r="H120" s="40">
        <f t="shared" si="3"/>
        <v>0.27659574468085107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03"/>
      <c r="B121" s="103"/>
      <c r="C121" s="103"/>
      <c r="D121" s="103"/>
      <c r="E121" s="44" t="s">
        <v>147</v>
      </c>
      <c r="F121" s="38"/>
      <c r="G121" s="39">
        <f>COUNTIFS(Arq_2!$B$2:$B$368,$G$61,Arq_2!$D$2:$D$368,LEFT($E121,4))</f>
        <v>7</v>
      </c>
      <c r="H121" s="40">
        <f t="shared" si="3"/>
        <v>0.14893617021276595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03"/>
      <c r="B122" s="103"/>
      <c r="C122" s="103"/>
      <c r="D122" s="103"/>
      <c r="E122" s="44" t="s">
        <v>148</v>
      </c>
      <c r="F122" s="38"/>
      <c r="G122" s="39">
        <f>COUNTIFS(Arq_2!$B$2:$B$368,$G$61,Arq_2!$D$2:$D$368,LEFT($E122,4))</f>
        <v>11</v>
      </c>
      <c r="H122" s="40">
        <f t="shared" si="3"/>
        <v>0.23404255319148937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03"/>
      <c r="B123" s="103"/>
      <c r="C123" s="103"/>
      <c r="D123" s="103"/>
      <c r="E123" s="44" t="s">
        <v>149</v>
      </c>
      <c r="F123" s="38"/>
      <c r="G123" s="39">
        <f>COUNTIFS(Arq_2!$B$2:$B$368,$G$61,Arq_2!$D$2:$D$368,LEFT($E123,4))</f>
        <v>6</v>
      </c>
      <c r="H123" s="40">
        <f t="shared" si="3"/>
        <v>0.1276595744680851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03"/>
      <c r="B124" s="103"/>
      <c r="C124" s="103"/>
      <c r="D124" s="103"/>
      <c r="E124" s="44" t="s">
        <v>150</v>
      </c>
      <c r="F124" s="38"/>
      <c r="G124" s="39">
        <f>COUNTIFS(Arq_2!$B$2:$B$368,$G$61,Arq_2!$D$2:$D$368,LEFT($E124,4))</f>
        <v>3</v>
      </c>
      <c r="H124" s="40">
        <f t="shared" si="3"/>
        <v>6.3829787234042548E-2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03"/>
      <c r="B125" s="103"/>
      <c r="C125" s="103"/>
      <c r="D125" s="103"/>
      <c r="E125" s="44" t="s">
        <v>151</v>
      </c>
      <c r="F125" s="38"/>
      <c r="G125" s="39">
        <f>COUNTIFS(Arq_2!$B$2:$B$368,$G$61,Arq_2!$D$2:$D$368,LEFT($E125,4))</f>
        <v>6</v>
      </c>
      <c r="H125" s="40">
        <f t="shared" si="3"/>
        <v>0.1276595744680851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04"/>
      <c r="B126" s="104"/>
      <c r="C126" s="104"/>
      <c r="D126" s="104"/>
      <c r="E126" s="44" t="s">
        <v>152</v>
      </c>
      <c r="F126" s="38"/>
      <c r="G126" s="39">
        <f>COUNTIFS(Arq_2!$B$2:$B$368,$G$61,Arq_2!$D$2:$D$368,"&lt;=2009")</f>
        <v>1</v>
      </c>
      <c r="H126" s="40">
        <f t="shared" si="3"/>
        <v>2.1276595744680851E-2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.5" customHeight="1" x14ac:dyDescent="0.25">
      <c r="A127" s="106" t="s">
        <v>153</v>
      </c>
      <c r="B127" s="102" t="s">
        <v>21</v>
      </c>
      <c r="C127" s="102">
        <v>1</v>
      </c>
      <c r="D127" s="120" t="s">
        <v>154</v>
      </c>
      <c r="E127" s="22" t="s">
        <v>155</v>
      </c>
      <c r="F127" s="23"/>
      <c r="G127" s="152">
        <f>VLOOKUP($B$3,Cursos!$A$2:$H$11,8,0)</f>
        <v>3</v>
      </c>
      <c r="H127" s="23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03"/>
      <c r="B128" s="103"/>
      <c r="C128" s="103"/>
      <c r="D128" s="103"/>
      <c r="E128" s="22" t="s">
        <v>156</v>
      </c>
      <c r="F128" s="23"/>
      <c r="G128" s="153"/>
      <c r="H128" s="23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03"/>
      <c r="B129" s="103"/>
      <c r="C129" s="103"/>
      <c r="D129" s="103"/>
      <c r="E129" s="22" t="s">
        <v>157</v>
      </c>
      <c r="F129" s="23"/>
      <c r="G129" s="153"/>
      <c r="H129" s="23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04"/>
      <c r="B130" s="104"/>
      <c r="C130" s="104"/>
      <c r="D130" s="104"/>
      <c r="E130" s="22" t="s">
        <v>158</v>
      </c>
      <c r="F130" s="23"/>
      <c r="G130" s="153"/>
      <c r="H130" s="23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35" t="s">
        <v>159</v>
      </c>
      <c r="B131" s="36" t="s">
        <v>21</v>
      </c>
      <c r="C131" s="36">
        <v>1</v>
      </c>
      <c r="D131" s="45" t="s">
        <v>160</v>
      </c>
      <c r="E131" s="44" t="s">
        <v>161</v>
      </c>
      <c r="F131" s="38"/>
      <c r="G131" s="46">
        <v>0</v>
      </c>
      <c r="H131" s="38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20" t="s">
        <v>162</v>
      </c>
      <c r="B132" s="21" t="s">
        <v>21</v>
      </c>
      <c r="C132" s="21">
        <v>1</v>
      </c>
      <c r="D132" s="22" t="s">
        <v>163</v>
      </c>
      <c r="E132" s="22" t="s">
        <v>164</v>
      </c>
      <c r="F132" s="23"/>
      <c r="G132" s="28">
        <v>0</v>
      </c>
      <c r="H132" s="23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32" t="s">
        <v>165</v>
      </c>
      <c r="B133" s="133"/>
      <c r="C133" s="133"/>
      <c r="D133" s="133"/>
      <c r="E133" s="133"/>
      <c r="F133" s="133"/>
      <c r="G133" s="133"/>
      <c r="H133" s="150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29" t="s">
        <v>166</v>
      </c>
      <c r="B134" s="130"/>
      <c r="C134" s="130"/>
      <c r="D134" s="130"/>
      <c r="E134" s="130"/>
      <c r="F134" s="130"/>
      <c r="G134" s="130"/>
      <c r="H134" s="15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47" t="s">
        <v>167</v>
      </c>
      <c r="B135" s="48" t="s">
        <v>21</v>
      </c>
      <c r="C135" s="48">
        <v>1</v>
      </c>
      <c r="D135" s="49" t="s">
        <v>168</v>
      </c>
      <c r="E135" s="49" t="s">
        <v>169</v>
      </c>
      <c r="F135" s="50"/>
      <c r="G135" s="50"/>
      <c r="H135" s="5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47" t="s">
        <v>170</v>
      </c>
      <c r="B136" s="48" t="s">
        <v>21</v>
      </c>
      <c r="C136" s="48">
        <v>1</v>
      </c>
      <c r="D136" s="49" t="s">
        <v>171</v>
      </c>
      <c r="E136" s="49" t="s">
        <v>172</v>
      </c>
      <c r="F136" s="50"/>
      <c r="G136" s="50"/>
      <c r="H136" s="50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47" t="s">
        <v>173</v>
      </c>
      <c r="B137" s="48" t="s">
        <v>21</v>
      </c>
      <c r="C137" s="48">
        <v>1</v>
      </c>
      <c r="D137" s="49" t="s">
        <v>174</v>
      </c>
      <c r="E137" s="49" t="s">
        <v>175</v>
      </c>
      <c r="F137" s="50"/>
      <c r="G137" s="50"/>
      <c r="H137" s="5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47" t="s">
        <v>176</v>
      </c>
      <c r="B138" s="48" t="s">
        <v>21</v>
      </c>
      <c r="C138" s="48">
        <v>1</v>
      </c>
      <c r="D138" s="49" t="s">
        <v>177</v>
      </c>
      <c r="E138" s="49" t="s">
        <v>175</v>
      </c>
      <c r="F138" s="50"/>
      <c r="G138" s="50"/>
      <c r="H138" s="50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47" t="s">
        <v>178</v>
      </c>
      <c r="B139" s="48" t="s">
        <v>21</v>
      </c>
      <c r="C139" s="48">
        <v>2</v>
      </c>
      <c r="D139" s="49" t="s">
        <v>179</v>
      </c>
      <c r="E139" s="49" t="s">
        <v>180</v>
      </c>
      <c r="F139" s="50"/>
      <c r="G139" s="50"/>
      <c r="H139" s="50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47" t="s">
        <v>181</v>
      </c>
      <c r="B140" s="48" t="s">
        <v>21</v>
      </c>
      <c r="C140" s="48">
        <v>2</v>
      </c>
      <c r="D140" s="49" t="s">
        <v>182</v>
      </c>
      <c r="E140" s="49" t="s">
        <v>183</v>
      </c>
      <c r="F140" s="50"/>
      <c r="G140" s="50"/>
      <c r="H140" s="50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42.75" customHeight="1" x14ac:dyDescent="0.25">
      <c r="A141" s="47" t="s">
        <v>184</v>
      </c>
      <c r="B141" s="48" t="s">
        <v>21</v>
      </c>
      <c r="C141" s="48">
        <v>1</v>
      </c>
      <c r="D141" s="49" t="s">
        <v>185</v>
      </c>
      <c r="E141" s="49" t="s">
        <v>186</v>
      </c>
      <c r="F141" s="50"/>
      <c r="G141" s="50"/>
      <c r="H141" s="5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47" t="s">
        <v>187</v>
      </c>
      <c r="B142" s="48" t="s">
        <v>21</v>
      </c>
      <c r="C142" s="48">
        <v>1</v>
      </c>
      <c r="D142" s="49" t="s">
        <v>188</v>
      </c>
      <c r="E142" s="49" t="s">
        <v>175</v>
      </c>
      <c r="F142" s="50"/>
      <c r="G142" s="50"/>
      <c r="H142" s="50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39" t="s">
        <v>189</v>
      </c>
      <c r="B143" s="122"/>
      <c r="C143" s="122"/>
      <c r="D143" s="122"/>
      <c r="E143" s="122"/>
      <c r="F143" s="122"/>
      <c r="G143" s="122"/>
      <c r="H143" s="123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.5" customHeight="1" x14ac:dyDescent="0.25">
      <c r="A144" s="148" t="s">
        <v>190</v>
      </c>
      <c r="B144" s="146" t="s">
        <v>133</v>
      </c>
      <c r="C144" s="146">
        <v>8</v>
      </c>
      <c r="D144" s="149" t="s">
        <v>191</v>
      </c>
      <c r="E144" s="49" t="s">
        <v>192</v>
      </c>
      <c r="F144" s="50"/>
      <c r="G144" s="50"/>
      <c r="H144" s="50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03"/>
      <c r="B145" s="103"/>
      <c r="C145" s="103"/>
      <c r="D145" s="103"/>
      <c r="E145" s="49" t="s">
        <v>193</v>
      </c>
      <c r="F145" s="50"/>
      <c r="G145" s="50"/>
      <c r="H145" s="50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04"/>
      <c r="B146" s="104"/>
      <c r="C146" s="104"/>
      <c r="D146" s="104"/>
      <c r="E146" s="49" t="s">
        <v>194</v>
      </c>
      <c r="F146" s="50"/>
      <c r="G146" s="50"/>
      <c r="H146" s="50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.5" customHeight="1" x14ac:dyDescent="0.25">
      <c r="A147" s="148" t="s">
        <v>195</v>
      </c>
      <c r="B147" s="146" t="s">
        <v>133</v>
      </c>
      <c r="C147" s="146">
        <v>27</v>
      </c>
      <c r="D147" s="149" t="s">
        <v>196</v>
      </c>
      <c r="E147" s="49" t="s">
        <v>192</v>
      </c>
      <c r="F147" s="50"/>
      <c r="G147" s="50"/>
      <c r="H147" s="50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03"/>
      <c r="B148" s="103"/>
      <c r="C148" s="103"/>
      <c r="D148" s="103"/>
      <c r="E148" s="49" t="s">
        <v>193</v>
      </c>
      <c r="F148" s="50"/>
      <c r="G148" s="50"/>
      <c r="H148" s="50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04"/>
      <c r="B149" s="104"/>
      <c r="C149" s="104"/>
      <c r="D149" s="104"/>
      <c r="E149" s="49" t="s">
        <v>194</v>
      </c>
      <c r="F149" s="50"/>
      <c r="G149" s="50"/>
      <c r="H149" s="50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51" t="s">
        <v>197</v>
      </c>
      <c r="B150" s="48" t="s">
        <v>133</v>
      </c>
      <c r="C150" s="48">
        <v>8</v>
      </c>
      <c r="D150" s="49" t="s">
        <v>198</v>
      </c>
      <c r="E150" s="49" t="s">
        <v>199</v>
      </c>
      <c r="F150" s="50"/>
      <c r="G150" s="50"/>
      <c r="H150" s="50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.5" customHeight="1" x14ac:dyDescent="0.25">
      <c r="A151" s="148" t="s">
        <v>200</v>
      </c>
      <c r="B151" s="146" t="s">
        <v>133</v>
      </c>
      <c r="C151" s="146">
        <v>8</v>
      </c>
      <c r="D151" s="149" t="s">
        <v>201</v>
      </c>
      <c r="E151" s="49" t="s">
        <v>202</v>
      </c>
      <c r="F151" s="50"/>
      <c r="G151" s="50"/>
      <c r="H151" s="50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03"/>
      <c r="B152" s="103"/>
      <c r="C152" s="103"/>
      <c r="D152" s="103"/>
      <c r="E152" s="49" t="s">
        <v>203</v>
      </c>
      <c r="F152" s="50"/>
      <c r="G152" s="50"/>
      <c r="H152" s="50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03"/>
      <c r="B153" s="103"/>
      <c r="C153" s="103"/>
      <c r="D153" s="103"/>
      <c r="E153" s="49" t="s">
        <v>204</v>
      </c>
      <c r="F153" s="50"/>
      <c r="G153" s="50"/>
      <c r="H153" s="5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04"/>
      <c r="B154" s="104"/>
      <c r="C154" s="104"/>
      <c r="D154" s="104"/>
      <c r="E154" s="49" t="s">
        <v>205</v>
      </c>
      <c r="F154" s="50"/>
      <c r="G154" s="50"/>
      <c r="H154" s="50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47" t="s">
        <v>206</v>
      </c>
      <c r="B155" s="48" t="s">
        <v>133</v>
      </c>
      <c r="C155" s="48">
        <v>27</v>
      </c>
      <c r="D155" s="49" t="s">
        <v>207</v>
      </c>
      <c r="E155" s="49" t="s">
        <v>208</v>
      </c>
      <c r="F155" s="50"/>
      <c r="G155" s="50"/>
      <c r="H155" s="50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.5" customHeight="1" x14ac:dyDescent="0.25">
      <c r="A156" s="145" t="s">
        <v>209</v>
      </c>
      <c r="B156" s="146" t="s">
        <v>133</v>
      </c>
      <c r="C156" s="146">
        <v>27</v>
      </c>
      <c r="D156" s="149" t="s">
        <v>210</v>
      </c>
      <c r="E156" s="49" t="s">
        <v>202</v>
      </c>
      <c r="F156" s="50"/>
      <c r="G156" s="50"/>
      <c r="H156" s="50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03"/>
      <c r="B157" s="103"/>
      <c r="C157" s="103"/>
      <c r="D157" s="103"/>
      <c r="E157" s="49" t="s">
        <v>203</v>
      </c>
      <c r="F157" s="50"/>
      <c r="G157" s="50"/>
      <c r="H157" s="50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03"/>
      <c r="B158" s="103"/>
      <c r="C158" s="103"/>
      <c r="D158" s="103"/>
      <c r="E158" s="49" t="s">
        <v>204</v>
      </c>
      <c r="F158" s="50"/>
      <c r="G158" s="50"/>
      <c r="H158" s="50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04"/>
      <c r="B159" s="104"/>
      <c r="C159" s="104"/>
      <c r="D159" s="104"/>
      <c r="E159" s="49" t="s">
        <v>211</v>
      </c>
      <c r="F159" s="50"/>
      <c r="G159" s="50"/>
      <c r="H159" s="50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47" t="s">
        <v>212</v>
      </c>
      <c r="B160" s="122"/>
      <c r="C160" s="122"/>
      <c r="D160" s="122"/>
      <c r="E160" s="122"/>
      <c r="F160" s="122"/>
      <c r="G160" s="122"/>
      <c r="H160" s="12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.75" customHeight="1" x14ac:dyDescent="0.25">
      <c r="A161" s="138" t="s">
        <v>213</v>
      </c>
      <c r="B161" s="138" t="s">
        <v>21</v>
      </c>
      <c r="C161" s="138">
        <v>1</v>
      </c>
      <c r="D161" s="138" t="s">
        <v>214</v>
      </c>
      <c r="E161" s="53" t="s">
        <v>202</v>
      </c>
      <c r="F161" s="54"/>
      <c r="G161" s="55">
        <f>COUNTIFS(Arq_3B!$B$2:$B$368,$G$61,Arq_3B!$G$2:$G$368,LEFT($E161,1))</f>
        <v>0</v>
      </c>
      <c r="H161" s="56">
        <f>G161/SUM($G161:$G167)</f>
        <v>0</v>
      </c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.75" customHeight="1" x14ac:dyDescent="0.25">
      <c r="A162" s="136"/>
      <c r="B162" s="136"/>
      <c r="C162" s="136"/>
      <c r="D162" s="136"/>
      <c r="E162" s="53" t="s">
        <v>203</v>
      </c>
      <c r="F162" s="54"/>
      <c r="G162" s="55">
        <f>COUNTIFS(Arq_3B!$B$2:$B$368,$G$61,Arq_3B!$G$2:$G$368,LEFT($E162,1))</f>
        <v>0</v>
      </c>
      <c r="H162" s="56">
        <f>G162/SUM($G161:$G167)</f>
        <v>0</v>
      </c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.75" customHeight="1" x14ac:dyDescent="0.25">
      <c r="A163" s="136"/>
      <c r="B163" s="136"/>
      <c r="C163" s="136"/>
      <c r="D163" s="136"/>
      <c r="E163" s="53" t="s">
        <v>204</v>
      </c>
      <c r="F163" s="54"/>
      <c r="G163" s="55">
        <f>COUNTIFS(Arq_3B!$B$2:$B$368,$G$61,Arq_3B!$G$2:$G$368,LEFT($E163,1))</f>
        <v>43</v>
      </c>
      <c r="H163" s="56">
        <f>G163/SUM($G161:$G167)</f>
        <v>0.91489361702127658</v>
      </c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.75" customHeight="1" x14ac:dyDescent="0.25">
      <c r="A164" s="136"/>
      <c r="B164" s="136"/>
      <c r="C164" s="136"/>
      <c r="D164" s="136"/>
      <c r="E164" s="53" t="s">
        <v>211</v>
      </c>
      <c r="F164" s="54"/>
      <c r="G164" s="55">
        <f>COUNTIFS(Arq_3B!$B$2:$B$368,$G$61,Arq_3B!$G$2:$G$368,LEFT($E164,1))</f>
        <v>0</v>
      </c>
      <c r="H164" s="56">
        <f>G164/SUM($G161:$G167)</f>
        <v>0</v>
      </c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.75" customHeight="1" x14ac:dyDescent="0.25">
      <c r="A165" s="136"/>
      <c r="B165" s="136"/>
      <c r="C165" s="136"/>
      <c r="D165" s="136"/>
      <c r="E165" s="57" t="s">
        <v>215</v>
      </c>
      <c r="F165" s="54"/>
      <c r="G165" s="55">
        <f>COUNTIFS(Arq_3B!$B$2:$B$368,$G$61,Arq_3B!$G$2:$G$368,LEFT($E165,1))</f>
        <v>0</v>
      </c>
      <c r="H165" s="56">
        <f>G165/SUM($G161:$G167)</f>
        <v>0</v>
      </c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.75" customHeight="1" x14ac:dyDescent="0.25">
      <c r="A166" s="136"/>
      <c r="B166" s="136"/>
      <c r="C166" s="136"/>
      <c r="D166" s="136"/>
      <c r="E166" s="57" t="s">
        <v>216</v>
      </c>
      <c r="F166" s="54"/>
      <c r="G166" s="55">
        <f>COUNTIFS(Arq_3B!$B$2:$B$368,$G$61,Arq_3B!$G$2:$G$368,LEFT($E166,1))</f>
        <v>0</v>
      </c>
      <c r="H166" s="56">
        <f>G166/SUM($G161:$G167)</f>
        <v>0</v>
      </c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.75" customHeight="1" x14ac:dyDescent="0.25">
      <c r="A167" s="137"/>
      <c r="B167" s="137"/>
      <c r="C167" s="137"/>
      <c r="D167" s="137"/>
      <c r="E167" s="57" t="s">
        <v>217</v>
      </c>
      <c r="F167" s="54"/>
      <c r="G167" s="55">
        <f>COUNTIFS(Arq_3B!$B$2:$B$368,$G$61,Arq_3B!$G$2:$G$368,"")</f>
        <v>4</v>
      </c>
      <c r="H167" s="56">
        <f>G167/SUM($G161:$G167)</f>
        <v>8.5106382978723402E-2</v>
      </c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.75" customHeight="1" x14ac:dyDescent="0.25">
      <c r="A168" s="135" t="s">
        <v>218</v>
      </c>
      <c r="B168" s="135" t="s">
        <v>21</v>
      </c>
      <c r="C168" s="135">
        <v>1</v>
      </c>
      <c r="D168" s="135" t="s">
        <v>219</v>
      </c>
      <c r="E168" s="58" t="s">
        <v>202</v>
      </c>
      <c r="F168" s="59"/>
      <c r="G168" s="60">
        <f>COUNTIFS(Arq_3B!$B$2:$B$368,$G$61,Arq_3B!$H$2:$H$368,LEFT($E168,1))</f>
        <v>5</v>
      </c>
      <c r="H168" s="61">
        <f>G168/SUM($G168:$G174)</f>
        <v>0.10638297872340426</v>
      </c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.75" customHeight="1" x14ac:dyDescent="0.25">
      <c r="A169" s="136"/>
      <c r="B169" s="136"/>
      <c r="C169" s="136"/>
      <c r="D169" s="136"/>
      <c r="E169" s="58" t="s">
        <v>203</v>
      </c>
      <c r="F169" s="59"/>
      <c r="G169" s="60">
        <f>COUNTIFS(Arq_3B!$B$2:$B$368,$G$61,Arq_3B!$H$2:$H$368,LEFT($E169,1))</f>
        <v>38</v>
      </c>
      <c r="H169" s="61">
        <f>G169/SUM($G168:$G174)</f>
        <v>0.80851063829787229</v>
      </c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.75" customHeight="1" x14ac:dyDescent="0.25">
      <c r="A170" s="136"/>
      <c r="B170" s="136"/>
      <c r="C170" s="136"/>
      <c r="D170" s="136"/>
      <c r="E170" s="58" t="s">
        <v>204</v>
      </c>
      <c r="F170" s="59"/>
      <c r="G170" s="60">
        <f>COUNTIFS(Arq_3B!$B$2:$B$368,$G$61,Arq_3B!$H$2:$H$368,LEFT($E170,1))</f>
        <v>0</v>
      </c>
      <c r="H170" s="61">
        <f>G170/SUM($G168:$G174)</f>
        <v>0</v>
      </c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.75" customHeight="1" x14ac:dyDescent="0.25">
      <c r="A171" s="136"/>
      <c r="B171" s="136"/>
      <c r="C171" s="136"/>
      <c r="D171" s="136"/>
      <c r="E171" s="58" t="s">
        <v>211</v>
      </c>
      <c r="F171" s="59"/>
      <c r="G171" s="60">
        <f>COUNTIFS(Arq_3B!$B$2:$B$368,$G$61,Arq_3B!$H$2:$H$368,LEFT($E171,1))</f>
        <v>0</v>
      </c>
      <c r="H171" s="61">
        <f>G171/SUM($G168:$G174)</f>
        <v>0</v>
      </c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.75" customHeight="1" x14ac:dyDescent="0.25">
      <c r="A172" s="136"/>
      <c r="B172" s="136"/>
      <c r="C172" s="136"/>
      <c r="D172" s="136"/>
      <c r="E172" s="62" t="s">
        <v>215</v>
      </c>
      <c r="F172" s="59"/>
      <c r="G172" s="60">
        <f>COUNTIFS(Arq_3B!$B$2:$B$368,$G$61,Arq_3B!$H$2:$H$368,LEFT($E172,1))</f>
        <v>0</v>
      </c>
      <c r="H172" s="61">
        <f>G172/SUM($G168:$G174)</f>
        <v>0</v>
      </c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.75" customHeight="1" x14ac:dyDescent="0.25">
      <c r="A173" s="136"/>
      <c r="B173" s="136"/>
      <c r="C173" s="136"/>
      <c r="D173" s="136"/>
      <c r="E173" s="62" t="s">
        <v>216</v>
      </c>
      <c r="F173" s="59"/>
      <c r="G173" s="60">
        <f>COUNTIFS(Arq_3B!$B$2:$B$368,$G$61,Arq_3B!$H$2:$H$368,LEFT($E173,1))</f>
        <v>0</v>
      </c>
      <c r="H173" s="61">
        <f>G173/SUM($G168:$G174)</f>
        <v>0</v>
      </c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.75" customHeight="1" x14ac:dyDescent="0.25">
      <c r="A174" s="137"/>
      <c r="B174" s="137"/>
      <c r="C174" s="137"/>
      <c r="D174" s="137"/>
      <c r="E174" s="62" t="s">
        <v>217</v>
      </c>
      <c r="F174" s="59"/>
      <c r="G174" s="60">
        <f>COUNTIFS(Arq_3B!$B$2:$B$368,$G$61,Arq_3B!$H$2:$H$368,"")</f>
        <v>4</v>
      </c>
      <c r="H174" s="61">
        <f>G174/SUM($G168:$G174)</f>
        <v>8.5106382978723402E-2</v>
      </c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.75" customHeight="1" x14ac:dyDescent="0.25">
      <c r="A175" s="138" t="s">
        <v>220</v>
      </c>
      <c r="B175" s="138" t="s">
        <v>21</v>
      </c>
      <c r="C175" s="138">
        <v>1</v>
      </c>
      <c r="D175" s="138" t="s">
        <v>221</v>
      </c>
      <c r="E175" s="53" t="s">
        <v>202</v>
      </c>
      <c r="F175" s="54"/>
      <c r="G175" s="55">
        <f>COUNTIFS(Arq_3B!$B$2:$B$368,$G$61,Arq_3B!$I$2:$I$368,LEFT($E175,1))</f>
        <v>4</v>
      </c>
      <c r="H175" s="56">
        <f>G175/SUM($G175:$G181)</f>
        <v>8.5106382978723402E-2</v>
      </c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.75" customHeight="1" x14ac:dyDescent="0.25">
      <c r="A176" s="136"/>
      <c r="B176" s="136"/>
      <c r="C176" s="136"/>
      <c r="D176" s="136"/>
      <c r="E176" s="53" t="s">
        <v>203</v>
      </c>
      <c r="F176" s="54"/>
      <c r="G176" s="55">
        <f>COUNTIFS(Arq_3B!$B$2:$B$368,$G$61,Arq_3B!$I$2:$I$368,LEFT($E176,1))</f>
        <v>39</v>
      </c>
      <c r="H176" s="56">
        <f>G176/SUM($G175:$G181)</f>
        <v>0.82978723404255317</v>
      </c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.75" customHeight="1" x14ac:dyDescent="0.25">
      <c r="A177" s="136"/>
      <c r="B177" s="136"/>
      <c r="C177" s="136"/>
      <c r="D177" s="136"/>
      <c r="E177" s="53" t="s">
        <v>204</v>
      </c>
      <c r="F177" s="54"/>
      <c r="G177" s="55">
        <f>COUNTIFS(Arq_3B!$B$2:$B$368,$G$61,Arq_3B!$I$2:$I$368,LEFT($E177,1))</f>
        <v>0</v>
      </c>
      <c r="H177" s="56">
        <f>G177/SUM($G175:$G181)</f>
        <v>0</v>
      </c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.75" customHeight="1" x14ac:dyDescent="0.25">
      <c r="A178" s="136"/>
      <c r="B178" s="136"/>
      <c r="C178" s="136"/>
      <c r="D178" s="136"/>
      <c r="E178" s="53" t="s">
        <v>211</v>
      </c>
      <c r="F178" s="54"/>
      <c r="G178" s="55">
        <f>COUNTIFS(Arq_3B!$B$2:$B$368,$G$61,Arq_3B!$I$2:$I$368,LEFT($E178,1))</f>
        <v>0</v>
      </c>
      <c r="H178" s="56">
        <f>G178/SUM($G175:$G181)</f>
        <v>0</v>
      </c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.75" customHeight="1" x14ac:dyDescent="0.25">
      <c r="A179" s="136"/>
      <c r="B179" s="136"/>
      <c r="C179" s="136"/>
      <c r="D179" s="136"/>
      <c r="E179" s="57" t="s">
        <v>215</v>
      </c>
      <c r="F179" s="54"/>
      <c r="G179" s="55">
        <f>COUNTIFS(Arq_3B!$B$2:$B$368,$G$61,Arq_3B!$I$2:$I$368,LEFT($E179,1))</f>
        <v>0</v>
      </c>
      <c r="H179" s="56">
        <f>G179/SUM($G175:$G181)</f>
        <v>0</v>
      </c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.75" customHeight="1" x14ac:dyDescent="0.25">
      <c r="A180" s="136"/>
      <c r="B180" s="136"/>
      <c r="C180" s="136"/>
      <c r="D180" s="136"/>
      <c r="E180" s="57" t="s">
        <v>216</v>
      </c>
      <c r="F180" s="54"/>
      <c r="G180" s="55">
        <f>COUNTIFS(Arq_3B!$B$2:$B$368,$G$61,Arq_3B!$I$2:$I$368,LEFT($E180,1))</f>
        <v>0</v>
      </c>
      <c r="H180" s="56">
        <f>G180/SUM($G175:$G181)</f>
        <v>0</v>
      </c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.75" customHeight="1" x14ac:dyDescent="0.25">
      <c r="A181" s="137"/>
      <c r="B181" s="137"/>
      <c r="C181" s="137"/>
      <c r="D181" s="137"/>
      <c r="E181" s="57" t="s">
        <v>217</v>
      </c>
      <c r="F181" s="54"/>
      <c r="G181" s="55">
        <f>COUNTIFS(Arq_3B!$B$2:$B$368,$G$61,Arq_3B!$I$2:$I$368,"")</f>
        <v>4</v>
      </c>
      <c r="H181" s="56">
        <f>G181/SUM($G175:$G181)</f>
        <v>8.5106382978723402E-2</v>
      </c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.75" customHeight="1" x14ac:dyDescent="0.25">
      <c r="A182" s="135" t="s">
        <v>222</v>
      </c>
      <c r="B182" s="135" t="s">
        <v>21</v>
      </c>
      <c r="C182" s="135">
        <v>1</v>
      </c>
      <c r="D182" s="135" t="s">
        <v>223</v>
      </c>
      <c r="E182" s="58" t="s">
        <v>202</v>
      </c>
      <c r="F182" s="59"/>
      <c r="G182" s="60">
        <f>COUNTIFS(Arq_3B!$B$2:$B$368,$G$61,Arq_3B!$J$2:$J$368,LEFT($E182,1))</f>
        <v>12</v>
      </c>
      <c r="H182" s="61">
        <f>G182/SUM($G182:$G188)</f>
        <v>0.25531914893617019</v>
      </c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.75" customHeight="1" x14ac:dyDescent="0.25">
      <c r="A183" s="136"/>
      <c r="B183" s="136"/>
      <c r="C183" s="136"/>
      <c r="D183" s="136"/>
      <c r="E183" s="58" t="s">
        <v>203</v>
      </c>
      <c r="F183" s="59"/>
      <c r="G183" s="60">
        <f>COUNTIFS(Arq_3B!$B$2:$B$368,$G$61,Arq_3B!$J$2:$J$368,LEFT($E183,1))</f>
        <v>31</v>
      </c>
      <c r="H183" s="61">
        <f>G183/SUM($G182:$G188)</f>
        <v>0.65957446808510634</v>
      </c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.75" customHeight="1" x14ac:dyDescent="0.25">
      <c r="A184" s="136"/>
      <c r="B184" s="136"/>
      <c r="C184" s="136"/>
      <c r="D184" s="136"/>
      <c r="E184" s="58" t="s">
        <v>204</v>
      </c>
      <c r="F184" s="59"/>
      <c r="G184" s="60">
        <f>COUNTIFS(Arq_3B!$B$2:$B$368,$G$61,Arq_3B!$J$2:$J$368,LEFT($E184,1))</f>
        <v>0</v>
      </c>
      <c r="H184" s="61">
        <f>G184/SUM($G182:$G188)</f>
        <v>0</v>
      </c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.75" customHeight="1" x14ac:dyDescent="0.25">
      <c r="A185" s="136"/>
      <c r="B185" s="136"/>
      <c r="C185" s="136"/>
      <c r="D185" s="136"/>
      <c r="E185" s="58" t="s">
        <v>211</v>
      </c>
      <c r="F185" s="59"/>
      <c r="G185" s="60">
        <f>COUNTIFS(Arq_3B!$B$2:$B$368,$G$61,Arq_3B!$J$2:$J$368,LEFT($E185,1))</f>
        <v>0</v>
      </c>
      <c r="H185" s="61">
        <f>G185/SUM($G182:$G188)</f>
        <v>0</v>
      </c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.75" customHeight="1" x14ac:dyDescent="0.25">
      <c r="A186" s="136"/>
      <c r="B186" s="136"/>
      <c r="C186" s="136"/>
      <c r="D186" s="136"/>
      <c r="E186" s="62" t="s">
        <v>215</v>
      </c>
      <c r="F186" s="59"/>
      <c r="G186" s="60">
        <f>COUNTIFS(Arq_3B!$B$2:$B$368,$G$61,Arq_3B!$J$2:$J$368,LEFT($E186,1))</f>
        <v>0</v>
      </c>
      <c r="H186" s="61">
        <f>G186/SUM($G182:$G188)</f>
        <v>0</v>
      </c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.75" customHeight="1" x14ac:dyDescent="0.25">
      <c r="A187" s="136"/>
      <c r="B187" s="136"/>
      <c r="C187" s="136"/>
      <c r="D187" s="136"/>
      <c r="E187" s="62" t="s">
        <v>216</v>
      </c>
      <c r="F187" s="59"/>
      <c r="G187" s="60">
        <f>COUNTIFS(Arq_3B!$B$2:$B$368,$G$61,Arq_3B!$J$2:$J$368,LEFT($E187,1))</f>
        <v>0</v>
      </c>
      <c r="H187" s="61">
        <f>G187/SUM($G182:$G188)</f>
        <v>0</v>
      </c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.75" customHeight="1" x14ac:dyDescent="0.25">
      <c r="A188" s="137"/>
      <c r="B188" s="137"/>
      <c r="C188" s="137"/>
      <c r="D188" s="137"/>
      <c r="E188" s="62" t="s">
        <v>217</v>
      </c>
      <c r="F188" s="59"/>
      <c r="G188" s="60">
        <f>COUNTIFS(Arq_3B!$B$2:$B$368,$G$61,Arq_3B!$J$2:$J$368,"")</f>
        <v>4</v>
      </c>
      <c r="H188" s="61">
        <f>G188/SUM($G182:$G188)</f>
        <v>8.5106382978723402E-2</v>
      </c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.75" customHeight="1" x14ac:dyDescent="0.25">
      <c r="A189" s="138" t="s">
        <v>224</v>
      </c>
      <c r="B189" s="138" t="s">
        <v>21</v>
      </c>
      <c r="C189" s="138">
        <v>1</v>
      </c>
      <c r="D189" s="138" t="s">
        <v>225</v>
      </c>
      <c r="E189" s="53" t="s">
        <v>202</v>
      </c>
      <c r="F189" s="54"/>
      <c r="G189" s="55">
        <f>COUNTIFS(Arq_3B!$B$2:$B$368,$G$61,Arq_3B!$K$2:$K$368,LEFT($E189,1))</f>
        <v>30</v>
      </c>
      <c r="H189" s="56">
        <f>G189/SUM($G189:$G195)</f>
        <v>0.63829787234042556</v>
      </c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.75" customHeight="1" x14ac:dyDescent="0.25">
      <c r="A190" s="136"/>
      <c r="B190" s="136"/>
      <c r="C190" s="136"/>
      <c r="D190" s="136"/>
      <c r="E190" s="53" t="s">
        <v>203</v>
      </c>
      <c r="F190" s="54"/>
      <c r="G190" s="55">
        <f>COUNTIFS(Arq_3B!$B$2:$B$368,$G$61,Arq_3B!$K$2:$K$368,LEFT($E190,1))</f>
        <v>13</v>
      </c>
      <c r="H190" s="56">
        <f>G190/SUM($G189:$G195)</f>
        <v>0.27659574468085107</v>
      </c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.75" customHeight="1" x14ac:dyDescent="0.25">
      <c r="A191" s="136"/>
      <c r="B191" s="136"/>
      <c r="C191" s="136"/>
      <c r="D191" s="136"/>
      <c r="E191" s="53" t="s">
        <v>204</v>
      </c>
      <c r="F191" s="54"/>
      <c r="G191" s="55">
        <f>COUNTIFS(Arq_3B!$B$2:$B$368,$G$61,Arq_3B!$K$2:$K$368,LEFT($E191,1))</f>
        <v>0</v>
      </c>
      <c r="H191" s="56">
        <f>G191/SUM($G189:$G195)</f>
        <v>0</v>
      </c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.75" customHeight="1" x14ac:dyDescent="0.25">
      <c r="A192" s="136"/>
      <c r="B192" s="136"/>
      <c r="C192" s="136"/>
      <c r="D192" s="136"/>
      <c r="E192" s="53" t="s">
        <v>211</v>
      </c>
      <c r="F192" s="54"/>
      <c r="G192" s="55">
        <f>COUNTIFS(Arq_3B!$B$2:$B$368,$G$61,Arq_3B!$K$2:$K$368,LEFT($E192,1))</f>
        <v>0</v>
      </c>
      <c r="H192" s="56">
        <f>G192/SUM($G189:$G195)</f>
        <v>0</v>
      </c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.75" customHeight="1" x14ac:dyDescent="0.25">
      <c r="A193" s="136"/>
      <c r="B193" s="136"/>
      <c r="C193" s="136"/>
      <c r="D193" s="136"/>
      <c r="E193" s="57" t="s">
        <v>215</v>
      </c>
      <c r="F193" s="54"/>
      <c r="G193" s="55">
        <f>COUNTIFS(Arq_3B!$B$2:$B$368,$G$61,Arq_3B!$K$2:$K$368,LEFT($E193,1))</f>
        <v>0</v>
      </c>
      <c r="H193" s="56">
        <f>G193/SUM($G189:$G195)</f>
        <v>0</v>
      </c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.75" customHeight="1" x14ac:dyDescent="0.25">
      <c r="A194" s="136"/>
      <c r="B194" s="136"/>
      <c r="C194" s="136"/>
      <c r="D194" s="136"/>
      <c r="E194" s="57" t="s">
        <v>216</v>
      </c>
      <c r="F194" s="54"/>
      <c r="G194" s="55">
        <f>COUNTIFS(Arq_3B!$B$2:$B$368,$G$61,Arq_3B!$K$2:$K$368,LEFT($E194,1))</f>
        <v>0</v>
      </c>
      <c r="H194" s="56">
        <f>G194/SUM($G189:$G195)</f>
        <v>0</v>
      </c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.75" customHeight="1" x14ac:dyDescent="0.25">
      <c r="A195" s="137"/>
      <c r="B195" s="137"/>
      <c r="C195" s="137"/>
      <c r="D195" s="137"/>
      <c r="E195" s="57" t="s">
        <v>217</v>
      </c>
      <c r="F195" s="54"/>
      <c r="G195" s="55">
        <f>COUNTIFS(Arq_3B!$B$2:$B$368,$G$61,Arq_3B!$K$2:$K$368,"")</f>
        <v>4</v>
      </c>
      <c r="H195" s="56">
        <f>G195/SUM($G189:$G195)</f>
        <v>8.5106382978723402E-2</v>
      </c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.75" customHeight="1" x14ac:dyDescent="0.25">
      <c r="A196" s="135" t="s">
        <v>226</v>
      </c>
      <c r="B196" s="135" t="s">
        <v>21</v>
      </c>
      <c r="C196" s="135">
        <v>1</v>
      </c>
      <c r="D196" s="135" t="s">
        <v>227</v>
      </c>
      <c r="E196" s="58" t="s">
        <v>202</v>
      </c>
      <c r="F196" s="59"/>
      <c r="G196" s="60">
        <f>COUNTIFS(Arq_3B!$B$2:$B$368,$G$61,Arq_3B!$L$2:$L$368,LEFT($E196,1))</f>
        <v>21</v>
      </c>
      <c r="H196" s="61">
        <f>G196/SUM($G196:$G202)</f>
        <v>0.44680851063829785</v>
      </c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.75" customHeight="1" x14ac:dyDescent="0.25">
      <c r="A197" s="136"/>
      <c r="B197" s="136"/>
      <c r="C197" s="136"/>
      <c r="D197" s="136"/>
      <c r="E197" s="58" t="s">
        <v>203</v>
      </c>
      <c r="F197" s="59"/>
      <c r="G197" s="60">
        <f>COUNTIFS(Arq_3B!$B$2:$B$368,$G$61,Arq_3B!$L$2:$L$368,LEFT($E197,1))</f>
        <v>22</v>
      </c>
      <c r="H197" s="61">
        <f>G197/SUM($G196:$G202)</f>
        <v>0.46808510638297873</v>
      </c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.75" customHeight="1" x14ac:dyDescent="0.25">
      <c r="A198" s="136"/>
      <c r="B198" s="136"/>
      <c r="C198" s="136"/>
      <c r="D198" s="136"/>
      <c r="E198" s="58" t="s">
        <v>204</v>
      </c>
      <c r="F198" s="59"/>
      <c r="G198" s="60">
        <f>COUNTIFS(Arq_3B!$B$2:$B$368,$G$61,Arq_3B!$L$2:$L$368,LEFT($E198,1))</f>
        <v>0</v>
      </c>
      <c r="H198" s="61">
        <f>G198/SUM($G196:$G202)</f>
        <v>0</v>
      </c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.75" customHeight="1" x14ac:dyDescent="0.25">
      <c r="A199" s="136"/>
      <c r="B199" s="136"/>
      <c r="C199" s="136"/>
      <c r="D199" s="136"/>
      <c r="E199" s="58" t="s">
        <v>211</v>
      </c>
      <c r="F199" s="59"/>
      <c r="G199" s="60">
        <f>COUNTIFS(Arq_3B!$B$2:$B$368,$G$61,Arq_3B!$L$2:$L$368,LEFT($E199,1))</f>
        <v>0</v>
      </c>
      <c r="H199" s="61">
        <f>G199/SUM($G196:$G202)</f>
        <v>0</v>
      </c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.75" customHeight="1" x14ac:dyDescent="0.25">
      <c r="A200" s="136"/>
      <c r="B200" s="136"/>
      <c r="C200" s="136"/>
      <c r="D200" s="136"/>
      <c r="E200" s="62" t="s">
        <v>215</v>
      </c>
      <c r="F200" s="59"/>
      <c r="G200" s="60">
        <f>COUNTIFS(Arq_3B!$B$2:$B$368,$G$61,Arq_3B!$L$2:$L$368,LEFT($E200,1))</f>
        <v>0</v>
      </c>
      <c r="H200" s="61">
        <f>G200/SUM($G196:$G202)</f>
        <v>0</v>
      </c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.75" customHeight="1" x14ac:dyDescent="0.25">
      <c r="A201" s="136"/>
      <c r="B201" s="136"/>
      <c r="C201" s="136"/>
      <c r="D201" s="136"/>
      <c r="E201" s="62" t="s">
        <v>216</v>
      </c>
      <c r="F201" s="59"/>
      <c r="G201" s="60">
        <f>COUNTIFS(Arq_3B!$B$2:$B$368,$G$61,Arq_3B!$L$2:$L$368,LEFT($E201,1))</f>
        <v>0</v>
      </c>
      <c r="H201" s="61">
        <f>G201/SUM($G196:$G202)</f>
        <v>0</v>
      </c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.75" customHeight="1" x14ac:dyDescent="0.25">
      <c r="A202" s="137"/>
      <c r="B202" s="137"/>
      <c r="C202" s="137"/>
      <c r="D202" s="137"/>
      <c r="E202" s="62" t="s">
        <v>217</v>
      </c>
      <c r="F202" s="59"/>
      <c r="G202" s="60">
        <f>COUNTIFS(Arq_3B!$B$2:$B$368,$G$61,Arq_3B!$L$2:$L$368,"")</f>
        <v>4</v>
      </c>
      <c r="H202" s="61">
        <f>G202/SUM($G196:$G202)</f>
        <v>8.5106382978723402E-2</v>
      </c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.75" customHeight="1" x14ac:dyDescent="0.25">
      <c r="A203" s="138" t="s">
        <v>228</v>
      </c>
      <c r="B203" s="138" t="s">
        <v>21</v>
      </c>
      <c r="C203" s="138">
        <v>1</v>
      </c>
      <c r="D203" s="138" t="s">
        <v>229</v>
      </c>
      <c r="E203" s="53" t="s">
        <v>202</v>
      </c>
      <c r="F203" s="54"/>
      <c r="G203" s="55">
        <f>COUNTIFS(Arq_3B!$B$2:$B$368,$G$61,Arq_3B!$M$2:$M$368,LEFT($E203,1))</f>
        <v>17</v>
      </c>
      <c r="H203" s="56">
        <f>G203/SUM($G203:$G209)</f>
        <v>0.36170212765957449</v>
      </c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.75" customHeight="1" x14ac:dyDescent="0.25">
      <c r="A204" s="136"/>
      <c r="B204" s="136"/>
      <c r="C204" s="136"/>
      <c r="D204" s="136"/>
      <c r="E204" s="53" t="s">
        <v>203</v>
      </c>
      <c r="F204" s="54"/>
      <c r="G204" s="55">
        <f>COUNTIFS(Arq_3B!$B$2:$B$368,$G$61,Arq_3B!$M$2:$M$368,LEFT($E204,1))</f>
        <v>26</v>
      </c>
      <c r="H204" s="56">
        <f>G204/SUM($G203:$G209)</f>
        <v>0.55319148936170215</v>
      </c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.75" customHeight="1" x14ac:dyDescent="0.25">
      <c r="A205" s="136"/>
      <c r="B205" s="136"/>
      <c r="C205" s="136"/>
      <c r="D205" s="136"/>
      <c r="E205" s="53" t="s">
        <v>204</v>
      </c>
      <c r="F205" s="54"/>
      <c r="G205" s="55">
        <f>COUNTIFS(Arq_3B!$B$2:$B$368,$G$61,Arq_3B!$M$2:$M$368,LEFT($E205,1))</f>
        <v>0</v>
      </c>
      <c r="H205" s="56">
        <f>G205/SUM($G203:$G209)</f>
        <v>0</v>
      </c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.75" customHeight="1" x14ac:dyDescent="0.25">
      <c r="A206" s="136"/>
      <c r="B206" s="136"/>
      <c r="C206" s="136"/>
      <c r="D206" s="136"/>
      <c r="E206" s="53" t="s">
        <v>211</v>
      </c>
      <c r="F206" s="54"/>
      <c r="G206" s="55">
        <f>COUNTIFS(Arq_3B!$B$2:$B$368,$G$61,Arq_3B!$M$2:$M$368,LEFT($E206,1))</f>
        <v>0</v>
      </c>
      <c r="H206" s="56">
        <f>G206/SUM($G203:$G209)</f>
        <v>0</v>
      </c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.75" customHeight="1" x14ac:dyDescent="0.25">
      <c r="A207" s="136"/>
      <c r="B207" s="136"/>
      <c r="C207" s="136"/>
      <c r="D207" s="136"/>
      <c r="E207" s="57" t="s">
        <v>215</v>
      </c>
      <c r="F207" s="54"/>
      <c r="G207" s="55">
        <f>COUNTIFS(Arq_3B!$B$2:$B$368,$G$61,Arq_3B!$M$2:$M$368,LEFT($E207,1))</f>
        <v>0</v>
      </c>
      <c r="H207" s="56">
        <f>G207/SUM($G203:$G209)</f>
        <v>0</v>
      </c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.75" customHeight="1" x14ac:dyDescent="0.25">
      <c r="A208" s="136"/>
      <c r="B208" s="136"/>
      <c r="C208" s="136"/>
      <c r="D208" s="136"/>
      <c r="E208" s="57" t="s">
        <v>216</v>
      </c>
      <c r="F208" s="54"/>
      <c r="G208" s="55">
        <f>COUNTIFS(Arq_3B!$B$2:$B$368,$G$61,Arq_3B!$M$2:$M$368,LEFT($E208,1))</f>
        <v>0</v>
      </c>
      <c r="H208" s="56">
        <f>G208/SUM($G203:$G209)</f>
        <v>0</v>
      </c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.75" customHeight="1" x14ac:dyDescent="0.25">
      <c r="A209" s="137"/>
      <c r="B209" s="137"/>
      <c r="C209" s="137"/>
      <c r="D209" s="137"/>
      <c r="E209" s="57" t="s">
        <v>217</v>
      </c>
      <c r="F209" s="54"/>
      <c r="G209" s="55">
        <f>COUNTIFS(Arq_3B!$B$2:$B$368,$G$61,Arq_3B!$M$2:$M$368,"")</f>
        <v>4</v>
      </c>
      <c r="H209" s="56">
        <f>G209/SUM($G203:$G209)</f>
        <v>8.5106382978723402E-2</v>
      </c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.75" customHeight="1" x14ac:dyDescent="0.25">
      <c r="A210" s="135" t="s">
        <v>230</v>
      </c>
      <c r="B210" s="135" t="s">
        <v>21</v>
      </c>
      <c r="C210" s="135">
        <v>1</v>
      </c>
      <c r="D210" s="135" t="s">
        <v>231</v>
      </c>
      <c r="E210" s="58" t="s">
        <v>202</v>
      </c>
      <c r="F210" s="59"/>
      <c r="G210" s="60">
        <f>COUNTIFS(Arq_3B!$B$2:$B$368,$G$61,Arq_3B!$N$2:$N$368,LEFT($E210,1))</f>
        <v>9</v>
      </c>
      <c r="H210" s="61">
        <f>G210/SUM($G210:$G216)</f>
        <v>0.19148936170212766</v>
      </c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.75" customHeight="1" x14ac:dyDescent="0.25">
      <c r="A211" s="136"/>
      <c r="B211" s="136"/>
      <c r="C211" s="136"/>
      <c r="D211" s="136"/>
      <c r="E211" s="58" t="s">
        <v>203</v>
      </c>
      <c r="F211" s="59"/>
      <c r="G211" s="60">
        <f>COUNTIFS(Arq_3B!$B$2:$B$368,$G$61,Arq_3B!$N$2:$N$368,LEFT($E211,1))</f>
        <v>34</v>
      </c>
      <c r="H211" s="61">
        <f>G211/SUM($G210:$G216)</f>
        <v>0.72340425531914898</v>
      </c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.75" customHeight="1" x14ac:dyDescent="0.25">
      <c r="A212" s="136"/>
      <c r="B212" s="136"/>
      <c r="C212" s="136"/>
      <c r="D212" s="136"/>
      <c r="E212" s="58" t="s">
        <v>204</v>
      </c>
      <c r="F212" s="59"/>
      <c r="G212" s="60">
        <f>COUNTIFS(Arq_3B!$B$2:$B$368,$G$61,Arq_3B!$N$2:$N$368,LEFT($E212,1))</f>
        <v>0</v>
      </c>
      <c r="H212" s="61">
        <f>G212/SUM($G210:$G216)</f>
        <v>0</v>
      </c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.75" customHeight="1" x14ac:dyDescent="0.25">
      <c r="A213" s="136"/>
      <c r="B213" s="136"/>
      <c r="C213" s="136"/>
      <c r="D213" s="136"/>
      <c r="E213" s="58" t="s">
        <v>211</v>
      </c>
      <c r="F213" s="59"/>
      <c r="G213" s="60">
        <f>COUNTIFS(Arq_3B!$B$2:$B$368,$G$61,Arq_3B!$N$2:$N$368,LEFT($E213,1))</f>
        <v>0</v>
      </c>
      <c r="H213" s="61">
        <f>G213/SUM($G210:$G216)</f>
        <v>0</v>
      </c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.75" customHeight="1" x14ac:dyDescent="0.25">
      <c r="A214" s="136"/>
      <c r="B214" s="136"/>
      <c r="C214" s="136"/>
      <c r="D214" s="136"/>
      <c r="E214" s="62" t="s">
        <v>215</v>
      </c>
      <c r="F214" s="59"/>
      <c r="G214" s="60">
        <f>COUNTIFS(Arq_3B!$B$2:$B$368,$G$61,Arq_3B!$N$2:$N$368,LEFT($E214,1))</f>
        <v>0</v>
      </c>
      <c r="H214" s="61">
        <f>G214/SUM($G210:$G216)</f>
        <v>0</v>
      </c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.75" customHeight="1" x14ac:dyDescent="0.25">
      <c r="A215" s="136"/>
      <c r="B215" s="136"/>
      <c r="C215" s="136"/>
      <c r="D215" s="136"/>
      <c r="E215" s="62" t="s">
        <v>216</v>
      </c>
      <c r="F215" s="59"/>
      <c r="G215" s="60">
        <f>COUNTIFS(Arq_3B!$B$2:$B$368,$G$61,Arq_3B!$N$2:$N$368,LEFT($E215,1))</f>
        <v>0</v>
      </c>
      <c r="H215" s="61">
        <f>G215/SUM($G210:$G216)</f>
        <v>0</v>
      </c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.75" customHeight="1" x14ac:dyDescent="0.25">
      <c r="A216" s="137"/>
      <c r="B216" s="137"/>
      <c r="C216" s="137"/>
      <c r="D216" s="137"/>
      <c r="E216" s="62" t="s">
        <v>217</v>
      </c>
      <c r="F216" s="63"/>
      <c r="G216" s="60">
        <f>COUNTIFS(Arq_3B!$B$2:$B$368,$G$61,Arq_3B!$N$2:$N$368,"")</f>
        <v>4</v>
      </c>
      <c r="H216" s="61">
        <f>G216/SUM($G210:$G216)</f>
        <v>8.5106382978723402E-2</v>
      </c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.75" customHeight="1" x14ac:dyDescent="0.25">
      <c r="A217" s="143" t="s">
        <v>232</v>
      </c>
      <c r="B217" s="144"/>
      <c r="C217" s="144"/>
      <c r="D217" s="144"/>
      <c r="E217" s="144"/>
      <c r="F217" s="144"/>
      <c r="G217" s="144"/>
      <c r="H217" s="144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.75" customHeight="1" x14ac:dyDescent="0.25">
      <c r="A218" s="138" t="s">
        <v>233</v>
      </c>
      <c r="B218" s="138" t="s">
        <v>21</v>
      </c>
      <c r="C218" s="138">
        <v>1</v>
      </c>
      <c r="D218" s="138" t="s">
        <v>234</v>
      </c>
      <c r="E218" s="53" t="s">
        <v>202</v>
      </c>
      <c r="F218" s="54"/>
      <c r="G218" s="55">
        <f>COUNTIFS(Arq_3B!$B$2:$B$368,$G$61,Arq_3B!$O$2:$O$368,LEFT($E218,1))</f>
        <v>0</v>
      </c>
      <c r="H218" s="56">
        <f>G218/SUM($G218:$G224)</f>
        <v>0</v>
      </c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.75" customHeight="1" x14ac:dyDescent="0.25">
      <c r="A219" s="136"/>
      <c r="B219" s="136"/>
      <c r="C219" s="136"/>
      <c r="D219" s="136"/>
      <c r="E219" s="53" t="s">
        <v>203</v>
      </c>
      <c r="F219" s="54"/>
      <c r="G219" s="55">
        <f>COUNTIFS(Arq_3B!$B$2:$B$368,$G$61,Arq_3B!$O$2:$O$368,LEFT($E219,1))</f>
        <v>0</v>
      </c>
      <c r="H219" s="56">
        <f>G219/SUM($G218:$G224)</f>
        <v>0</v>
      </c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.75" customHeight="1" x14ac:dyDescent="0.25">
      <c r="A220" s="136"/>
      <c r="B220" s="136"/>
      <c r="C220" s="136"/>
      <c r="D220" s="136"/>
      <c r="E220" s="53" t="s">
        <v>204</v>
      </c>
      <c r="F220" s="54"/>
      <c r="G220" s="55">
        <f>COUNTIFS(Arq_3B!$B$2:$B$368,$G$61,Arq_3B!$O$2:$O$368,LEFT($E220,1))</f>
        <v>43</v>
      </c>
      <c r="H220" s="56">
        <f>G220/SUM($G218:$G224)</f>
        <v>0.91489361702127658</v>
      </c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.75" customHeight="1" x14ac:dyDescent="0.25">
      <c r="A221" s="136"/>
      <c r="B221" s="136"/>
      <c r="C221" s="136"/>
      <c r="D221" s="136"/>
      <c r="E221" s="53" t="s">
        <v>211</v>
      </c>
      <c r="F221" s="54"/>
      <c r="G221" s="55">
        <f>COUNTIFS(Arq_3B!$B$2:$B$368,$G$61,Arq_3B!$O$2:$O$368,LEFT($E221,1))</f>
        <v>0</v>
      </c>
      <c r="H221" s="56">
        <f>G221/SUM($G218:$G224)</f>
        <v>0</v>
      </c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.75" customHeight="1" x14ac:dyDescent="0.25">
      <c r="A222" s="136"/>
      <c r="B222" s="136"/>
      <c r="C222" s="136"/>
      <c r="D222" s="136"/>
      <c r="E222" s="57" t="s">
        <v>215</v>
      </c>
      <c r="F222" s="54"/>
      <c r="G222" s="55">
        <f>COUNTIFS(Arq_3B!$B$2:$B$368,$G$61,Arq_3B!$O$2:$O$368,LEFT($E222,1))</f>
        <v>0</v>
      </c>
      <c r="H222" s="56">
        <f>G222/SUM($G218:$G224)</f>
        <v>0</v>
      </c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.75" customHeight="1" x14ac:dyDescent="0.25">
      <c r="A223" s="136"/>
      <c r="B223" s="136"/>
      <c r="C223" s="136"/>
      <c r="D223" s="136"/>
      <c r="E223" s="57" t="s">
        <v>216</v>
      </c>
      <c r="F223" s="54"/>
      <c r="G223" s="55">
        <f>COUNTIFS(Arq_3B!$B$2:$B$368,$G$61,Arq_3B!$O$2:$O$368,LEFT($E223,1))</f>
        <v>0</v>
      </c>
      <c r="H223" s="56">
        <f>G223/SUM($G218:$G224)</f>
        <v>0</v>
      </c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.75" customHeight="1" x14ac:dyDescent="0.25">
      <c r="A224" s="137"/>
      <c r="B224" s="137"/>
      <c r="C224" s="137"/>
      <c r="D224" s="137"/>
      <c r="E224" s="57" t="s">
        <v>217</v>
      </c>
      <c r="F224" s="54"/>
      <c r="G224" s="55">
        <f>COUNTIFS(Arq_3B!$B$2:$B$368,$G$61,Arq_3B!$O$2:$O$368,"")</f>
        <v>4</v>
      </c>
      <c r="H224" s="56">
        <f>G224/SUM($G218:$G224)</f>
        <v>8.5106382978723402E-2</v>
      </c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.75" customHeight="1" x14ac:dyDescent="0.25">
      <c r="A225" s="135" t="s">
        <v>235</v>
      </c>
      <c r="B225" s="135" t="s">
        <v>21</v>
      </c>
      <c r="C225" s="135">
        <v>1</v>
      </c>
      <c r="D225" s="135" t="s">
        <v>236</v>
      </c>
      <c r="E225" s="58" t="s">
        <v>202</v>
      </c>
      <c r="F225" s="59"/>
      <c r="G225" s="60">
        <f>COUNTIFS(Arq_3B!$B$2:$B$368,$G$61,Arq_3B!$P$2:$P$368,LEFT($E225,1))</f>
        <v>28</v>
      </c>
      <c r="H225" s="61">
        <f>G225/SUM($G225:$G231)</f>
        <v>0.5957446808510638</v>
      </c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.75" customHeight="1" x14ac:dyDescent="0.25">
      <c r="A226" s="136"/>
      <c r="B226" s="136"/>
      <c r="C226" s="136"/>
      <c r="D226" s="136"/>
      <c r="E226" s="58" t="s">
        <v>203</v>
      </c>
      <c r="F226" s="59"/>
      <c r="G226" s="60">
        <f>COUNTIFS(Arq_3B!$B$2:$B$368,$G$61,Arq_3B!$P$2:$P$368,LEFT($E226,1))</f>
        <v>14</v>
      </c>
      <c r="H226" s="61">
        <f>G226/SUM($G225:$G231)</f>
        <v>0.2978723404255319</v>
      </c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.75" customHeight="1" x14ac:dyDescent="0.25">
      <c r="A227" s="136"/>
      <c r="B227" s="136"/>
      <c r="C227" s="136"/>
      <c r="D227" s="136"/>
      <c r="E227" s="58" t="s">
        <v>204</v>
      </c>
      <c r="F227" s="59"/>
      <c r="G227" s="60">
        <f>COUNTIFS(Arq_3B!$B$2:$B$368,$G$61,Arq_3B!$P$2:$P$368,LEFT($E227,1))</f>
        <v>0</v>
      </c>
      <c r="H227" s="61">
        <f>G227/SUM($G225:$G231)</f>
        <v>0</v>
      </c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.75" customHeight="1" x14ac:dyDescent="0.25">
      <c r="A228" s="136"/>
      <c r="B228" s="136"/>
      <c r="C228" s="136"/>
      <c r="D228" s="136"/>
      <c r="E228" s="58" t="s">
        <v>211</v>
      </c>
      <c r="F228" s="59"/>
      <c r="G228" s="60">
        <f>COUNTIFS(Arq_3B!$B$2:$B$368,$G$61,Arq_3B!$P$2:$P$368,LEFT($E228,1))</f>
        <v>0</v>
      </c>
      <c r="H228" s="61">
        <f>G228/SUM($G225:$G231)</f>
        <v>0</v>
      </c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.75" customHeight="1" x14ac:dyDescent="0.25">
      <c r="A229" s="136"/>
      <c r="B229" s="136"/>
      <c r="C229" s="136"/>
      <c r="D229" s="136"/>
      <c r="E229" s="62" t="s">
        <v>215</v>
      </c>
      <c r="F229" s="59"/>
      <c r="G229" s="60">
        <f>COUNTIFS(Arq_3B!$B$2:$B$368,$G$61,Arq_3B!$P$2:$P$368,LEFT($E229,1))</f>
        <v>1</v>
      </c>
      <c r="H229" s="61">
        <f>G229/SUM($G225:$G231)</f>
        <v>2.1276595744680851E-2</v>
      </c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.75" customHeight="1" x14ac:dyDescent="0.25">
      <c r="A230" s="136"/>
      <c r="B230" s="136"/>
      <c r="C230" s="136"/>
      <c r="D230" s="136"/>
      <c r="E230" s="62" t="s">
        <v>216</v>
      </c>
      <c r="F230" s="59"/>
      <c r="G230" s="60">
        <f>COUNTIFS(Arq_3B!$B$2:$B$368,$G$61,Arq_3B!$P$2:$P$368,LEFT($E230,1))</f>
        <v>0</v>
      </c>
      <c r="H230" s="61">
        <f>G230/SUM($G225:$G231)</f>
        <v>0</v>
      </c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.75" customHeight="1" x14ac:dyDescent="0.25">
      <c r="A231" s="137"/>
      <c r="B231" s="137"/>
      <c r="C231" s="137"/>
      <c r="D231" s="137"/>
      <c r="E231" s="62" t="s">
        <v>217</v>
      </c>
      <c r="F231" s="59"/>
      <c r="G231" s="60">
        <f>COUNTIFS(Arq_3B!$B$2:$B$368,$G$61,Arq_3B!$P$2:$P$368,"")</f>
        <v>4</v>
      </c>
      <c r="H231" s="61">
        <f>G231/SUM($G225:$G231)</f>
        <v>8.5106382978723402E-2</v>
      </c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.75" customHeight="1" x14ac:dyDescent="0.25">
      <c r="A232" s="138" t="s">
        <v>237</v>
      </c>
      <c r="B232" s="138" t="s">
        <v>21</v>
      </c>
      <c r="C232" s="138">
        <v>1</v>
      </c>
      <c r="D232" s="138" t="s">
        <v>238</v>
      </c>
      <c r="E232" s="53" t="s">
        <v>202</v>
      </c>
      <c r="F232" s="54"/>
      <c r="G232" s="55">
        <f>COUNTIFS(Arq_3B!$B$2:$B$368,$G$61,Arq_3B!$Q$2:$Q$368,LEFT($E232,1))</f>
        <v>0</v>
      </c>
      <c r="H232" s="56">
        <f>G232/SUM($G232:$G238)</f>
        <v>0</v>
      </c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.75" customHeight="1" x14ac:dyDescent="0.25">
      <c r="A233" s="136"/>
      <c r="B233" s="136"/>
      <c r="C233" s="136"/>
      <c r="D233" s="136"/>
      <c r="E233" s="53" t="s">
        <v>203</v>
      </c>
      <c r="F233" s="54"/>
      <c r="G233" s="55">
        <f>COUNTIFS(Arq_3B!$B$2:$B$368,$G$61,Arq_3B!$Q$2:$Q$368,LEFT($E233,1))</f>
        <v>0</v>
      </c>
      <c r="H233" s="56">
        <f>G233/SUM($G232:$G238)</f>
        <v>0</v>
      </c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.75" customHeight="1" x14ac:dyDescent="0.25">
      <c r="A234" s="136"/>
      <c r="B234" s="136"/>
      <c r="C234" s="136"/>
      <c r="D234" s="136"/>
      <c r="E234" s="53" t="s">
        <v>204</v>
      </c>
      <c r="F234" s="54"/>
      <c r="G234" s="55">
        <f>COUNTIFS(Arq_3B!$B$2:$B$368,$G$61,Arq_3B!$Q$2:$Q$368,LEFT($E234,1))</f>
        <v>0</v>
      </c>
      <c r="H234" s="56">
        <f>G234/SUM($G232:$G238)</f>
        <v>0</v>
      </c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.75" customHeight="1" x14ac:dyDescent="0.25">
      <c r="A235" s="136"/>
      <c r="B235" s="136"/>
      <c r="C235" s="136"/>
      <c r="D235" s="136"/>
      <c r="E235" s="53" t="s">
        <v>211</v>
      </c>
      <c r="F235" s="54"/>
      <c r="G235" s="55">
        <f>COUNTIFS(Arq_3B!$B$2:$B$368,$G$61,Arq_3B!$Q$2:$Q$368,LEFT($E235,1))</f>
        <v>42</v>
      </c>
      <c r="H235" s="56">
        <f>G235/SUM($G232:$G238)</f>
        <v>0.8936170212765957</v>
      </c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.75" customHeight="1" x14ac:dyDescent="0.25">
      <c r="A236" s="136"/>
      <c r="B236" s="136"/>
      <c r="C236" s="136"/>
      <c r="D236" s="136"/>
      <c r="E236" s="57" t="s">
        <v>215</v>
      </c>
      <c r="F236" s="54"/>
      <c r="G236" s="55">
        <f>COUNTIFS(Arq_3B!$B$2:$B$368,$G$61,Arq_3B!$Q$2:$Q$368,LEFT($E236,1))</f>
        <v>1</v>
      </c>
      <c r="H236" s="56">
        <f>G236/SUM($G232:$G238)</f>
        <v>2.1276595744680851E-2</v>
      </c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.75" customHeight="1" x14ac:dyDescent="0.25">
      <c r="A237" s="136"/>
      <c r="B237" s="136"/>
      <c r="C237" s="136"/>
      <c r="D237" s="136"/>
      <c r="E237" s="57" t="s">
        <v>216</v>
      </c>
      <c r="F237" s="54"/>
      <c r="G237" s="55">
        <f>COUNTIFS(Arq_3B!$B$2:$B$368,$G$61,Arq_3B!$Q$2:$Q$368,LEFT($E237,1))</f>
        <v>0</v>
      </c>
      <c r="H237" s="56">
        <f>G237/SUM($G232:$G238)</f>
        <v>0</v>
      </c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.75" customHeight="1" x14ac:dyDescent="0.25">
      <c r="A238" s="137"/>
      <c r="B238" s="137"/>
      <c r="C238" s="137"/>
      <c r="D238" s="137"/>
      <c r="E238" s="57" t="s">
        <v>217</v>
      </c>
      <c r="F238" s="54"/>
      <c r="G238" s="55">
        <f>COUNTIFS(Arq_3B!$B$2:$B$368,$G$61,Arq_3B!$Q$2:$Q$368,"")</f>
        <v>4</v>
      </c>
      <c r="H238" s="56">
        <f>G238/SUM($G232:$G238)</f>
        <v>8.5106382978723402E-2</v>
      </c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.75" customHeight="1" x14ac:dyDescent="0.25">
      <c r="A239" s="135" t="s">
        <v>239</v>
      </c>
      <c r="B239" s="135" t="s">
        <v>21</v>
      </c>
      <c r="C239" s="135">
        <v>1</v>
      </c>
      <c r="D239" s="135" t="s">
        <v>240</v>
      </c>
      <c r="E239" s="58" t="s">
        <v>202</v>
      </c>
      <c r="F239" s="59"/>
      <c r="G239" s="60">
        <f>COUNTIFS(Arq_3B!$B$2:$B$368,$G$61,Arq_3B!$R$2:$R$368,LEFT($E239,1))</f>
        <v>29</v>
      </c>
      <c r="H239" s="61">
        <f>G239/SUM($G239:$G245)</f>
        <v>0.61702127659574468</v>
      </c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.75" customHeight="1" x14ac:dyDescent="0.25">
      <c r="A240" s="136"/>
      <c r="B240" s="136"/>
      <c r="C240" s="136"/>
      <c r="D240" s="136"/>
      <c r="E240" s="58" t="s">
        <v>203</v>
      </c>
      <c r="F240" s="59"/>
      <c r="G240" s="60">
        <f>COUNTIFS(Arq_3B!$B$2:$B$368,$G$61,Arq_3B!$R$2:$R$368,LEFT($E240,1))</f>
        <v>13</v>
      </c>
      <c r="H240" s="61">
        <f>G240/SUM($G239:$G245)</f>
        <v>0.27659574468085107</v>
      </c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.75" customHeight="1" x14ac:dyDescent="0.25">
      <c r="A241" s="136"/>
      <c r="B241" s="136"/>
      <c r="C241" s="136"/>
      <c r="D241" s="136"/>
      <c r="E241" s="58" t="s">
        <v>204</v>
      </c>
      <c r="F241" s="59"/>
      <c r="G241" s="60">
        <f>COUNTIFS(Arq_3B!$B$2:$B$368,$G$61,Arq_3B!$R$2:$R$368,LEFT($E241,1))</f>
        <v>0</v>
      </c>
      <c r="H241" s="61">
        <f>G241/SUM($G239:$G245)</f>
        <v>0</v>
      </c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.75" customHeight="1" x14ac:dyDescent="0.25">
      <c r="A242" s="136"/>
      <c r="B242" s="136"/>
      <c r="C242" s="136"/>
      <c r="D242" s="136"/>
      <c r="E242" s="58" t="s">
        <v>211</v>
      </c>
      <c r="F242" s="59"/>
      <c r="G242" s="60">
        <f>COUNTIFS(Arq_3B!$B$2:$B$368,$G$61,Arq_3B!$R$2:$R$368,LEFT($E242,1))</f>
        <v>0</v>
      </c>
      <c r="H242" s="61">
        <f>G242/SUM($G239:$G245)</f>
        <v>0</v>
      </c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.75" customHeight="1" x14ac:dyDescent="0.25">
      <c r="A243" s="136"/>
      <c r="B243" s="136"/>
      <c r="C243" s="136"/>
      <c r="D243" s="136"/>
      <c r="E243" s="62" t="s">
        <v>215</v>
      </c>
      <c r="F243" s="59"/>
      <c r="G243" s="60">
        <f>COUNTIFS(Arq_3B!$B$2:$B$368,$G$61,Arq_3B!$R$2:$R$368,LEFT($E243,1))</f>
        <v>1</v>
      </c>
      <c r="H243" s="61">
        <f>G243/SUM($G239:$G245)</f>
        <v>2.1276595744680851E-2</v>
      </c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.75" customHeight="1" x14ac:dyDescent="0.25">
      <c r="A244" s="136"/>
      <c r="B244" s="136"/>
      <c r="C244" s="136"/>
      <c r="D244" s="136"/>
      <c r="E244" s="62" t="s">
        <v>216</v>
      </c>
      <c r="F244" s="59"/>
      <c r="G244" s="60">
        <f>COUNTIFS(Arq_3B!$B$2:$B$368,$G$61,Arq_3B!$R$2:$R$368,LEFT($E244,1))</f>
        <v>0</v>
      </c>
      <c r="H244" s="61">
        <f>G244/SUM($G239:$G245)</f>
        <v>0</v>
      </c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.75" customHeight="1" x14ac:dyDescent="0.25">
      <c r="A245" s="137"/>
      <c r="B245" s="137"/>
      <c r="C245" s="137"/>
      <c r="D245" s="137"/>
      <c r="E245" s="62" t="s">
        <v>217</v>
      </c>
      <c r="F245" s="59"/>
      <c r="G245" s="60">
        <f>COUNTIFS(Arq_3B!$B$2:$B$368,$G$61,Arq_3B!$R$2:$R$368,"")</f>
        <v>4</v>
      </c>
      <c r="H245" s="61">
        <f>G245/SUM($G239:$G245)</f>
        <v>8.5106382978723402E-2</v>
      </c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.75" customHeight="1" x14ac:dyDescent="0.25">
      <c r="A246" s="138" t="s">
        <v>241</v>
      </c>
      <c r="B246" s="138" t="s">
        <v>21</v>
      </c>
      <c r="C246" s="138">
        <v>1</v>
      </c>
      <c r="D246" s="138" t="s">
        <v>242</v>
      </c>
      <c r="E246" s="53" t="s">
        <v>202</v>
      </c>
      <c r="F246" s="54"/>
      <c r="G246" s="55">
        <f>COUNTIFS(Arq_3B!$B$2:$B$368,$G$61,Arq_3B!$S$2:$S$368,LEFT($E246,1))</f>
        <v>13</v>
      </c>
      <c r="H246" s="56">
        <f>G246/SUM($G246:$G252)</f>
        <v>0.27659574468085107</v>
      </c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.75" customHeight="1" x14ac:dyDescent="0.25">
      <c r="A247" s="136"/>
      <c r="B247" s="136"/>
      <c r="C247" s="136"/>
      <c r="D247" s="136"/>
      <c r="E247" s="53" t="s">
        <v>203</v>
      </c>
      <c r="F247" s="54"/>
      <c r="G247" s="55">
        <f>COUNTIFS(Arq_3B!$B$2:$B$368,$G$61,Arq_3B!$S$2:$S$368,LEFT($E247,1))</f>
        <v>30</v>
      </c>
      <c r="H247" s="56">
        <f>G247/SUM($G246:$G252)</f>
        <v>0.63829787234042556</v>
      </c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.75" customHeight="1" x14ac:dyDescent="0.25">
      <c r="A248" s="136"/>
      <c r="B248" s="136"/>
      <c r="C248" s="136"/>
      <c r="D248" s="136"/>
      <c r="E248" s="53" t="s">
        <v>204</v>
      </c>
      <c r="F248" s="54"/>
      <c r="G248" s="55">
        <f>COUNTIFS(Arq_3B!$B$2:$B$368,$G$61,Arq_3B!$S$2:$S$368,LEFT($E248,1))</f>
        <v>0</v>
      </c>
      <c r="H248" s="56">
        <f>G248/SUM($G246:$G252)</f>
        <v>0</v>
      </c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.75" customHeight="1" x14ac:dyDescent="0.25">
      <c r="A249" s="136"/>
      <c r="B249" s="136"/>
      <c r="C249" s="136"/>
      <c r="D249" s="136"/>
      <c r="E249" s="53" t="s">
        <v>211</v>
      </c>
      <c r="F249" s="54"/>
      <c r="G249" s="55">
        <f>COUNTIFS(Arq_3B!$B$2:$B$368,$G$61,Arq_3B!$S$2:$S$368,LEFT($E249,1))</f>
        <v>0</v>
      </c>
      <c r="H249" s="56">
        <f>G249/SUM($G246:$G252)</f>
        <v>0</v>
      </c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.75" customHeight="1" x14ac:dyDescent="0.25">
      <c r="A250" s="136"/>
      <c r="B250" s="136"/>
      <c r="C250" s="136"/>
      <c r="D250" s="136"/>
      <c r="E250" s="57" t="s">
        <v>215</v>
      </c>
      <c r="F250" s="54"/>
      <c r="G250" s="55">
        <f>COUNTIFS(Arq_3B!$B$2:$B$368,$G$61,Arq_3B!$S$2:$S$368,LEFT($E250,1))</f>
        <v>0</v>
      </c>
      <c r="H250" s="56">
        <f>G250/SUM($G246:$G252)</f>
        <v>0</v>
      </c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.75" customHeight="1" x14ac:dyDescent="0.25">
      <c r="A251" s="136"/>
      <c r="B251" s="136"/>
      <c r="C251" s="136"/>
      <c r="D251" s="136"/>
      <c r="E251" s="57" t="s">
        <v>216</v>
      </c>
      <c r="F251" s="54"/>
      <c r="G251" s="55">
        <f>COUNTIFS(Arq_3B!$B$2:$B$368,$G$61,Arq_3B!$S$2:$S$368,LEFT($E251,1))</f>
        <v>0</v>
      </c>
      <c r="H251" s="56">
        <f>G251/SUM($G246:$G252)</f>
        <v>0</v>
      </c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.75" customHeight="1" x14ac:dyDescent="0.25">
      <c r="A252" s="137"/>
      <c r="B252" s="137"/>
      <c r="C252" s="137"/>
      <c r="D252" s="137"/>
      <c r="E252" s="57" t="s">
        <v>217</v>
      </c>
      <c r="F252" s="54"/>
      <c r="G252" s="55">
        <f>COUNTIFS(Arq_3B!$B$2:$B$368,$G$61,Arq_3B!$S$2:$S$368,"")</f>
        <v>4</v>
      </c>
      <c r="H252" s="56">
        <f>G252/SUM($G246:$G252)</f>
        <v>8.5106382978723402E-2</v>
      </c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.75" customHeight="1" x14ac:dyDescent="0.25">
      <c r="A253" s="135" t="s">
        <v>243</v>
      </c>
      <c r="B253" s="135" t="s">
        <v>21</v>
      </c>
      <c r="C253" s="135">
        <v>1</v>
      </c>
      <c r="D253" s="135" t="s">
        <v>244</v>
      </c>
      <c r="E253" s="58" t="s">
        <v>202</v>
      </c>
      <c r="F253" s="59"/>
      <c r="G253" s="60">
        <f>COUNTIFS(Arq_3B!$B$2:$B$368,$G$61,Arq_3B!$T$2:$T$368,LEFT($E253,1))</f>
        <v>12</v>
      </c>
      <c r="H253" s="61">
        <f>G253/SUM($G253:$G259)</f>
        <v>0.25531914893617019</v>
      </c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.75" customHeight="1" x14ac:dyDescent="0.25">
      <c r="A254" s="136"/>
      <c r="B254" s="136"/>
      <c r="C254" s="136"/>
      <c r="D254" s="136"/>
      <c r="E254" s="58" t="s">
        <v>203</v>
      </c>
      <c r="F254" s="59"/>
      <c r="G254" s="60">
        <f>COUNTIFS(Arq_3B!$B$2:$B$368,$G$61,Arq_3B!$T$2:$T$368,LEFT($E254,1))</f>
        <v>30</v>
      </c>
      <c r="H254" s="61">
        <f>G254/SUM($G253:$G259)</f>
        <v>0.63829787234042556</v>
      </c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.75" customHeight="1" x14ac:dyDescent="0.25">
      <c r="A255" s="136"/>
      <c r="B255" s="136"/>
      <c r="C255" s="136"/>
      <c r="D255" s="136"/>
      <c r="E255" s="58" t="s">
        <v>204</v>
      </c>
      <c r="F255" s="59"/>
      <c r="G255" s="60">
        <f>COUNTIFS(Arq_3B!$B$2:$B$368,$G$61,Arq_3B!$T$2:$T$368,LEFT($E255,1))</f>
        <v>0</v>
      </c>
      <c r="H255" s="61">
        <f>G255/SUM($G253:$G259)</f>
        <v>0</v>
      </c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.75" customHeight="1" x14ac:dyDescent="0.25">
      <c r="A256" s="136"/>
      <c r="B256" s="136"/>
      <c r="C256" s="136"/>
      <c r="D256" s="136"/>
      <c r="E256" s="58" t="s">
        <v>211</v>
      </c>
      <c r="F256" s="59"/>
      <c r="G256" s="60">
        <f>COUNTIFS(Arq_3B!$B$2:$B$368,$G$61,Arq_3B!$T$2:$T$368,LEFT($E256,1))</f>
        <v>0</v>
      </c>
      <c r="H256" s="61">
        <f>G256/SUM($G253:$G259)</f>
        <v>0</v>
      </c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.75" customHeight="1" x14ac:dyDescent="0.25">
      <c r="A257" s="136"/>
      <c r="B257" s="136"/>
      <c r="C257" s="136"/>
      <c r="D257" s="136"/>
      <c r="E257" s="62" t="s">
        <v>215</v>
      </c>
      <c r="F257" s="59"/>
      <c r="G257" s="60">
        <f>COUNTIFS(Arq_3B!$B$2:$B$368,$G$61,Arq_3B!$T$2:$T$368,LEFT($E257,1))</f>
        <v>1</v>
      </c>
      <c r="H257" s="61">
        <f>G257/SUM($G253:$G259)</f>
        <v>2.1276595744680851E-2</v>
      </c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.75" customHeight="1" x14ac:dyDescent="0.25">
      <c r="A258" s="136"/>
      <c r="B258" s="136"/>
      <c r="C258" s="136"/>
      <c r="D258" s="136"/>
      <c r="E258" s="62" t="s">
        <v>216</v>
      </c>
      <c r="F258" s="59"/>
      <c r="G258" s="60">
        <f>COUNTIFS(Arq_3B!$B$2:$B$368,$G$61,Arq_3B!$T$2:$T$368,LEFT($E258,1))</f>
        <v>0</v>
      </c>
      <c r="H258" s="61">
        <f>G258/SUM($G253:$G259)</f>
        <v>0</v>
      </c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.75" customHeight="1" x14ac:dyDescent="0.25">
      <c r="A259" s="137"/>
      <c r="B259" s="137"/>
      <c r="C259" s="137"/>
      <c r="D259" s="137"/>
      <c r="E259" s="62" t="s">
        <v>217</v>
      </c>
      <c r="F259" s="59"/>
      <c r="G259" s="60">
        <f>COUNTIFS(Arq_3B!$B$2:$B$368,$G$61,Arq_3B!$T$2:$T$368,"")</f>
        <v>4</v>
      </c>
      <c r="H259" s="61">
        <f>G259/SUM($G253:$G259)</f>
        <v>8.5106382978723402E-2</v>
      </c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.75" customHeight="1" x14ac:dyDescent="0.25">
      <c r="A260" s="138" t="s">
        <v>245</v>
      </c>
      <c r="B260" s="138" t="s">
        <v>21</v>
      </c>
      <c r="C260" s="138">
        <v>1</v>
      </c>
      <c r="D260" s="138" t="s">
        <v>246</v>
      </c>
      <c r="E260" s="53" t="s">
        <v>202</v>
      </c>
      <c r="F260" s="54"/>
      <c r="G260" s="55">
        <f>COUNTIFS(Arq_3B!$B$2:$B$368,$G$61,Arq_3B!$U$2:$U$368,LEFT($E260,1))</f>
        <v>16</v>
      </c>
      <c r="H260" s="56">
        <f>G260/SUM($G260:$G266)</f>
        <v>0.34042553191489361</v>
      </c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.75" customHeight="1" x14ac:dyDescent="0.25">
      <c r="A261" s="136"/>
      <c r="B261" s="136"/>
      <c r="C261" s="136"/>
      <c r="D261" s="136"/>
      <c r="E261" s="53" t="s">
        <v>203</v>
      </c>
      <c r="F261" s="54"/>
      <c r="G261" s="55">
        <f>COUNTIFS(Arq_3B!$B$2:$B$368,$G$61,Arq_3B!$U$2:$U$368,LEFT($E261,1))</f>
        <v>26</v>
      </c>
      <c r="H261" s="56">
        <f>G261/SUM($G260:$G266)</f>
        <v>0.55319148936170215</v>
      </c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.75" customHeight="1" x14ac:dyDescent="0.25">
      <c r="A262" s="136"/>
      <c r="B262" s="136"/>
      <c r="C262" s="136"/>
      <c r="D262" s="136"/>
      <c r="E262" s="53" t="s">
        <v>204</v>
      </c>
      <c r="F262" s="54"/>
      <c r="G262" s="55">
        <f>COUNTIFS(Arq_3B!$B$2:$B$368,$G$61,Arq_3B!$U$2:$U$368,LEFT($E262,1))</f>
        <v>0</v>
      </c>
      <c r="H262" s="56">
        <f>G262/SUM($G260:$G266)</f>
        <v>0</v>
      </c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.75" customHeight="1" x14ac:dyDescent="0.25">
      <c r="A263" s="136"/>
      <c r="B263" s="136"/>
      <c r="C263" s="136"/>
      <c r="D263" s="136"/>
      <c r="E263" s="53" t="s">
        <v>211</v>
      </c>
      <c r="F263" s="54"/>
      <c r="G263" s="55">
        <f>COUNTIFS(Arq_3B!$B$2:$B$368,$G$61,Arq_3B!$U$2:$U$368,LEFT($E263,1))</f>
        <v>0</v>
      </c>
      <c r="H263" s="56">
        <f>G263/SUM($G260:$G266)</f>
        <v>0</v>
      </c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.75" customHeight="1" x14ac:dyDescent="0.25">
      <c r="A264" s="136"/>
      <c r="B264" s="136"/>
      <c r="C264" s="136"/>
      <c r="D264" s="136"/>
      <c r="E264" s="57" t="s">
        <v>215</v>
      </c>
      <c r="F264" s="54"/>
      <c r="G264" s="55">
        <f>COUNTIFS(Arq_3B!$B$2:$B$368,$G$61,Arq_3B!$U$2:$U$368,LEFT($E264,1))</f>
        <v>1</v>
      </c>
      <c r="H264" s="56">
        <f>G264/SUM($G260:$G266)</f>
        <v>2.1276595744680851E-2</v>
      </c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.75" customHeight="1" x14ac:dyDescent="0.25">
      <c r="A265" s="136"/>
      <c r="B265" s="136"/>
      <c r="C265" s="136"/>
      <c r="D265" s="136"/>
      <c r="E265" s="57" t="s">
        <v>216</v>
      </c>
      <c r="F265" s="54"/>
      <c r="G265" s="55">
        <f>COUNTIFS(Arq_3B!$B$2:$B$368,$G$61,Arq_3B!$U$2:$U$368,LEFT($E265,1))</f>
        <v>0</v>
      </c>
      <c r="H265" s="56">
        <f>G265/SUM($G260:$G266)</f>
        <v>0</v>
      </c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.75" customHeight="1" x14ac:dyDescent="0.25">
      <c r="A266" s="137"/>
      <c r="B266" s="137"/>
      <c r="C266" s="137"/>
      <c r="D266" s="137"/>
      <c r="E266" s="57" t="s">
        <v>217</v>
      </c>
      <c r="F266" s="54"/>
      <c r="G266" s="55">
        <f>COUNTIFS(Arq_3B!$B$2:$B$368,$G$61,Arq_3B!$U$2:$U$368,"")</f>
        <v>4</v>
      </c>
      <c r="H266" s="56">
        <f>G266/SUM($G260:$G266)</f>
        <v>8.5106382978723402E-2</v>
      </c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.75" customHeight="1" x14ac:dyDescent="0.25">
      <c r="A267" s="135" t="s">
        <v>247</v>
      </c>
      <c r="B267" s="135" t="s">
        <v>21</v>
      </c>
      <c r="C267" s="135">
        <v>1</v>
      </c>
      <c r="D267" s="135" t="s">
        <v>248</v>
      </c>
      <c r="E267" s="58" t="s">
        <v>202</v>
      </c>
      <c r="F267" s="59"/>
      <c r="G267" s="60">
        <f>COUNTIFS(Arq_3B!$B$2:$B$368,$G$61,Arq_3B!$V$2:$V$368,LEFT($E267,1))</f>
        <v>0</v>
      </c>
      <c r="H267" s="61">
        <f>G267/SUM($G267:$G273)</f>
        <v>0</v>
      </c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.75" customHeight="1" x14ac:dyDescent="0.25">
      <c r="A268" s="136"/>
      <c r="B268" s="136"/>
      <c r="C268" s="136"/>
      <c r="D268" s="136"/>
      <c r="E268" s="58" t="s">
        <v>203</v>
      </c>
      <c r="F268" s="59"/>
      <c r="G268" s="60">
        <f>COUNTIFS(Arq_3B!$B$2:$B$368,$G$61,Arq_3B!$V$2:$V$368,LEFT($E268,1))</f>
        <v>0</v>
      </c>
      <c r="H268" s="61">
        <f>G268/SUM($G267:$G273)</f>
        <v>0</v>
      </c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.75" customHeight="1" x14ac:dyDescent="0.25">
      <c r="A269" s="136"/>
      <c r="B269" s="136"/>
      <c r="C269" s="136"/>
      <c r="D269" s="136"/>
      <c r="E269" s="58" t="s">
        <v>204</v>
      </c>
      <c r="F269" s="59"/>
      <c r="G269" s="60">
        <f>COUNTIFS(Arq_3B!$B$2:$B$368,$G$61,Arq_3B!$V$2:$V$368,LEFT($E269,1))</f>
        <v>0</v>
      </c>
      <c r="H269" s="61">
        <f>G269/SUM($G267:$G273)</f>
        <v>0</v>
      </c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.75" customHeight="1" x14ac:dyDescent="0.25">
      <c r="A270" s="136"/>
      <c r="B270" s="136"/>
      <c r="C270" s="136"/>
      <c r="D270" s="136"/>
      <c r="E270" s="58" t="s">
        <v>211</v>
      </c>
      <c r="F270" s="59"/>
      <c r="G270" s="60">
        <f>COUNTIFS(Arq_3B!$B$2:$B$368,$G$61,Arq_3B!$V$2:$V$368,LEFT($E270,1))</f>
        <v>42</v>
      </c>
      <c r="H270" s="61">
        <f>G270/SUM($G267:$G273)</f>
        <v>0.8936170212765957</v>
      </c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.75" customHeight="1" x14ac:dyDescent="0.25">
      <c r="A271" s="136"/>
      <c r="B271" s="136"/>
      <c r="C271" s="136"/>
      <c r="D271" s="136"/>
      <c r="E271" s="62" t="s">
        <v>215</v>
      </c>
      <c r="F271" s="59"/>
      <c r="G271" s="60">
        <f>COUNTIFS(Arq_3B!$B$2:$B$368,$G$61,Arq_3B!$V$2:$V$368,LEFT($E271,1))</f>
        <v>1</v>
      </c>
      <c r="H271" s="61">
        <f>G271/SUM($G267:$G273)</f>
        <v>2.1276595744680851E-2</v>
      </c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.75" customHeight="1" x14ac:dyDescent="0.25">
      <c r="A272" s="136"/>
      <c r="B272" s="136"/>
      <c r="C272" s="136"/>
      <c r="D272" s="136"/>
      <c r="E272" s="62" t="s">
        <v>216</v>
      </c>
      <c r="F272" s="59"/>
      <c r="G272" s="60">
        <f>COUNTIFS(Arq_3B!$B$2:$B$368,$G$61,Arq_3B!$V$2:$V$368,LEFT($E272,1))</f>
        <v>0</v>
      </c>
      <c r="H272" s="61">
        <f>G272/SUM($G267:$G273)</f>
        <v>0</v>
      </c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.75" customHeight="1" x14ac:dyDescent="0.25">
      <c r="A273" s="137"/>
      <c r="B273" s="137"/>
      <c r="C273" s="137"/>
      <c r="D273" s="137"/>
      <c r="E273" s="62" t="s">
        <v>217</v>
      </c>
      <c r="F273" s="59"/>
      <c r="G273" s="60">
        <f>COUNTIFS(Arq_3B!$B$2:$B$368,$G$61,Arq_3B!$V$2:$V$368,"")</f>
        <v>4</v>
      </c>
      <c r="H273" s="61">
        <f>G273/SUM($G267:$G273)</f>
        <v>8.5106382978723402E-2</v>
      </c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.75" customHeight="1" x14ac:dyDescent="0.25">
      <c r="A274" s="138" t="s">
        <v>249</v>
      </c>
      <c r="B274" s="138" t="s">
        <v>21</v>
      </c>
      <c r="C274" s="138">
        <v>1</v>
      </c>
      <c r="D274" s="138" t="s">
        <v>250</v>
      </c>
      <c r="E274" s="53" t="s">
        <v>202</v>
      </c>
      <c r="F274" s="54"/>
      <c r="G274" s="55">
        <f>COUNTIFS(Arq_3B!$B$2:$B$368,$G$61,Arq_3B!$W$2:$W$368,LEFT($E274,1))</f>
        <v>16</v>
      </c>
      <c r="H274" s="56">
        <f>G274/SUM($G274:$G280)</f>
        <v>0.34042553191489361</v>
      </c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.75" customHeight="1" x14ac:dyDescent="0.25">
      <c r="A275" s="136"/>
      <c r="B275" s="136"/>
      <c r="C275" s="136"/>
      <c r="D275" s="136"/>
      <c r="E275" s="53" t="s">
        <v>203</v>
      </c>
      <c r="F275" s="54"/>
      <c r="G275" s="55">
        <f>COUNTIFS(Arq_3B!$B$2:$B$368,$G$61,Arq_3B!$W$2:$W$368,LEFT($E275,1))</f>
        <v>27</v>
      </c>
      <c r="H275" s="56">
        <f>G275/SUM($G274:$G280)</f>
        <v>0.57446808510638303</v>
      </c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.75" customHeight="1" x14ac:dyDescent="0.25">
      <c r="A276" s="136"/>
      <c r="B276" s="136"/>
      <c r="C276" s="136"/>
      <c r="D276" s="136"/>
      <c r="E276" s="53" t="s">
        <v>204</v>
      </c>
      <c r="F276" s="54"/>
      <c r="G276" s="55">
        <f>COUNTIFS(Arq_3B!$B$2:$B$368,$G$61,Arq_3B!$W$2:$W$368,LEFT($E276,1))</f>
        <v>0</v>
      </c>
      <c r="H276" s="56">
        <f>G276/SUM($G274:$G280)</f>
        <v>0</v>
      </c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.75" customHeight="1" x14ac:dyDescent="0.25">
      <c r="A277" s="136"/>
      <c r="B277" s="136"/>
      <c r="C277" s="136"/>
      <c r="D277" s="136"/>
      <c r="E277" s="53" t="s">
        <v>211</v>
      </c>
      <c r="F277" s="54"/>
      <c r="G277" s="55">
        <f>COUNTIFS(Arq_3B!$B$2:$B$368,$G$61,Arq_3B!$W$2:$W$368,LEFT($E277,1))</f>
        <v>0</v>
      </c>
      <c r="H277" s="56">
        <f>G277/SUM($G274:$G280)</f>
        <v>0</v>
      </c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.75" customHeight="1" x14ac:dyDescent="0.25">
      <c r="A278" s="136"/>
      <c r="B278" s="136"/>
      <c r="C278" s="136"/>
      <c r="D278" s="136"/>
      <c r="E278" s="57" t="s">
        <v>215</v>
      </c>
      <c r="F278" s="54"/>
      <c r="G278" s="55">
        <f>COUNTIFS(Arq_3B!$B$2:$B$368,$G$61,Arq_3B!$W$2:$W$368,LEFT($E278,1))</f>
        <v>0</v>
      </c>
      <c r="H278" s="56">
        <f>G278/SUM($G274:$G280)</f>
        <v>0</v>
      </c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.75" customHeight="1" x14ac:dyDescent="0.25">
      <c r="A279" s="136"/>
      <c r="B279" s="136"/>
      <c r="C279" s="136"/>
      <c r="D279" s="136"/>
      <c r="E279" s="57" t="s">
        <v>216</v>
      </c>
      <c r="F279" s="54"/>
      <c r="G279" s="55">
        <f>COUNTIFS(Arq_3B!$B$2:$B$368,$G$61,Arq_3B!$W$2:$W$368,LEFT($E279,1))</f>
        <v>0</v>
      </c>
      <c r="H279" s="56">
        <f>G279/SUM($G274:$G280)</f>
        <v>0</v>
      </c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.75" customHeight="1" x14ac:dyDescent="0.25">
      <c r="A280" s="137"/>
      <c r="B280" s="137"/>
      <c r="C280" s="137"/>
      <c r="D280" s="137"/>
      <c r="E280" s="57" t="s">
        <v>217</v>
      </c>
      <c r="F280" s="54"/>
      <c r="G280" s="55">
        <f>COUNTIFS(Arq_3B!$B$2:$B$368,$G$61,Arq_3B!$W$2:$W$368,"")</f>
        <v>4</v>
      </c>
      <c r="H280" s="56">
        <f>G280/SUM($G274:$G280)</f>
        <v>8.5106382978723402E-2</v>
      </c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.75" customHeight="1" x14ac:dyDescent="0.25">
      <c r="A281" s="135" t="s">
        <v>251</v>
      </c>
      <c r="B281" s="135" t="s">
        <v>21</v>
      </c>
      <c r="C281" s="135">
        <v>1</v>
      </c>
      <c r="D281" s="135" t="s">
        <v>252</v>
      </c>
      <c r="E281" s="58" t="s">
        <v>202</v>
      </c>
      <c r="F281" s="59"/>
      <c r="G281" s="60">
        <f>COUNTIFS(Arq_3B!$B$2:$B$368,$G$61,Arq_3B!$X$2:$X$368,LEFT($E281,1))</f>
        <v>18</v>
      </c>
      <c r="H281" s="61">
        <f>G281/SUM($G281:$G287)</f>
        <v>0.38297872340425532</v>
      </c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.75" customHeight="1" x14ac:dyDescent="0.25">
      <c r="A282" s="136"/>
      <c r="B282" s="136"/>
      <c r="C282" s="136"/>
      <c r="D282" s="136"/>
      <c r="E282" s="58" t="s">
        <v>203</v>
      </c>
      <c r="F282" s="59"/>
      <c r="G282" s="60">
        <f>COUNTIFS(Arq_3B!$B$2:$B$368,$G$61,Arq_3B!$X$2:$X$368,LEFT($E282,1))</f>
        <v>25</v>
      </c>
      <c r="H282" s="61">
        <f>G282/SUM($G281:$G287)</f>
        <v>0.53191489361702127</v>
      </c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.75" customHeight="1" x14ac:dyDescent="0.25">
      <c r="A283" s="136"/>
      <c r="B283" s="136"/>
      <c r="C283" s="136"/>
      <c r="D283" s="136"/>
      <c r="E283" s="58" t="s">
        <v>204</v>
      </c>
      <c r="F283" s="59"/>
      <c r="G283" s="60">
        <f>COUNTIFS(Arq_3B!$B$2:$B$368,$G$61,Arq_3B!$X$2:$X$368,LEFT($E283,1))</f>
        <v>0</v>
      </c>
      <c r="H283" s="61">
        <f>G283/SUM($G281:$G287)</f>
        <v>0</v>
      </c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.75" customHeight="1" x14ac:dyDescent="0.25">
      <c r="A284" s="136"/>
      <c r="B284" s="136"/>
      <c r="C284" s="136"/>
      <c r="D284" s="136"/>
      <c r="E284" s="58" t="s">
        <v>211</v>
      </c>
      <c r="F284" s="59"/>
      <c r="G284" s="60">
        <f>COUNTIFS(Arq_3B!$B$2:$B$368,$G$61,Arq_3B!$X$2:$X$368,LEFT($E284,1))</f>
        <v>0</v>
      </c>
      <c r="H284" s="61">
        <f>G284/SUM($G281:$G287)</f>
        <v>0</v>
      </c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.75" customHeight="1" x14ac:dyDescent="0.25">
      <c r="A285" s="136"/>
      <c r="B285" s="136"/>
      <c r="C285" s="136"/>
      <c r="D285" s="136"/>
      <c r="E285" s="62" t="s">
        <v>215</v>
      </c>
      <c r="F285" s="59"/>
      <c r="G285" s="60">
        <f>COUNTIFS(Arq_3B!$B$2:$B$368,$G$61,Arq_3B!$X$2:$X$368,LEFT($E285,1))</f>
        <v>0</v>
      </c>
      <c r="H285" s="61">
        <f>G285/SUM($G281:$G287)</f>
        <v>0</v>
      </c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.75" customHeight="1" x14ac:dyDescent="0.25">
      <c r="A286" s="136"/>
      <c r="B286" s="136"/>
      <c r="C286" s="136"/>
      <c r="D286" s="136"/>
      <c r="E286" s="62" t="s">
        <v>216</v>
      </c>
      <c r="F286" s="59"/>
      <c r="G286" s="60">
        <f>COUNTIFS(Arq_3B!$B$2:$B$368,$G$61,Arq_3B!$X$2:$X$368,LEFT($E286,1))</f>
        <v>0</v>
      </c>
      <c r="H286" s="61">
        <f>G286/SUM($G281:$G287)</f>
        <v>0</v>
      </c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.75" customHeight="1" x14ac:dyDescent="0.25">
      <c r="A287" s="137"/>
      <c r="B287" s="137"/>
      <c r="C287" s="137"/>
      <c r="D287" s="137"/>
      <c r="E287" s="62" t="s">
        <v>217</v>
      </c>
      <c r="F287" s="59"/>
      <c r="G287" s="60">
        <f>COUNTIFS(Arq_3B!$B$2:$B$368,$G$61,Arq_3B!$X$2:$X$368,"")</f>
        <v>4</v>
      </c>
      <c r="H287" s="61">
        <f>G287/SUM($G281:$G287)</f>
        <v>8.5106382978723402E-2</v>
      </c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.75" customHeight="1" x14ac:dyDescent="0.25">
      <c r="A288" s="138" t="s">
        <v>253</v>
      </c>
      <c r="B288" s="138" t="s">
        <v>21</v>
      </c>
      <c r="C288" s="138">
        <v>1</v>
      </c>
      <c r="D288" s="138" t="s">
        <v>254</v>
      </c>
      <c r="E288" s="53" t="s">
        <v>202</v>
      </c>
      <c r="F288" s="54"/>
      <c r="G288" s="55">
        <f>COUNTIFS(Arq_3B!$B$2:$B$368,$G$61,Arq_3B!$Y$2:$Y$368,LEFT($E288,1))</f>
        <v>20</v>
      </c>
      <c r="H288" s="56">
        <f>G288/SUM($G288:$G294)</f>
        <v>0.42553191489361702</v>
      </c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.75" customHeight="1" x14ac:dyDescent="0.25">
      <c r="A289" s="136"/>
      <c r="B289" s="136"/>
      <c r="C289" s="136"/>
      <c r="D289" s="136"/>
      <c r="E289" s="53" t="s">
        <v>203</v>
      </c>
      <c r="F289" s="54"/>
      <c r="G289" s="55">
        <f>COUNTIFS(Arq_3B!$B$2:$B$368,$G$61,Arq_3B!$Y$2:$Y$368,LEFT($E289,1))</f>
        <v>22</v>
      </c>
      <c r="H289" s="56">
        <f>G289/SUM($G288:$G294)</f>
        <v>0.46808510638297873</v>
      </c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.75" customHeight="1" x14ac:dyDescent="0.25">
      <c r="A290" s="136"/>
      <c r="B290" s="136"/>
      <c r="C290" s="136"/>
      <c r="D290" s="136"/>
      <c r="E290" s="53" t="s">
        <v>204</v>
      </c>
      <c r="F290" s="54"/>
      <c r="G290" s="55">
        <f>COUNTIFS(Arq_3B!$B$2:$B$368,$G$61,Arq_3B!$Y$2:$Y$368,LEFT($E290,1))</f>
        <v>0</v>
      </c>
      <c r="H290" s="56">
        <f>G290/SUM($G288:$G294)</f>
        <v>0</v>
      </c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.75" customHeight="1" x14ac:dyDescent="0.25">
      <c r="A291" s="136"/>
      <c r="B291" s="136"/>
      <c r="C291" s="136"/>
      <c r="D291" s="136"/>
      <c r="E291" s="53" t="s">
        <v>211</v>
      </c>
      <c r="F291" s="54"/>
      <c r="G291" s="55">
        <f>COUNTIFS(Arq_3B!$B$2:$B$368,$G$61,Arq_3B!$Y$2:$Y$368,LEFT($E291,1))</f>
        <v>0</v>
      </c>
      <c r="H291" s="56">
        <f>G291/SUM($G288:$G294)</f>
        <v>0</v>
      </c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.75" customHeight="1" x14ac:dyDescent="0.25">
      <c r="A292" s="136"/>
      <c r="B292" s="136"/>
      <c r="C292" s="136"/>
      <c r="D292" s="136"/>
      <c r="E292" s="57" t="s">
        <v>215</v>
      </c>
      <c r="F292" s="54"/>
      <c r="G292" s="55">
        <f>COUNTIFS(Arq_3B!$B$2:$B$368,$G$61,Arq_3B!$Y$2:$Y$368,LEFT($E292,1))</f>
        <v>1</v>
      </c>
      <c r="H292" s="56">
        <f>G292/SUM($G288:$G294)</f>
        <v>2.1276595744680851E-2</v>
      </c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.75" customHeight="1" x14ac:dyDescent="0.25">
      <c r="A293" s="136"/>
      <c r="B293" s="136"/>
      <c r="C293" s="136"/>
      <c r="D293" s="136"/>
      <c r="E293" s="57" t="s">
        <v>216</v>
      </c>
      <c r="F293" s="54"/>
      <c r="G293" s="55">
        <f>COUNTIFS(Arq_3B!$B$2:$B$368,$G$61,Arq_3B!$Y$2:$Y$368,LEFT($E293,1))</f>
        <v>0</v>
      </c>
      <c r="H293" s="56">
        <f>G293/SUM($G288:$G294)</f>
        <v>0</v>
      </c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.75" customHeight="1" x14ac:dyDescent="0.25">
      <c r="A294" s="137"/>
      <c r="B294" s="137"/>
      <c r="C294" s="137"/>
      <c r="D294" s="137"/>
      <c r="E294" s="57" t="s">
        <v>217</v>
      </c>
      <c r="F294" s="54"/>
      <c r="G294" s="55">
        <f>COUNTIFS(Arq_3B!$B$2:$B$368,$G$61,Arq_3B!$Y$2:$Y$368,"")</f>
        <v>4</v>
      </c>
      <c r="H294" s="56">
        <f>G294/SUM($G288:$G294)</f>
        <v>8.5106382978723402E-2</v>
      </c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.75" customHeight="1" x14ac:dyDescent="0.25">
      <c r="A295" s="135" t="s">
        <v>255</v>
      </c>
      <c r="B295" s="135" t="s">
        <v>21</v>
      </c>
      <c r="C295" s="135">
        <v>1</v>
      </c>
      <c r="D295" s="135" t="s">
        <v>256</v>
      </c>
      <c r="E295" s="58" t="s">
        <v>202</v>
      </c>
      <c r="F295" s="59"/>
      <c r="G295" s="60">
        <f>COUNTIFS(Arq_3B!$B$2:$B$368,$G$61,Arq_3B!$Z$2:$Z$368,LEFT($E295,1))</f>
        <v>34</v>
      </c>
      <c r="H295" s="61">
        <f>G295/SUM($G295:$G301)</f>
        <v>0.72340425531914898</v>
      </c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.75" customHeight="1" x14ac:dyDescent="0.25">
      <c r="A296" s="136"/>
      <c r="B296" s="136"/>
      <c r="C296" s="136"/>
      <c r="D296" s="136"/>
      <c r="E296" s="58" t="s">
        <v>203</v>
      </c>
      <c r="F296" s="59"/>
      <c r="G296" s="60">
        <f>COUNTIFS(Arq_3B!$B$2:$B$368,$G$61,Arq_3B!$Z$2:$Z$368,LEFT($E296,1))</f>
        <v>8</v>
      </c>
      <c r="H296" s="61">
        <f>G296/SUM($G295:$G301)</f>
        <v>0.1702127659574468</v>
      </c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.75" customHeight="1" x14ac:dyDescent="0.25">
      <c r="A297" s="136"/>
      <c r="B297" s="136"/>
      <c r="C297" s="136"/>
      <c r="D297" s="136"/>
      <c r="E297" s="58" t="s">
        <v>204</v>
      </c>
      <c r="F297" s="59"/>
      <c r="G297" s="60">
        <f>COUNTIFS(Arq_3B!$B$2:$B$368,$G$61,Arq_3B!$Z$2:$Z$368,LEFT($E297,1))</f>
        <v>0</v>
      </c>
      <c r="H297" s="61">
        <f>G297/SUM($G295:$G301)</f>
        <v>0</v>
      </c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.75" customHeight="1" x14ac:dyDescent="0.25">
      <c r="A298" s="136"/>
      <c r="B298" s="136"/>
      <c r="C298" s="136"/>
      <c r="D298" s="136"/>
      <c r="E298" s="58" t="s">
        <v>211</v>
      </c>
      <c r="F298" s="59"/>
      <c r="G298" s="60">
        <f>COUNTIFS(Arq_3B!$B$2:$B$368,$G$61,Arq_3B!$Z$2:$Z$368,LEFT($E298,1))</f>
        <v>0</v>
      </c>
      <c r="H298" s="61">
        <f>G298/SUM($G295:$G301)</f>
        <v>0</v>
      </c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.75" customHeight="1" x14ac:dyDescent="0.25">
      <c r="A299" s="136"/>
      <c r="B299" s="136"/>
      <c r="C299" s="136"/>
      <c r="D299" s="136"/>
      <c r="E299" s="62" t="s">
        <v>215</v>
      </c>
      <c r="F299" s="59"/>
      <c r="G299" s="60">
        <f>COUNTIFS(Arq_3B!$B$2:$B$368,$G$61,Arq_3B!$Z$2:$Z$368,LEFT($E299,1))</f>
        <v>1</v>
      </c>
      <c r="H299" s="61">
        <f>G299/SUM($G295:$G301)</f>
        <v>2.1276595744680851E-2</v>
      </c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.75" customHeight="1" x14ac:dyDescent="0.25">
      <c r="A300" s="136"/>
      <c r="B300" s="136"/>
      <c r="C300" s="136"/>
      <c r="D300" s="136"/>
      <c r="E300" s="62" t="s">
        <v>216</v>
      </c>
      <c r="F300" s="59"/>
      <c r="G300" s="60">
        <f>COUNTIFS(Arq_3B!$B$2:$B$368,$G$61,Arq_3B!$Z$2:$Z$368,LEFT($E300,1))</f>
        <v>0</v>
      </c>
      <c r="H300" s="61">
        <f>G300/SUM($G295:$G301)</f>
        <v>0</v>
      </c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.75" customHeight="1" x14ac:dyDescent="0.25">
      <c r="A301" s="137"/>
      <c r="B301" s="137"/>
      <c r="C301" s="137"/>
      <c r="D301" s="137"/>
      <c r="E301" s="62" t="s">
        <v>217</v>
      </c>
      <c r="F301" s="59"/>
      <c r="G301" s="60">
        <f>COUNTIFS(Arq_3B!$B$2:$B$368,$G$61,Arq_3B!$Z$2:$Z$368,"")</f>
        <v>4</v>
      </c>
      <c r="H301" s="61">
        <f>G301/SUM($G295:$G301)</f>
        <v>8.5106382978723402E-2</v>
      </c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.75" customHeight="1" x14ac:dyDescent="0.25">
      <c r="A302" s="138" t="s">
        <v>257</v>
      </c>
      <c r="B302" s="138" t="s">
        <v>21</v>
      </c>
      <c r="C302" s="138">
        <v>1</v>
      </c>
      <c r="D302" s="138" t="s">
        <v>258</v>
      </c>
      <c r="E302" s="53" t="s">
        <v>202</v>
      </c>
      <c r="F302" s="54"/>
      <c r="G302" s="55">
        <f>COUNTIFS(Arq_3B!$B$2:$B$368,$G$61,Arq_3B!$AA$2:$AA$368,LEFT($E302,1))</f>
        <v>13</v>
      </c>
      <c r="H302" s="56">
        <f>G302/SUM($G302:$G308)</f>
        <v>0.27659574468085107</v>
      </c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.75" customHeight="1" x14ac:dyDescent="0.25">
      <c r="A303" s="136"/>
      <c r="B303" s="136"/>
      <c r="C303" s="136"/>
      <c r="D303" s="136"/>
      <c r="E303" s="53" t="s">
        <v>203</v>
      </c>
      <c r="F303" s="54"/>
      <c r="G303" s="55">
        <f>COUNTIFS(Arq_3B!$B$2:$B$368,$G$61,Arq_3B!$AA$2:$AA$368,LEFT($E303,1))</f>
        <v>30</v>
      </c>
      <c r="H303" s="56">
        <f>G303/SUM($G302:$G308)</f>
        <v>0.63829787234042556</v>
      </c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.75" customHeight="1" x14ac:dyDescent="0.25">
      <c r="A304" s="136"/>
      <c r="B304" s="136"/>
      <c r="C304" s="136"/>
      <c r="D304" s="136"/>
      <c r="E304" s="53" t="s">
        <v>204</v>
      </c>
      <c r="F304" s="54"/>
      <c r="G304" s="55">
        <f>COUNTIFS(Arq_3B!$B$2:$B$368,$G$61,Arq_3B!$AA$2:$AA$368,LEFT($E304,1))</f>
        <v>0</v>
      </c>
      <c r="H304" s="56">
        <f>G304/SUM($G302:$G308)</f>
        <v>0</v>
      </c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.75" customHeight="1" x14ac:dyDescent="0.25">
      <c r="A305" s="136"/>
      <c r="B305" s="136"/>
      <c r="C305" s="136"/>
      <c r="D305" s="136"/>
      <c r="E305" s="53" t="s">
        <v>211</v>
      </c>
      <c r="F305" s="54"/>
      <c r="G305" s="55">
        <f>COUNTIFS(Arq_3B!$B$2:$B$368,$G$61,Arq_3B!$AA$2:$AA$368,LEFT($E305,1))</f>
        <v>0</v>
      </c>
      <c r="H305" s="56">
        <f>G305/SUM($G302:$G308)</f>
        <v>0</v>
      </c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.75" customHeight="1" x14ac:dyDescent="0.25">
      <c r="A306" s="136"/>
      <c r="B306" s="136"/>
      <c r="C306" s="136"/>
      <c r="D306" s="136"/>
      <c r="E306" s="57" t="s">
        <v>215</v>
      </c>
      <c r="F306" s="54"/>
      <c r="G306" s="55">
        <f>COUNTIFS(Arq_3B!$B$2:$B$368,$G$61,Arq_3B!$AA$2:$AA$368,LEFT($E306,1))</f>
        <v>0</v>
      </c>
      <c r="H306" s="56">
        <f>G306/SUM($G302:$G308)</f>
        <v>0</v>
      </c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.75" customHeight="1" x14ac:dyDescent="0.25">
      <c r="A307" s="136"/>
      <c r="B307" s="136"/>
      <c r="C307" s="136"/>
      <c r="D307" s="136"/>
      <c r="E307" s="57" t="s">
        <v>216</v>
      </c>
      <c r="F307" s="54"/>
      <c r="G307" s="55">
        <f>COUNTIFS(Arq_3B!$B$2:$B$368,$G$61,Arq_3B!$AA$2:$AA$368,LEFT($E307,1))</f>
        <v>0</v>
      </c>
      <c r="H307" s="56">
        <f>G307/SUM($G302:$G308)</f>
        <v>0</v>
      </c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.75" customHeight="1" x14ac:dyDescent="0.25">
      <c r="A308" s="137"/>
      <c r="B308" s="137"/>
      <c r="C308" s="137"/>
      <c r="D308" s="137"/>
      <c r="E308" s="57" t="s">
        <v>217</v>
      </c>
      <c r="F308" s="54"/>
      <c r="G308" s="55">
        <f>COUNTIFS(Arq_3B!$B$2:$B$368,$G$61,Arq_3B!$AA$2:$AA$368,"")</f>
        <v>4</v>
      </c>
      <c r="H308" s="56">
        <f>G308/SUM($G302:$G308)</f>
        <v>8.5106382978723402E-2</v>
      </c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.75" customHeight="1" x14ac:dyDescent="0.25">
      <c r="A309" s="135" t="s">
        <v>259</v>
      </c>
      <c r="B309" s="135" t="s">
        <v>21</v>
      </c>
      <c r="C309" s="135">
        <v>1</v>
      </c>
      <c r="D309" s="135" t="s">
        <v>260</v>
      </c>
      <c r="E309" s="58" t="s">
        <v>202</v>
      </c>
      <c r="F309" s="59"/>
      <c r="G309" s="60">
        <f>COUNTIFS(Arq_3B!$B$2:$B$368,$G$61,Arq_3B!$AB$2:$AB$368,LEFT($E309,1))</f>
        <v>0</v>
      </c>
      <c r="H309" s="61">
        <f>G309/SUM($G309:$G315)</f>
        <v>0</v>
      </c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.75" customHeight="1" x14ac:dyDescent="0.25">
      <c r="A310" s="136"/>
      <c r="B310" s="136"/>
      <c r="C310" s="136"/>
      <c r="D310" s="136"/>
      <c r="E310" s="58" t="s">
        <v>203</v>
      </c>
      <c r="F310" s="59"/>
      <c r="G310" s="60">
        <f>COUNTIFS(Arq_3B!$B$2:$B$368,$G$61,Arq_3B!$AB$2:$AB$368,LEFT($E310,1))</f>
        <v>0</v>
      </c>
      <c r="H310" s="61">
        <f>G310/SUM($G309:$G315)</f>
        <v>0</v>
      </c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.75" customHeight="1" x14ac:dyDescent="0.25">
      <c r="A311" s="136"/>
      <c r="B311" s="136"/>
      <c r="C311" s="136"/>
      <c r="D311" s="136"/>
      <c r="E311" s="58" t="s">
        <v>204</v>
      </c>
      <c r="F311" s="59"/>
      <c r="G311" s="60">
        <f>COUNTIFS(Arq_3B!$B$2:$B$368,$G$61,Arq_3B!$AB$2:$AB$368,LEFT($E311,1))</f>
        <v>42</v>
      </c>
      <c r="H311" s="61">
        <f>G311/SUM($G309:$G315)</f>
        <v>0.8936170212765957</v>
      </c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.75" customHeight="1" x14ac:dyDescent="0.25">
      <c r="A312" s="136"/>
      <c r="B312" s="136"/>
      <c r="C312" s="136"/>
      <c r="D312" s="136"/>
      <c r="E312" s="58" t="s">
        <v>211</v>
      </c>
      <c r="F312" s="59"/>
      <c r="G312" s="60">
        <f>COUNTIFS(Arq_3B!$B$2:$B$368,$G$61,Arq_3B!$AB$2:$AB$368,LEFT($E312,1))</f>
        <v>0</v>
      </c>
      <c r="H312" s="61">
        <f>G312/SUM($G309:$G315)</f>
        <v>0</v>
      </c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.75" customHeight="1" x14ac:dyDescent="0.25">
      <c r="A313" s="136"/>
      <c r="B313" s="136"/>
      <c r="C313" s="136"/>
      <c r="D313" s="136"/>
      <c r="E313" s="62" t="s">
        <v>215</v>
      </c>
      <c r="F313" s="59"/>
      <c r="G313" s="60">
        <f>COUNTIFS(Arq_3B!$B$2:$B$368,$G$61,Arq_3B!$AB$2:$AB$368,LEFT($E313,1))</f>
        <v>1</v>
      </c>
      <c r="H313" s="61">
        <f>G313/SUM($G309:$G315)</f>
        <v>2.1276595744680851E-2</v>
      </c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.75" customHeight="1" x14ac:dyDescent="0.25">
      <c r="A314" s="136"/>
      <c r="B314" s="136"/>
      <c r="C314" s="136"/>
      <c r="D314" s="136"/>
      <c r="E314" s="62" t="s">
        <v>216</v>
      </c>
      <c r="F314" s="59"/>
      <c r="G314" s="60">
        <f>COUNTIFS(Arq_3B!$B$2:$B$368,$G$61,Arq_3B!$AB$2:$AB$368,LEFT($E314,1))</f>
        <v>0</v>
      </c>
      <c r="H314" s="61">
        <f>G314/SUM($G309:$G315)</f>
        <v>0</v>
      </c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.75" customHeight="1" x14ac:dyDescent="0.25">
      <c r="A315" s="137"/>
      <c r="B315" s="137"/>
      <c r="C315" s="137"/>
      <c r="D315" s="137"/>
      <c r="E315" s="62" t="s">
        <v>217</v>
      </c>
      <c r="F315" s="59"/>
      <c r="G315" s="60">
        <f>COUNTIFS(Arq_3B!$B$2:$B$368,$G$61,Arq_3B!$AB$2:$AB$368,"")</f>
        <v>4</v>
      </c>
      <c r="H315" s="61">
        <f>G315/SUM($G309:$G315)</f>
        <v>8.5106382978723402E-2</v>
      </c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.75" customHeight="1" x14ac:dyDescent="0.25">
      <c r="A316" s="138" t="s">
        <v>261</v>
      </c>
      <c r="B316" s="138" t="s">
        <v>21</v>
      </c>
      <c r="C316" s="138">
        <v>1</v>
      </c>
      <c r="D316" s="138" t="s">
        <v>262</v>
      </c>
      <c r="E316" s="53" t="s">
        <v>202</v>
      </c>
      <c r="F316" s="54"/>
      <c r="G316" s="55">
        <f>COUNTIFS(Arq_3B!$B$2:$B$368,$G$61,Arq_3B!$AC$2:$AC$368,LEFT($E316,1))</f>
        <v>33</v>
      </c>
      <c r="H316" s="56">
        <f>G316/SUM($G316:$G322)</f>
        <v>0.7021276595744681</v>
      </c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.75" customHeight="1" x14ac:dyDescent="0.25">
      <c r="A317" s="136"/>
      <c r="B317" s="136"/>
      <c r="C317" s="136"/>
      <c r="D317" s="136"/>
      <c r="E317" s="53" t="s">
        <v>203</v>
      </c>
      <c r="F317" s="54"/>
      <c r="G317" s="55">
        <f>COUNTIFS(Arq_3B!$B$2:$B$368,$G$61,Arq_3B!$AC$2:$AC$368,LEFT($E317,1))</f>
        <v>9</v>
      </c>
      <c r="H317" s="56">
        <f>G317/SUM($G316:$G322)</f>
        <v>0.19148936170212766</v>
      </c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.75" customHeight="1" x14ac:dyDescent="0.25">
      <c r="A318" s="136"/>
      <c r="B318" s="136"/>
      <c r="C318" s="136"/>
      <c r="D318" s="136"/>
      <c r="E318" s="53" t="s">
        <v>204</v>
      </c>
      <c r="F318" s="54"/>
      <c r="G318" s="55">
        <f>COUNTIFS(Arq_3B!$B$2:$B$368,$G$61,Arq_3B!$AC$2:$AC$368,LEFT($E318,1))</f>
        <v>0</v>
      </c>
      <c r="H318" s="56">
        <f>G318/SUM($G316:$G322)</f>
        <v>0</v>
      </c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.75" customHeight="1" x14ac:dyDescent="0.25">
      <c r="A319" s="136"/>
      <c r="B319" s="136"/>
      <c r="C319" s="136"/>
      <c r="D319" s="136"/>
      <c r="E319" s="53" t="s">
        <v>211</v>
      </c>
      <c r="F319" s="54"/>
      <c r="G319" s="55">
        <f>COUNTIFS(Arq_3B!$B$2:$B$368,$G$61,Arq_3B!$AC$2:$AC$368,LEFT($E319,1))</f>
        <v>0</v>
      </c>
      <c r="H319" s="56">
        <f>G319/SUM($G316:$G322)</f>
        <v>0</v>
      </c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.75" customHeight="1" x14ac:dyDescent="0.25">
      <c r="A320" s="136"/>
      <c r="B320" s="136"/>
      <c r="C320" s="136"/>
      <c r="D320" s="136"/>
      <c r="E320" s="57" t="s">
        <v>215</v>
      </c>
      <c r="F320" s="54"/>
      <c r="G320" s="55">
        <f>COUNTIFS(Arq_3B!$B$2:$B$368,$G$61,Arq_3B!$AC$2:$AC$368,LEFT($E320,1))</f>
        <v>1</v>
      </c>
      <c r="H320" s="56">
        <f>G320/SUM($G316:$G322)</f>
        <v>2.1276595744680851E-2</v>
      </c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.75" customHeight="1" x14ac:dyDescent="0.25">
      <c r="A321" s="136"/>
      <c r="B321" s="136"/>
      <c r="C321" s="136"/>
      <c r="D321" s="136"/>
      <c r="E321" s="57" t="s">
        <v>216</v>
      </c>
      <c r="F321" s="54"/>
      <c r="G321" s="55">
        <f>COUNTIFS(Arq_3B!$B$2:$B$368,$G$61,Arq_3B!$AC$2:$AC$368,LEFT($E321,1))</f>
        <v>0</v>
      </c>
      <c r="H321" s="56">
        <f>G321/SUM($G316:$G322)</f>
        <v>0</v>
      </c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.75" customHeight="1" x14ac:dyDescent="0.25">
      <c r="A322" s="137"/>
      <c r="B322" s="137"/>
      <c r="C322" s="137"/>
      <c r="D322" s="137"/>
      <c r="E322" s="57" t="s">
        <v>217</v>
      </c>
      <c r="F322" s="54"/>
      <c r="G322" s="55">
        <f>COUNTIFS(Arq_3B!$B$2:$B$368,$G$61,Arq_3B!$AC$2:$AC$368,"")</f>
        <v>4</v>
      </c>
      <c r="H322" s="56">
        <f>G322/SUM($G316:$G322)</f>
        <v>8.5106382978723402E-2</v>
      </c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.75" customHeight="1" x14ac:dyDescent="0.25">
      <c r="A323" s="135" t="s">
        <v>263</v>
      </c>
      <c r="B323" s="135" t="s">
        <v>21</v>
      </c>
      <c r="C323" s="135">
        <v>1</v>
      </c>
      <c r="D323" s="135" t="s">
        <v>264</v>
      </c>
      <c r="E323" s="58" t="s">
        <v>202</v>
      </c>
      <c r="F323" s="59"/>
      <c r="G323" s="60">
        <f>COUNTIFS(Arq_3B!$B$2:$B$368,$G$61,Arq_3B!$AD$2:$AD$368,LEFT($E323,1))</f>
        <v>29</v>
      </c>
      <c r="H323" s="61">
        <f>G323/SUM($G323:$G329)</f>
        <v>0.61702127659574468</v>
      </c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.75" customHeight="1" x14ac:dyDescent="0.25">
      <c r="A324" s="136"/>
      <c r="B324" s="136"/>
      <c r="C324" s="136"/>
      <c r="D324" s="136"/>
      <c r="E324" s="58" t="s">
        <v>203</v>
      </c>
      <c r="F324" s="59"/>
      <c r="G324" s="60">
        <f>COUNTIFS(Arq_3B!$B$2:$B$368,$G$61,Arq_3B!$AD$2:$AD$368,LEFT($E324,1))</f>
        <v>14</v>
      </c>
      <c r="H324" s="61">
        <f>G324/SUM($G323:$G329)</f>
        <v>0.2978723404255319</v>
      </c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.75" customHeight="1" x14ac:dyDescent="0.25">
      <c r="A325" s="136"/>
      <c r="B325" s="136"/>
      <c r="C325" s="136"/>
      <c r="D325" s="136"/>
      <c r="E325" s="58" t="s">
        <v>204</v>
      </c>
      <c r="F325" s="59"/>
      <c r="G325" s="60">
        <f>COUNTIFS(Arq_3B!$B$2:$B$368,$G$61,Arq_3B!$AD$2:$AD$368,LEFT($E325,1))</f>
        <v>0</v>
      </c>
      <c r="H325" s="61">
        <f>G325/SUM($G323:$G329)</f>
        <v>0</v>
      </c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.75" customHeight="1" x14ac:dyDescent="0.25">
      <c r="A326" s="136"/>
      <c r="B326" s="136"/>
      <c r="C326" s="136"/>
      <c r="D326" s="136"/>
      <c r="E326" s="58" t="s">
        <v>211</v>
      </c>
      <c r="F326" s="59"/>
      <c r="G326" s="60">
        <f>COUNTIFS(Arq_3B!$B$2:$B$368,$G$61,Arq_3B!$AD$2:$AD$368,LEFT($E326,1))</f>
        <v>0</v>
      </c>
      <c r="H326" s="61">
        <f>G326/SUM($G323:$G329)</f>
        <v>0</v>
      </c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.75" customHeight="1" x14ac:dyDescent="0.25">
      <c r="A327" s="136"/>
      <c r="B327" s="136"/>
      <c r="C327" s="136"/>
      <c r="D327" s="136"/>
      <c r="E327" s="62" t="s">
        <v>215</v>
      </c>
      <c r="F327" s="59"/>
      <c r="G327" s="60">
        <f>COUNTIFS(Arq_3B!$B$2:$B$368,$G$61,Arq_3B!$AD$2:$AD$368,LEFT($E327,1))</f>
        <v>0</v>
      </c>
      <c r="H327" s="61">
        <f>G327/SUM($G323:$G329)</f>
        <v>0</v>
      </c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.75" customHeight="1" x14ac:dyDescent="0.25">
      <c r="A328" s="136"/>
      <c r="B328" s="136"/>
      <c r="C328" s="136"/>
      <c r="D328" s="136"/>
      <c r="E328" s="62" t="s">
        <v>216</v>
      </c>
      <c r="F328" s="59"/>
      <c r="G328" s="60">
        <f>COUNTIFS(Arq_3B!$B$2:$B$368,$G$61,Arq_3B!$AD$2:$AD$368,LEFT($E328,1))</f>
        <v>0</v>
      </c>
      <c r="H328" s="61">
        <f>G328/SUM($G323:$G329)</f>
        <v>0</v>
      </c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.75" customHeight="1" x14ac:dyDescent="0.25">
      <c r="A329" s="137"/>
      <c r="B329" s="137"/>
      <c r="C329" s="137"/>
      <c r="D329" s="137"/>
      <c r="E329" s="62" t="s">
        <v>217</v>
      </c>
      <c r="F329" s="59"/>
      <c r="G329" s="60">
        <f>COUNTIFS(Arq_3B!$B$2:$B$368,$G$61,Arq_3B!$AD$2:$AD$368,"")</f>
        <v>4</v>
      </c>
      <c r="H329" s="61">
        <f>G329/SUM($G323:$G329)</f>
        <v>8.5106382978723402E-2</v>
      </c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.75" customHeight="1" x14ac:dyDescent="0.25">
      <c r="A330" s="138" t="s">
        <v>265</v>
      </c>
      <c r="B330" s="138" t="s">
        <v>21</v>
      </c>
      <c r="C330" s="138">
        <v>1</v>
      </c>
      <c r="D330" s="138" t="s">
        <v>266</v>
      </c>
      <c r="E330" s="53" t="s">
        <v>202</v>
      </c>
      <c r="F330" s="54"/>
      <c r="G330" s="55">
        <f>COUNTIFS(Arq_3B!$B$2:$B$368,$G$61,Arq_3B!$AE$2:$AE$368,LEFT($E330,1))</f>
        <v>0</v>
      </c>
      <c r="H330" s="56">
        <f>G330/SUM($G330:$G336)</f>
        <v>0</v>
      </c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.75" customHeight="1" x14ac:dyDescent="0.25">
      <c r="A331" s="136"/>
      <c r="B331" s="136"/>
      <c r="C331" s="136"/>
      <c r="D331" s="136"/>
      <c r="E331" s="53" t="s">
        <v>203</v>
      </c>
      <c r="F331" s="54"/>
      <c r="G331" s="55">
        <f>COUNTIFS(Arq_3B!$B$2:$B$368,$G$61,Arq_3B!$AE$2:$AE$368,LEFT($E331,1))</f>
        <v>0</v>
      </c>
      <c r="H331" s="56">
        <f>G331/SUM($G330:$G336)</f>
        <v>0</v>
      </c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.75" customHeight="1" x14ac:dyDescent="0.25">
      <c r="A332" s="136"/>
      <c r="B332" s="136"/>
      <c r="C332" s="136"/>
      <c r="D332" s="136"/>
      <c r="E332" s="53" t="s">
        <v>204</v>
      </c>
      <c r="F332" s="54"/>
      <c r="G332" s="55">
        <f>COUNTIFS(Arq_3B!$B$2:$B$368,$G$61,Arq_3B!$AE$2:$AE$368,LEFT($E332,1))</f>
        <v>42</v>
      </c>
      <c r="H332" s="56">
        <f>G332/SUM($G330:$G336)</f>
        <v>0.8936170212765957</v>
      </c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.75" customHeight="1" x14ac:dyDescent="0.25">
      <c r="A333" s="136"/>
      <c r="B333" s="136"/>
      <c r="C333" s="136"/>
      <c r="D333" s="136"/>
      <c r="E333" s="53" t="s">
        <v>211</v>
      </c>
      <c r="F333" s="54"/>
      <c r="G333" s="55">
        <f>COUNTIFS(Arq_3B!$B$2:$B$368,$G$61,Arq_3B!$AE$2:$AE$368,LEFT($E333,1))</f>
        <v>0</v>
      </c>
      <c r="H333" s="56">
        <f>G333/SUM($G330:$G336)</f>
        <v>0</v>
      </c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.75" customHeight="1" x14ac:dyDescent="0.25">
      <c r="A334" s="136"/>
      <c r="B334" s="136"/>
      <c r="C334" s="136"/>
      <c r="D334" s="136"/>
      <c r="E334" s="57" t="s">
        <v>215</v>
      </c>
      <c r="F334" s="54"/>
      <c r="G334" s="55">
        <f>COUNTIFS(Arq_3B!$B$2:$B$368,$G$61,Arq_3B!$AE$2:$AE$368,LEFT($E334,1))</f>
        <v>1</v>
      </c>
      <c r="H334" s="56">
        <f>G334/SUM($G330:$G336)</f>
        <v>2.1276595744680851E-2</v>
      </c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.75" customHeight="1" x14ac:dyDescent="0.25">
      <c r="A335" s="136"/>
      <c r="B335" s="136"/>
      <c r="C335" s="136"/>
      <c r="D335" s="136"/>
      <c r="E335" s="57" t="s">
        <v>216</v>
      </c>
      <c r="F335" s="54"/>
      <c r="G335" s="55">
        <f>COUNTIFS(Arq_3B!$B$2:$B$368,$G$61,Arq_3B!$AE$2:$AE$368,LEFT($E335,1))</f>
        <v>0</v>
      </c>
      <c r="H335" s="56">
        <f>G335/SUM($G330:$G336)</f>
        <v>0</v>
      </c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.75" customHeight="1" x14ac:dyDescent="0.25">
      <c r="A336" s="137"/>
      <c r="B336" s="137"/>
      <c r="C336" s="137"/>
      <c r="D336" s="137"/>
      <c r="E336" s="57" t="s">
        <v>217</v>
      </c>
      <c r="F336" s="54"/>
      <c r="G336" s="55">
        <f>COUNTIFS(Arq_3B!$B$2:$B$368,$G$61,Arq_3B!$AE$2:$AE$368,"")</f>
        <v>4</v>
      </c>
      <c r="H336" s="56">
        <f>G336/SUM($G330:$G336)</f>
        <v>8.5106382978723402E-2</v>
      </c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.75" customHeight="1" x14ac:dyDescent="0.25">
      <c r="A337" s="135" t="s">
        <v>267</v>
      </c>
      <c r="B337" s="135" t="s">
        <v>21</v>
      </c>
      <c r="C337" s="135">
        <v>1</v>
      </c>
      <c r="D337" s="135" t="s">
        <v>268</v>
      </c>
      <c r="E337" s="58" t="s">
        <v>202</v>
      </c>
      <c r="F337" s="59"/>
      <c r="G337" s="60">
        <f>COUNTIFS(Arq_3B!$B$2:$B$368,$G$61,Arq_3B!$AF$2:$AF$368,LEFT($E337,1))</f>
        <v>20</v>
      </c>
      <c r="H337" s="61">
        <f>G337/SUM($G337:$G343)</f>
        <v>0.42553191489361702</v>
      </c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.75" customHeight="1" x14ac:dyDescent="0.25">
      <c r="A338" s="136"/>
      <c r="B338" s="136"/>
      <c r="C338" s="136"/>
      <c r="D338" s="136"/>
      <c r="E338" s="58" t="s">
        <v>203</v>
      </c>
      <c r="F338" s="59"/>
      <c r="G338" s="60">
        <f>COUNTIFS(Arq_3B!$B$2:$B$368,$G$61,Arq_3B!$AF$2:$AF$368,LEFT($E338,1))</f>
        <v>22</v>
      </c>
      <c r="H338" s="61">
        <f>G338/SUM($G337:$G343)</f>
        <v>0.46808510638297873</v>
      </c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.75" customHeight="1" x14ac:dyDescent="0.25">
      <c r="A339" s="136"/>
      <c r="B339" s="136"/>
      <c r="C339" s="136"/>
      <c r="D339" s="136"/>
      <c r="E339" s="58" t="s">
        <v>204</v>
      </c>
      <c r="F339" s="59"/>
      <c r="G339" s="60">
        <f>COUNTIFS(Arq_3B!$B$2:$B$368,$G$61,Arq_3B!$AF$2:$AF$368,LEFT($E339,1))</f>
        <v>0</v>
      </c>
      <c r="H339" s="61">
        <f>G339/SUM($G337:$G343)</f>
        <v>0</v>
      </c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.75" customHeight="1" x14ac:dyDescent="0.25">
      <c r="A340" s="136"/>
      <c r="B340" s="136"/>
      <c r="C340" s="136"/>
      <c r="D340" s="136"/>
      <c r="E340" s="58" t="s">
        <v>211</v>
      </c>
      <c r="F340" s="59"/>
      <c r="G340" s="60">
        <f>COUNTIFS(Arq_3B!$B$2:$B$368,$G$61,Arq_3B!$AF$2:$AF$368,LEFT($E340,1))</f>
        <v>0</v>
      </c>
      <c r="H340" s="61">
        <f>G340/SUM($G337:$G343)</f>
        <v>0</v>
      </c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.75" customHeight="1" x14ac:dyDescent="0.25">
      <c r="A341" s="136"/>
      <c r="B341" s="136"/>
      <c r="C341" s="136"/>
      <c r="D341" s="136"/>
      <c r="E341" s="62" t="s">
        <v>215</v>
      </c>
      <c r="F341" s="59"/>
      <c r="G341" s="60">
        <f>COUNTIFS(Arq_3B!$B$2:$B$368,$G$61,Arq_3B!$AF$2:$AF$368,LEFT($E341,1))</f>
        <v>1</v>
      </c>
      <c r="H341" s="61">
        <f>G341/SUM($G337:$G343)</f>
        <v>2.1276595744680851E-2</v>
      </c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.75" customHeight="1" x14ac:dyDescent="0.25">
      <c r="A342" s="136"/>
      <c r="B342" s="136"/>
      <c r="C342" s="136"/>
      <c r="D342" s="136"/>
      <c r="E342" s="62" t="s">
        <v>216</v>
      </c>
      <c r="F342" s="59"/>
      <c r="G342" s="60">
        <f>COUNTIFS(Arq_3B!$B$2:$B$368,$G$61,Arq_3B!$AF$2:$AF$368,LEFT($E342,1))</f>
        <v>0</v>
      </c>
      <c r="H342" s="61">
        <f>G342/SUM($G337:$G343)</f>
        <v>0</v>
      </c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.75" customHeight="1" x14ac:dyDescent="0.25">
      <c r="A343" s="137"/>
      <c r="B343" s="137"/>
      <c r="C343" s="137"/>
      <c r="D343" s="137"/>
      <c r="E343" s="62" t="s">
        <v>217</v>
      </c>
      <c r="F343" s="59"/>
      <c r="G343" s="60">
        <f>COUNTIFS(Arq_3B!$B$2:$B$368,$G$61,Arq_3B!$AF$2:$AF$368,"")</f>
        <v>4</v>
      </c>
      <c r="H343" s="61">
        <f>G343/SUM($G337:$G343)</f>
        <v>8.5106382978723402E-2</v>
      </c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.75" customHeight="1" x14ac:dyDescent="0.25">
      <c r="A344" s="138" t="s">
        <v>269</v>
      </c>
      <c r="B344" s="138" t="s">
        <v>21</v>
      </c>
      <c r="C344" s="138">
        <v>1</v>
      </c>
      <c r="D344" s="138" t="s">
        <v>270</v>
      </c>
      <c r="E344" s="53" t="s">
        <v>202</v>
      </c>
      <c r="F344" s="54"/>
      <c r="G344" s="55">
        <f>COUNTIFS(Arq_3B!$B$2:$B$368,$G$61,Arq_3B!$AG$2:$AG$368,LEFT($E344,1))</f>
        <v>21</v>
      </c>
      <c r="H344" s="56">
        <f>G344/SUM($G344:$G350)</f>
        <v>0.44680851063829785</v>
      </c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.75" customHeight="1" x14ac:dyDescent="0.25">
      <c r="A345" s="136"/>
      <c r="B345" s="136"/>
      <c r="C345" s="136"/>
      <c r="D345" s="136"/>
      <c r="E345" s="53" t="s">
        <v>203</v>
      </c>
      <c r="F345" s="54"/>
      <c r="G345" s="55">
        <f>COUNTIFS(Arq_3B!$B$2:$B$368,$G$61,Arq_3B!$AG$2:$AG$368,LEFT($E345,1))</f>
        <v>22</v>
      </c>
      <c r="H345" s="56">
        <f>G345/SUM($G344:$G350)</f>
        <v>0.46808510638297873</v>
      </c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.75" customHeight="1" x14ac:dyDescent="0.25">
      <c r="A346" s="136"/>
      <c r="B346" s="136"/>
      <c r="C346" s="136"/>
      <c r="D346" s="136"/>
      <c r="E346" s="53" t="s">
        <v>204</v>
      </c>
      <c r="F346" s="54"/>
      <c r="G346" s="55">
        <f>COUNTIFS(Arq_3B!$B$2:$B$368,$G$61,Arq_3B!$AG$2:$AG$368,LEFT($E346,1))</f>
        <v>0</v>
      </c>
      <c r="H346" s="56">
        <f>G346/SUM($G344:$G350)</f>
        <v>0</v>
      </c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.75" customHeight="1" x14ac:dyDescent="0.25">
      <c r="A347" s="136"/>
      <c r="B347" s="136"/>
      <c r="C347" s="136"/>
      <c r="D347" s="136"/>
      <c r="E347" s="53" t="s">
        <v>211</v>
      </c>
      <c r="F347" s="54"/>
      <c r="G347" s="55">
        <f>COUNTIFS(Arq_3B!$B$2:$B$368,$G$61,Arq_3B!$AG$2:$AG$368,LEFT($E347,1))</f>
        <v>0</v>
      </c>
      <c r="H347" s="56">
        <f>G347/SUM($G344:$G350)</f>
        <v>0</v>
      </c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.75" customHeight="1" x14ac:dyDescent="0.25">
      <c r="A348" s="136"/>
      <c r="B348" s="136"/>
      <c r="C348" s="136"/>
      <c r="D348" s="136"/>
      <c r="E348" s="57" t="s">
        <v>215</v>
      </c>
      <c r="F348" s="54"/>
      <c r="G348" s="55">
        <f>COUNTIFS(Arq_3B!$B$2:$B$368,$G$61,Arq_3B!$AG$2:$AG$368,LEFT($E348,1))</f>
        <v>0</v>
      </c>
      <c r="H348" s="56">
        <f>G348/SUM($G344:$G350)</f>
        <v>0</v>
      </c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.75" customHeight="1" x14ac:dyDescent="0.25">
      <c r="A349" s="136"/>
      <c r="B349" s="136"/>
      <c r="C349" s="136"/>
      <c r="D349" s="136"/>
      <c r="E349" s="57" t="s">
        <v>216</v>
      </c>
      <c r="F349" s="54"/>
      <c r="G349" s="55">
        <f>COUNTIFS(Arq_3B!$B$2:$B$368,$G$61,Arq_3B!$AG$2:$AG$368,LEFT($E349,1))</f>
        <v>0</v>
      </c>
      <c r="H349" s="56">
        <f>G349/SUM($G344:$G350)</f>
        <v>0</v>
      </c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.75" customHeight="1" x14ac:dyDescent="0.25">
      <c r="A350" s="137"/>
      <c r="B350" s="137"/>
      <c r="C350" s="137"/>
      <c r="D350" s="137"/>
      <c r="E350" s="57" t="s">
        <v>217</v>
      </c>
      <c r="F350" s="54"/>
      <c r="G350" s="55">
        <f>COUNTIFS(Arq_3B!$B$2:$B$368,$G$61,Arq_3B!$AG$2:$AG$368,"")</f>
        <v>4</v>
      </c>
      <c r="H350" s="56">
        <f>G350/SUM($G344:$G350)</f>
        <v>8.5106382978723402E-2</v>
      </c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.75" customHeight="1" x14ac:dyDescent="0.25">
      <c r="A351" s="135" t="s">
        <v>271</v>
      </c>
      <c r="B351" s="135" t="s">
        <v>21</v>
      </c>
      <c r="C351" s="135">
        <v>1</v>
      </c>
      <c r="D351" s="135" t="s">
        <v>272</v>
      </c>
      <c r="E351" s="58" t="s">
        <v>202</v>
      </c>
      <c r="F351" s="59"/>
      <c r="G351" s="60">
        <f>COUNTIFS(Arq_3B!$B$2:$B$368,$G$61,Arq_3B!$AH$2:$AH$368,LEFT($E351,1))</f>
        <v>0</v>
      </c>
      <c r="H351" s="61">
        <f>G351/SUM($G351:$G357)</f>
        <v>0</v>
      </c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.75" customHeight="1" x14ac:dyDescent="0.25">
      <c r="A352" s="136"/>
      <c r="B352" s="136"/>
      <c r="C352" s="136"/>
      <c r="D352" s="136"/>
      <c r="E352" s="58" t="s">
        <v>203</v>
      </c>
      <c r="F352" s="59"/>
      <c r="G352" s="60">
        <f>COUNTIFS(Arq_3B!$B$2:$B$368,$G$61,Arq_3B!$AH$2:$AH$368,LEFT($E352,1))</f>
        <v>0</v>
      </c>
      <c r="H352" s="61">
        <f>G352/SUM($G351:$G357)</f>
        <v>0</v>
      </c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.75" customHeight="1" x14ac:dyDescent="0.25">
      <c r="A353" s="136"/>
      <c r="B353" s="136"/>
      <c r="C353" s="136"/>
      <c r="D353" s="136"/>
      <c r="E353" s="58" t="s">
        <v>204</v>
      </c>
      <c r="F353" s="59"/>
      <c r="G353" s="60">
        <f>COUNTIFS(Arq_3B!$B$2:$B$368,$G$61,Arq_3B!$AH$2:$AH$368,LEFT($E353,1))</f>
        <v>43</v>
      </c>
      <c r="H353" s="61">
        <f>G353/SUM($G351:$G357)</f>
        <v>0.91489361702127658</v>
      </c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.75" customHeight="1" x14ac:dyDescent="0.25">
      <c r="A354" s="136"/>
      <c r="B354" s="136"/>
      <c r="C354" s="136"/>
      <c r="D354" s="136"/>
      <c r="E354" s="58" t="s">
        <v>211</v>
      </c>
      <c r="F354" s="59"/>
      <c r="G354" s="60">
        <f>COUNTIFS(Arq_3B!$B$2:$B$368,$G$61,Arq_3B!$AH$2:$AH$368,LEFT($E354,1))</f>
        <v>0</v>
      </c>
      <c r="H354" s="61">
        <f>G354/SUM($G351:$G357)</f>
        <v>0</v>
      </c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.75" customHeight="1" x14ac:dyDescent="0.25">
      <c r="A355" s="136"/>
      <c r="B355" s="136"/>
      <c r="C355" s="136"/>
      <c r="D355" s="136"/>
      <c r="E355" s="62" t="s">
        <v>215</v>
      </c>
      <c r="F355" s="59"/>
      <c r="G355" s="60">
        <f>COUNTIFS(Arq_3B!$B$2:$B$368,$G$61,Arq_3B!$AH$2:$AH$368,LEFT($E355,1))</f>
        <v>0</v>
      </c>
      <c r="H355" s="61">
        <f>G355/SUM($G351:$G357)</f>
        <v>0</v>
      </c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.75" customHeight="1" x14ac:dyDescent="0.25">
      <c r="A356" s="136"/>
      <c r="B356" s="136"/>
      <c r="C356" s="136"/>
      <c r="D356" s="136"/>
      <c r="E356" s="62" t="s">
        <v>216</v>
      </c>
      <c r="F356" s="59"/>
      <c r="G356" s="60">
        <f>COUNTIFS(Arq_3B!$B$2:$B$368,$G$61,Arq_3B!$AH$2:$AH$368,LEFT($E356,1))</f>
        <v>0</v>
      </c>
      <c r="H356" s="61">
        <f>G356/SUM($G351:$G357)</f>
        <v>0</v>
      </c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.75" customHeight="1" x14ac:dyDescent="0.25">
      <c r="A357" s="137"/>
      <c r="B357" s="137"/>
      <c r="C357" s="137"/>
      <c r="D357" s="137"/>
      <c r="E357" s="62" t="s">
        <v>217</v>
      </c>
      <c r="F357" s="59"/>
      <c r="G357" s="60">
        <f>COUNTIFS(Arq_3B!$B$2:$B$368,$G$61,Arq_3B!$AH$2:$AH$368,"")</f>
        <v>4</v>
      </c>
      <c r="H357" s="61">
        <f>G357/SUM($G351:$G357)</f>
        <v>8.5106382978723402E-2</v>
      </c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.75" customHeight="1" x14ac:dyDescent="0.25">
      <c r="A358" s="138" t="s">
        <v>273</v>
      </c>
      <c r="B358" s="138" t="s">
        <v>21</v>
      </c>
      <c r="C358" s="138">
        <v>1</v>
      </c>
      <c r="D358" s="138" t="s">
        <v>274</v>
      </c>
      <c r="E358" s="53" t="s">
        <v>202</v>
      </c>
      <c r="F358" s="54"/>
      <c r="G358" s="55">
        <f>COUNTIFS(Arq_3B!$B$2:$B$368,$G$61,Arq_3B!$AI$2:$AI$368,LEFT($E358,1))</f>
        <v>32</v>
      </c>
      <c r="H358" s="56">
        <f>G358/SUM($G358:$G364)</f>
        <v>0.68085106382978722</v>
      </c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.75" customHeight="1" x14ac:dyDescent="0.25">
      <c r="A359" s="136"/>
      <c r="B359" s="136"/>
      <c r="C359" s="136"/>
      <c r="D359" s="136"/>
      <c r="E359" s="53" t="s">
        <v>203</v>
      </c>
      <c r="F359" s="54"/>
      <c r="G359" s="55">
        <f>COUNTIFS(Arq_3B!$B$2:$B$368,$G$61,Arq_3B!$AI$2:$AI$368,LEFT($E359,1))</f>
        <v>10</v>
      </c>
      <c r="H359" s="56">
        <f>G359/SUM($G358:$G364)</f>
        <v>0.21276595744680851</v>
      </c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.75" customHeight="1" x14ac:dyDescent="0.25">
      <c r="A360" s="136"/>
      <c r="B360" s="136"/>
      <c r="C360" s="136"/>
      <c r="D360" s="136"/>
      <c r="E360" s="53" t="s">
        <v>204</v>
      </c>
      <c r="F360" s="54"/>
      <c r="G360" s="55">
        <f>COUNTIFS(Arq_3B!$B$2:$B$368,$G$61,Arq_3B!$AI$2:$AI$368,LEFT($E360,1))</f>
        <v>0</v>
      </c>
      <c r="H360" s="56">
        <f>G360/SUM($G358:$G364)</f>
        <v>0</v>
      </c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.75" customHeight="1" x14ac:dyDescent="0.25">
      <c r="A361" s="136"/>
      <c r="B361" s="136"/>
      <c r="C361" s="136"/>
      <c r="D361" s="136"/>
      <c r="E361" s="53" t="s">
        <v>211</v>
      </c>
      <c r="F361" s="54"/>
      <c r="G361" s="55">
        <f>COUNTIFS(Arq_3B!$B$2:$B$368,$G$61,Arq_3B!$AI$2:$AI$368,LEFT($E361,1))</f>
        <v>0</v>
      </c>
      <c r="H361" s="56">
        <f>G361/SUM($G358:$G364)</f>
        <v>0</v>
      </c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.75" customHeight="1" x14ac:dyDescent="0.25">
      <c r="A362" s="136"/>
      <c r="B362" s="136"/>
      <c r="C362" s="136"/>
      <c r="D362" s="136"/>
      <c r="E362" s="57" t="s">
        <v>215</v>
      </c>
      <c r="F362" s="54"/>
      <c r="G362" s="55">
        <f>COUNTIFS(Arq_3B!$B$2:$B$368,$G$61,Arq_3B!$AI$2:$AI$368,LEFT($E362,1))</f>
        <v>1</v>
      </c>
      <c r="H362" s="56">
        <f>G362/SUM($G358:$G364)</f>
        <v>2.1276595744680851E-2</v>
      </c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.75" customHeight="1" x14ac:dyDescent="0.25">
      <c r="A363" s="136"/>
      <c r="B363" s="136"/>
      <c r="C363" s="136"/>
      <c r="D363" s="136"/>
      <c r="E363" s="57" t="s">
        <v>216</v>
      </c>
      <c r="F363" s="54"/>
      <c r="G363" s="55">
        <f>COUNTIFS(Arq_3B!$B$2:$B$368,$G$61,Arq_3B!$AI$2:$AI$368,LEFT($E363,1))</f>
        <v>0</v>
      </c>
      <c r="H363" s="56">
        <f>G363/SUM($G358:$G364)</f>
        <v>0</v>
      </c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.75" customHeight="1" x14ac:dyDescent="0.25">
      <c r="A364" s="137"/>
      <c r="B364" s="137"/>
      <c r="C364" s="137"/>
      <c r="D364" s="137"/>
      <c r="E364" s="57" t="s">
        <v>217</v>
      </c>
      <c r="F364" s="54"/>
      <c r="G364" s="55">
        <f>COUNTIFS(Arq_3B!$B$2:$B$368,$G$61,Arq_3B!$AI$2:$AI$368,"")</f>
        <v>4</v>
      </c>
      <c r="H364" s="56">
        <f>G364/SUM($G358:$G364)</f>
        <v>8.5106382978723402E-2</v>
      </c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.75" customHeight="1" x14ac:dyDescent="0.25">
      <c r="A365" s="135" t="s">
        <v>275</v>
      </c>
      <c r="B365" s="135" t="s">
        <v>21</v>
      </c>
      <c r="C365" s="135">
        <v>1</v>
      </c>
      <c r="D365" s="135" t="s">
        <v>276</v>
      </c>
      <c r="E365" s="58" t="s">
        <v>202</v>
      </c>
      <c r="F365" s="59"/>
      <c r="G365" s="60">
        <f>COUNTIFS(Arq_3B!$B$2:$B$368,$G$61,Arq_3B!$AJ$2:$AJ$368,LEFT($E365,1))</f>
        <v>18</v>
      </c>
      <c r="H365" s="61">
        <f>G365/SUM($G365:$G371)</f>
        <v>0.38297872340425532</v>
      </c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.75" customHeight="1" x14ac:dyDescent="0.25">
      <c r="A366" s="136"/>
      <c r="B366" s="136"/>
      <c r="C366" s="136"/>
      <c r="D366" s="136"/>
      <c r="E366" s="58" t="s">
        <v>203</v>
      </c>
      <c r="F366" s="59"/>
      <c r="G366" s="60">
        <f>COUNTIFS(Arq_3B!$B$2:$B$368,$G$61,Arq_3B!$AJ$2:$AJ$368,LEFT($E366,1))</f>
        <v>24</v>
      </c>
      <c r="H366" s="61">
        <f>G366/SUM($G365:$G371)</f>
        <v>0.51063829787234039</v>
      </c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.75" customHeight="1" x14ac:dyDescent="0.25">
      <c r="A367" s="136"/>
      <c r="B367" s="136"/>
      <c r="C367" s="136"/>
      <c r="D367" s="136"/>
      <c r="E367" s="58" t="s">
        <v>204</v>
      </c>
      <c r="F367" s="59"/>
      <c r="G367" s="60">
        <f>COUNTIFS(Arq_3B!$B$2:$B$368,$G$61,Arq_3B!$AJ$2:$AJ$368,LEFT($E367,1))</f>
        <v>0</v>
      </c>
      <c r="H367" s="61">
        <f>G367/SUM($G365:$G371)</f>
        <v>0</v>
      </c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.75" customHeight="1" x14ac:dyDescent="0.25">
      <c r="A368" s="136"/>
      <c r="B368" s="136"/>
      <c r="C368" s="136"/>
      <c r="D368" s="136"/>
      <c r="E368" s="58" t="s">
        <v>211</v>
      </c>
      <c r="F368" s="59"/>
      <c r="G368" s="60">
        <f>COUNTIFS(Arq_3B!$B$2:$B$368,$G$61,Arq_3B!$AJ$2:$AJ$368,LEFT($E368,1))</f>
        <v>0</v>
      </c>
      <c r="H368" s="61">
        <f>G368/SUM($G365:$G371)</f>
        <v>0</v>
      </c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.75" customHeight="1" x14ac:dyDescent="0.25">
      <c r="A369" s="136"/>
      <c r="B369" s="136"/>
      <c r="C369" s="136"/>
      <c r="D369" s="136"/>
      <c r="E369" s="62" t="s">
        <v>215</v>
      </c>
      <c r="F369" s="59"/>
      <c r="G369" s="60">
        <f>COUNTIFS(Arq_3B!$B$2:$B$368,$G$61,Arq_3B!$AJ$2:$AJ$368,LEFT($E369,1))</f>
        <v>1</v>
      </c>
      <c r="H369" s="61">
        <f>G369/SUM($G365:$G371)</f>
        <v>2.1276595744680851E-2</v>
      </c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.75" customHeight="1" x14ac:dyDescent="0.25">
      <c r="A370" s="136"/>
      <c r="B370" s="136"/>
      <c r="C370" s="136"/>
      <c r="D370" s="136"/>
      <c r="E370" s="62" t="s">
        <v>216</v>
      </c>
      <c r="F370" s="59"/>
      <c r="G370" s="60">
        <f>COUNTIFS(Arq_3B!$B$2:$B$368,$G$61,Arq_3B!$AJ$2:$AJ$368,LEFT($E370,1))</f>
        <v>0</v>
      </c>
      <c r="H370" s="61">
        <f>G370/SUM($G365:$G371)</f>
        <v>0</v>
      </c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.75" customHeight="1" x14ac:dyDescent="0.25">
      <c r="A371" s="137"/>
      <c r="B371" s="137"/>
      <c r="C371" s="137"/>
      <c r="D371" s="137"/>
      <c r="E371" s="62" t="s">
        <v>217</v>
      </c>
      <c r="F371" s="59"/>
      <c r="G371" s="60">
        <f>COUNTIFS(Arq_3B!$B$2:$B$368,$G$61,Arq_3B!$AJ$2:$AJ$368,"")</f>
        <v>4</v>
      </c>
      <c r="H371" s="61">
        <f>G371/SUM($G365:$G371)</f>
        <v>8.5106382978723402E-2</v>
      </c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.75" customHeight="1" x14ac:dyDescent="0.25">
      <c r="A372" s="138" t="s">
        <v>277</v>
      </c>
      <c r="B372" s="138" t="s">
        <v>21</v>
      </c>
      <c r="C372" s="138">
        <v>1</v>
      </c>
      <c r="D372" s="138" t="s">
        <v>278</v>
      </c>
      <c r="E372" s="53" t="s">
        <v>202</v>
      </c>
      <c r="F372" s="54"/>
      <c r="G372" s="55">
        <f>COUNTIFS(Arq_3B!$B$2:$B$368,$G$61,Arq_3B!$AK$2:$AK$368,LEFT($E372,1))</f>
        <v>0</v>
      </c>
      <c r="H372" s="56">
        <f>G372/SUM($G372:$G378)</f>
        <v>0</v>
      </c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.75" customHeight="1" x14ac:dyDescent="0.25">
      <c r="A373" s="136"/>
      <c r="B373" s="136"/>
      <c r="C373" s="136"/>
      <c r="D373" s="136"/>
      <c r="E373" s="53" t="s">
        <v>203</v>
      </c>
      <c r="F373" s="54"/>
      <c r="G373" s="55">
        <f>COUNTIFS(Arq_3B!$B$2:$B$368,$G$61,Arq_3B!$AK$2:$AK$368,LEFT($E373,1))</f>
        <v>0</v>
      </c>
      <c r="H373" s="56">
        <f>G373/SUM($G372:$G378)</f>
        <v>0</v>
      </c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.75" customHeight="1" x14ac:dyDescent="0.25">
      <c r="A374" s="136"/>
      <c r="B374" s="136"/>
      <c r="C374" s="136"/>
      <c r="D374" s="136"/>
      <c r="E374" s="53" t="s">
        <v>204</v>
      </c>
      <c r="F374" s="54"/>
      <c r="G374" s="55">
        <f>COUNTIFS(Arq_3B!$B$2:$B$368,$G$61,Arq_3B!$AK$2:$AK$368,LEFT($E374,1))</f>
        <v>0</v>
      </c>
      <c r="H374" s="56">
        <f>G374/SUM($G372:$G378)</f>
        <v>0</v>
      </c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.75" customHeight="1" x14ac:dyDescent="0.25">
      <c r="A375" s="136"/>
      <c r="B375" s="136"/>
      <c r="C375" s="136"/>
      <c r="D375" s="136"/>
      <c r="E375" s="53" t="s">
        <v>211</v>
      </c>
      <c r="F375" s="54"/>
      <c r="G375" s="55">
        <f>COUNTIFS(Arq_3B!$B$2:$B$368,$G$61,Arq_3B!$AK$2:$AK$368,LEFT($E375,1))</f>
        <v>43</v>
      </c>
      <c r="H375" s="56">
        <f>G375/SUM($G372:$G378)</f>
        <v>0.91489361702127658</v>
      </c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.75" customHeight="1" x14ac:dyDescent="0.25">
      <c r="A376" s="136"/>
      <c r="B376" s="136"/>
      <c r="C376" s="136"/>
      <c r="D376" s="136"/>
      <c r="E376" s="57" t="s">
        <v>215</v>
      </c>
      <c r="F376" s="54"/>
      <c r="G376" s="55">
        <f>COUNTIFS(Arq_3B!$B$2:$B$368,$G$61,Arq_3B!$AK$2:$AK$368,LEFT($E376,1))</f>
        <v>0</v>
      </c>
      <c r="H376" s="56">
        <f>G376/SUM($G372:$G378)</f>
        <v>0</v>
      </c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.75" customHeight="1" x14ac:dyDescent="0.25">
      <c r="A377" s="136"/>
      <c r="B377" s="136"/>
      <c r="C377" s="136"/>
      <c r="D377" s="136"/>
      <c r="E377" s="57" t="s">
        <v>216</v>
      </c>
      <c r="F377" s="54"/>
      <c r="G377" s="55">
        <f>COUNTIFS(Arq_3B!$B$2:$B$368,$G$61,Arq_3B!$AK$2:$AK$368,LEFT($E377,1))</f>
        <v>0</v>
      </c>
      <c r="H377" s="56">
        <f>G377/SUM($G372:$G378)</f>
        <v>0</v>
      </c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.75" customHeight="1" x14ac:dyDescent="0.25">
      <c r="A378" s="137"/>
      <c r="B378" s="137"/>
      <c r="C378" s="137"/>
      <c r="D378" s="137"/>
      <c r="E378" s="57" t="s">
        <v>217</v>
      </c>
      <c r="F378" s="54"/>
      <c r="G378" s="55">
        <f>COUNTIFS(Arq_3B!$B$2:$B$368,$G$61,Arq_3B!$AK$2:$AK$368,"")</f>
        <v>4</v>
      </c>
      <c r="H378" s="56">
        <f>G378/SUM($G372:$G378)</f>
        <v>8.5106382978723402E-2</v>
      </c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.75" customHeight="1" x14ac:dyDescent="0.25">
      <c r="A379" s="135" t="s">
        <v>279</v>
      </c>
      <c r="B379" s="135" t="s">
        <v>21</v>
      </c>
      <c r="C379" s="135">
        <v>1</v>
      </c>
      <c r="D379" s="135" t="s">
        <v>280</v>
      </c>
      <c r="E379" s="58" t="s">
        <v>202</v>
      </c>
      <c r="F379" s="59"/>
      <c r="G379" s="60">
        <f>COUNTIFS(Arq_3B!$B$2:$B$368,$G$61,Arq_3B!$AL$2:$AL$368,LEFT($E379,1))</f>
        <v>24</v>
      </c>
      <c r="H379" s="61">
        <f>G379/SUM($G379:$G385)</f>
        <v>0.51063829787234039</v>
      </c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.75" customHeight="1" x14ac:dyDescent="0.25">
      <c r="A380" s="136"/>
      <c r="B380" s="136"/>
      <c r="C380" s="136"/>
      <c r="D380" s="136"/>
      <c r="E380" s="58" t="s">
        <v>203</v>
      </c>
      <c r="F380" s="59"/>
      <c r="G380" s="60">
        <f>COUNTIFS(Arq_3B!$B$2:$B$368,$G$61,Arq_3B!$AL$2:$AL$368,LEFT($E380,1))</f>
        <v>18</v>
      </c>
      <c r="H380" s="61">
        <f>G380/SUM($G379:$G385)</f>
        <v>0.38297872340425532</v>
      </c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.75" customHeight="1" x14ac:dyDescent="0.25">
      <c r="A381" s="136"/>
      <c r="B381" s="136"/>
      <c r="C381" s="136"/>
      <c r="D381" s="136"/>
      <c r="E381" s="58" t="s">
        <v>204</v>
      </c>
      <c r="F381" s="59"/>
      <c r="G381" s="60">
        <f>COUNTIFS(Arq_3B!$B$2:$B$368,$G$61,Arq_3B!$AL$2:$AL$368,LEFT($E381,1))</f>
        <v>0</v>
      </c>
      <c r="H381" s="61">
        <f>G381/SUM($G379:$G385)</f>
        <v>0</v>
      </c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.75" customHeight="1" x14ac:dyDescent="0.25">
      <c r="A382" s="136"/>
      <c r="B382" s="136"/>
      <c r="C382" s="136"/>
      <c r="D382" s="136"/>
      <c r="E382" s="58" t="s">
        <v>211</v>
      </c>
      <c r="F382" s="59"/>
      <c r="G382" s="60">
        <f>COUNTIFS(Arq_3B!$B$2:$B$368,$G$61,Arq_3B!$AL$2:$AL$368,LEFT($E382,1))</f>
        <v>0</v>
      </c>
      <c r="H382" s="61">
        <f>G382/SUM($G379:$G385)</f>
        <v>0</v>
      </c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.75" customHeight="1" x14ac:dyDescent="0.25">
      <c r="A383" s="136"/>
      <c r="B383" s="136"/>
      <c r="C383" s="136"/>
      <c r="D383" s="136"/>
      <c r="E383" s="62" t="s">
        <v>215</v>
      </c>
      <c r="F383" s="59"/>
      <c r="G383" s="60">
        <f>COUNTIFS(Arq_3B!$B$2:$B$368,$G$61,Arq_3B!$AL$2:$AL$368,LEFT($E383,1))</f>
        <v>1</v>
      </c>
      <c r="H383" s="61">
        <f>G383/SUM($G379:$G385)</f>
        <v>2.1276595744680851E-2</v>
      </c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.75" customHeight="1" x14ac:dyDescent="0.25">
      <c r="A384" s="136"/>
      <c r="B384" s="136"/>
      <c r="C384" s="136"/>
      <c r="D384" s="136"/>
      <c r="E384" s="62" t="s">
        <v>216</v>
      </c>
      <c r="F384" s="59"/>
      <c r="G384" s="60">
        <f>COUNTIFS(Arq_3B!$B$2:$B$368,$G$61,Arq_3B!$AL$2:$AL$368,LEFT($E384,1))</f>
        <v>0</v>
      </c>
      <c r="H384" s="61">
        <f>G384/SUM($G379:$G385)</f>
        <v>0</v>
      </c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.75" customHeight="1" x14ac:dyDescent="0.25">
      <c r="A385" s="137"/>
      <c r="B385" s="137"/>
      <c r="C385" s="137"/>
      <c r="D385" s="137"/>
      <c r="E385" s="62" t="s">
        <v>217</v>
      </c>
      <c r="F385" s="59"/>
      <c r="G385" s="60">
        <f>COUNTIFS(Arq_3B!$B$2:$B$368,$G$61,Arq_3B!$AL$2:$AL$368,"")</f>
        <v>4</v>
      </c>
      <c r="H385" s="61">
        <f>G385/SUM($G379:$G385)</f>
        <v>8.5106382978723402E-2</v>
      </c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.75" customHeight="1" x14ac:dyDescent="0.25">
      <c r="A386" s="138" t="s">
        <v>281</v>
      </c>
      <c r="B386" s="138" t="s">
        <v>21</v>
      </c>
      <c r="C386" s="138">
        <v>1</v>
      </c>
      <c r="D386" s="138" t="s">
        <v>282</v>
      </c>
      <c r="E386" s="53" t="s">
        <v>202</v>
      </c>
      <c r="F386" s="54"/>
      <c r="G386" s="55">
        <f>COUNTIFS(Arq_3B!$B$2:$B$368,$G$61,Arq_3B!$AM$2:$AM$368,LEFT($E386,1))</f>
        <v>0</v>
      </c>
      <c r="H386" s="56">
        <f>G386/SUM($G386:$G392)</f>
        <v>0</v>
      </c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.75" customHeight="1" x14ac:dyDescent="0.25">
      <c r="A387" s="136"/>
      <c r="B387" s="136"/>
      <c r="C387" s="136"/>
      <c r="D387" s="136"/>
      <c r="E387" s="53" t="s">
        <v>203</v>
      </c>
      <c r="F387" s="54"/>
      <c r="G387" s="55">
        <f>COUNTIFS(Arq_3B!$B$2:$B$368,$G$61,Arq_3B!$AM$2:$AM$368,LEFT($E387,1))</f>
        <v>0</v>
      </c>
      <c r="H387" s="56">
        <f>G387/SUM($G386:$G392)</f>
        <v>0</v>
      </c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.75" customHeight="1" x14ac:dyDescent="0.25">
      <c r="A388" s="136"/>
      <c r="B388" s="136"/>
      <c r="C388" s="136"/>
      <c r="D388" s="136"/>
      <c r="E388" s="53" t="s">
        <v>204</v>
      </c>
      <c r="F388" s="54"/>
      <c r="G388" s="55">
        <f>COUNTIFS(Arq_3B!$B$2:$B$368,$G$61,Arq_3B!$AM$2:$AM$368,LEFT($E388,1))</f>
        <v>43</v>
      </c>
      <c r="H388" s="56">
        <f>G388/SUM($G386:$G392)</f>
        <v>0.91489361702127658</v>
      </c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.75" customHeight="1" x14ac:dyDescent="0.25">
      <c r="A389" s="136"/>
      <c r="B389" s="136"/>
      <c r="C389" s="136"/>
      <c r="D389" s="136"/>
      <c r="E389" s="53" t="s">
        <v>211</v>
      </c>
      <c r="F389" s="54"/>
      <c r="G389" s="55">
        <f>COUNTIFS(Arq_3B!$B$2:$B$368,$G$61,Arq_3B!$AM$2:$AM$368,LEFT($E389,1))</f>
        <v>0</v>
      </c>
      <c r="H389" s="56">
        <f>G389/SUM($G386:$G392)</f>
        <v>0</v>
      </c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.75" customHeight="1" x14ac:dyDescent="0.25">
      <c r="A390" s="136"/>
      <c r="B390" s="136"/>
      <c r="C390" s="136"/>
      <c r="D390" s="136"/>
      <c r="E390" s="57" t="s">
        <v>215</v>
      </c>
      <c r="F390" s="54"/>
      <c r="G390" s="55">
        <f>COUNTIFS(Arq_3B!$B$2:$B$368,$G$61,Arq_3B!$AM$2:$AM$368,LEFT($E390,1))</f>
        <v>0</v>
      </c>
      <c r="H390" s="56">
        <f>G390/SUM($G386:$G392)</f>
        <v>0</v>
      </c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.75" customHeight="1" x14ac:dyDescent="0.25">
      <c r="A391" s="136"/>
      <c r="B391" s="136"/>
      <c r="C391" s="136"/>
      <c r="D391" s="136"/>
      <c r="E391" s="57" t="s">
        <v>216</v>
      </c>
      <c r="F391" s="54"/>
      <c r="G391" s="55">
        <f>COUNTIFS(Arq_3B!$B$2:$B$368,$G$61,Arq_3B!$AM$2:$AM$368,LEFT($E391,1))</f>
        <v>0</v>
      </c>
      <c r="H391" s="56">
        <f>G391/SUM($G386:$G392)</f>
        <v>0</v>
      </c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.75" customHeight="1" x14ac:dyDescent="0.25">
      <c r="A392" s="137"/>
      <c r="B392" s="137"/>
      <c r="C392" s="137"/>
      <c r="D392" s="137"/>
      <c r="E392" s="57" t="s">
        <v>217</v>
      </c>
      <c r="F392" s="54"/>
      <c r="G392" s="55">
        <f>COUNTIFS(Arq_3B!$B$2:$B$368,$G$61,Arq_3B!$AM$2:$AM$368,"")</f>
        <v>4</v>
      </c>
      <c r="H392" s="56">
        <f>G392/SUM($G386:$G392)</f>
        <v>8.5106382978723402E-2</v>
      </c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.75" customHeight="1" x14ac:dyDescent="0.25">
      <c r="A393" s="135" t="s">
        <v>283</v>
      </c>
      <c r="B393" s="135" t="s">
        <v>21</v>
      </c>
      <c r="C393" s="135">
        <v>1</v>
      </c>
      <c r="D393" s="135" t="s">
        <v>284</v>
      </c>
      <c r="E393" s="58" t="s">
        <v>202</v>
      </c>
      <c r="F393" s="59"/>
      <c r="G393" s="60">
        <f>COUNTIFS(Arq_3B!$B$2:$B$368,$G$61,Arq_3B!$AN$2:$AN$368,LEFT($E393,1))</f>
        <v>7</v>
      </c>
      <c r="H393" s="61">
        <f>G393/SUM($G393:$G399)</f>
        <v>0.14893617021276595</v>
      </c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.75" customHeight="1" x14ac:dyDescent="0.25">
      <c r="A394" s="136"/>
      <c r="B394" s="136"/>
      <c r="C394" s="136"/>
      <c r="D394" s="136"/>
      <c r="E394" s="58" t="s">
        <v>203</v>
      </c>
      <c r="F394" s="59"/>
      <c r="G394" s="60">
        <f>COUNTIFS(Arq_3B!$B$2:$B$368,$G$61,Arq_3B!$AN$2:$AN$368,LEFT($E394,1))</f>
        <v>36</v>
      </c>
      <c r="H394" s="61">
        <f>G394/SUM($G393:$G399)</f>
        <v>0.76595744680851063</v>
      </c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.75" customHeight="1" x14ac:dyDescent="0.25">
      <c r="A395" s="136"/>
      <c r="B395" s="136"/>
      <c r="C395" s="136"/>
      <c r="D395" s="136"/>
      <c r="E395" s="58" t="s">
        <v>204</v>
      </c>
      <c r="F395" s="59"/>
      <c r="G395" s="60">
        <f>COUNTIFS(Arq_3B!$B$2:$B$368,$G$61,Arq_3B!$AN$2:$AN$368,LEFT($E395,1))</f>
        <v>0</v>
      </c>
      <c r="H395" s="61">
        <f>G395/SUM($G393:$G399)</f>
        <v>0</v>
      </c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.75" customHeight="1" x14ac:dyDescent="0.25">
      <c r="A396" s="136"/>
      <c r="B396" s="136"/>
      <c r="C396" s="136"/>
      <c r="D396" s="136"/>
      <c r="E396" s="58" t="s">
        <v>211</v>
      </c>
      <c r="F396" s="59"/>
      <c r="G396" s="60">
        <f>COUNTIFS(Arq_3B!$B$2:$B$368,$G$61,Arq_3B!$AN$2:$AN$368,LEFT($E396,1))</f>
        <v>0</v>
      </c>
      <c r="H396" s="61">
        <f>G396/SUM($G393:$G399)</f>
        <v>0</v>
      </c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.75" customHeight="1" x14ac:dyDescent="0.25">
      <c r="A397" s="136"/>
      <c r="B397" s="136"/>
      <c r="C397" s="136"/>
      <c r="D397" s="136"/>
      <c r="E397" s="62" t="s">
        <v>215</v>
      </c>
      <c r="F397" s="59"/>
      <c r="G397" s="60">
        <f>COUNTIFS(Arq_3B!$B$2:$B$368,$G$61,Arq_3B!$AN$2:$AN$368,LEFT($E397,1))</f>
        <v>0</v>
      </c>
      <c r="H397" s="61">
        <f>G397/SUM($G393:$G399)</f>
        <v>0</v>
      </c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.75" customHeight="1" x14ac:dyDescent="0.25">
      <c r="A398" s="136"/>
      <c r="B398" s="136"/>
      <c r="C398" s="136"/>
      <c r="D398" s="136"/>
      <c r="E398" s="62" t="s">
        <v>216</v>
      </c>
      <c r="F398" s="59"/>
      <c r="G398" s="60">
        <f>COUNTIFS(Arq_3B!$B$2:$B$368,$G$61,Arq_3B!$AN$2:$AN$368,LEFT($E398,1))</f>
        <v>0</v>
      </c>
      <c r="H398" s="61">
        <f>G398/SUM($G393:$G399)</f>
        <v>0</v>
      </c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.75" customHeight="1" x14ac:dyDescent="0.25">
      <c r="A399" s="137"/>
      <c r="B399" s="137"/>
      <c r="C399" s="137"/>
      <c r="D399" s="137"/>
      <c r="E399" s="62" t="s">
        <v>217</v>
      </c>
      <c r="F399" s="59"/>
      <c r="G399" s="60">
        <f>COUNTIFS(Arq_3B!$B$2:$B$368,$G$61,Arq_3B!$AN$2:$AN$368,"")</f>
        <v>4</v>
      </c>
      <c r="H399" s="61">
        <f>G399/SUM($G393:$G399)</f>
        <v>8.5106382978723402E-2</v>
      </c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.75" customHeight="1" x14ac:dyDescent="0.25">
      <c r="A400" s="138" t="s">
        <v>285</v>
      </c>
      <c r="B400" s="138" t="s">
        <v>21</v>
      </c>
      <c r="C400" s="138">
        <v>1</v>
      </c>
      <c r="D400" s="138" t="s">
        <v>286</v>
      </c>
      <c r="E400" s="53" t="s">
        <v>202</v>
      </c>
      <c r="F400" s="54"/>
      <c r="G400" s="55">
        <f>COUNTIFS(Arq_3B!$B$2:$B$368,$G$61,Arq_3B!$AO$2:$AO$368,LEFT($E400,1))</f>
        <v>20</v>
      </c>
      <c r="H400" s="56">
        <f>G400/SUM($G400:$G406)</f>
        <v>0.42553191489361702</v>
      </c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.75" customHeight="1" x14ac:dyDescent="0.25">
      <c r="A401" s="136"/>
      <c r="B401" s="136"/>
      <c r="C401" s="136"/>
      <c r="D401" s="136"/>
      <c r="E401" s="53" t="s">
        <v>203</v>
      </c>
      <c r="F401" s="54"/>
      <c r="G401" s="55">
        <f>COUNTIFS(Arq_3B!$B$2:$B$368,$G$61,Arq_3B!$AO$2:$AO$368,LEFT($E401,1))</f>
        <v>22</v>
      </c>
      <c r="H401" s="56">
        <f>G401/SUM($G400:$G406)</f>
        <v>0.46808510638297873</v>
      </c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.75" customHeight="1" x14ac:dyDescent="0.25">
      <c r="A402" s="136"/>
      <c r="B402" s="136"/>
      <c r="C402" s="136"/>
      <c r="D402" s="136"/>
      <c r="E402" s="53" t="s">
        <v>204</v>
      </c>
      <c r="F402" s="54"/>
      <c r="G402" s="55">
        <f>COUNTIFS(Arq_3B!$B$2:$B$368,$G$61,Arq_3B!$AO$2:$AO$368,LEFT($E402,1))</f>
        <v>0</v>
      </c>
      <c r="H402" s="56">
        <f>G402/SUM($G400:$G406)</f>
        <v>0</v>
      </c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.75" customHeight="1" x14ac:dyDescent="0.25">
      <c r="A403" s="136"/>
      <c r="B403" s="136"/>
      <c r="C403" s="136"/>
      <c r="D403" s="136"/>
      <c r="E403" s="53" t="s">
        <v>211</v>
      </c>
      <c r="F403" s="54"/>
      <c r="G403" s="55">
        <f>COUNTIFS(Arq_3B!$B$2:$B$368,$G$61,Arq_3B!$AO$2:$AO$368,LEFT($E403,1))</f>
        <v>0</v>
      </c>
      <c r="H403" s="56">
        <f>G403/SUM($G400:$G406)</f>
        <v>0</v>
      </c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.75" customHeight="1" x14ac:dyDescent="0.25">
      <c r="A404" s="136"/>
      <c r="B404" s="136"/>
      <c r="C404" s="136"/>
      <c r="D404" s="136"/>
      <c r="E404" s="57" t="s">
        <v>215</v>
      </c>
      <c r="F404" s="54"/>
      <c r="G404" s="55">
        <f>COUNTIFS(Arq_3B!$B$2:$B$368,$G$61,Arq_3B!$AO$2:$AO$368,LEFT($E404,1))</f>
        <v>1</v>
      </c>
      <c r="H404" s="56">
        <f>G404/SUM($G400:$G406)</f>
        <v>2.1276595744680851E-2</v>
      </c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.75" customHeight="1" x14ac:dyDescent="0.25">
      <c r="A405" s="136"/>
      <c r="B405" s="136"/>
      <c r="C405" s="136"/>
      <c r="D405" s="136"/>
      <c r="E405" s="57" t="s">
        <v>216</v>
      </c>
      <c r="F405" s="54"/>
      <c r="G405" s="55">
        <f>COUNTIFS(Arq_3B!$B$2:$B$368,$G$61,Arq_3B!$AO$2:$AO$368,LEFT($E405,1))</f>
        <v>0</v>
      </c>
      <c r="H405" s="56">
        <f>G405/SUM($G400:$G406)</f>
        <v>0</v>
      </c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.75" customHeight="1" x14ac:dyDescent="0.25">
      <c r="A406" s="137"/>
      <c r="B406" s="137"/>
      <c r="C406" s="137"/>
      <c r="D406" s="137"/>
      <c r="E406" s="57" t="s">
        <v>217</v>
      </c>
      <c r="F406" s="64"/>
      <c r="G406" s="55">
        <f>COUNTIFS(Arq_3B!$B$2:$B$368,$G$61,Arq_3B!$AO$2:$AO$368,"")</f>
        <v>4</v>
      </c>
      <c r="H406" s="56">
        <f>G406/SUM($G400:$G406)</f>
        <v>8.5106382978723402E-2</v>
      </c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.75" customHeight="1" x14ac:dyDescent="0.25">
      <c r="A407" s="139" t="s">
        <v>287</v>
      </c>
      <c r="B407" s="122"/>
      <c r="C407" s="122"/>
      <c r="D407" s="122"/>
      <c r="E407" s="122"/>
      <c r="F407" s="122"/>
      <c r="G407" s="122"/>
      <c r="H407" s="123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06" t="s">
        <v>288</v>
      </c>
      <c r="B408" s="102" t="s">
        <v>21</v>
      </c>
      <c r="C408" s="102">
        <v>3</v>
      </c>
      <c r="D408" s="142" t="s">
        <v>289</v>
      </c>
      <c r="E408" s="22" t="s">
        <v>290</v>
      </c>
      <c r="F408" s="23"/>
      <c r="G408" s="32">
        <f>COUNTIFS(Arq_3!$B$2:$B$368,$G$61,Arq_3!$Q$2:$Q$368,LEFT($E408,3))</f>
        <v>4</v>
      </c>
      <c r="H408" s="33">
        <f>G408/SUM($G408:$G412)</f>
        <v>8.5106382978723402E-2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3">
      <c r="A409" s="103"/>
      <c r="B409" s="103"/>
      <c r="C409" s="103"/>
      <c r="D409" s="103"/>
      <c r="E409" s="22" t="s">
        <v>291</v>
      </c>
      <c r="F409" s="65"/>
      <c r="G409" s="32">
        <f>COUNTIFS(Arq_3!$B$2:$B$368,$G$61,Arq_3!$Q$2:$Q$368,LEFT($E409,3))</f>
        <v>0</v>
      </c>
      <c r="H409" s="33">
        <f>G409/SUM($G408:$G412)</f>
        <v>0</v>
      </c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2.75" customHeight="1" x14ac:dyDescent="0.3">
      <c r="A410" s="103"/>
      <c r="B410" s="103"/>
      <c r="C410" s="103"/>
      <c r="D410" s="103"/>
      <c r="E410" s="67" t="s">
        <v>292</v>
      </c>
      <c r="F410" s="65"/>
      <c r="G410" s="32">
        <f>COUNTIFS(Arq_3!$B$2:$B$368,$G$61,Arq_3!$Q$2:$Q$368,LEFT($E410,3))</f>
        <v>0</v>
      </c>
      <c r="H410" s="33">
        <f>G410/SUM($G408:$G412)</f>
        <v>0</v>
      </c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2.75" customHeight="1" x14ac:dyDescent="0.25">
      <c r="A411" s="103"/>
      <c r="B411" s="103"/>
      <c r="C411" s="103"/>
      <c r="D411" s="103"/>
      <c r="E411" s="67" t="s">
        <v>293</v>
      </c>
      <c r="F411" s="23"/>
      <c r="G411" s="32">
        <f>COUNTIFS(Arq_3!$B$2:$B$368,$G$61,Arq_3!$Q$2:$Q$368,LEFT($E411,3))</f>
        <v>43</v>
      </c>
      <c r="H411" s="33">
        <f>G411/SUM($G408:$G412)</f>
        <v>0.91489361702127658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3">
      <c r="A412" s="104"/>
      <c r="B412" s="104"/>
      <c r="C412" s="104"/>
      <c r="D412" s="104"/>
      <c r="E412" s="67" t="s">
        <v>294</v>
      </c>
      <c r="F412" s="65"/>
      <c r="G412" s="32">
        <f>COUNTIFS(Arq_3!$B$2:$B$368,$G$61,Arq_3!$Q$2:$Q$368,LEFT($E412,3))</f>
        <v>0</v>
      </c>
      <c r="H412" s="33">
        <f>G412/SUM($G408:$G412)</f>
        <v>0</v>
      </c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3.5" customHeight="1" x14ac:dyDescent="0.25">
      <c r="A413" s="107" t="s">
        <v>295</v>
      </c>
      <c r="B413" s="108" t="s">
        <v>21</v>
      </c>
      <c r="C413" s="108">
        <v>3</v>
      </c>
      <c r="D413" s="109" t="s">
        <v>296</v>
      </c>
      <c r="E413" s="18" t="s">
        <v>297</v>
      </c>
      <c r="F413" s="11"/>
      <c r="G413" s="39">
        <f>COUNTIFS(Arq_3!$B$2:$B$368,$G$61,Arq_3!$R$2:$R$368,LEFT($E413,3))</f>
        <v>4</v>
      </c>
      <c r="H413" s="40">
        <f>G413/SUM($G413:$G417)</f>
        <v>8.5106382978723402E-2</v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03"/>
      <c r="B414" s="103"/>
      <c r="C414" s="103"/>
      <c r="D414" s="103"/>
      <c r="E414" s="18" t="s">
        <v>298</v>
      </c>
      <c r="F414" s="11"/>
      <c r="G414" s="39">
        <f>COUNTIFS(Arq_3!$B$2:$B$368,$G$61,Arq_3!$R$2:$R$368,LEFT($E414,3))</f>
        <v>0</v>
      </c>
      <c r="H414" s="40">
        <f>G414/SUM($G413:$G417)</f>
        <v>0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03"/>
      <c r="B415" s="103"/>
      <c r="C415" s="103"/>
      <c r="D415" s="103"/>
      <c r="E415" s="18" t="s">
        <v>299</v>
      </c>
      <c r="F415" s="11"/>
      <c r="G415" s="39">
        <f>COUNTIFS(Arq_3!$B$2:$B$368,$G$61,Arq_3!$R$2:$R$368,LEFT($E415,3))</f>
        <v>0</v>
      </c>
      <c r="H415" s="40">
        <f>G415/SUM($G413:$G417)</f>
        <v>0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03"/>
      <c r="B416" s="103"/>
      <c r="C416" s="103"/>
      <c r="D416" s="103"/>
      <c r="E416" s="18" t="s">
        <v>300</v>
      </c>
      <c r="F416" s="11"/>
      <c r="G416" s="39">
        <f>COUNTIFS(Arq_3!$B$2:$B$368,$G$61,Arq_3!$R$2:$R$368,LEFT($E416,3))</f>
        <v>43</v>
      </c>
      <c r="H416" s="40">
        <f>G416/SUM($G413:$G417)</f>
        <v>0.91489361702127658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03"/>
      <c r="B417" s="103"/>
      <c r="C417" s="103"/>
      <c r="D417" s="103"/>
      <c r="E417" s="18" t="s">
        <v>301</v>
      </c>
      <c r="F417" s="11"/>
      <c r="G417" s="39">
        <f>COUNTIFS(Arq_3!$B$2:$B$368,$G$61,Arq_3!$R$2:$R$368,LEFT($E417,3))</f>
        <v>0</v>
      </c>
      <c r="H417" s="40">
        <f>G417/SUM($G413:$G417)</f>
        <v>0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04"/>
      <c r="B418" s="104"/>
      <c r="C418" s="104"/>
      <c r="D418" s="104"/>
      <c r="E418" s="18" t="s">
        <v>302</v>
      </c>
      <c r="F418" s="11"/>
      <c r="G418" s="39"/>
      <c r="H418" s="40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.5" customHeight="1" x14ac:dyDescent="0.25">
      <c r="A419" s="106" t="s">
        <v>303</v>
      </c>
      <c r="B419" s="102" t="s">
        <v>21</v>
      </c>
      <c r="C419" s="102">
        <v>3</v>
      </c>
      <c r="D419" s="105" t="s">
        <v>304</v>
      </c>
      <c r="E419" s="22" t="s">
        <v>297</v>
      </c>
      <c r="F419" s="23"/>
      <c r="G419" s="32">
        <f>COUNTIFS(Arq_3!$B$2:$B$368,$G$61,Arq_3!$S$2:$S$368,LEFT($E419,3))</f>
        <v>4</v>
      </c>
      <c r="H419" s="33">
        <f>G419/SUM($G419:$G423)</f>
        <v>8.5106382978723402E-2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03"/>
      <c r="B420" s="103"/>
      <c r="C420" s="103"/>
      <c r="D420" s="103"/>
      <c r="E420" s="22" t="s">
        <v>298</v>
      </c>
      <c r="F420" s="23"/>
      <c r="G420" s="32">
        <f>COUNTIFS(Arq_3!$B$2:$B$368,$G$61,Arq_3!$S$2:$S$368,LEFT($E420,3))</f>
        <v>0</v>
      </c>
      <c r="H420" s="33">
        <f>G420/SUM($G419:$G423)</f>
        <v>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03"/>
      <c r="B421" s="103"/>
      <c r="C421" s="103"/>
      <c r="D421" s="103"/>
      <c r="E421" s="22" t="s">
        <v>299</v>
      </c>
      <c r="F421" s="23"/>
      <c r="G421" s="32">
        <f>COUNTIFS(Arq_3!$B$2:$B$368,$G$61,Arq_3!$S$2:$S$368,LEFT($E421,3))</f>
        <v>0</v>
      </c>
      <c r="H421" s="33">
        <f>G421/SUM($G419:$G423)</f>
        <v>0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03"/>
      <c r="B422" s="103"/>
      <c r="C422" s="103"/>
      <c r="D422" s="103"/>
      <c r="E422" s="22" t="s">
        <v>300</v>
      </c>
      <c r="F422" s="23"/>
      <c r="G422" s="32">
        <f>COUNTIFS(Arq_3!$B$2:$B$368,$G$61,Arq_3!$S$2:$S$368,LEFT($E422,3))</f>
        <v>43</v>
      </c>
      <c r="H422" s="33">
        <f>G422/SUM($G419:$G423)</f>
        <v>0.91489361702127658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03"/>
      <c r="B423" s="103"/>
      <c r="C423" s="103"/>
      <c r="D423" s="103"/>
      <c r="E423" s="22" t="s">
        <v>301</v>
      </c>
      <c r="F423" s="23"/>
      <c r="G423" s="32">
        <f>COUNTIFS(Arq_3!$B$2:$B$368,$G$61,Arq_3!$S$2:$S$368,LEFT($E423,3))</f>
        <v>0</v>
      </c>
      <c r="H423" s="33">
        <f>G423/SUM($G419:$G423)</f>
        <v>0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04"/>
      <c r="B424" s="104"/>
      <c r="C424" s="104"/>
      <c r="D424" s="104"/>
      <c r="E424" s="22" t="s">
        <v>302</v>
      </c>
      <c r="F424" s="23"/>
      <c r="G424" s="32"/>
      <c r="H424" s="33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.5" customHeight="1" x14ac:dyDescent="0.25">
      <c r="A425" s="107" t="s">
        <v>305</v>
      </c>
      <c r="B425" s="108" t="s">
        <v>21</v>
      </c>
      <c r="C425" s="108">
        <v>3</v>
      </c>
      <c r="D425" s="109" t="s">
        <v>306</v>
      </c>
      <c r="E425" s="18" t="s">
        <v>297</v>
      </c>
      <c r="F425" s="11"/>
      <c r="G425" s="39">
        <f>COUNTIFS(Arq_3!$B$2:$B$368,$G$61,Arq_3!$T$2:$T$368,LEFT($E425,3))</f>
        <v>4</v>
      </c>
      <c r="H425" s="40">
        <f>G425/SUM($G425:$G429)</f>
        <v>8.5106382978723402E-2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03"/>
      <c r="B426" s="103"/>
      <c r="C426" s="103"/>
      <c r="D426" s="103"/>
      <c r="E426" s="18" t="s">
        <v>298</v>
      </c>
      <c r="F426" s="11"/>
      <c r="G426" s="39">
        <f>COUNTIFS(Arq_3!$B$2:$B$368,$G$61,Arq_3!$T$2:$T$368,LEFT($E426,3))</f>
        <v>3</v>
      </c>
      <c r="H426" s="40">
        <f>G426/SUM($G425:$G429)</f>
        <v>6.3829787234042548E-2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03"/>
      <c r="B427" s="103"/>
      <c r="C427" s="103"/>
      <c r="D427" s="103"/>
      <c r="E427" s="18" t="s">
        <v>299</v>
      </c>
      <c r="F427" s="11"/>
      <c r="G427" s="39">
        <f>COUNTIFS(Arq_3!$B$2:$B$368,$G$61,Arq_3!$T$2:$T$368,LEFT($E427,3))</f>
        <v>0</v>
      </c>
      <c r="H427" s="40">
        <f>G427/SUM($G425:$G429)</f>
        <v>0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03"/>
      <c r="B428" s="103"/>
      <c r="C428" s="103"/>
      <c r="D428" s="103"/>
      <c r="E428" s="18" t="s">
        <v>300</v>
      </c>
      <c r="F428" s="11"/>
      <c r="G428" s="39">
        <f>COUNTIFS(Arq_3!$B$2:$B$368,$G$61,Arq_3!$T$2:$T$368,LEFT($E428,3))</f>
        <v>40</v>
      </c>
      <c r="H428" s="40">
        <f>G428/SUM($G425:$G429)</f>
        <v>0.85106382978723405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03"/>
      <c r="B429" s="103"/>
      <c r="C429" s="103"/>
      <c r="D429" s="103"/>
      <c r="E429" s="18" t="s">
        <v>301</v>
      </c>
      <c r="F429" s="11"/>
      <c r="G429" s="39">
        <f>COUNTIFS(Arq_3!$B$2:$B$368,$G$61,Arq_3!$T$2:$T$368,LEFT($E429,3))</f>
        <v>0</v>
      </c>
      <c r="H429" s="40">
        <f>G429/SUM($G425:$G429)</f>
        <v>0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04"/>
      <c r="B430" s="104"/>
      <c r="C430" s="104"/>
      <c r="D430" s="104"/>
      <c r="E430" s="18" t="s">
        <v>302</v>
      </c>
      <c r="F430" s="11"/>
      <c r="G430" s="39"/>
      <c r="H430" s="40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.5" customHeight="1" x14ac:dyDescent="0.25">
      <c r="A431" s="106" t="s">
        <v>307</v>
      </c>
      <c r="B431" s="102" t="s">
        <v>21</v>
      </c>
      <c r="C431" s="102">
        <v>3</v>
      </c>
      <c r="D431" s="105" t="s">
        <v>308</v>
      </c>
      <c r="E431" s="22" t="s">
        <v>297</v>
      </c>
      <c r="F431" s="23"/>
      <c r="G431" s="32">
        <f>COUNTIFS(Arq_3!$B$2:$B$368,$G$61,Arq_3!$U$2:$U$368,LEFT($E431,3))</f>
        <v>4</v>
      </c>
      <c r="H431" s="33">
        <f>G431/SUM($G431:$G435)</f>
        <v>8.5106382978723402E-2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03"/>
      <c r="B432" s="103"/>
      <c r="C432" s="103"/>
      <c r="D432" s="103"/>
      <c r="E432" s="22" t="s">
        <v>298</v>
      </c>
      <c r="F432" s="23"/>
      <c r="G432" s="32">
        <f>COUNTIFS(Arq_3!$B$2:$B$368,$G$61,Arq_3!$U$2:$U$368,LEFT($E432,3))</f>
        <v>0</v>
      </c>
      <c r="H432" s="33">
        <f>G432/SUM($G431:$G435)</f>
        <v>0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03"/>
      <c r="B433" s="103"/>
      <c r="C433" s="103"/>
      <c r="D433" s="103"/>
      <c r="E433" s="22" t="s">
        <v>299</v>
      </c>
      <c r="F433" s="23"/>
      <c r="G433" s="32">
        <f>COUNTIFS(Arq_3!$B$2:$B$368,$G$61,Arq_3!$U$2:$U$368,LEFT($E433,3))</f>
        <v>0</v>
      </c>
      <c r="H433" s="33">
        <f>G433/SUM($G431:$G435)</f>
        <v>0</v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03"/>
      <c r="B434" s="103"/>
      <c r="C434" s="103"/>
      <c r="D434" s="103"/>
      <c r="E434" s="22" t="s">
        <v>300</v>
      </c>
      <c r="F434" s="23"/>
      <c r="G434" s="32">
        <f>COUNTIFS(Arq_3!$B$2:$B$368,$G$61,Arq_3!$U$2:$U$368,LEFT($E434,3))</f>
        <v>43</v>
      </c>
      <c r="H434" s="33">
        <f>G434/SUM($G431:$G435)</f>
        <v>0.91489361702127658</v>
      </c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03"/>
      <c r="B435" s="103"/>
      <c r="C435" s="103"/>
      <c r="D435" s="103"/>
      <c r="E435" s="22" t="s">
        <v>301</v>
      </c>
      <c r="F435" s="23"/>
      <c r="G435" s="32">
        <f>COUNTIFS(Arq_3!$B$2:$B$368,$G$61,Arq_3!$U$2:$U$368,LEFT($E435,3))</f>
        <v>0</v>
      </c>
      <c r="H435" s="33">
        <f>G435/SUM($G431:$G435)</f>
        <v>0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04"/>
      <c r="B436" s="104"/>
      <c r="C436" s="104"/>
      <c r="D436" s="104"/>
      <c r="E436" s="22" t="s">
        <v>302</v>
      </c>
      <c r="F436" s="23"/>
      <c r="G436" s="32"/>
      <c r="H436" s="33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.5" customHeight="1" x14ac:dyDescent="0.25">
      <c r="A437" s="107" t="s">
        <v>309</v>
      </c>
      <c r="B437" s="108" t="s">
        <v>21</v>
      </c>
      <c r="C437" s="108">
        <v>3</v>
      </c>
      <c r="D437" s="109" t="s">
        <v>310</v>
      </c>
      <c r="E437" s="18" t="s">
        <v>297</v>
      </c>
      <c r="F437" s="11"/>
      <c r="G437" s="39">
        <f>COUNTIFS(Arq_3!$B$2:$B$368,$G$61,Arq_3!$V$2:$V$368,LEFT($E437,3))</f>
        <v>4</v>
      </c>
      <c r="H437" s="40">
        <f>G437/SUM($G437:$G441)</f>
        <v>8.5106382978723402E-2</v>
      </c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03"/>
      <c r="B438" s="103"/>
      <c r="C438" s="103"/>
      <c r="D438" s="103"/>
      <c r="E438" s="18" t="s">
        <v>298</v>
      </c>
      <c r="F438" s="11"/>
      <c r="G438" s="39">
        <f>COUNTIFS(Arq_3!$B$2:$B$368,$G$61,Arq_3!$V$2:$V$368,LEFT($E438,3))</f>
        <v>4</v>
      </c>
      <c r="H438" s="40">
        <f>G438/SUM($G437:$G441)</f>
        <v>8.5106382978723402E-2</v>
      </c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03"/>
      <c r="B439" s="103"/>
      <c r="C439" s="103"/>
      <c r="D439" s="103"/>
      <c r="E439" s="18" t="s">
        <v>299</v>
      </c>
      <c r="F439" s="11"/>
      <c r="G439" s="39">
        <f>COUNTIFS(Arq_3!$B$2:$B$368,$G$61,Arq_3!$V$2:$V$368,LEFT($E439,3))</f>
        <v>0</v>
      </c>
      <c r="H439" s="40">
        <f>G439/SUM($G437:$G441)</f>
        <v>0</v>
      </c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03"/>
      <c r="B440" s="103"/>
      <c r="C440" s="103"/>
      <c r="D440" s="103"/>
      <c r="E440" s="18" t="s">
        <v>300</v>
      </c>
      <c r="F440" s="11"/>
      <c r="G440" s="39">
        <f>COUNTIFS(Arq_3!$B$2:$B$368,$G$61,Arq_3!$V$2:$V$368,LEFT($E440,3))</f>
        <v>39</v>
      </c>
      <c r="H440" s="40">
        <f>G440/SUM($G437:$G441)</f>
        <v>0.82978723404255317</v>
      </c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03"/>
      <c r="B441" s="103"/>
      <c r="C441" s="103"/>
      <c r="D441" s="103"/>
      <c r="E441" s="18" t="s">
        <v>301</v>
      </c>
      <c r="F441" s="11"/>
      <c r="G441" s="39">
        <f>COUNTIFS(Arq_3!$B$2:$B$368,$G$61,Arq_3!$V$2:$V$368,LEFT($E441,3))</f>
        <v>0</v>
      </c>
      <c r="H441" s="40">
        <f>G441/SUM($G437:$G441)</f>
        <v>0</v>
      </c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04"/>
      <c r="B442" s="104"/>
      <c r="C442" s="104"/>
      <c r="D442" s="104"/>
      <c r="E442" s="18" t="s">
        <v>302</v>
      </c>
      <c r="F442" s="11"/>
      <c r="G442" s="39"/>
      <c r="H442" s="40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40" t="s">
        <v>311</v>
      </c>
      <c r="B443" s="133"/>
      <c r="C443" s="133"/>
      <c r="D443" s="133"/>
      <c r="E443" s="133"/>
      <c r="F443" s="133"/>
      <c r="G443" s="133"/>
      <c r="H443" s="134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8.5" customHeight="1" x14ac:dyDescent="0.25">
      <c r="A444" s="141" t="s">
        <v>312</v>
      </c>
      <c r="B444" s="130"/>
      <c r="C444" s="130"/>
      <c r="D444" s="130"/>
      <c r="E444" s="130"/>
      <c r="F444" s="130"/>
      <c r="G444" s="130"/>
      <c r="H444" s="13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.5" customHeight="1" x14ac:dyDescent="0.25">
      <c r="A445" s="106" t="s">
        <v>313</v>
      </c>
      <c r="B445" s="102" t="s">
        <v>21</v>
      </c>
      <c r="C445" s="102">
        <v>3</v>
      </c>
      <c r="D445" s="105" t="s">
        <v>314</v>
      </c>
      <c r="E445" s="22" t="s">
        <v>297</v>
      </c>
      <c r="F445" s="23"/>
      <c r="G445" s="68">
        <f>COUNTIFS(Arq_3!$B$2:$B$368,$G$61,Arq_3!$W$2:$W$368,LEFT($E445,3))</f>
        <v>4</v>
      </c>
      <c r="H445" s="69">
        <f>G445/SUM($G445:$G450)</f>
        <v>8.5106382978723402E-2</v>
      </c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03"/>
      <c r="B446" s="103"/>
      <c r="C446" s="103"/>
      <c r="D446" s="103"/>
      <c r="E446" s="22" t="s">
        <v>315</v>
      </c>
      <c r="F446" s="23"/>
      <c r="G446" s="68">
        <f>COUNTIFS(Arq_3!$B$2:$B$368,$G$61,Arq_3!$W$2:$W$368,LEFT($E446,3))</f>
        <v>6</v>
      </c>
      <c r="H446" s="69">
        <f>G446/SUM($G445:$G450)</f>
        <v>0.1276595744680851</v>
      </c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03"/>
      <c r="B447" s="103"/>
      <c r="C447" s="103"/>
      <c r="D447" s="103"/>
      <c r="E447" s="22" t="s">
        <v>316</v>
      </c>
      <c r="F447" s="23"/>
      <c r="G447" s="68">
        <f>COUNTIFS(Arq_3!$B$2:$B$368,$G$61,Arq_3!$W$2:$W$368,LEFT($E447,3))</f>
        <v>0</v>
      </c>
      <c r="H447" s="69">
        <f>G447/SUM($G445:$G450)</f>
        <v>0</v>
      </c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.5" customHeight="1" x14ac:dyDescent="0.25">
      <c r="A448" s="103"/>
      <c r="B448" s="103"/>
      <c r="C448" s="103"/>
      <c r="D448" s="103"/>
      <c r="E448" s="22" t="s">
        <v>317</v>
      </c>
      <c r="F448" s="23"/>
      <c r="G448" s="68">
        <f>COUNTIFS(Arq_3!$B$2:$B$368,$G$61,Arq_3!$W$2:$W$368,LEFT($E448,3))</f>
        <v>0</v>
      </c>
      <c r="H448" s="69">
        <f>G448/SUM($G445:$G450)</f>
        <v>0</v>
      </c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03"/>
      <c r="B449" s="103"/>
      <c r="C449" s="103"/>
      <c r="D449" s="103"/>
      <c r="E449" s="22" t="s">
        <v>318</v>
      </c>
      <c r="F449" s="23"/>
      <c r="G449" s="68">
        <f>COUNTIFS(Arq_3!$B$2:$B$368,$G$61,Arq_3!$W$2:$W$368,LEFT($E449,3))</f>
        <v>37</v>
      </c>
      <c r="H449" s="69">
        <f>G449/SUM($G445:$G450)</f>
        <v>0.78723404255319152</v>
      </c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03"/>
      <c r="B450" s="103"/>
      <c r="C450" s="103"/>
      <c r="D450" s="103"/>
      <c r="E450" s="22" t="s">
        <v>319</v>
      </c>
      <c r="F450" s="23"/>
      <c r="G450" s="68">
        <f>COUNTIFS(Arq_3!$B$2:$B$368,$G$61,Arq_3!$W$2:$W$368,LEFT($E450,3))</f>
        <v>0</v>
      </c>
      <c r="H450" s="69">
        <f>G450/SUM($G445:$G450)</f>
        <v>0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04"/>
      <c r="B451" s="104"/>
      <c r="C451" s="104"/>
      <c r="D451" s="104"/>
      <c r="E451" s="22" t="s">
        <v>302</v>
      </c>
      <c r="F451" s="23"/>
      <c r="G451" s="68"/>
      <c r="H451" s="69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.5" customHeight="1" x14ac:dyDescent="0.25">
      <c r="A452" s="107" t="s">
        <v>320</v>
      </c>
      <c r="B452" s="108" t="s">
        <v>21</v>
      </c>
      <c r="C452" s="108">
        <v>3</v>
      </c>
      <c r="D452" s="109" t="s">
        <v>321</v>
      </c>
      <c r="E452" s="18" t="s">
        <v>297</v>
      </c>
      <c r="F452" s="11"/>
      <c r="G452" s="70">
        <f>COUNTIFS(Arq_3!$B$2:$B$368,$G$61,Arq_3!$X$2:$X$368,LEFT($E452,3))</f>
        <v>4</v>
      </c>
      <c r="H452" s="71">
        <f>G452/SUM($G452:$G457)</f>
        <v>8.5106382978723402E-2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03"/>
      <c r="B453" s="103"/>
      <c r="C453" s="103"/>
      <c r="D453" s="103"/>
      <c r="E453" s="18" t="s">
        <v>315</v>
      </c>
      <c r="F453" s="11"/>
      <c r="G453" s="70">
        <f>COUNTIFS(Arq_3!$B$2:$B$368,$G$61,Arq_3!$X$2:$X$368,LEFT($E453,3))</f>
        <v>3</v>
      </c>
      <c r="H453" s="71">
        <f>G453/SUM($G452:$G457)</f>
        <v>6.3829787234042548E-2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03"/>
      <c r="B454" s="103"/>
      <c r="C454" s="103"/>
      <c r="D454" s="103"/>
      <c r="E454" s="18" t="s">
        <v>316</v>
      </c>
      <c r="F454" s="11"/>
      <c r="G454" s="70">
        <f>COUNTIFS(Arq_3!$B$2:$B$368,$G$61,Arq_3!$X$2:$X$368,LEFT($E454,3))</f>
        <v>0</v>
      </c>
      <c r="H454" s="71">
        <f>G454/SUM($G452:$G457)</f>
        <v>0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" customHeight="1" x14ac:dyDescent="0.25">
      <c r="A455" s="103"/>
      <c r="B455" s="103"/>
      <c r="C455" s="103"/>
      <c r="D455" s="103"/>
      <c r="E455" s="18" t="s">
        <v>317</v>
      </c>
      <c r="F455" s="11"/>
      <c r="G455" s="70">
        <f>COUNTIFS(Arq_3!$B$2:$B$368,$G$61,Arq_3!$X$2:$X$368,LEFT($E455,3))</f>
        <v>0</v>
      </c>
      <c r="H455" s="71">
        <f>G455/SUM($G452:$G457)</f>
        <v>0</v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03"/>
      <c r="B456" s="103"/>
      <c r="C456" s="103"/>
      <c r="D456" s="103"/>
      <c r="E456" s="18" t="s">
        <v>318</v>
      </c>
      <c r="F456" s="11"/>
      <c r="G456" s="70">
        <f>COUNTIFS(Arq_3!$B$2:$B$368,$G$61,Arq_3!$X$2:$X$368,LEFT($E456,3))</f>
        <v>40</v>
      </c>
      <c r="H456" s="71">
        <f>G456/SUM($G452:$G457)</f>
        <v>0.85106382978723405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03"/>
      <c r="B457" s="103"/>
      <c r="C457" s="103"/>
      <c r="D457" s="103"/>
      <c r="E457" s="18" t="s">
        <v>319</v>
      </c>
      <c r="F457" s="11"/>
      <c r="G457" s="70">
        <f>COUNTIFS(Arq_3!$B$2:$B$368,$G$61,Arq_3!$X$2:$X$368,LEFT($E457,3))</f>
        <v>0</v>
      </c>
      <c r="H457" s="71">
        <f>G457/SUM($G452:$G457)</f>
        <v>0</v>
      </c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04"/>
      <c r="B458" s="104"/>
      <c r="C458" s="104"/>
      <c r="D458" s="104"/>
      <c r="E458" s="18" t="s">
        <v>302</v>
      </c>
      <c r="F458" s="11"/>
      <c r="G458" s="70"/>
      <c r="H458" s="7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.5" customHeight="1" x14ac:dyDescent="0.25">
      <c r="A459" s="106" t="s">
        <v>322</v>
      </c>
      <c r="B459" s="102" t="s">
        <v>21</v>
      </c>
      <c r="C459" s="102">
        <v>3</v>
      </c>
      <c r="D459" s="105" t="s">
        <v>323</v>
      </c>
      <c r="E459" s="22" t="s">
        <v>297</v>
      </c>
      <c r="F459" s="23"/>
      <c r="G459" s="68">
        <f>COUNTIFS(Arq_3!$B$2:$B$368,$G$61,Arq_3!$Y$2:$Y$368,LEFT($E459,3))</f>
        <v>4</v>
      </c>
      <c r="H459" s="69">
        <f>G459/SUM($G459:$G464)</f>
        <v>8.5106382978723402E-2</v>
      </c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03"/>
      <c r="B460" s="103"/>
      <c r="C460" s="103"/>
      <c r="D460" s="103"/>
      <c r="E460" s="22" t="s">
        <v>315</v>
      </c>
      <c r="F460" s="23"/>
      <c r="G460" s="68">
        <f>COUNTIFS(Arq_3!$B$2:$B$368,$G$61,Arq_3!$Y$2:$Y$368,LEFT($E460,3))</f>
        <v>16</v>
      </c>
      <c r="H460" s="69">
        <f>G460/SUM($G459:$G464)</f>
        <v>0.34042553191489361</v>
      </c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03"/>
      <c r="B461" s="103"/>
      <c r="C461" s="103"/>
      <c r="D461" s="103"/>
      <c r="E461" s="22" t="s">
        <v>316</v>
      </c>
      <c r="F461" s="23"/>
      <c r="G461" s="68">
        <f>COUNTIFS(Arq_3!$B$2:$B$368,$G$61,Arq_3!$Y$2:$Y$368,LEFT($E461,3))</f>
        <v>1</v>
      </c>
      <c r="H461" s="69">
        <f>G461/SUM($G459:$G464)</f>
        <v>2.1276595744680851E-2</v>
      </c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03"/>
      <c r="B462" s="103"/>
      <c r="C462" s="103"/>
      <c r="D462" s="103"/>
      <c r="E462" s="22" t="s">
        <v>317</v>
      </c>
      <c r="F462" s="23"/>
      <c r="G462" s="68">
        <f>COUNTIFS(Arq_3!$B$2:$B$368,$G$61,Arq_3!$Y$2:$Y$368,LEFT($E462,3))</f>
        <v>1</v>
      </c>
      <c r="H462" s="69">
        <f>G462/SUM($G459:$G464)</f>
        <v>2.1276595744680851E-2</v>
      </c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03"/>
      <c r="B463" s="103"/>
      <c r="C463" s="103"/>
      <c r="D463" s="103"/>
      <c r="E463" s="22" t="s">
        <v>318</v>
      </c>
      <c r="F463" s="23"/>
      <c r="G463" s="68">
        <f>COUNTIFS(Arq_3!$B$2:$B$368,$G$61,Arq_3!$Y$2:$Y$368,LEFT($E463,3))</f>
        <v>25</v>
      </c>
      <c r="H463" s="69">
        <f>G463/SUM($G459:$G464)</f>
        <v>0.53191489361702127</v>
      </c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03"/>
      <c r="B464" s="103"/>
      <c r="C464" s="103"/>
      <c r="D464" s="103"/>
      <c r="E464" s="22" t="s">
        <v>319</v>
      </c>
      <c r="F464" s="23"/>
      <c r="G464" s="68">
        <f>COUNTIFS(Arq_3!$B$2:$B$368,$G$61,Arq_3!$Y$2:$Y$368,LEFT($E464,3))</f>
        <v>0</v>
      </c>
      <c r="H464" s="69">
        <f>G464/SUM($G459:$G464)</f>
        <v>0</v>
      </c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04"/>
      <c r="B465" s="104"/>
      <c r="C465" s="104"/>
      <c r="D465" s="104"/>
      <c r="E465" s="22" t="s">
        <v>302</v>
      </c>
      <c r="F465" s="23"/>
      <c r="G465" s="68"/>
      <c r="H465" s="69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.5" customHeight="1" x14ac:dyDescent="0.25">
      <c r="A466" s="107" t="s">
        <v>324</v>
      </c>
      <c r="B466" s="108" t="s">
        <v>21</v>
      </c>
      <c r="C466" s="108">
        <v>3</v>
      </c>
      <c r="D466" s="109" t="s">
        <v>325</v>
      </c>
      <c r="E466" s="18" t="s">
        <v>297</v>
      </c>
      <c r="F466" s="11"/>
      <c r="G466" s="70">
        <f>COUNTIFS(Arq_3!$B$2:$B$368,$G$61,Arq_3!$Z$2:$Z$368,LEFT($E466,3))</f>
        <v>4</v>
      </c>
      <c r="H466" s="71">
        <f>G466/SUM($G466:$G472)</f>
        <v>8.5106382978723402E-2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03"/>
      <c r="B467" s="103"/>
      <c r="C467" s="103"/>
      <c r="D467" s="103"/>
      <c r="E467" s="18" t="s">
        <v>315</v>
      </c>
      <c r="F467" s="11"/>
      <c r="G467" s="70">
        <f>COUNTIFS(Arq_3!$B$2:$B$368,$G$61,Arq_3!$Z$2:$Z$368,LEFT($E467,3))</f>
        <v>19</v>
      </c>
      <c r="H467" s="71">
        <f>G467/SUM($G466:$G472)</f>
        <v>0.40425531914893614</v>
      </c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03"/>
      <c r="B468" s="103"/>
      <c r="C468" s="103"/>
      <c r="D468" s="103"/>
      <c r="E468" s="18" t="s">
        <v>316</v>
      </c>
      <c r="F468" s="11"/>
      <c r="G468" s="70">
        <f>COUNTIFS(Arq_3!$B$2:$B$368,$G$61,Arq_3!$Z$2:$Z$368,LEFT($E468,3))</f>
        <v>0</v>
      </c>
      <c r="H468" s="71">
        <f>G468/SUM($G466:$G472)</f>
        <v>0</v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03"/>
      <c r="B469" s="103"/>
      <c r="C469" s="103"/>
      <c r="D469" s="103"/>
      <c r="E469" s="18" t="s">
        <v>317</v>
      </c>
      <c r="F469" s="11"/>
      <c r="G469" s="70">
        <f>COUNTIFS(Arq_3!$B$2:$B$368,$G$61,Arq_3!$Z$2:$Z$368,LEFT($E469,3))</f>
        <v>1</v>
      </c>
      <c r="H469" s="71">
        <f>G469/SUM($G466:$G472)</f>
        <v>2.1276595744680851E-2</v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03"/>
      <c r="B470" s="103"/>
      <c r="C470" s="103"/>
      <c r="D470" s="103"/>
      <c r="E470" s="18" t="s">
        <v>318</v>
      </c>
      <c r="F470" s="11"/>
      <c r="G470" s="70">
        <f>COUNTIFS(Arq_3!$B$2:$B$368,$G$61,Arq_3!$Z$2:$Z$368,LEFT($E470,3))</f>
        <v>23</v>
      </c>
      <c r="H470" s="71">
        <f>G470/SUM($G466:$G472)</f>
        <v>0.48936170212765956</v>
      </c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03"/>
      <c r="B471" s="103"/>
      <c r="C471" s="103"/>
      <c r="D471" s="103"/>
      <c r="E471" s="18" t="s">
        <v>319</v>
      </c>
      <c r="F471" s="11"/>
      <c r="G471" s="70">
        <f>COUNTIFS(Arq_3!$B$2:$B$368,$G$61,Arq_3!$Z$2:$Z$368,LEFT($E471,3))</f>
        <v>0</v>
      </c>
      <c r="H471" s="71">
        <f>G471/SUM($G466:$G472)</f>
        <v>0</v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03"/>
      <c r="B472" s="103"/>
      <c r="C472" s="103"/>
      <c r="D472" s="103"/>
      <c r="E472" s="18" t="s">
        <v>326</v>
      </c>
      <c r="F472" s="11"/>
      <c r="G472" s="70">
        <f>COUNTIFS(Arq_3!$B$2:$B$368,$G$61,Arq_3!$Z$2:$Z$368,LEFT($E472,3))</f>
        <v>0</v>
      </c>
      <c r="H472" s="71">
        <f>G472/SUM($G466:$G472)</f>
        <v>0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04"/>
      <c r="B473" s="104"/>
      <c r="C473" s="104"/>
      <c r="D473" s="104"/>
      <c r="E473" s="18" t="s">
        <v>302</v>
      </c>
      <c r="F473" s="11"/>
      <c r="G473" s="70"/>
      <c r="H473" s="7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.5" customHeight="1" x14ac:dyDescent="0.25">
      <c r="A474" s="106" t="s">
        <v>327</v>
      </c>
      <c r="B474" s="102" t="s">
        <v>21</v>
      </c>
      <c r="C474" s="102">
        <v>3</v>
      </c>
      <c r="D474" s="105" t="s">
        <v>328</v>
      </c>
      <c r="E474" s="22" t="s">
        <v>297</v>
      </c>
      <c r="F474" s="23"/>
      <c r="G474" s="68">
        <f>COUNTIFS(Arq_3!$B$2:$B$368,$G$61,Arq_3!$AA$2:$AA$368,LEFT($E474,3))</f>
        <v>4</v>
      </c>
      <c r="H474" s="69">
        <f>G474/SUM($G474:$G479)</f>
        <v>8.5106382978723402E-2</v>
      </c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03"/>
      <c r="B475" s="103"/>
      <c r="C475" s="103"/>
      <c r="D475" s="103"/>
      <c r="E475" s="22" t="s">
        <v>315</v>
      </c>
      <c r="F475" s="23"/>
      <c r="G475" s="68">
        <f>COUNTIFS(Arq_3!$B$2:$B$368,$G$61,Arq_3!$AA$2:$AA$368,LEFT($E475,3))</f>
        <v>9</v>
      </c>
      <c r="H475" s="69">
        <f>G475/SUM($G474:$G479)</f>
        <v>0.19148936170212766</v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03"/>
      <c r="B476" s="103"/>
      <c r="C476" s="103"/>
      <c r="D476" s="103"/>
      <c r="E476" s="22" t="s">
        <v>316</v>
      </c>
      <c r="F476" s="23"/>
      <c r="G476" s="68">
        <f>COUNTIFS(Arq_3!$B$2:$B$368,$G$61,Arq_3!$AA$2:$AA$368,LEFT($E476,3))</f>
        <v>0</v>
      </c>
      <c r="H476" s="69">
        <f>G476/SUM($G474:$G479)</f>
        <v>0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03"/>
      <c r="B477" s="103"/>
      <c r="C477" s="103"/>
      <c r="D477" s="103"/>
      <c r="E477" s="22" t="s">
        <v>317</v>
      </c>
      <c r="F477" s="23"/>
      <c r="G477" s="68">
        <f>COUNTIFS(Arq_3!$B$2:$B$368,$G$61,Arq_3!$AA$2:$AA$368,LEFT($E477,3))</f>
        <v>0</v>
      </c>
      <c r="H477" s="69">
        <f>G477/SUM($G474:$G479)</f>
        <v>0</v>
      </c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03"/>
      <c r="B478" s="103"/>
      <c r="C478" s="103"/>
      <c r="D478" s="103"/>
      <c r="E478" s="22" t="s">
        <v>318</v>
      </c>
      <c r="F478" s="23"/>
      <c r="G478" s="68">
        <f>COUNTIFS(Arq_3!$B$2:$B$368,$G$61,Arq_3!$AA$2:$AA$368,LEFT($E478,3))</f>
        <v>34</v>
      </c>
      <c r="H478" s="69">
        <f>G478/SUM($G474:$G479)</f>
        <v>0.72340425531914898</v>
      </c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03"/>
      <c r="B479" s="103"/>
      <c r="C479" s="103"/>
      <c r="D479" s="103"/>
      <c r="E479" s="22" t="s">
        <v>319</v>
      </c>
      <c r="F479" s="23"/>
      <c r="G479" s="68">
        <f>COUNTIFS(Arq_3!$B$2:$B$368,$G$61,Arq_3!$AA$2:$AA$368,LEFT($E479,3))</f>
        <v>0</v>
      </c>
      <c r="H479" s="69">
        <f>G479/SUM($G474:$G479)</f>
        <v>0</v>
      </c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04"/>
      <c r="B480" s="104"/>
      <c r="C480" s="104"/>
      <c r="D480" s="104"/>
      <c r="E480" s="22" t="s">
        <v>302</v>
      </c>
      <c r="F480" s="23"/>
      <c r="G480" s="68"/>
      <c r="H480" s="69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39" t="s">
        <v>329</v>
      </c>
      <c r="B481" s="122"/>
      <c r="C481" s="122"/>
      <c r="D481" s="122"/>
      <c r="E481" s="122"/>
      <c r="F481" s="122"/>
      <c r="G481" s="122"/>
      <c r="H481" s="123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06" t="s">
        <v>330</v>
      </c>
      <c r="B482" s="102" t="s">
        <v>21</v>
      </c>
      <c r="C482" s="102">
        <v>4</v>
      </c>
      <c r="D482" s="105" t="s">
        <v>331</v>
      </c>
      <c r="E482" s="22" t="s">
        <v>332</v>
      </c>
      <c r="F482" s="23"/>
      <c r="G482" s="72">
        <f>SUMIFS(Arq_3!$AB$2:$AB$368,Arq_3!$B$2:$B$368,$G$61)/COUNTIF(Arq_3!$B$2:$B$368,$G$61)</f>
        <v>45.259574468085106</v>
      </c>
      <c r="H482" s="69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03"/>
      <c r="B483" s="103"/>
      <c r="C483" s="103"/>
      <c r="D483" s="103"/>
      <c r="E483" s="22" t="s">
        <v>333</v>
      </c>
      <c r="F483" s="23"/>
      <c r="G483" s="68">
        <f>COUNTIFS(Arq_3!$B$2:$B$368,$G$61,Arq_3!$AB$2:$AB$368,"&lt;40")</f>
        <v>12</v>
      </c>
      <c r="H483" s="69">
        <f>G483/SUM($G483:$G487)</f>
        <v>0.25531914893617019</v>
      </c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03"/>
      <c r="B484" s="103"/>
      <c r="C484" s="103"/>
      <c r="D484" s="103"/>
      <c r="E484" s="22" t="s">
        <v>334</v>
      </c>
      <c r="F484" s="23"/>
      <c r="G484" s="68">
        <f>COUNTIFS(Arq_3!$B$2:$B$368,$G$61,Arq_3!$AB$2:$AB$368,"&gt;=40")-COUNTIFS(Arq_3!$B$2:$B$368,$G$61,Arq_3!$AB$2:$AB$368,"&gt;=60")</f>
        <v>19</v>
      </c>
      <c r="H484" s="69">
        <f>G484/SUM($G483:$G487)</f>
        <v>0.40425531914893614</v>
      </c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03"/>
      <c r="B485" s="103"/>
      <c r="C485" s="103"/>
      <c r="D485" s="103"/>
      <c r="E485" s="22" t="s">
        <v>335</v>
      </c>
      <c r="F485" s="23"/>
      <c r="G485" s="68">
        <f>COUNTIFS(Arq_3!$B$2:$B$368,$G$61,Arq_3!$AB$2:$AB$368,"&gt;=60")-COUNTIFS(Arq_3!$B$2:$B$368,$G$61,Arq_3!$AB$2:$AB$368,"&gt;=80")</f>
        <v>11</v>
      </c>
      <c r="H485" s="69">
        <f>G485/SUM($G483:$G487)</f>
        <v>0.23404255319148937</v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03"/>
      <c r="B486" s="103"/>
      <c r="C486" s="103"/>
      <c r="D486" s="103"/>
      <c r="E486" s="22" t="s">
        <v>336</v>
      </c>
      <c r="F486" s="23"/>
      <c r="G486" s="68">
        <f>COUNTIFS(Arq_3!$B$2:$B$368,$G$61,Arq_3!$AB$2:$AB$368,"&gt;=80")</f>
        <v>1</v>
      </c>
      <c r="H486" s="69">
        <f>G486/SUM($G483:$G487)</f>
        <v>2.1276595744680851E-2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04"/>
      <c r="B487" s="104"/>
      <c r="C487" s="104"/>
      <c r="D487" s="104"/>
      <c r="E487" s="22" t="s">
        <v>337</v>
      </c>
      <c r="F487" s="23"/>
      <c r="G487" s="68">
        <f>COUNTIFS(Arq_3!$B$2:$B$368,$G$61,Arq_3!$AB$2:$AB$368,"")</f>
        <v>4</v>
      </c>
      <c r="H487" s="69">
        <f>G487/SUM($G483:$G487)</f>
        <v>8.5106382978723402E-2</v>
      </c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0" t="s">
        <v>338</v>
      </c>
      <c r="B488" s="111" t="s">
        <v>21</v>
      </c>
      <c r="C488" s="111">
        <v>4</v>
      </c>
      <c r="D488" s="112" t="s">
        <v>339</v>
      </c>
      <c r="E488" s="37" t="s">
        <v>340</v>
      </c>
      <c r="F488" s="38"/>
      <c r="G488" s="73">
        <f>SUMIFS(Arq_3!$AC$2:$AC$368,Arq_3!$B$2:$B$368,$G$61)/COUNTIF(Arq_3!$B$2:$B$368,$G$61)</f>
        <v>51.276595744680861</v>
      </c>
      <c r="H488" s="7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03"/>
      <c r="B489" s="103"/>
      <c r="C489" s="103"/>
      <c r="D489" s="103"/>
      <c r="E489" s="37" t="s">
        <v>333</v>
      </c>
      <c r="F489" s="38"/>
      <c r="G489" s="70">
        <f>COUNTIFS(Arq_3!$B$2:$B$368,$G$61,Arq_3!$AC$2:$AC$368,"&lt;40")</f>
        <v>6</v>
      </c>
      <c r="H489" s="71">
        <f>G489/SUM($G489:$G493)</f>
        <v>0.1276595744680851</v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03"/>
      <c r="B490" s="103"/>
      <c r="C490" s="103"/>
      <c r="D490" s="103"/>
      <c r="E490" s="37" t="s">
        <v>334</v>
      </c>
      <c r="F490" s="38"/>
      <c r="G490" s="70">
        <f>COUNTIFS(Arq_3!$B$2:$B$368,$G$61,Arq_3!$AC$2:$AC$368,"&gt;=40")-COUNTIFS(Arq_3!$B$2:$B$368,$G$61,Arq_3!$AC$2:$AC$368,"&gt;=60")</f>
        <v>16</v>
      </c>
      <c r="H490" s="71">
        <f>G490/SUM($G489:$G493)</f>
        <v>0.34042553191489361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03"/>
      <c r="B491" s="103"/>
      <c r="C491" s="103"/>
      <c r="D491" s="103"/>
      <c r="E491" s="37" t="s">
        <v>335</v>
      </c>
      <c r="F491" s="38"/>
      <c r="G491" s="70">
        <f>COUNTIFS(Arq_3!$B$2:$B$368,$G$61,Arq_3!$AC$2:$AC$368,"&gt;=60")-COUNTIFS(Arq_3!$B$2:$B$368,$G$61,Arq_3!$AC$2:$AC$368,"&gt;=80")</f>
        <v>20</v>
      </c>
      <c r="H491" s="71">
        <f>G491/SUM($G489:$G493)</f>
        <v>0.42553191489361702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03"/>
      <c r="B492" s="103"/>
      <c r="C492" s="103"/>
      <c r="D492" s="103"/>
      <c r="E492" s="37" t="s">
        <v>336</v>
      </c>
      <c r="F492" s="38"/>
      <c r="G492" s="70">
        <f>COUNTIFS(Arq_3!$B$2:$B$368,$G$61,Arq_3!$AC$2:$AC$368,"&gt;=80")</f>
        <v>1</v>
      </c>
      <c r="H492" s="71">
        <f>G492/SUM($G489:$G493)</f>
        <v>2.1276595744680851E-2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04"/>
      <c r="B493" s="104"/>
      <c r="C493" s="104"/>
      <c r="D493" s="104"/>
      <c r="E493" s="37" t="s">
        <v>337</v>
      </c>
      <c r="F493" s="38"/>
      <c r="G493" s="70">
        <f>COUNTIFS(Arq_3!$B$2:$B$368,$G$61,Arq_3!$AC$2:$AC$368,"")</f>
        <v>4</v>
      </c>
      <c r="H493" s="71">
        <f>G493/SUM($G489:$G493)</f>
        <v>8.5106382978723402E-2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06" t="s">
        <v>341</v>
      </c>
      <c r="B494" s="102" t="s">
        <v>21</v>
      </c>
      <c r="C494" s="102">
        <v>4</v>
      </c>
      <c r="D494" s="105" t="s">
        <v>342</v>
      </c>
      <c r="E494" s="22" t="s">
        <v>343</v>
      </c>
      <c r="F494" s="23"/>
      <c r="G494" s="72">
        <f>SUMIFS(Arq_3!$AD$2:$AD$368,Arq_3!$B$2:$B$368,$G$61)/COUNTIF(Arq_3!$B$2:$B$368,$G$61)</f>
        <v>61.687234042553179</v>
      </c>
      <c r="H494" s="69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03"/>
      <c r="B495" s="103"/>
      <c r="C495" s="103"/>
      <c r="D495" s="103"/>
      <c r="E495" s="22" t="s">
        <v>333</v>
      </c>
      <c r="F495" s="23"/>
      <c r="G495" s="68">
        <f>COUNTIFS(Arq_3!$B$2:$B$368,$G$61,Arq_3!$AD$2:$AD$368,"&lt;40")</f>
        <v>5</v>
      </c>
      <c r="H495" s="69">
        <f>G495/SUM($G495:$G499)</f>
        <v>0.10638297872340426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03"/>
      <c r="B496" s="103"/>
      <c r="C496" s="103"/>
      <c r="D496" s="103"/>
      <c r="E496" s="22" t="s">
        <v>334</v>
      </c>
      <c r="F496" s="23"/>
      <c r="G496" s="68">
        <f>COUNTIFS(Arq_3!$B$2:$B$368,$G$61,Arq_3!$AD$2:$AD$368,"&gt;=40")-COUNTIFS(Arq_3!$B$2:$B$368,$G$61,Arq_3!$AD$2:$AD$368,"&gt;=60")</f>
        <v>14</v>
      </c>
      <c r="H496" s="69">
        <f>G496/SUM($G495:$G499)</f>
        <v>0.2978723404255319</v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03"/>
      <c r="B497" s="103"/>
      <c r="C497" s="103"/>
      <c r="D497" s="103"/>
      <c r="E497" s="22" t="s">
        <v>335</v>
      </c>
      <c r="F497" s="23"/>
      <c r="G497" s="68">
        <f>COUNTIFS(Arq_3!$B$2:$B$368,$G$61,Arq_3!$AD$2:$AD$368,"&gt;=60")-COUNTIFS(Arq_3!$B$2:$B$368,$G$61,Arq_3!$AD$2:$AD$368,"&gt;=80")</f>
        <v>7</v>
      </c>
      <c r="H497" s="69">
        <f>G497/SUM($G495:$G499)</f>
        <v>0.14893617021276595</v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03"/>
      <c r="B498" s="103"/>
      <c r="C498" s="103"/>
      <c r="D498" s="103"/>
      <c r="E498" s="22" t="s">
        <v>336</v>
      </c>
      <c r="F498" s="23"/>
      <c r="G498" s="68">
        <f>COUNTIFS(Arq_3!$B$2:$B$368,$G$61,Arq_3!$AD$2:$AD$368,"&gt;=80")</f>
        <v>17</v>
      </c>
      <c r="H498" s="69">
        <f>G498/SUM($G495:$G499)</f>
        <v>0.36170212765957449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04"/>
      <c r="B499" s="104"/>
      <c r="C499" s="104"/>
      <c r="D499" s="104"/>
      <c r="E499" s="22" t="s">
        <v>337</v>
      </c>
      <c r="F499" s="23"/>
      <c r="G499" s="68">
        <f>COUNTIFS(Arq_3!$B$2:$B$368,$G$61,Arq_3!$AD$2:$AD$368,"")</f>
        <v>4</v>
      </c>
      <c r="H499" s="69">
        <f>G499/SUM($G495:$G499)</f>
        <v>8.5106382978723402E-2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0" t="s">
        <v>344</v>
      </c>
      <c r="B500" s="111" t="s">
        <v>21</v>
      </c>
      <c r="C500" s="111">
        <v>4</v>
      </c>
      <c r="D500" s="112" t="s">
        <v>345</v>
      </c>
      <c r="E500" s="37" t="s">
        <v>346</v>
      </c>
      <c r="F500" s="38"/>
      <c r="G500" s="73">
        <f>SUMIFS(Arq_3!$AE$2:$AE$368,Arq_3!$B$2:$B$368,$G$61)/COUNTIF(Arq_3!$B$2:$B$368,$G$61)</f>
        <v>35.659574468085104</v>
      </c>
      <c r="H500" s="7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03"/>
      <c r="B501" s="103"/>
      <c r="C501" s="103"/>
      <c r="D501" s="103"/>
      <c r="E501" s="37" t="s">
        <v>333</v>
      </c>
      <c r="F501" s="38"/>
      <c r="G501" s="70">
        <f>COUNTIFS(Arq_3!$B$2:$B$368,$G$61,Arq_3!$AE$2:$AE$368,"&lt;40")</f>
        <v>20</v>
      </c>
      <c r="H501" s="71">
        <f>G501/SUM($G501:$G505)</f>
        <v>0.42553191489361702</v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03"/>
      <c r="B502" s="103"/>
      <c r="C502" s="103"/>
      <c r="D502" s="103"/>
      <c r="E502" s="37" t="s">
        <v>334</v>
      </c>
      <c r="F502" s="38"/>
      <c r="G502" s="70">
        <f>COUNTIFS(Arq_3!$B$2:$B$368,$G$61,Arq_3!$AE$2:$AE$368,"&gt;=40")-COUNTIFS(Arq_3!$B$2:$B$368,$G$61,Arq_3!$AE$2:$AE$368,"&gt;=60")</f>
        <v>17</v>
      </c>
      <c r="H502" s="71">
        <f>G502/SUM($G501:$G505)</f>
        <v>0.36170212765957449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03"/>
      <c r="B503" s="103"/>
      <c r="C503" s="103"/>
      <c r="D503" s="103"/>
      <c r="E503" s="37" t="s">
        <v>335</v>
      </c>
      <c r="F503" s="38"/>
      <c r="G503" s="70">
        <f>COUNTIFS(Arq_3!$B$2:$B$368,$G$61,Arq_3!$AE$2:$AE$368,"&gt;=60")-COUNTIFS(Arq_3!$B$2:$B$368,$G$61,Arq_3!$AE$2:$AE$368,"&gt;=80")</f>
        <v>5</v>
      </c>
      <c r="H503" s="71">
        <f>G503/SUM($G501:$G505)</f>
        <v>0.10638297872340426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03"/>
      <c r="B504" s="103"/>
      <c r="C504" s="103"/>
      <c r="D504" s="103"/>
      <c r="E504" s="37" t="s">
        <v>336</v>
      </c>
      <c r="F504" s="38"/>
      <c r="G504" s="70">
        <f>COUNTIFS(Arq_3!$B$2:$B$368,$G$61,Arq_3!$AE$2:$AE$368,"&gt;=80")</f>
        <v>1</v>
      </c>
      <c r="H504" s="71">
        <f>G504/SUM($G501:$G505)</f>
        <v>2.1276595744680851E-2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04"/>
      <c r="B505" s="104"/>
      <c r="C505" s="104"/>
      <c r="D505" s="104"/>
      <c r="E505" s="37" t="s">
        <v>337</v>
      </c>
      <c r="F505" s="38"/>
      <c r="G505" s="70">
        <f>COUNTIFS(Arq_3!$B$2:$B$368,$G$61,Arq_3!$AE$2:$AE$368,"")</f>
        <v>4</v>
      </c>
      <c r="H505" s="71">
        <f>G505/SUM($G501:$G505)</f>
        <v>8.5106382978723402E-2</v>
      </c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06" t="s">
        <v>347</v>
      </c>
      <c r="B506" s="102" t="s">
        <v>21</v>
      </c>
      <c r="C506" s="102">
        <v>3</v>
      </c>
      <c r="D506" s="105" t="s">
        <v>348</v>
      </c>
      <c r="E506" s="22" t="s">
        <v>349</v>
      </c>
      <c r="F506" s="23"/>
      <c r="G506" s="72">
        <f>SUMIFS(Arq_3!$AF$2:$AF$368,Arq_3!$B$2:$B$368,$G$61)/COUNTIF(Arq_3!$B$2:$B$368,$G$61)</f>
        <v>27.595744680851062</v>
      </c>
      <c r="H506" s="69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03"/>
      <c r="B507" s="103"/>
      <c r="C507" s="103"/>
      <c r="D507" s="103"/>
      <c r="E507" s="22" t="s">
        <v>333</v>
      </c>
      <c r="F507" s="23"/>
      <c r="G507" s="68">
        <f>COUNTIFS(Arq_3!$B$2:$B$368,$G$61,Arq_3!$AF$2:$AF$368,"&lt;40")</f>
        <v>32</v>
      </c>
      <c r="H507" s="69">
        <f>G507/SUM($G507:$G511)</f>
        <v>0.68085106382978722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03"/>
      <c r="B508" s="103"/>
      <c r="C508" s="103"/>
      <c r="D508" s="103"/>
      <c r="E508" s="22" t="s">
        <v>334</v>
      </c>
      <c r="F508" s="23"/>
      <c r="G508" s="68">
        <f>COUNTIFS(Arq_3!$B$2:$B$368,$G$61,Arq_3!$AF$2:$AF$368,"&gt;=40")-COUNTIFS(Arq_3!$B$2:$B$368,$G$61,Arq_3!$AF$2:$AF$368,"&gt;=60")</f>
        <v>5</v>
      </c>
      <c r="H508" s="69">
        <f>G508/SUM($G507:$G511)</f>
        <v>0.10638297872340426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03"/>
      <c r="B509" s="103"/>
      <c r="C509" s="103"/>
      <c r="D509" s="103"/>
      <c r="E509" s="22" t="s">
        <v>335</v>
      </c>
      <c r="F509" s="23"/>
      <c r="G509" s="68">
        <f>COUNTIFS(Arq_3!$B$2:$B$368,$G$61,Arq_3!$AF$2:$AF$368,"&gt;=60")-COUNTIFS(Arq_3!$B$2:$B$368,$G$61,Arq_3!$AF$2:$AF$368,"&gt;=80")</f>
        <v>4</v>
      </c>
      <c r="H509" s="69">
        <f>G509/SUM($G507:$G511)</f>
        <v>8.5106382978723402E-2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03"/>
      <c r="B510" s="103"/>
      <c r="C510" s="103"/>
      <c r="D510" s="103"/>
      <c r="E510" s="22" t="s">
        <v>336</v>
      </c>
      <c r="F510" s="23"/>
      <c r="G510" s="68">
        <f>COUNTIFS(Arq_3!$B$2:$B$368,$G$61,Arq_3!$AF$2:$AF$368,"&gt;=80")</f>
        <v>2</v>
      </c>
      <c r="H510" s="69">
        <f>G510/SUM($G507:$G511)</f>
        <v>4.2553191489361701E-2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04"/>
      <c r="B511" s="104"/>
      <c r="C511" s="104"/>
      <c r="D511" s="104"/>
      <c r="E511" s="22" t="s">
        <v>337</v>
      </c>
      <c r="F511" s="23"/>
      <c r="G511" s="68">
        <f>COUNTIFS(Arq_3!$B$2:$B$368,$G$61,Arq_3!$AF$2:$AF$368,"")</f>
        <v>4</v>
      </c>
      <c r="H511" s="69">
        <f>G511/SUM($G507:$G511)</f>
        <v>8.5106382978723402E-2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0" t="s">
        <v>350</v>
      </c>
      <c r="B512" s="111" t="s">
        <v>21</v>
      </c>
      <c r="C512" s="111">
        <v>3</v>
      </c>
      <c r="D512" s="112" t="s">
        <v>351</v>
      </c>
      <c r="E512" s="37" t="s">
        <v>343</v>
      </c>
      <c r="F512" s="38"/>
      <c r="G512" s="73">
        <f>SUMIFS(Arq_3!$AG$2:$AG$368,Arq_3!$B$2:$B$368,$G$61)/COUNTIF(Arq_3!$B$2:$B$368,$G$61)</f>
        <v>52.872340425531917</v>
      </c>
      <c r="H512" s="7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03"/>
      <c r="B513" s="103"/>
      <c r="C513" s="103"/>
      <c r="D513" s="103"/>
      <c r="E513" s="37" t="s">
        <v>333</v>
      </c>
      <c r="F513" s="38"/>
      <c r="G513" s="70">
        <f>COUNTIFS(Arq_3!$B$2:$B$368,$G$61,Arq_3!$AG$2:$AG$368,"&lt;40")</f>
        <v>10</v>
      </c>
      <c r="H513" s="71">
        <f>G513/SUM($G513:$G517)</f>
        <v>0.21276595744680851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03"/>
      <c r="B514" s="103"/>
      <c r="C514" s="103"/>
      <c r="D514" s="103"/>
      <c r="E514" s="37" t="s">
        <v>334</v>
      </c>
      <c r="F514" s="38"/>
      <c r="G514" s="70">
        <f>COUNTIFS(Arq_3!$B$2:$B$368,$G$61,Arq_3!$AG$2:$AG$368,"&gt;=40")-COUNTIFS(Arq_3!$B$2:$B$368,$G$61,Arq_3!$AG$2:$AG$368,"&gt;=60")</f>
        <v>7</v>
      </c>
      <c r="H514" s="71">
        <f>G514/SUM($G513:$G517)</f>
        <v>0.14893617021276595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03"/>
      <c r="B515" s="103"/>
      <c r="C515" s="103"/>
      <c r="D515" s="103"/>
      <c r="E515" s="37" t="s">
        <v>335</v>
      </c>
      <c r="F515" s="38"/>
      <c r="G515" s="70">
        <f>COUNTIFS(Arq_3!$B$2:$B$368,$G$61,Arq_3!$AG$2:$AG$368,"&gt;=60")-COUNTIFS(Arq_3!$B$2:$B$368,$G$61,Arq_3!$AG$2:$AG$368,"&gt;=80")</f>
        <v>11</v>
      </c>
      <c r="H515" s="71">
        <f>G515/SUM($G513:$G517)</f>
        <v>0.23404255319148937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03"/>
      <c r="B516" s="103"/>
      <c r="C516" s="103"/>
      <c r="D516" s="103"/>
      <c r="E516" s="37" t="s">
        <v>336</v>
      </c>
      <c r="F516" s="38"/>
      <c r="G516" s="70">
        <f>COUNTIFS(Arq_3!$B$2:$B$368,$G$61,Arq_3!$AG$2:$AG$368,"&gt;=80")</f>
        <v>15</v>
      </c>
      <c r="H516" s="71">
        <f>G516/SUM($G513:$G517)</f>
        <v>0.31914893617021278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04"/>
      <c r="B517" s="104"/>
      <c r="C517" s="104"/>
      <c r="D517" s="104"/>
      <c r="E517" s="37" t="s">
        <v>337</v>
      </c>
      <c r="F517" s="38"/>
      <c r="G517" s="70">
        <f>COUNTIFS(Arq_3!$B$2:$B$368,$G$61,Arq_3!$AG$2:$AG$368,"")</f>
        <v>4</v>
      </c>
      <c r="H517" s="71">
        <f>G517/SUM($G513:$G517)</f>
        <v>8.5106382978723402E-2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06" t="s">
        <v>352</v>
      </c>
      <c r="B518" s="102" t="s">
        <v>21</v>
      </c>
      <c r="C518" s="102">
        <v>3</v>
      </c>
      <c r="D518" s="105" t="s">
        <v>353</v>
      </c>
      <c r="E518" s="22" t="s">
        <v>343</v>
      </c>
      <c r="F518" s="23"/>
      <c r="G518" s="72">
        <f>SUMIFS(Arq_3!$AH$2:$AH$368,Arq_3!$B$2:$B$368,$G$61)/COUNTIF(Arq_3!$B$2:$B$368,$G$61)</f>
        <v>21.276595744680851</v>
      </c>
      <c r="H518" s="69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03"/>
      <c r="B519" s="103"/>
      <c r="C519" s="103"/>
      <c r="D519" s="103"/>
      <c r="E519" s="22" t="s">
        <v>333</v>
      </c>
      <c r="F519" s="23"/>
      <c r="G519" s="68">
        <f>COUNTIFS(Arq_3!$B$2:$B$368,$G$61,Arq_3!$AH$2:$AH$368,"&lt;40")</f>
        <v>31</v>
      </c>
      <c r="H519" s="69">
        <f>G519/SUM($G519:$G523)</f>
        <v>0.65957446808510634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03"/>
      <c r="B520" s="103"/>
      <c r="C520" s="103"/>
      <c r="D520" s="103"/>
      <c r="E520" s="22" t="s">
        <v>334</v>
      </c>
      <c r="F520" s="23"/>
      <c r="G520" s="68">
        <f>COUNTIFS(Arq_3!$B$2:$B$368,$G$61,Arq_3!$AH$2:$AH$368,"&gt;=40")-COUNTIFS(Arq_3!$B$2:$B$368,$G$61,Arq_3!$AH$2:$AH$368,"&gt;=60")</f>
        <v>6</v>
      </c>
      <c r="H520" s="69">
        <f>G520/SUM($G519:$G523)</f>
        <v>0.1276595744680851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03"/>
      <c r="B521" s="103"/>
      <c r="C521" s="103"/>
      <c r="D521" s="103"/>
      <c r="E521" s="22" t="s">
        <v>335</v>
      </c>
      <c r="F521" s="23"/>
      <c r="G521" s="68">
        <f>COUNTIFS(Arq_3!$B$2:$B$368,$G$61,Arq_3!$AH$2:$AH$368,"&gt;=60")-COUNTIFS(Arq_3!$B$2:$B$368,$G$61,Arq_3!$AH$2:$AH$368,"&gt;=80")</f>
        <v>4</v>
      </c>
      <c r="H521" s="69">
        <f>G521/SUM($G519:$G523)</f>
        <v>8.5106382978723402E-2</v>
      </c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03"/>
      <c r="B522" s="103"/>
      <c r="C522" s="103"/>
      <c r="D522" s="103"/>
      <c r="E522" s="22" t="s">
        <v>336</v>
      </c>
      <c r="F522" s="23"/>
      <c r="G522" s="68">
        <f>COUNTIFS(Arq_3!$B$2:$B$368,$G$61,Arq_3!$AH$2:$AH$368,"&gt;=80")</f>
        <v>2</v>
      </c>
      <c r="H522" s="69">
        <f>G522/SUM($G519:$G523)</f>
        <v>4.2553191489361701E-2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04"/>
      <c r="B523" s="104"/>
      <c r="C523" s="104"/>
      <c r="D523" s="104"/>
      <c r="E523" s="22" t="s">
        <v>337</v>
      </c>
      <c r="F523" s="23"/>
      <c r="G523" s="68">
        <f>COUNTIFS(Arq_3!$B$2:$B$368,$G$61,Arq_3!$AH$2:$AH$368,"")</f>
        <v>4</v>
      </c>
      <c r="H523" s="69">
        <f>G523/SUM($G519:$G523)</f>
        <v>8.5106382978723402E-2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0" t="s">
        <v>354</v>
      </c>
      <c r="B524" s="111" t="s">
        <v>21</v>
      </c>
      <c r="C524" s="111">
        <v>3</v>
      </c>
      <c r="D524" s="112" t="s">
        <v>355</v>
      </c>
      <c r="E524" s="37" t="s">
        <v>356</v>
      </c>
      <c r="F524" s="38"/>
      <c r="G524" s="73">
        <f>SUMIFS(Arq_3!$AI$2:$AI$368,Arq_3!$B$2:$B$368,$G$61)/COUNTIF(Arq_3!$B$2:$B$368,$G$61)</f>
        <v>43.723404255319146</v>
      </c>
      <c r="H524" s="7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03"/>
      <c r="B525" s="103"/>
      <c r="C525" s="103"/>
      <c r="D525" s="103"/>
      <c r="E525" s="37" t="s">
        <v>333</v>
      </c>
      <c r="F525" s="38"/>
      <c r="G525" s="70">
        <f>COUNTIFS(Arq_3!$B$2:$B$368,$G$61,Arq_3!$AI$2:$AI$368,"&lt;40")</f>
        <v>15</v>
      </c>
      <c r="H525" s="71">
        <f>G525/SUM($G525:$G529)</f>
        <v>0.31914893617021278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03"/>
      <c r="B526" s="103"/>
      <c r="C526" s="103"/>
      <c r="D526" s="103"/>
      <c r="E526" s="37" t="s">
        <v>334</v>
      </c>
      <c r="F526" s="38"/>
      <c r="G526" s="70">
        <f>COUNTIFS(Arq_3!$B$2:$B$368,$G$61,Arq_3!$AI$2:$AI$368,"&gt;=40")-COUNTIFS(Arq_3!$B$2:$B$368,$G$61,Arq_3!$AI$2:$AI$368,"&gt;=60")</f>
        <v>15</v>
      </c>
      <c r="H526" s="71">
        <f>G526/SUM($G525:$G529)</f>
        <v>0.31914893617021278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03"/>
      <c r="B527" s="103"/>
      <c r="C527" s="103"/>
      <c r="D527" s="103"/>
      <c r="E527" s="37" t="s">
        <v>335</v>
      </c>
      <c r="F527" s="38"/>
      <c r="G527" s="70">
        <f>COUNTIFS(Arq_3!$B$2:$B$368,$G$61,Arq_3!$AI$2:$AI$368,"&gt;=60")-COUNTIFS(Arq_3!$B$2:$B$368,$G$61,Arq_3!$AI$2:$AI$368,"&gt;=80")</f>
        <v>12</v>
      </c>
      <c r="H527" s="71">
        <f>G527/SUM($G525:$G529)</f>
        <v>0.25531914893617019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03"/>
      <c r="B528" s="103"/>
      <c r="C528" s="103"/>
      <c r="D528" s="103"/>
      <c r="E528" s="37" t="s">
        <v>336</v>
      </c>
      <c r="F528" s="38"/>
      <c r="G528" s="70">
        <f>COUNTIFS(Arq_3!$B$2:$B$368,$G$61,Arq_3!$AI$2:$AI$368,"&gt;=80")</f>
        <v>1</v>
      </c>
      <c r="H528" s="71">
        <f>G528/SUM($G525:$G529)</f>
        <v>2.1276595744680851E-2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04"/>
      <c r="B529" s="104"/>
      <c r="C529" s="104"/>
      <c r="D529" s="104"/>
      <c r="E529" s="37" t="s">
        <v>337</v>
      </c>
      <c r="F529" s="38"/>
      <c r="G529" s="70">
        <f>COUNTIFS(Arq_3!$B$2:$B$368,$G$61,Arq_3!$AI$2:$AI$368,"")</f>
        <v>4</v>
      </c>
      <c r="H529" s="71">
        <f>G529/SUM($G525:$G529)</f>
        <v>8.5106382978723402E-2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06" t="s">
        <v>357</v>
      </c>
      <c r="B530" s="102" t="s">
        <v>21</v>
      </c>
      <c r="C530" s="102">
        <v>3</v>
      </c>
      <c r="D530" s="105" t="s">
        <v>358</v>
      </c>
      <c r="E530" s="22" t="s">
        <v>343</v>
      </c>
      <c r="F530" s="23"/>
      <c r="G530" s="72">
        <f>SUMIFS(Arq_3!$AJ$2:$AJ$368,Arq_3!$B$2:$B$368,$G$61)/COUNTIF(Arq_3!$B$2:$B$368,$G$61)</f>
        <v>56.914893617021278</v>
      </c>
      <c r="H530" s="69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03"/>
      <c r="B531" s="103"/>
      <c r="C531" s="103"/>
      <c r="D531" s="103"/>
      <c r="E531" s="22" t="s">
        <v>333</v>
      </c>
      <c r="F531" s="23"/>
      <c r="G531" s="68">
        <f>COUNTIFS(Arq_3!$B$2:$B$368,$G$61,Arq_3!$AJ$2:$AJ$368,"&lt;40")</f>
        <v>6</v>
      </c>
      <c r="H531" s="69">
        <f>G531/SUM($G531:$G535)</f>
        <v>0.1276595744680851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03"/>
      <c r="B532" s="103"/>
      <c r="C532" s="103"/>
      <c r="D532" s="103"/>
      <c r="E532" s="22" t="s">
        <v>334</v>
      </c>
      <c r="F532" s="23"/>
      <c r="G532" s="68">
        <f>COUNTIFS(Arq_3!$B$2:$B$368,$G$61,Arq_3!$AJ$2:$AJ$368,"&gt;=40")-COUNTIFS(Arq_3!$B$2:$B$368,$G$61,Arq_3!$AJ$2:$AJ$368,"&gt;=60")</f>
        <v>10</v>
      </c>
      <c r="H532" s="69">
        <f>G532/SUM($G531:$G535)</f>
        <v>0.21276595744680851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03"/>
      <c r="B533" s="103"/>
      <c r="C533" s="103"/>
      <c r="D533" s="103"/>
      <c r="E533" s="22" t="s">
        <v>335</v>
      </c>
      <c r="F533" s="23"/>
      <c r="G533" s="68">
        <f>COUNTIFS(Arq_3!$B$2:$B$368,$G$61,Arq_3!$AJ$2:$AJ$368,"&gt;=60")-COUNTIFS(Arq_3!$B$2:$B$368,$G$61,Arq_3!$AJ$2:$AJ$368,"&gt;=80")</f>
        <v>12</v>
      </c>
      <c r="H533" s="69">
        <f>G533/SUM($G531:$G535)</f>
        <v>0.25531914893617019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03"/>
      <c r="B534" s="103"/>
      <c r="C534" s="103"/>
      <c r="D534" s="103"/>
      <c r="E534" s="22" t="s">
        <v>336</v>
      </c>
      <c r="F534" s="23"/>
      <c r="G534" s="68">
        <f>COUNTIFS(Arq_3!$B$2:$B$368,$G$61,Arq_3!$AJ$2:$AJ$368,"&gt;=80")</f>
        <v>15</v>
      </c>
      <c r="H534" s="69">
        <f>G534/SUM($G531:$G535)</f>
        <v>0.31914893617021278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04"/>
      <c r="B535" s="104"/>
      <c r="C535" s="104"/>
      <c r="D535" s="104"/>
      <c r="E535" s="22" t="s">
        <v>337</v>
      </c>
      <c r="F535" s="23"/>
      <c r="G535" s="68">
        <f>COUNTIFS(Arq_3!$B$2:$B$368,$G$61,Arq_3!$AJ$2:$AJ$368,"")</f>
        <v>4</v>
      </c>
      <c r="H535" s="69">
        <f>G535/SUM($G531:$G535)</f>
        <v>8.5106382978723402E-2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0" t="s">
        <v>359</v>
      </c>
      <c r="B536" s="111" t="s">
        <v>21</v>
      </c>
      <c r="C536" s="111">
        <v>3</v>
      </c>
      <c r="D536" s="112" t="s">
        <v>360</v>
      </c>
      <c r="E536" s="37" t="s">
        <v>343</v>
      </c>
      <c r="F536" s="38"/>
      <c r="G536" s="73">
        <f>SUMIFS(Arq_3!$AK$2:$AK$368,Arq_3!$B$2:$B$368,$G$61)/COUNTIF(Arq_3!$B$2:$B$368,$G$61)</f>
        <v>40.425531914893618</v>
      </c>
      <c r="H536" s="7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03"/>
      <c r="B537" s="103"/>
      <c r="C537" s="103"/>
      <c r="D537" s="103"/>
      <c r="E537" s="37" t="s">
        <v>333</v>
      </c>
      <c r="F537" s="38"/>
      <c r="G537" s="70">
        <f>COUNTIFS(Arq_3!$B$2:$B$368,$G$61,Arq_3!$AK$2:$AK$368,"&lt;40")</f>
        <v>15</v>
      </c>
      <c r="H537" s="71">
        <f>G537/SUM($G537:$G541)</f>
        <v>0.31914893617021278</v>
      </c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03"/>
      <c r="B538" s="103"/>
      <c r="C538" s="103"/>
      <c r="D538" s="103"/>
      <c r="E538" s="37" t="s">
        <v>334</v>
      </c>
      <c r="F538" s="38"/>
      <c r="G538" s="70">
        <f>COUNTIFS(Arq_3!$B$2:$B$368,$G$61,Arq_3!$AK$2:$AK$368,"&gt;=40")-COUNTIFS(Arq_3!$B$2:$B$368,$G$61,Arq_3!$AK$2:$AK$368,"&gt;=60")</f>
        <v>15</v>
      </c>
      <c r="H538" s="71">
        <f>G538/SUM($G537:$G541)</f>
        <v>0.31914893617021278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03"/>
      <c r="B539" s="103"/>
      <c r="C539" s="103"/>
      <c r="D539" s="103"/>
      <c r="E539" s="37" t="s">
        <v>335</v>
      </c>
      <c r="F539" s="38"/>
      <c r="G539" s="70">
        <f>COUNTIFS(Arq_3!$B$2:$B$368,$G$61,Arq_3!$AK$2:$AK$368,"&gt;=60")-COUNTIFS(Arq_3!$B$2:$B$368,$G$61,Arq_3!$AK$2:$AK$368,"&gt;=80")</f>
        <v>12</v>
      </c>
      <c r="H539" s="71">
        <f>G539/SUM($G537:$G541)</f>
        <v>0.25531914893617019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03"/>
      <c r="B540" s="103"/>
      <c r="C540" s="103"/>
      <c r="D540" s="103"/>
      <c r="E540" s="37" t="s">
        <v>336</v>
      </c>
      <c r="F540" s="38"/>
      <c r="G540" s="70">
        <f>COUNTIFS(Arq_3!$B$2:$B$368,$G$61,Arq_3!$AK$2:$AK$368,"&gt;=80")</f>
        <v>1</v>
      </c>
      <c r="H540" s="71">
        <f>G540/SUM($G537:$G541)</f>
        <v>2.1276595744680851E-2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04"/>
      <c r="B541" s="104"/>
      <c r="C541" s="104"/>
      <c r="D541" s="104"/>
      <c r="E541" s="37" t="s">
        <v>337</v>
      </c>
      <c r="F541" s="38"/>
      <c r="G541" s="70">
        <f>COUNTIFS(Arq_3!$B$2:$B$368,$G$61,Arq_3!$AK$2:$AK$368,"")</f>
        <v>4</v>
      </c>
      <c r="H541" s="71">
        <f>G541/SUM($G537:$G541)</f>
        <v>8.5106382978723402E-2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06" t="s">
        <v>361</v>
      </c>
      <c r="B542" s="102" t="s">
        <v>21</v>
      </c>
      <c r="C542" s="102">
        <v>4</v>
      </c>
      <c r="D542" s="105" t="s">
        <v>362</v>
      </c>
      <c r="E542" s="22" t="s">
        <v>343</v>
      </c>
      <c r="F542" s="23"/>
      <c r="G542" s="72">
        <f>SUMIFS(Arq_3!$AL$2:$AL$368,Arq_3!$B$2:$B$368,$G$61)/COUNTIF(Arq_3!$B$2:$B$368,$G$61)</f>
        <v>43.234042553191472</v>
      </c>
      <c r="H542" s="69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03"/>
      <c r="B543" s="103"/>
      <c r="C543" s="103"/>
      <c r="D543" s="103"/>
      <c r="E543" s="22" t="s">
        <v>333</v>
      </c>
      <c r="F543" s="23"/>
      <c r="G543" s="68">
        <f>COUNTIFS(Arq_3!$B$2:$B$368,$G$61,Arq_3!$AL$2:$AL$368,"&lt;40")</f>
        <v>18</v>
      </c>
      <c r="H543" s="69">
        <f>G543/SUM($G543:$G547)</f>
        <v>0.38297872340425532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03"/>
      <c r="B544" s="103"/>
      <c r="C544" s="103"/>
      <c r="D544" s="103"/>
      <c r="E544" s="22" t="s">
        <v>334</v>
      </c>
      <c r="F544" s="23"/>
      <c r="G544" s="68">
        <f>COUNTIFS(Arq_3!$B$2:$B$368,$G$61,Arq_3!$AL$2:$AL$368,"&gt;=40")-COUNTIFS(Arq_3!$B$2:$B$368,$G$61,Arq_3!$AL$2:$AL$368,"&gt;=60")</f>
        <v>14</v>
      </c>
      <c r="H544" s="69">
        <f>G544/SUM($G543:$G547)</f>
        <v>0.2978723404255319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03"/>
      <c r="B545" s="103"/>
      <c r="C545" s="103"/>
      <c r="D545" s="103"/>
      <c r="E545" s="22" t="s">
        <v>335</v>
      </c>
      <c r="F545" s="23"/>
      <c r="G545" s="68">
        <f>COUNTIFS(Arq_3!$B$2:$B$368,$G$61,Arq_3!$AL$2:$AL$368,"&gt;=60")-COUNTIFS(Arq_3!$B$2:$B$368,$G$61,Arq_3!$AL$2:$AL$368,"&gt;=80")</f>
        <v>8</v>
      </c>
      <c r="H545" s="69">
        <f>G545/SUM($G543:$G547)</f>
        <v>0.1702127659574468</v>
      </c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03"/>
      <c r="B546" s="103"/>
      <c r="C546" s="103"/>
      <c r="D546" s="103"/>
      <c r="E546" s="22" t="s">
        <v>336</v>
      </c>
      <c r="F546" s="23"/>
      <c r="G546" s="68">
        <f>COUNTIFS(Arq_3!$B$2:$B$368,$G$61,Arq_3!$AL$2:$AL$368,"&gt;=80")</f>
        <v>3</v>
      </c>
      <c r="H546" s="69">
        <f>G546/SUM($G543:$G547)</f>
        <v>6.3829787234042548E-2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04"/>
      <c r="B547" s="104"/>
      <c r="C547" s="104"/>
      <c r="D547" s="104"/>
      <c r="E547" s="22" t="s">
        <v>337</v>
      </c>
      <c r="F547" s="23"/>
      <c r="G547" s="68">
        <f>COUNTIFS(Arq_3!$B$2:$B$368,$G$61,Arq_3!$AL$2:$AL$368,"")</f>
        <v>4</v>
      </c>
      <c r="H547" s="69">
        <f>G547/SUM($G543:$G547)</f>
        <v>8.5106382978723402E-2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0" t="s">
        <v>363</v>
      </c>
      <c r="B548" s="111" t="s">
        <v>21</v>
      </c>
      <c r="C548" s="111">
        <v>4</v>
      </c>
      <c r="D548" s="112" t="s">
        <v>364</v>
      </c>
      <c r="E548" s="37" t="s">
        <v>343</v>
      </c>
      <c r="F548" s="38"/>
      <c r="G548" s="73">
        <f>SUMIFS(Arq_3!$AM$2:$AM$368,Arq_3!$B$2:$B$368,$G$61)/COUNTIF(Arq_3!$B$2:$B$368,$G$61)</f>
        <v>45.010638297872362</v>
      </c>
      <c r="H548" s="7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03"/>
      <c r="B549" s="103"/>
      <c r="C549" s="103"/>
      <c r="D549" s="103"/>
      <c r="E549" s="37" t="s">
        <v>333</v>
      </c>
      <c r="F549" s="38"/>
      <c r="G549" s="70">
        <f>COUNTIFS(Arq_3!$B$2:$B$368,$G$61,Arq_3!$AM$2:$AM$368,"&lt;40")</f>
        <v>18</v>
      </c>
      <c r="H549" s="71">
        <f>G549/SUM($G549:$G553)</f>
        <v>0.38297872340425532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03"/>
      <c r="B550" s="103"/>
      <c r="C550" s="103"/>
      <c r="D550" s="103"/>
      <c r="E550" s="37" t="s">
        <v>334</v>
      </c>
      <c r="F550" s="38"/>
      <c r="G550" s="70">
        <f>COUNTIFS(Arq_3!$B$2:$B$368,$G$61,Arq_3!$AM$2:$AM$368,"&gt;=40")-COUNTIFS(Arq_3!$B$2:$B$368,$G$61,Arq_3!$AM$2:$AM$368,"&gt;=60")</f>
        <v>14</v>
      </c>
      <c r="H550" s="71">
        <f>G550/SUM($G549:$G553)</f>
        <v>0.2978723404255319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03"/>
      <c r="B551" s="103"/>
      <c r="C551" s="103"/>
      <c r="D551" s="103"/>
      <c r="E551" s="37" t="s">
        <v>335</v>
      </c>
      <c r="F551" s="38"/>
      <c r="G551" s="70">
        <f>COUNTIFS(Arq_3!$B$2:$B$368,$G$61,Arq_3!$AM$2:$AM$368,"&gt;=60")-COUNTIFS(Arq_3!$B$2:$B$368,$G$61,Arq_3!$AM$2:$AM$368,"&gt;=80")</f>
        <v>8</v>
      </c>
      <c r="H551" s="71">
        <f>G551/SUM($G549:$G553)</f>
        <v>0.1702127659574468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03"/>
      <c r="B552" s="103"/>
      <c r="C552" s="103"/>
      <c r="D552" s="103"/>
      <c r="E552" s="37" t="s">
        <v>336</v>
      </c>
      <c r="F552" s="38"/>
      <c r="G552" s="70">
        <f>COUNTIFS(Arq_3!$B$2:$B$368,$G$61,Arq_3!$AM$2:$AM$368,"&gt;=80")</f>
        <v>3</v>
      </c>
      <c r="H552" s="71">
        <f>G552/SUM($G549:$G553)</f>
        <v>6.3829787234042548E-2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04"/>
      <c r="B553" s="104"/>
      <c r="C553" s="104"/>
      <c r="D553" s="104"/>
      <c r="E553" s="37" t="s">
        <v>337</v>
      </c>
      <c r="F553" s="38"/>
      <c r="G553" s="70">
        <f>COUNTIFS(Arq_3!$B$2:$B$368,$G$61,Arq_3!$AM$2:$AM$368,"")</f>
        <v>4</v>
      </c>
      <c r="H553" s="71">
        <f>G553/SUM($G549:$G553)</f>
        <v>8.5106382978723402E-2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06" t="s">
        <v>365</v>
      </c>
      <c r="B554" s="102" t="s">
        <v>21</v>
      </c>
      <c r="C554" s="102">
        <v>4</v>
      </c>
      <c r="D554" s="105" t="s">
        <v>366</v>
      </c>
      <c r="E554" s="22" t="s">
        <v>343</v>
      </c>
      <c r="F554" s="23"/>
      <c r="G554" s="72">
        <f>SUMIFS(Arq_3!$AN$2:$AN$368,Arq_3!$B$2:$B$368,$G$61)/COUNTIF(Arq_3!$B$2:$B$368,$G$61)</f>
        <v>33.106382978723396</v>
      </c>
      <c r="H554" s="69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03"/>
      <c r="B555" s="103"/>
      <c r="C555" s="103"/>
      <c r="D555" s="103"/>
      <c r="E555" s="22" t="s">
        <v>333</v>
      </c>
      <c r="F555" s="23"/>
      <c r="G555" s="68">
        <f>COUNTIFS(Arq_3!$B$2:$B$368,$G$61,Arq_3!$AN$2:$AN$368,"&lt;40")</f>
        <v>25</v>
      </c>
      <c r="H555" s="69">
        <f>G555/SUM($G555:$G559)</f>
        <v>0.53191489361702127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03"/>
      <c r="B556" s="103"/>
      <c r="C556" s="103"/>
      <c r="D556" s="103"/>
      <c r="E556" s="22" t="s">
        <v>334</v>
      </c>
      <c r="F556" s="23"/>
      <c r="G556" s="68">
        <f>COUNTIFS(Arq_3!$B$2:$B$368,$G$61,Arq_3!$AN$2:$AN$368,"&gt;=40")-COUNTIFS(Arq_3!$B$2:$B$368,$G$61,Arq_3!$AN$2:$AN$368,"&gt;=60")</f>
        <v>11</v>
      </c>
      <c r="H556" s="69">
        <f>G556/SUM($G555:$G559)</f>
        <v>0.23404255319148937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03"/>
      <c r="B557" s="103"/>
      <c r="C557" s="103"/>
      <c r="D557" s="103"/>
      <c r="E557" s="22" t="s">
        <v>335</v>
      </c>
      <c r="F557" s="23"/>
      <c r="G557" s="68">
        <f>COUNTIFS(Arq_3!$B$2:$B$368,$G$61,Arq_3!$AN$2:$AN$368,"&gt;=60")-COUNTIFS(Arq_3!$B$2:$B$368,$G$61,Arq_3!$AN$2:$AN$368,"&gt;=80")</f>
        <v>5</v>
      </c>
      <c r="H557" s="69">
        <f>G557/SUM($G555:$G559)</f>
        <v>0.10638297872340426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03"/>
      <c r="B558" s="103"/>
      <c r="C558" s="103"/>
      <c r="D558" s="103"/>
      <c r="E558" s="22" t="s">
        <v>336</v>
      </c>
      <c r="F558" s="23"/>
      <c r="G558" s="68">
        <f>COUNTIFS(Arq_3!$B$2:$B$368,$G$61,Arq_3!$AN$2:$AN$368,"&gt;=80")</f>
        <v>2</v>
      </c>
      <c r="H558" s="69">
        <f>G558/SUM($G555:$G559)</f>
        <v>4.2553191489361701E-2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04"/>
      <c r="B559" s="104"/>
      <c r="C559" s="104"/>
      <c r="D559" s="104"/>
      <c r="E559" s="22" t="s">
        <v>337</v>
      </c>
      <c r="F559" s="23"/>
      <c r="G559" s="68">
        <f>COUNTIFS(Arq_3!$B$2:$B$368,$G$61,Arq_3!$AN$2:$AN$368,"")</f>
        <v>4</v>
      </c>
      <c r="H559" s="69">
        <f>G559/SUM($G555:$G559)</f>
        <v>8.5106382978723402E-2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0" t="s">
        <v>367</v>
      </c>
      <c r="B560" s="111" t="s">
        <v>21</v>
      </c>
      <c r="C560" s="111">
        <v>4</v>
      </c>
      <c r="D560" s="112" t="s">
        <v>368</v>
      </c>
      <c r="E560" s="37" t="s">
        <v>343</v>
      </c>
      <c r="F560" s="38"/>
      <c r="G560" s="73">
        <f>SUMIFS(Arq_3!$AO$2:$AO$368,Arq_3!$B$2:$B$368,$G$61)/COUNTIF(Arq_3!$B$2:$B$368,$G$61)</f>
        <v>21.063829787234042</v>
      </c>
      <c r="H560" s="7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03"/>
      <c r="B561" s="103"/>
      <c r="C561" s="103"/>
      <c r="D561" s="103"/>
      <c r="E561" s="37" t="s">
        <v>333</v>
      </c>
      <c r="F561" s="38"/>
      <c r="G561" s="70">
        <f>COUNTIFS(Arq_3!$B$2:$B$368,$G$61,Arq_3!$AO$2:$AO$368,"&lt;40")</f>
        <v>30</v>
      </c>
      <c r="H561" s="71">
        <f>G561/SUM($G561:$G565)</f>
        <v>0.63829787234042556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03"/>
      <c r="B562" s="103"/>
      <c r="C562" s="103"/>
      <c r="D562" s="103"/>
      <c r="E562" s="37" t="s">
        <v>334</v>
      </c>
      <c r="F562" s="38"/>
      <c r="G562" s="70">
        <f>COUNTIFS(Arq_3!$B$2:$B$368,$G$61,Arq_3!$AO$2:$AO$368,"&gt;=40")-COUNTIFS(Arq_3!$B$2:$B$368,$G$61,Arq_3!$AO$2:$AO$368,"&gt;=60")</f>
        <v>1</v>
      </c>
      <c r="H562" s="71">
        <f>G562/SUM($G561:$G565)</f>
        <v>2.1276595744680851E-2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03"/>
      <c r="B563" s="103"/>
      <c r="C563" s="103"/>
      <c r="D563" s="103"/>
      <c r="E563" s="37" t="s">
        <v>335</v>
      </c>
      <c r="F563" s="38"/>
      <c r="G563" s="70">
        <f>COUNTIFS(Arq_3!$B$2:$B$368,$G$61,Arq_3!$AO$2:$AO$368,"&gt;=60")-COUNTIFS(Arq_3!$B$2:$B$368,$G$61,Arq_3!$AO$2:$AO$368,"&gt;=80")</f>
        <v>8</v>
      </c>
      <c r="H563" s="71">
        <f>G563/SUM($G561:$G565)</f>
        <v>0.1702127659574468</v>
      </c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03"/>
      <c r="B564" s="103"/>
      <c r="C564" s="103"/>
      <c r="D564" s="103"/>
      <c r="E564" s="37" t="s">
        <v>336</v>
      </c>
      <c r="F564" s="38"/>
      <c r="G564" s="70">
        <f>COUNTIFS(Arq_3!$B$2:$B$368,$G$61,Arq_3!$AO$2:$AO$368,"&gt;=80")</f>
        <v>4</v>
      </c>
      <c r="H564" s="71">
        <f>G564/SUM($G561:$G565)</f>
        <v>8.5106382978723402E-2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04"/>
      <c r="B565" s="104"/>
      <c r="C565" s="104"/>
      <c r="D565" s="104"/>
      <c r="E565" s="37" t="s">
        <v>337</v>
      </c>
      <c r="F565" s="38"/>
      <c r="G565" s="70">
        <f>COUNTIFS(Arq_3!$B$2:$B$368,$G$61,Arq_3!$AO$2:$AO$368,"")</f>
        <v>4</v>
      </c>
      <c r="H565" s="71">
        <f>G565/SUM($G561:$G565)</f>
        <v>8.5106382978723402E-2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06" t="s">
        <v>369</v>
      </c>
      <c r="B566" s="102" t="s">
        <v>21</v>
      </c>
      <c r="C566" s="102">
        <v>3</v>
      </c>
      <c r="D566" s="105" t="s">
        <v>370</v>
      </c>
      <c r="E566" s="22" t="s">
        <v>343</v>
      </c>
      <c r="F566" s="23"/>
      <c r="G566" s="72">
        <f>SUMIFS(Arq_3!$AP$2:$AP$368,Arq_3!$B$2:$B$368,$G$61)/COUNTIF(Arq_3!$B$2:$B$368,$G$61)</f>
        <v>12.76595744680851</v>
      </c>
      <c r="H566" s="69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03"/>
      <c r="B567" s="103"/>
      <c r="C567" s="103"/>
      <c r="D567" s="103"/>
      <c r="E567" s="22" t="s">
        <v>333</v>
      </c>
      <c r="F567" s="23"/>
      <c r="G567" s="68">
        <f>COUNTIFS(Arq_3!$B$2:$B$368,$G$61,Arq_3!$AP$2:$AP$368,"&lt;40")</f>
        <v>35</v>
      </c>
      <c r="H567" s="69">
        <f>G567/SUM($G567:$G571)</f>
        <v>0.74468085106382975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03"/>
      <c r="B568" s="103"/>
      <c r="C568" s="103"/>
      <c r="D568" s="103"/>
      <c r="E568" s="22" t="s">
        <v>334</v>
      </c>
      <c r="F568" s="23"/>
      <c r="G568" s="68">
        <f>COUNTIFS(Arq_3!$B$2:$B$368,$G$61,Arq_3!$AP$2:$AP$368,"&gt;=40")-COUNTIFS(Arq_3!$B$2:$B$368,$G$61,Arq_3!$AP$2:$AP$368,"&gt;=60")</f>
        <v>4</v>
      </c>
      <c r="H568" s="69">
        <f>G568/SUM($G567:$G571)</f>
        <v>8.5106382978723402E-2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03"/>
      <c r="B569" s="103"/>
      <c r="C569" s="103"/>
      <c r="D569" s="103"/>
      <c r="E569" s="22" t="s">
        <v>335</v>
      </c>
      <c r="F569" s="23"/>
      <c r="G569" s="68">
        <f>COUNTIFS(Arq_3!$B$2:$B$368,$G$61,Arq_3!$AP$2:$AP$368,"&gt;=60")-COUNTIFS(Arq_3!$B$2:$B$368,$G$61,Arq_3!$AP$2:$AP$368,"&gt;=80")</f>
        <v>2</v>
      </c>
      <c r="H569" s="69">
        <f>G569/SUM($G567:$G571)</f>
        <v>4.2553191489361701E-2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03"/>
      <c r="B570" s="103"/>
      <c r="C570" s="103"/>
      <c r="D570" s="103"/>
      <c r="E570" s="22" t="s">
        <v>336</v>
      </c>
      <c r="F570" s="23"/>
      <c r="G570" s="68">
        <f>COUNTIFS(Arq_3!$B$2:$B$368,$G$61,Arq_3!$AP$2:$AP$368,"&gt;=80")</f>
        <v>2</v>
      </c>
      <c r="H570" s="69">
        <f>G570/SUM($G567:$G571)</f>
        <v>4.2553191489361701E-2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04"/>
      <c r="B571" s="104"/>
      <c r="C571" s="104"/>
      <c r="D571" s="104"/>
      <c r="E571" s="22" t="s">
        <v>337</v>
      </c>
      <c r="F571" s="23"/>
      <c r="G571" s="68">
        <f>COUNTIFS(Arq_3!$B$2:$B$368,$G$61,Arq_3!$AP$2:$AP$368,"")</f>
        <v>4</v>
      </c>
      <c r="H571" s="69">
        <f>G571/SUM($G567:$G571)</f>
        <v>8.5106382978723402E-2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07" t="s">
        <v>371</v>
      </c>
      <c r="B572" s="108" t="s">
        <v>21</v>
      </c>
      <c r="C572" s="108">
        <v>4</v>
      </c>
      <c r="D572" s="109" t="s">
        <v>372</v>
      </c>
      <c r="E572" s="18" t="s">
        <v>343</v>
      </c>
      <c r="F572" s="11"/>
      <c r="G572" s="72">
        <f>SUMIFS(Arq_3!$AQ$2:$AQ$368,Arq_3!$B$2:$B$368,$G$61)/COUNTIF(Arq_3!$B$2:$B$368,$G$61)</f>
        <v>65.531914893617028</v>
      </c>
      <c r="H572" s="69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03"/>
      <c r="B573" s="103"/>
      <c r="C573" s="103"/>
      <c r="D573" s="103"/>
      <c r="E573" s="37" t="s">
        <v>333</v>
      </c>
      <c r="F573" s="11"/>
      <c r="G573" s="68">
        <f>COUNTIFS(Arq_3!$B$2:$B$368,$G$61,Arq_3!$AQ$2:$AQ$368,"&lt;40")</f>
        <v>9</v>
      </c>
      <c r="H573" s="69">
        <f>G573/SUM($G573:$G577)</f>
        <v>0.19148936170212766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03"/>
      <c r="B574" s="103"/>
      <c r="C574" s="103"/>
      <c r="D574" s="103"/>
      <c r="E574" s="37" t="s">
        <v>334</v>
      </c>
      <c r="F574" s="11"/>
      <c r="G574" s="68">
        <f>COUNTIFS(Arq_3!$B$2:$B$368,$G$61,Arq_3!$AQ$2:$AQ$368,"&gt;=40")-COUNTIFS(Arq_3!$B$2:$B$368,$G$61,Arq_3!$AQ$2:$AQ$368,"&gt;=60")</f>
        <v>0</v>
      </c>
      <c r="H574" s="69">
        <f>G574/SUM($G573:$G577)</f>
        <v>0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03"/>
      <c r="B575" s="103"/>
      <c r="C575" s="103"/>
      <c r="D575" s="103"/>
      <c r="E575" s="37" t="s">
        <v>335</v>
      </c>
      <c r="F575" s="11"/>
      <c r="G575" s="68">
        <f>COUNTIFS(Arq_3!$B$2:$B$368,$G$61,Arq_3!$AQ$2:$AQ$368,"&gt;=60")-COUNTIFS(Arq_3!$B$2:$B$368,$G$61,Arq_3!$AQ$2:$AQ$368,"&gt;=80")</f>
        <v>9</v>
      </c>
      <c r="H575" s="69">
        <f>G575/SUM($G573:$G577)</f>
        <v>0.19148936170212766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03"/>
      <c r="B576" s="103"/>
      <c r="C576" s="103"/>
      <c r="D576" s="103"/>
      <c r="E576" s="37" t="s">
        <v>336</v>
      </c>
      <c r="F576" s="11"/>
      <c r="G576" s="68">
        <f>COUNTIFS(Arq_3!$B$2:$B$368,$G$61,Arq_3!$AQ$2:$AQ$368,"&gt;=80")</f>
        <v>25</v>
      </c>
      <c r="H576" s="69">
        <f>G576/SUM($G573:$G577)</f>
        <v>0.53191489361702127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04"/>
      <c r="B577" s="104"/>
      <c r="C577" s="104"/>
      <c r="D577" s="104"/>
      <c r="E577" s="37" t="s">
        <v>337</v>
      </c>
      <c r="F577" s="11"/>
      <c r="G577" s="68">
        <f>COUNTIFS(Arq_3!$B$2:$B$368,$G$61,Arq_3!$AQ$2:$AQ$368,"")</f>
        <v>4</v>
      </c>
      <c r="H577" s="69">
        <f>G577/SUM($G573:$G577)</f>
        <v>8.5106382978723402E-2</v>
      </c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32" t="s">
        <v>373</v>
      </c>
      <c r="B578" s="133"/>
      <c r="C578" s="133"/>
      <c r="D578" s="133"/>
      <c r="E578" s="133"/>
      <c r="F578" s="133"/>
      <c r="G578" s="133"/>
      <c r="H578" s="134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29" t="s">
        <v>374</v>
      </c>
      <c r="B579" s="130"/>
      <c r="C579" s="130"/>
      <c r="D579" s="130"/>
      <c r="E579" s="130"/>
      <c r="F579" s="130"/>
      <c r="G579" s="130"/>
      <c r="H579" s="13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.5" customHeight="1" x14ac:dyDescent="0.25">
      <c r="A580" s="106" t="s">
        <v>375</v>
      </c>
      <c r="B580" s="102" t="s">
        <v>133</v>
      </c>
      <c r="C580" s="102">
        <v>1</v>
      </c>
      <c r="D580" s="120" t="s">
        <v>376</v>
      </c>
      <c r="E580" s="22" t="s">
        <v>377</v>
      </c>
      <c r="F580" s="23"/>
      <c r="G580" s="68">
        <f>COUNTIFS(Arq_3!$B$2:$B$368,$G$61,Arq_3!$AR$2:$AR$368,LEFT($E580,1))</f>
        <v>0</v>
      </c>
      <c r="H580" s="69">
        <f>G580/SUM($G580:$G587)</f>
        <v>0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03"/>
      <c r="B581" s="103"/>
      <c r="C581" s="103"/>
      <c r="D581" s="103"/>
      <c r="E581" s="22" t="s">
        <v>378</v>
      </c>
      <c r="F581" s="23"/>
      <c r="G581" s="68">
        <f>COUNTIFS(Arq_3!$B$2:$B$368,$G$61,Arq_3!$AR$2:$AR$368,LEFT($E581,1))</f>
        <v>5</v>
      </c>
      <c r="H581" s="69">
        <f>G581/SUM($G580:$G587)</f>
        <v>0.10638297872340426</v>
      </c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03"/>
      <c r="B582" s="103"/>
      <c r="C582" s="103"/>
      <c r="D582" s="103"/>
      <c r="E582" s="22" t="s">
        <v>379</v>
      </c>
      <c r="F582" s="23"/>
      <c r="G582" s="68">
        <f>COUNTIFS(Arq_3!$B$2:$B$368,$G$61,Arq_3!$AR$2:$AR$368,LEFT($E582,1))</f>
        <v>29</v>
      </c>
      <c r="H582" s="69">
        <f>G582/SUM($G580:$G587)</f>
        <v>0.61702127659574468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03"/>
      <c r="B583" s="103"/>
      <c r="C583" s="103"/>
      <c r="D583" s="103"/>
      <c r="E583" s="22" t="s">
        <v>380</v>
      </c>
      <c r="F583" s="23"/>
      <c r="G583" s="68">
        <f>COUNTIFS(Arq_3!$B$2:$B$368,$G$61,Arq_3!$AR$2:$AR$368,LEFT($E583,1))</f>
        <v>6</v>
      </c>
      <c r="H583" s="69">
        <f>G583/SUM($G580:$G587)</f>
        <v>0.1276595744680851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03"/>
      <c r="B584" s="103"/>
      <c r="C584" s="103"/>
      <c r="D584" s="103"/>
      <c r="E584" s="22" t="s">
        <v>381</v>
      </c>
      <c r="F584" s="23"/>
      <c r="G584" s="68">
        <f>COUNTIFS(Arq_3!$B$2:$B$368,$G$61,Arq_3!$AR$2:$AR$368,LEFT($E584,1))</f>
        <v>2</v>
      </c>
      <c r="H584" s="69">
        <f>G584/SUM($G580:$G587)</f>
        <v>4.2553191489361701E-2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03"/>
      <c r="B585" s="103"/>
      <c r="C585" s="103"/>
      <c r="D585" s="103"/>
      <c r="E585" s="22" t="s">
        <v>382</v>
      </c>
      <c r="F585" s="23"/>
      <c r="G585" s="68">
        <f>COUNTIF(Arq_3!$B$2:$B$368,$G$61)-G580-G581-G582-G583-G584-G586-G587</f>
        <v>0</v>
      </c>
      <c r="H585" s="69">
        <f>G585/SUM($G580:$G587)</f>
        <v>0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03"/>
      <c r="B586" s="103"/>
      <c r="C586" s="103"/>
      <c r="D586" s="103"/>
      <c r="E586" s="27" t="s">
        <v>383</v>
      </c>
      <c r="F586" s="23"/>
      <c r="G586" s="68">
        <f>COUNTIFS(Arq_3!$B$2:$B$368,$G$61,Arq_3!$AR$2:$AR$368,LEFT($E586,1))</f>
        <v>0</v>
      </c>
      <c r="H586" s="69">
        <f>G586/SUM($G580:$G587)</f>
        <v>0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04"/>
      <c r="B587" s="104"/>
      <c r="C587" s="104"/>
      <c r="D587" s="104"/>
      <c r="E587" s="27" t="s">
        <v>384</v>
      </c>
      <c r="F587" s="23"/>
      <c r="G587" s="68">
        <f>COUNTIFS(Arq_3!$B$2:$B$368,$G$61,Arq_3!$AR$2:$AR$368,"")</f>
        <v>5</v>
      </c>
      <c r="H587" s="69">
        <f>G587/SUM($G580:$G587)</f>
        <v>0.10638297872340426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.5" customHeight="1" x14ac:dyDescent="0.25">
      <c r="A588" s="110" t="s">
        <v>385</v>
      </c>
      <c r="B588" s="111" t="s">
        <v>133</v>
      </c>
      <c r="C588" s="111">
        <v>1</v>
      </c>
      <c r="D588" s="112" t="s">
        <v>386</v>
      </c>
      <c r="E588" s="37" t="s">
        <v>377</v>
      </c>
      <c r="F588" s="38"/>
      <c r="G588" s="70">
        <f>COUNTIFS(Arq_3!$B$2:$B$368,$G$61,Arq_3!$AS$2:$AS$368,LEFT($E588,1))</f>
        <v>0</v>
      </c>
      <c r="H588" s="71">
        <f>G588/SUM($G588:$G595)</f>
        <v>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03"/>
      <c r="B589" s="103"/>
      <c r="C589" s="103"/>
      <c r="D589" s="103"/>
      <c r="E589" s="37" t="s">
        <v>378</v>
      </c>
      <c r="F589" s="38"/>
      <c r="G589" s="70">
        <f>COUNTIFS(Arq_3!$B$2:$B$368,$G$61,Arq_3!$AS$2:$AS$368,LEFT($E589,1))</f>
        <v>4</v>
      </c>
      <c r="H589" s="71">
        <f>G589/SUM($G588:$G595)</f>
        <v>8.5106382978723402E-2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03"/>
      <c r="B590" s="103"/>
      <c r="C590" s="103"/>
      <c r="D590" s="103"/>
      <c r="E590" s="37" t="s">
        <v>379</v>
      </c>
      <c r="F590" s="38"/>
      <c r="G590" s="70">
        <f>COUNTIFS(Arq_3!$B$2:$B$368,$G$61,Arq_3!$AS$2:$AS$368,LEFT($E590,1))</f>
        <v>12</v>
      </c>
      <c r="H590" s="71">
        <f>G590/SUM($G588:$G595)</f>
        <v>0.25531914893617019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03"/>
      <c r="B591" s="103"/>
      <c r="C591" s="103"/>
      <c r="D591" s="103"/>
      <c r="E591" s="37" t="s">
        <v>380</v>
      </c>
      <c r="F591" s="38"/>
      <c r="G591" s="70">
        <f>COUNTIFS(Arq_3!$B$2:$B$368,$G$61,Arq_3!$AS$2:$AS$368,LEFT($E591,1))</f>
        <v>21</v>
      </c>
      <c r="H591" s="71">
        <f>G591/SUM($G588:$G595)</f>
        <v>0.44680851063829785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03"/>
      <c r="B592" s="103"/>
      <c r="C592" s="103"/>
      <c r="D592" s="103"/>
      <c r="E592" s="37" t="s">
        <v>381</v>
      </c>
      <c r="F592" s="38"/>
      <c r="G592" s="70">
        <f>COUNTIFS(Arq_3!$B$2:$B$368,$G$61,Arq_3!$AS$2:$AS$368,LEFT($E592,1))</f>
        <v>5</v>
      </c>
      <c r="H592" s="71">
        <f>G592/SUM($G588:$G595)</f>
        <v>0.10638297872340426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03"/>
      <c r="B593" s="103"/>
      <c r="C593" s="103"/>
      <c r="D593" s="103"/>
      <c r="E593" s="37" t="s">
        <v>382</v>
      </c>
      <c r="F593" s="38"/>
      <c r="G593" s="70">
        <f>COUNTIF(Arq_3!$B$2:$B$368,$G$61)-G588-G589-G590-G591-G592-G594-G595</f>
        <v>0</v>
      </c>
      <c r="H593" s="71">
        <f>G593/SUM($G588:$G595)</f>
        <v>0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03"/>
      <c r="B594" s="103"/>
      <c r="C594" s="103"/>
      <c r="D594" s="103"/>
      <c r="E594" s="74" t="s">
        <v>383</v>
      </c>
      <c r="F594" s="38"/>
      <c r="G594" s="70">
        <f>COUNTIFS(Arq_3!$B$2:$B$368,$G$61,Arq_3!$AS$2:$AS$368,LEFT($E594,1))</f>
        <v>0</v>
      </c>
      <c r="H594" s="71">
        <f>G594/SUM($G588:$G595)</f>
        <v>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04"/>
      <c r="B595" s="104"/>
      <c r="C595" s="104"/>
      <c r="D595" s="104"/>
      <c r="E595" s="74" t="s">
        <v>384</v>
      </c>
      <c r="F595" s="38"/>
      <c r="G595" s="70">
        <f>COUNTIFS(Arq_3!$B$2:$B$368,$G$61,Arq_3!$AS$2:$AS$368,"")</f>
        <v>5</v>
      </c>
      <c r="H595" s="71">
        <f>G595/SUM($G588:$G595)</f>
        <v>0.10638297872340426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.5" customHeight="1" x14ac:dyDescent="0.25">
      <c r="A596" s="106" t="s">
        <v>387</v>
      </c>
      <c r="B596" s="102" t="s">
        <v>133</v>
      </c>
      <c r="C596" s="102">
        <v>1</v>
      </c>
      <c r="D596" s="105" t="s">
        <v>388</v>
      </c>
      <c r="E596" s="22" t="s">
        <v>389</v>
      </c>
      <c r="F596" s="23"/>
      <c r="G596" s="68">
        <f>COUNTIFS(Arq_3!$B$2:$B$368,$G$61,Arq_3!$AT$2:$AT$368,LEFT($E596,1))</f>
        <v>7</v>
      </c>
      <c r="H596" s="69">
        <f>G596/SUM($G596:$G603)</f>
        <v>0.14893617021276595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03"/>
      <c r="B597" s="103"/>
      <c r="C597" s="103"/>
      <c r="D597" s="103"/>
      <c r="E597" s="22" t="s">
        <v>390</v>
      </c>
      <c r="F597" s="23"/>
      <c r="G597" s="68">
        <f>COUNTIFS(Arq_3!$B$2:$B$368,$G$61,Arq_3!$AT$2:$AT$368,LEFT($E597,1))</f>
        <v>17</v>
      </c>
      <c r="H597" s="69">
        <f>G597/SUM($G596:$G603)</f>
        <v>0.36170212765957449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03"/>
      <c r="B598" s="103"/>
      <c r="C598" s="103"/>
      <c r="D598" s="103"/>
      <c r="E598" s="22" t="s">
        <v>391</v>
      </c>
      <c r="F598" s="23"/>
      <c r="G598" s="68">
        <f>COUNTIFS(Arq_3!$B$2:$B$368,$G$61,Arq_3!$AT$2:$AT$368,LEFT($E598,1))</f>
        <v>14</v>
      </c>
      <c r="H598" s="69">
        <f>G598/SUM($G596:$G603)</f>
        <v>0.2978723404255319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03"/>
      <c r="B599" s="103"/>
      <c r="C599" s="103"/>
      <c r="D599" s="103"/>
      <c r="E599" s="22" t="s">
        <v>392</v>
      </c>
      <c r="F599" s="23"/>
      <c r="G599" s="68">
        <f>COUNTIFS(Arq_3!$B$2:$B$368,$G$61,Arq_3!$AT$2:$AT$368,LEFT($E599,1))</f>
        <v>3</v>
      </c>
      <c r="H599" s="69">
        <f>G599/SUM($G596:$G603)</f>
        <v>6.3829787234042548E-2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03"/>
      <c r="B600" s="103"/>
      <c r="C600" s="103"/>
      <c r="D600" s="103"/>
      <c r="E600" s="22" t="s">
        <v>393</v>
      </c>
      <c r="F600" s="23"/>
      <c r="G600" s="68">
        <f>COUNTIFS(Arq_3!$B$2:$B$368,$G$61,Arq_3!$AT$2:$AT$368,LEFT($E600,1))</f>
        <v>1</v>
      </c>
      <c r="H600" s="69">
        <f>G600/SUM($G596:$G603)</f>
        <v>2.1276595744680851E-2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03"/>
      <c r="B601" s="103"/>
      <c r="C601" s="103"/>
      <c r="D601" s="103"/>
      <c r="E601" s="22" t="s">
        <v>382</v>
      </c>
      <c r="F601" s="23"/>
      <c r="G601" s="68">
        <f>COUNTIF(Arq_3!$B$2:$B$368,$G$61)-G596-G597-G598-G599-G600-G602-G603</f>
        <v>0</v>
      </c>
      <c r="H601" s="69">
        <f>G601/SUM($G596:$G603)</f>
        <v>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03"/>
      <c r="B602" s="103"/>
      <c r="C602" s="103"/>
      <c r="D602" s="103"/>
      <c r="E602" s="27" t="s">
        <v>383</v>
      </c>
      <c r="F602" s="23"/>
      <c r="G602" s="68">
        <f>COUNTIFS(Arq_3!$B$2:$B$368,$G$61,Arq_3!$AT$2:$AT$368,LEFT($E602,1))</f>
        <v>0</v>
      </c>
      <c r="H602" s="69">
        <f>G602/SUM($G596:$G603)</f>
        <v>0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04"/>
      <c r="B603" s="104"/>
      <c r="C603" s="104"/>
      <c r="D603" s="104"/>
      <c r="E603" s="27" t="s">
        <v>384</v>
      </c>
      <c r="F603" s="23"/>
      <c r="G603" s="68">
        <f>COUNTIFS(Arq_3!$B$2:$B$368,$G$61,Arq_3!$AT$2:$AT$368,"")</f>
        <v>5</v>
      </c>
      <c r="H603" s="69">
        <f>G603/SUM($G596:$G603)</f>
        <v>0.10638297872340426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.5" customHeight="1" x14ac:dyDescent="0.25">
      <c r="A604" s="110" t="s">
        <v>394</v>
      </c>
      <c r="B604" s="111" t="s">
        <v>133</v>
      </c>
      <c r="C604" s="111">
        <v>1</v>
      </c>
      <c r="D604" s="112" t="s">
        <v>395</v>
      </c>
      <c r="E604" s="37" t="s">
        <v>396</v>
      </c>
      <c r="F604" s="38"/>
      <c r="G604" s="70">
        <f>COUNTIFS(Arq_3!$B$2:$B$368,$G$61,Arq_3!$AU$2:$AU$368,LEFT($E604,1))</f>
        <v>6</v>
      </c>
      <c r="H604" s="71">
        <f>G604/SUM($G604:$G611)</f>
        <v>0.1276595744680851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03"/>
      <c r="B605" s="103"/>
      <c r="C605" s="103"/>
      <c r="D605" s="103"/>
      <c r="E605" s="37" t="s">
        <v>397</v>
      </c>
      <c r="F605" s="38"/>
      <c r="G605" s="70">
        <f>COUNTIFS(Arq_3!$B$2:$B$368,$G$61,Arq_3!$AU$2:$AU$368,LEFT($E605,1))</f>
        <v>32</v>
      </c>
      <c r="H605" s="71">
        <f>G605/SUM($G604:$G611)</f>
        <v>0.68085106382978722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03"/>
      <c r="B606" s="103"/>
      <c r="C606" s="103"/>
      <c r="D606" s="103"/>
      <c r="E606" s="37" t="s">
        <v>398</v>
      </c>
      <c r="F606" s="38"/>
      <c r="G606" s="70">
        <f>COUNTIFS(Arq_3!$B$2:$B$368,$G$61,Arq_3!$AU$2:$AU$368,LEFT($E606,1))</f>
        <v>3</v>
      </c>
      <c r="H606" s="71">
        <f>G606/SUM($G604:$G611)</f>
        <v>6.3829787234042548E-2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03"/>
      <c r="B607" s="103"/>
      <c r="C607" s="103"/>
      <c r="D607" s="103"/>
      <c r="E607" s="37" t="s">
        <v>399</v>
      </c>
      <c r="F607" s="38"/>
      <c r="G607" s="70">
        <f>COUNTIFS(Arq_3!$B$2:$B$368,$G$61,Arq_3!$AU$2:$AU$368,LEFT($E607,1))</f>
        <v>1</v>
      </c>
      <c r="H607" s="71">
        <f>G607/SUM($G604:$G611)</f>
        <v>2.1276595744680851E-2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03"/>
      <c r="B608" s="103"/>
      <c r="C608" s="103"/>
      <c r="D608" s="103"/>
      <c r="E608" s="37" t="s">
        <v>400</v>
      </c>
      <c r="F608" s="38"/>
      <c r="G608" s="70">
        <f>COUNTIFS(Arq_3!$B$2:$B$368,$G$61,Arq_3!$AU$2:$AU$368,LEFT($E608,1))</f>
        <v>0</v>
      </c>
      <c r="H608" s="71">
        <f>G608/SUM($G604:$G611)</f>
        <v>0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03"/>
      <c r="B609" s="103"/>
      <c r="C609" s="103"/>
      <c r="D609" s="103"/>
      <c r="E609" s="37" t="s">
        <v>382</v>
      </c>
      <c r="F609" s="38"/>
      <c r="G609" s="70">
        <f>COUNTIF(Arq_3!$B$2:$B$368,$G$61)-G604-G605-G606-G607-G608-G610-G611</f>
        <v>0</v>
      </c>
      <c r="H609" s="71">
        <f>G609/SUM($G604:$G611)</f>
        <v>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03"/>
      <c r="B610" s="103"/>
      <c r="C610" s="103"/>
      <c r="D610" s="103"/>
      <c r="E610" s="74" t="s">
        <v>383</v>
      </c>
      <c r="F610" s="38"/>
      <c r="G610" s="70">
        <f>COUNTIFS(Arq_3!$B$2:$B$368,$G$61,Arq_3!$AU$2:$AU$368,LEFT($E610,1))</f>
        <v>0</v>
      </c>
      <c r="H610" s="71">
        <f>G610/SUM($G604:$G611)</f>
        <v>0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04"/>
      <c r="B611" s="104"/>
      <c r="C611" s="104"/>
      <c r="D611" s="104"/>
      <c r="E611" s="74" t="s">
        <v>384</v>
      </c>
      <c r="F611" s="38"/>
      <c r="G611" s="70">
        <f>COUNTIFS(Arq_3!$B$2:$B$368,$G$61,Arq_3!$AU$2:$AU$368,"")</f>
        <v>5</v>
      </c>
      <c r="H611" s="71">
        <f>G611/SUM($G604:$G611)</f>
        <v>0.10638297872340426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.5" customHeight="1" x14ac:dyDescent="0.25">
      <c r="A612" s="106" t="s">
        <v>401</v>
      </c>
      <c r="B612" s="102" t="s">
        <v>133</v>
      </c>
      <c r="C612" s="102">
        <v>1</v>
      </c>
      <c r="D612" s="105" t="s">
        <v>402</v>
      </c>
      <c r="E612" s="22" t="s">
        <v>396</v>
      </c>
      <c r="F612" s="23"/>
      <c r="G612" s="68">
        <f>COUNTIFS(Arq_3!$B$2:$B$368,$G$61,Arq_3!$AV$2:$AV$368,LEFT($E612,1))</f>
        <v>7</v>
      </c>
      <c r="H612" s="69">
        <f>G612/SUM($G612:$G619)</f>
        <v>0.14893617021276595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03"/>
      <c r="B613" s="103"/>
      <c r="C613" s="103"/>
      <c r="D613" s="103"/>
      <c r="E613" s="22" t="s">
        <v>397</v>
      </c>
      <c r="F613" s="23"/>
      <c r="G613" s="68">
        <f>COUNTIFS(Arq_3!$B$2:$B$368,$G$61,Arq_3!$AV$2:$AV$368,LEFT($E613,1))</f>
        <v>29</v>
      </c>
      <c r="H613" s="69">
        <f>G613/SUM($G612:$G619)</f>
        <v>0.61702127659574468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03"/>
      <c r="B614" s="103"/>
      <c r="C614" s="103"/>
      <c r="D614" s="103"/>
      <c r="E614" s="22" t="s">
        <v>398</v>
      </c>
      <c r="F614" s="23"/>
      <c r="G614" s="68">
        <f>COUNTIFS(Arq_3!$B$2:$B$368,$G$61,Arq_3!$AV$2:$AV$368,LEFT($E614,1))</f>
        <v>6</v>
      </c>
      <c r="H614" s="69">
        <f>G614/SUM($G612:$G619)</f>
        <v>0.1276595744680851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03"/>
      <c r="B615" s="103"/>
      <c r="C615" s="103"/>
      <c r="D615" s="103"/>
      <c r="E615" s="22" t="s">
        <v>403</v>
      </c>
      <c r="F615" s="23"/>
      <c r="G615" s="68">
        <f>COUNTIFS(Arq_3!$B$2:$B$368,$G$61,Arq_3!$AV$2:$AV$368,LEFT($E615,1))</f>
        <v>0</v>
      </c>
      <c r="H615" s="69">
        <f>G615/SUM($G612:$G619)</f>
        <v>0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03"/>
      <c r="B616" s="103"/>
      <c r="C616" s="103"/>
      <c r="D616" s="103"/>
      <c r="E616" s="22" t="s">
        <v>400</v>
      </c>
      <c r="F616" s="23"/>
      <c r="G616" s="68">
        <f>COUNTIFS(Arq_3!$B$2:$B$368,$G$61,Arq_3!$AV$2:$AV$368,LEFT($E616,1))</f>
        <v>0</v>
      </c>
      <c r="H616" s="69">
        <f>G616/SUM($G612:$G619)</f>
        <v>0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03"/>
      <c r="B617" s="103"/>
      <c r="C617" s="103"/>
      <c r="D617" s="103"/>
      <c r="E617" s="22" t="s">
        <v>382</v>
      </c>
      <c r="F617" s="23"/>
      <c r="G617" s="68">
        <f>COUNTIF(Arq_3!$B$2:$B$368,$G$61)-G612-G613-G614-G615-G616-G618-G619</f>
        <v>0</v>
      </c>
      <c r="H617" s="69">
        <f>G617/SUM($G612:$G619)</f>
        <v>0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03"/>
      <c r="B618" s="103"/>
      <c r="C618" s="103"/>
      <c r="D618" s="103"/>
      <c r="E618" s="27" t="s">
        <v>383</v>
      </c>
      <c r="F618" s="23"/>
      <c r="G618" s="68">
        <f>COUNTIFS(Arq_3!$B$2:$B$368,$G$61,Arq_3!$AV$2:$AV$368,LEFT($E618,1))</f>
        <v>0</v>
      </c>
      <c r="H618" s="69">
        <f>G618/SUM($G612:$G619)</f>
        <v>0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04"/>
      <c r="B619" s="104"/>
      <c r="C619" s="104"/>
      <c r="D619" s="104"/>
      <c r="E619" s="27" t="s">
        <v>384</v>
      </c>
      <c r="F619" s="23"/>
      <c r="G619" s="68">
        <f>COUNTIFS(Arq_3!$B$2:$B$368,$G$61,Arq_3!$AV$2:$AV$368,"")</f>
        <v>5</v>
      </c>
      <c r="H619" s="69">
        <f>G619/SUM($G612:$G619)</f>
        <v>0.10638297872340426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.5" customHeight="1" x14ac:dyDescent="0.25">
      <c r="A620" s="110" t="s">
        <v>404</v>
      </c>
      <c r="B620" s="111" t="s">
        <v>133</v>
      </c>
      <c r="C620" s="111">
        <v>1</v>
      </c>
      <c r="D620" s="112" t="s">
        <v>405</v>
      </c>
      <c r="E620" s="37" t="s">
        <v>406</v>
      </c>
      <c r="F620" s="38"/>
      <c r="G620" s="70">
        <f>COUNTIFS(Arq_3!$B$2:$B$368,$G$61,Arq_3!$AW$2:$AW$368,LEFT($E620,1))</f>
        <v>1</v>
      </c>
      <c r="H620" s="71">
        <f>G620/SUM($G620:$G627)</f>
        <v>2.1276595744680851E-2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03"/>
      <c r="B621" s="103"/>
      <c r="C621" s="103"/>
      <c r="D621" s="103"/>
      <c r="E621" s="37" t="s">
        <v>407</v>
      </c>
      <c r="F621" s="38"/>
      <c r="G621" s="70">
        <f>COUNTIFS(Arq_3!$B$2:$B$368,$G$61,Arq_3!$AW$2:$AW$368,LEFT($E621,1))</f>
        <v>9</v>
      </c>
      <c r="H621" s="71">
        <f>G621/SUM($G620:$G627)</f>
        <v>0.19148936170212766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03"/>
      <c r="B622" s="103"/>
      <c r="C622" s="103"/>
      <c r="D622" s="103"/>
      <c r="E622" s="37" t="s">
        <v>408</v>
      </c>
      <c r="F622" s="38"/>
      <c r="G622" s="70">
        <f>COUNTIFS(Arq_3!$B$2:$B$368,$G$61,Arq_3!$AW$2:$AW$368,LEFT($E622,1))</f>
        <v>27</v>
      </c>
      <c r="H622" s="71">
        <f>G622/SUM($G620:$G627)</f>
        <v>0.57446808510638303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03"/>
      <c r="B623" s="103"/>
      <c r="C623" s="103"/>
      <c r="D623" s="103"/>
      <c r="E623" s="37" t="s">
        <v>409</v>
      </c>
      <c r="F623" s="38"/>
      <c r="G623" s="70">
        <f>COUNTIFS(Arq_3!$B$2:$B$368,$G$61,Arq_3!$AW$2:$AW$368,LEFT($E623,1))</f>
        <v>5</v>
      </c>
      <c r="H623" s="71">
        <f>G623/SUM($G620:$G627)</f>
        <v>0.10638297872340426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03"/>
      <c r="B624" s="103"/>
      <c r="C624" s="103"/>
      <c r="D624" s="103"/>
      <c r="E624" s="37" t="s">
        <v>410</v>
      </c>
      <c r="F624" s="38"/>
      <c r="G624" s="70">
        <f>COUNTIFS(Arq_3!$B$2:$B$368,$G$61,Arq_3!$AW$2:$AW$368,LEFT($E624,1))</f>
        <v>0</v>
      </c>
      <c r="H624" s="71">
        <f>G624/SUM($G620:$G627)</f>
        <v>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03"/>
      <c r="B625" s="103"/>
      <c r="C625" s="103"/>
      <c r="D625" s="103"/>
      <c r="E625" s="37" t="s">
        <v>382</v>
      </c>
      <c r="F625" s="38"/>
      <c r="G625" s="70">
        <f>COUNTIF(Arq_3!$B$2:$B$368,$G$61)-G620-G621-G622-G623-G624-G626-G627</f>
        <v>0</v>
      </c>
      <c r="H625" s="71">
        <f>G625/SUM($G620:$G627)</f>
        <v>0</v>
      </c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03"/>
      <c r="B626" s="103"/>
      <c r="C626" s="103"/>
      <c r="D626" s="103"/>
      <c r="E626" s="74" t="s">
        <v>383</v>
      </c>
      <c r="F626" s="38"/>
      <c r="G626" s="70">
        <f>COUNTIFS(Arq_3!$B$2:$B$368,$G$61,Arq_3!$AW$2:$AW$368,LEFT($E626,1))</f>
        <v>0</v>
      </c>
      <c r="H626" s="71">
        <f>G626/SUM($G620:$G627)</f>
        <v>0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04"/>
      <c r="B627" s="104"/>
      <c r="C627" s="104"/>
      <c r="D627" s="104"/>
      <c r="E627" s="74" t="s">
        <v>384</v>
      </c>
      <c r="F627" s="38"/>
      <c r="G627" s="70">
        <f>COUNTIFS(Arq_3!$B$2:$B$368,$G$61,Arq_3!$AW$2:$AW$368,"")</f>
        <v>5</v>
      </c>
      <c r="H627" s="71">
        <f>G627/SUM($G620:$G627)</f>
        <v>0.10638297872340426</v>
      </c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.5" customHeight="1" x14ac:dyDescent="0.25">
      <c r="A628" s="106" t="s">
        <v>411</v>
      </c>
      <c r="B628" s="102" t="s">
        <v>133</v>
      </c>
      <c r="C628" s="102">
        <v>1</v>
      </c>
      <c r="D628" s="105" t="s">
        <v>412</v>
      </c>
      <c r="E628" s="22" t="s">
        <v>413</v>
      </c>
      <c r="F628" s="23"/>
      <c r="G628" s="68">
        <f>COUNTIFS(Arq_3!$B$2:$B$368,$G$61,Arq_3!$AX$2:$AX$368,LEFT($E628,1))</f>
        <v>7</v>
      </c>
      <c r="H628" s="69">
        <f>G628/SUM($G628:$G635)</f>
        <v>0.14893617021276595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03"/>
      <c r="B629" s="103"/>
      <c r="C629" s="103"/>
      <c r="D629" s="103"/>
      <c r="E629" s="22" t="s">
        <v>414</v>
      </c>
      <c r="F629" s="23"/>
      <c r="G629" s="68">
        <f>COUNTIFS(Arq_3!$B$2:$B$368,$G$61,Arq_3!$AX$2:$AX$368,LEFT($E629,1))</f>
        <v>11</v>
      </c>
      <c r="H629" s="69">
        <f>G629/SUM($G628:$G635)</f>
        <v>0.23404255319148937</v>
      </c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03"/>
      <c r="B630" s="103"/>
      <c r="C630" s="103"/>
      <c r="D630" s="103"/>
      <c r="E630" s="22" t="s">
        <v>415</v>
      </c>
      <c r="F630" s="23"/>
      <c r="G630" s="68">
        <f>COUNTIFS(Arq_3!$B$2:$B$368,$G$61,Arq_3!$AX$2:$AX$368,LEFT($E630,1))</f>
        <v>1</v>
      </c>
      <c r="H630" s="69">
        <f>G630/SUM($G628:$G635)</f>
        <v>2.1276595744680851E-2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03"/>
      <c r="B631" s="103"/>
      <c r="C631" s="103"/>
      <c r="D631" s="103"/>
      <c r="E631" s="22" t="s">
        <v>416</v>
      </c>
      <c r="F631" s="23"/>
      <c r="G631" s="68">
        <f>COUNTIFS(Arq_3!$B$2:$B$368,$G$61,Arq_3!$AX$2:$AX$368,LEFT($E631,1))</f>
        <v>12</v>
      </c>
      <c r="H631" s="69">
        <f>G631/SUM($G628:$G635)</f>
        <v>0.25531914893617019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03"/>
      <c r="B632" s="103"/>
      <c r="C632" s="103"/>
      <c r="D632" s="103"/>
      <c r="E632" s="22" t="s">
        <v>417</v>
      </c>
      <c r="F632" s="23"/>
      <c r="G632" s="68">
        <f>COUNTIFS(Arq_3!$B$2:$B$368,$G$61,Arq_3!$AX$2:$AX$368,LEFT($E632,1))</f>
        <v>11</v>
      </c>
      <c r="H632" s="69">
        <f>G632/SUM($G628:$G635)</f>
        <v>0.23404255319148937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03"/>
      <c r="B633" s="103"/>
      <c r="C633" s="103"/>
      <c r="D633" s="103"/>
      <c r="E633" s="22" t="s">
        <v>382</v>
      </c>
      <c r="F633" s="23"/>
      <c r="G633" s="68">
        <f>COUNTIF(Arq_3!$B$2:$B$368,$G$61)-G628-G629-G630-G631-G632-G634-G635</f>
        <v>0</v>
      </c>
      <c r="H633" s="69">
        <f>G633/SUM($G628:$G635)</f>
        <v>0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03"/>
      <c r="B634" s="103"/>
      <c r="C634" s="103"/>
      <c r="D634" s="103"/>
      <c r="E634" s="27" t="s">
        <v>383</v>
      </c>
      <c r="F634" s="23"/>
      <c r="G634" s="68">
        <f>COUNTIFS(Arq_3!$B$2:$B$368,$G$61,Arq_3!$AX$2:$AX$368,LEFT($E634,1))</f>
        <v>0</v>
      </c>
      <c r="H634" s="69">
        <f>G634/SUM($G628:$G635)</f>
        <v>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04"/>
      <c r="B635" s="104"/>
      <c r="C635" s="104"/>
      <c r="D635" s="104"/>
      <c r="E635" s="27" t="s">
        <v>384</v>
      </c>
      <c r="F635" s="23"/>
      <c r="G635" s="68">
        <f>COUNTIFS(Arq_3!$B$2:$B$368,$G$61,Arq_3!$AX$2:$AX$368,"")</f>
        <v>5</v>
      </c>
      <c r="H635" s="69">
        <f>G635/SUM($G628:$G635)</f>
        <v>0.10638297872340426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.5" customHeight="1" x14ac:dyDescent="0.25">
      <c r="A636" s="107" t="s">
        <v>418</v>
      </c>
      <c r="B636" s="108" t="s">
        <v>133</v>
      </c>
      <c r="C636" s="108">
        <v>1</v>
      </c>
      <c r="D636" s="109" t="s">
        <v>419</v>
      </c>
      <c r="E636" s="18" t="s">
        <v>420</v>
      </c>
      <c r="F636" s="11"/>
      <c r="G636" s="70">
        <f>COUNTIFS(Arq_3!$B$2:$B$368,$G$61,Arq_3!$AY$2:$AY$368,LEFT($E636,1))</f>
        <v>0</v>
      </c>
      <c r="H636" s="71">
        <f>G636/SUM($G636:$G643)</f>
        <v>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03"/>
      <c r="B637" s="103"/>
      <c r="C637" s="103"/>
      <c r="D637" s="103"/>
      <c r="E637" s="18" t="s">
        <v>421</v>
      </c>
      <c r="F637" s="11"/>
      <c r="G637" s="70">
        <f>COUNTIFS(Arq_3!$B$2:$B$368,$G$61,Arq_3!$AY$2:$AY$368,LEFT($E637,1))</f>
        <v>0</v>
      </c>
      <c r="H637" s="71">
        <f>G637/SUM($G636:$G643)</f>
        <v>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03"/>
      <c r="B638" s="103"/>
      <c r="C638" s="103"/>
      <c r="D638" s="103"/>
      <c r="E638" s="18" t="s">
        <v>422</v>
      </c>
      <c r="F638" s="11"/>
      <c r="G638" s="70">
        <f>COUNTIFS(Arq_3!$B$2:$B$368,$G$61,Arq_3!$AY$2:$AY$368,LEFT($E638,1))</f>
        <v>6</v>
      </c>
      <c r="H638" s="71">
        <f>G638/SUM($G636:$G643)</f>
        <v>0.1276595744680851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03"/>
      <c r="B639" s="103"/>
      <c r="C639" s="103"/>
      <c r="D639" s="103"/>
      <c r="E639" s="18" t="s">
        <v>423</v>
      </c>
      <c r="F639" s="11"/>
      <c r="G639" s="70">
        <f>COUNTIFS(Arq_3!$B$2:$B$368,$G$61,Arq_3!$AY$2:$AY$368,LEFT($E639,1))</f>
        <v>27</v>
      </c>
      <c r="H639" s="71">
        <f>G639/SUM($G636:$G643)</f>
        <v>0.57446808510638303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03"/>
      <c r="B640" s="103"/>
      <c r="C640" s="103"/>
      <c r="D640" s="103"/>
      <c r="E640" s="18" t="s">
        <v>424</v>
      </c>
      <c r="F640" s="11"/>
      <c r="G640" s="70">
        <f>COUNTIFS(Arq_3!$B$2:$B$368,$G$61,Arq_3!$AY$2:$AY$368,LEFT($E640,1))</f>
        <v>9</v>
      </c>
      <c r="H640" s="71">
        <f>G640/SUM($G636:$G643)</f>
        <v>0.19148936170212766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03"/>
      <c r="B641" s="103"/>
      <c r="C641" s="103"/>
      <c r="D641" s="103"/>
      <c r="E641" s="18" t="s">
        <v>382</v>
      </c>
      <c r="F641" s="11"/>
      <c r="G641" s="70">
        <f>COUNTIF(Arq_3!$B$2:$B$368,$G$61)-G636-G637-G638-G639-G640-G642-G643</f>
        <v>0</v>
      </c>
      <c r="H641" s="71">
        <f>G641/SUM($G636:$G643)</f>
        <v>0</v>
      </c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03"/>
      <c r="B642" s="103"/>
      <c r="C642" s="103"/>
      <c r="D642" s="103"/>
      <c r="E642" s="25" t="s">
        <v>383</v>
      </c>
      <c r="F642" s="11"/>
      <c r="G642" s="70">
        <f>COUNTIFS(Arq_3!$B$2:$B$368,$G$61,Arq_3!$AY$2:$AY$368,LEFT($E642,1))</f>
        <v>0</v>
      </c>
      <c r="H642" s="71">
        <f>G642/SUM($G636:$G643)</f>
        <v>0</v>
      </c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04"/>
      <c r="B643" s="104"/>
      <c r="C643" s="104"/>
      <c r="D643" s="104"/>
      <c r="E643" s="25" t="s">
        <v>384</v>
      </c>
      <c r="F643" s="11"/>
      <c r="G643" s="70">
        <f>COUNTIFS(Arq_3!$B$2:$B$368,$G$61,Arq_3!$AY$2:$AY$368,"")</f>
        <v>5</v>
      </c>
      <c r="H643" s="71">
        <f>G643/SUM($G636:$G643)</f>
        <v>0.10638297872340426</v>
      </c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.5" customHeight="1" x14ac:dyDescent="0.25">
      <c r="A644" s="106" t="s">
        <v>425</v>
      </c>
      <c r="B644" s="102" t="s">
        <v>133</v>
      </c>
      <c r="C644" s="102">
        <v>1</v>
      </c>
      <c r="D644" s="105" t="s">
        <v>426</v>
      </c>
      <c r="E644" s="22" t="s">
        <v>427</v>
      </c>
      <c r="F644" s="23"/>
      <c r="G644" s="68">
        <f>COUNTIFS(Arq_3!$B$2:$B$368,$G$61,Arq_3!$AZ$2:$AZ$368,LEFT($E644,1))</f>
        <v>0</v>
      </c>
      <c r="H644" s="69">
        <f>G644/SUM($G644:$G651)</f>
        <v>0</v>
      </c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03"/>
      <c r="B645" s="103"/>
      <c r="C645" s="103"/>
      <c r="D645" s="103"/>
      <c r="E645" s="22" t="s">
        <v>428</v>
      </c>
      <c r="F645" s="23"/>
      <c r="G645" s="68">
        <f>COUNTIFS(Arq_3!$B$2:$B$368,$G$61,Arq_3!$AZ$2:$AZ$368,LEFT($E645,1))</f>
        <v>2</v>
      </c>
      <c r="H645" s="69">
        <f>G645/SUM($G644:$G651)</f>
        <v>4.2553191489361701E-2</v>
      </c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03"/>
      <c r="B646" s="103"/>
      <c r="C646" s="103"/>
      <c r="D646" s="103"/>
      <c r="E646" s="22" t="s">
        <v>429</v>
      </c>
      <c r="F646" s="23"/>
      <c r="G646" s="68">
        <f>COUNTIFS(Arq_3!$B$2:$B$368,$G$61,Arq_3!$AZ$2:$AZ$368,LEFT($E646,1))</f>
        <v>5</v>
      </c>
      <c r="H646" s="69">
        <f>G646/SUM($G644:$G651)</f>
        <v>0.10638297872340426</v>
      </c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03"/>
      <c r="B647" s="103"/>
      <c r="C647" s="103"/>
      <c r="D647" s="103"/>
      <c r="E647" s="22" t="s">
        <v>430</v>
      </c>
      <c r="F647" s="23"/>
      <c r="G647" s="68">
        <f>COUNTIFS(Arq_3!$B$2:$B$368,$G$61,Arq_3!$AZ$2:$AZ$368,LEFT($E647,1))</f>
        <v>24</v>
      </c>
      <c r="H647" s="69">
        <f>G647/SUM($G644:$G651)</f>
        <v>0.51063829787234039</v>
      </c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03"/>
      <c r="B648" s="103"/>
      <c r="C648" s="103"/>
      <c r="D648" s="103"/>
      <c r="E648" s="22" t="s">
        <v>431</v>
      </c>
      <c r="F648" s="23"/>
      <c r="G648" s="68">
        <f>COUNTIFS(Arq_3!$B$2:$B$368,$G$61,Arq_3!$AZ$2:$AZ$368,LEFT($E648,1))</f>
        <v>11</v>
      </c>
      <c r="H648" s="69">
        <f>G648/SUM($G644:$G651)</f>
        <v>0.23404255319148937</v>
      </c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03"/>
      <c r="B649" s="103"/>
      <c r="C649" s="103"/>
      <c r="D649" s="103"/>
      <c r="E649" s="22" t="s">
        <v>382</v>
      </c>
      <c r="F649" s="23"/>
      <c r="G649" s="68">
        <f>COUNTIF(Arq_3!$B$2:$B$368,$G$61)-G644-G645-G646-G647-G648-G650-G651</f>
        <v>0</v>
      </c>
      <c r="H649" s="69">
        <f>G649/SUM($G644:$G651)</f>
        <v>0</v>
      </c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03"/>
      <c r="B650" s="103"/>
      <c r="C650" s="103"/>
      <c r="D650" s="103"/>
      <c r="E650" s="27" t="s">
        <v>383</v>
      </c>
      <c r="F650" s="23"/>
      <c r="G650" s="68">
        <f>COUNTIFS(Arq_3!$B$2:$B$368,$G$61,Arq_3!$AZ$2:$AZ$368,LEFT($E650,1))</f>
        <v>0</v>
      </c>
      <c r="H650" s="69">
        <f>G650/SUM($G644:$G651)</f>
        <v>0</v>
      </c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04"/>
      <c r="B651" s="104"/>
      <c r="C651" s="104"/>
      <c r="D651" s="104"/>
      <c r="E651" s="27" t="s">
        <v>384</v>
      </c>
      <c r="F651" s="23"/>
      <c r="G651" s="68">
        <f>COUNTIFS(Arq_3!$B$2:$B$368,$G$61,Arq_3!$AZ$2:$AZ$368,"")</f>
        <v>5</v>
      </c>
      <c r="H651" s="69">
        <f>G651/SUM($G644:$G651)</f>
        <v>0.10638297872340426</v>
      </c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28" t="s">
        <v>432</v>
      </c>
      <c r="B652" s="122"/>
      <c r="C652" s="122"/>
      <c r="D652" s="122"/>
      <c r="E652" s="122"/>
      <c r="F652" s="122"/>
      <c r="G652" s="122"/>
      <c r="H652" s="123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06" t="s">
        <v>433</v>
      </c>
      <c r="B653" s="102" t="s">
        <v>133</v>
      </c>
      <c r="C653" s="102">
        <v>1</v>
      </c>
      <c r="D653" s="127" t="s">
        <v>434</v>
      </c>
      <c r="E653" s="27" t="s">
        <v>435</v>
      </c>
      <c r="F653" s="75"/>
      <c r="G653" s="32">
        <f>COUNTIFS(Arq_7!$B$2:$B$368,$G$61,Arq_7!$C$2:$C$368,LEFT($E653,1))</f>
        <v>39</v>
      </c>
      <c r="H653" s="33">
        <f t="shared" ref="H653:H658" si="4">G653/SUM(G$653:G$658)</f>
        <v>0.82978723404255317</v>
      </c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03"/>
      <c r="B654" s="103"/>
      <c r="C654" s="103"/>
      <c r="D654" s="116"/>
      <c r="E654" s="27" t="s">
        <v>436</v>
      </c>
      <c r="F654" s="76"/>
      <c r="G654" s="32">
        <f>COUNTIFS(Arq_7!$B$2:$B$368,$G$61,Arq_7!$C$2:$C$368,LEFT($E654,1))</f>
        <v>5</v>
      </c>
      <c r="H654" s="33">
        <f t="shared" si="4"/>
        <v>0.10638297872340426</v>
      </c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03"/>
      <c r="B655" s="103"/>
      <c r="C655" s="103"/>
      <c r="D655" s="116"/>
      <c r="E655" s="27" t="s">
        <v>437</v>
      </c>
      <c r="F655" s="76"/>
      <c r="G655" s="32">
        <f>COUNTIFS(Arq_7!$B$2:$B$368,$G$61,Arq_7!$C$2:$C$368,LEFT($E655,1))</f>
        <v>1</v>
      </c>
      <c r="H655" s="33">
        <f t="shared" si="4"/>
        <v>2.1276595744680851E-2</v>
      </c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03"/>
      <c r="B656" s="103"/>
      <c r="C656" s="103"/>
      <c r="D656" s="116"/>
      <c r="E656" s="27" t="s">
        <v>438</v>
      </c>
      <c r="F656" s="76"/>
      <c r="G656" s="32">
        <f>COUNTIFS(Arq_7!$B$2:$B$368,$G$61,Arq_7!$C$2:$C$368,LEFT($E656,1))</f>
        <v>0</v>
      </c>
      <c r="H656" s="33">
        <f t="shared" si="4"/>
        <v>0</v>
      </c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03"/>
      <c r="B657" s="103"/>
      <c r="C657" s="103"/>
      <c r="D657" s="116"/>
      <c r="E657" s="27" t="s">
        <v>439</v>
      </c>
      <c r="F657" s="76"/>
      <c r="G657" s="32">
        <f>COUNTIFS(Arq_7!$B$2:$B$368,$G$61,Arq_7!$C$2:$C$368,LEFT($E657,1))</f>
        <v>0</v>
      </c>
      <c r="H657" s="33">
        <f t="shared" si="4"/>
        <v>0</v>
      </c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04"/>
      <c r="B658" s="104"/>
      <c r="C658" s="104"/>
      <c r="D658" s="117"/>
      <c r="E658" s="27" t="s">
        <v>440</v>
      </c>
      <c r="F658" s="76"/>
      <c r="G658" s="32">
        <f>COUNTIFS(Arq_7!$B$2:$B$368,$G$61,Arq_7!$C$2:$C$368,"")</f>
        <v>2</v>
      </c>
      <c r="H658" s="33">
        <f t="shared" si="4"/>
        <v>4.2553191489361701E-2</v>
      </c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3" t="s">
        <v>441</v>
      </c>
      <c r="B659" s="114" t="s">
        <v>133</v>
      </c>
      <c r="C659" s="114">
        <v>1</v>
      </c>
      <c r="D659" s="125" t="s">
        <v>442</v>
      </c>
      <c r="E659" s="77" t="s">
        <v>443</v>
      </c>
      <c r="F659" s="78"/>
      <c r="G659" s="79">
        <f>COUNTIFS(Arq_8!$B$2:$B$368,$G$61,Arq_8!$C$2:$C$368,LEFT($E659,1))</f>
        <v>26</v>
      </c>
      <c r="H659" s="80">
        <f t="shared" ref="H659:H665" si="5">G659/SUM(G$659:G$665)</f>
        <v>0.55319148936170215</v>
      </c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03"/>
      <c r="B660" s="103"/>
      <c r="C660" s="103"/>
      <c r="D660" s="116"/>
      <c r="E660" s="77" t="s">
        <v>444</v>
      </c>
      <c r="F660" s="78"/>
      <c r="G660" s="79">
        <f>COUNTIFS(Arq_8!$B$2:$B$368,$G$61,Arq_8!$C$2:$C$368,LEFT($E660,1))</f>
        <v>3</v>
      </c>
      <c r="H660" s="80">
        <f t="shared" si="5"/>
        <v>6.3829787234042548E-2</v>
      </c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03"/>
      <c r="B661" s="103"/>
      <c r="C661" s="103"/>
      <c r="D661" s="116"/>
      <c r="E661" s="77" t="s">
        <v>445</v>
      </c>
      <c r="F661" s="78"/>
      <c r="G661" s="79">
        <f>COUNTIFS(Arq_8!$B$2:$B$368,$G$61,Arq_8!$C$2:$C$368,LEFT($E661,1))</f>
        <v>1</v>
      </c>
      <c r="H661" s="80">
        <f t="shared" si="5"/>
        <v>2.1276595744680851E-2</v>
      </c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03"/>
      <c r="B662" s="103"/>
      <c r="C662" s="103"/>
      <c r="D662" s="116"/>
      <c r="E662" s="77" t="s">
        <v>446</v>
      </c>
      <c r="F662" s="78"/>
      <c r="G662" s="79">
        <f>COUNTIFS(Arq_8!$B$2:$B$368,$G$61,Arq_8!$C$2:$C$368,LEFT($E662,1))</f>
        <v>13</v>
      </c>
      <c r="H662" s="80">
        <f t="shared" si="5"/>
        <v>0.27659574468085107</v>
      </c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03"/>
      <c r="B663" s="103"/>
      <c r="C663" s="103"/>
      <c r="D663" s="116"/>
      <c r="E663" s="77" t="s">
        <v>447</v>
      </c>
      <c r="F663" s="78"/>
      <c r="G663" s="79">
        <f>COUNTIFS(Arq_8!$B$2:$B$368,$G$61,Arq_8!$C$2:$C$368,LEFT($E663,1))</f>
        <v>0</v>
      </c>
      <c r="H663" s="80">
        <f t="shared" si="5"/>
        <v>0</v>
      </c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03"/>
      <c r="B664" s="103"/>
      <c r="C664" s="103"/>
      <c r="D664" s="116"/>
      <c r="E664" s="77" t="s">
        <v>448</v>
      </c>
      <c r="F664" s="78"/>
      <c r="G664" s="79">
        <f>COUNTIFS(Arq_8!$B$2:$B$368,$G$61,Arq_8!$C$2:$C$368,LEFT($E664,1))</f>
        <v>2</v>
      </c>
      <c r="H664" s="80">
        <f t="shared" si="5"/>
        <v>4.2553191489361701E-2</v>
      </c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04"/>
      <c r="B665" s="104"/>
      <c r="C665" s="104"/>
      <c r="D665" s="117"/>
      <c r="E665" s="77" t="s">
        <v>440</v>
      </c>
      <c r="F665" s="78"/>
      <c r="G665" s="79">
        <f>COUNTIFS(Arq_8!$B$2:$B$368,$G$61,Arq_8!$C$2:$C$368,"")</f>
        <v>2</v>
      </c>
      <c r="H665" s="80">
        <f t="shared" si="5"/>
        <v>4.2553191489361701E-2</v>
      </c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06" t="s">
        <v>449</v>
      </c>
      <c r="B666" s="102" t="s">
        <v>133</v>
      </c>
      <c r="C666" s="102">
        <v>1</v>
      </c>
      <c r="D666" s="124" t="s">
        <v>450</v>
      </c>
      <c r="E666" s="27" t="s">
        <v>451</v>
      </c>
      <c r="F666" s="76"/>
      <c r="G666" s="32">
        <f>COUNTIFS(Arq_9!$B$2:$B$368,$G$61,Arq_9!$C$2:$C$368,LEFT($E666,1))</f>
        <v>44</v>
      </c>
      <c r="H666" s="33">
        <f t="shared" ref="H666:H669" si="6">G666/SUM(G$666:G$669)</f>
        <v>0.93617021276595747</v>
      </c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03"/>
      <c r="B667" s="103"/>
      <c r="C667" s="103"/>
      <c r="D667" s="116"/>
      <c r="E667" s="27" t="s">
        <v>452</v>
      </c>
      <c r="F667" s="76"/>
      <c r="G667" s="32">
        <f>COUNTIFS(Arq_9!$B$2:$B$368,$G$61,Arq_9!$C$2:$C$368,LEFT($E667,1))</f>
        <v>1</v>
      </c>
      <c r="H667" s="33">
        <f t="shared" si="6"/>
        <v>2.1276595744680851E-2</v>
      </c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03"/>
      <c r="B668" s="103"/>
      <c r="C668" s="103"/>
      <c r="D668" s="116"/>
      <c r="E668" s="27" t="s">
        <v>453</v>
      </c>
      <c r="F668" s="76"/>
      <c r="G668" s="32">
        <f>COUNTIFS(Arq_9!$B$2:$B$368,$G$61,Arq_9!$C$2:$C$368,LEFT($E668,1))</f>
        <v>0</v>
      </c>
      <c r="H668" s="33">
        <f t="shared" si="6"/>
        <v>0</v>
      </c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04"/>
      <c r="B669" s="104"/>
      <c r="C669" s="104"/>
      <c r="D669" s="117"/>
      <c r="E669" s="27" t="s">
        <v>440</v>
      </c>
      <c r="F669" s="76"/>
      <c r="G669" s="32">
        <f>COUNTIFS(Arq_9!$B$2:$B$368,$G$61,Arq_9!$C$2:$C$368,"")</f>
        <v>2</v>
      </c>
      <c r="H669" s="33">
        <f t="shared" si="6"/>
        <v>4.2553191489361701E-2</v>
      </c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3" t="s">
        <v>454</v>
      </c>
      <c r="B670" s="114" t="s">
        <v>133</v>
      </c>
      <c r="C670" s="114">
        <v>1</v>
      </c>
      <c r="D670" s="125" t="s">
        <v>455</v>
      </c>
      <c r="E670" s="77" t="s">
        <v>456</v>
      </c>
      <c r="F670" s="78"/>
      <c r="G670" s="79">
        <f>COUNTIFS(Arq_10!$B$2:$B$368,$G$61,Arq_10!$C$2:$C$368,LEFT($E670,1))</f>
        <v>0</v>
      </c>
      <c r="H670" s="80">
        <f t="shared" ref="H670:H676" si="7">G670/SUM(G$670:G$676)</f>
        <v>0</v>
      </c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03"/>
      <c r="B671" s="103"/>
      <c r="C671" s="103"/>
      <c r="D671" s="116"/>
      <c r="E671" s="77" t="s">
        <v>457</v>
      </c>
      <c r="F671" s="78"/>
      <c r="G671" s="79">
        <f>COUNTIFS(Arq_10!$B$2:$B$368,$G$61,Arq_10!$C$2:$C$368,LEFT($E671,1))</f>
        <v>3</v>
      </c>
      <c r="H671" s="80">
        <f t="shared" si="7"/>
        <v>6.3829787234042548E-2</v>
      </c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03"/>
      <c r="B672" s="103"/>
      <c r="C672" s="103"/>
      <c r="D672" s="116"/>
      <c r="E672" s="77" t="s">
        <v>458</v>
      </c>
      <c r="F672" s="78"/>
      <c r="G672" s="79">
        <f>COUNTIFS(Arq_10!$B$2:$B$368,$G$61,Arq_10!$C$2:$C$368,LEFT($E672,1))</f>
        <v>1</v>
      </c>
      <c r="H672" s="80">
        <f t="shared" si="7"/>
        <v>2.1276595744680851E-2</v>
      </c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03"/>
      <c r="B673" s="103"/>
      <c r="C673" s="103"/>
      <c r="D673" s="116"/>
      <c r="E673" s="77" t="s">
        <v>459</v>
      </c>
      <c r="F673" s="78"/>
      <c r="G673" s="79">
        <f>COUNTIFS(Arq_10!$B$2:$B$368,$G$61,Arq_10!$C$2:$C$368,LEFT($E673,1))</f>
        <v>22</v>
      </c>
      <c r="H673" s="80">
        <f t="shared" si="7"/>
        <v>0.46808510638297873</v>
      </c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03"/>
      <c r="B674" s="103"/>
      <c r="C674" s="103"/>
      <c r="D674" s="116"/>
      <c r="E674" s="77" t="s">
        <v>460</v>
      </c>
      <c r="F674" s="78"/>
      <c r="G674" s="79">
        <f>COUNTIFS(Arq_10!$B$2:$B$368,$G$61,Arq_10!$C$2:$C$368,LEFT($E674,1))</f>
        <v>13</v>
      </c>
      <c r="H674" s="80">
        <f t="shared" si="7"/>
        <v>0.27659574468085107</v>
      </c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03"/>
      <c r="B675" s="103"/>
      <c r="C675" s="103"/>
      <c r="D675" s="116"/>
      <c r="E675" s="77" t="s">
        <v>461</v>
      </c>
      <c r="F675" s="78"/>
      <c r="G675" s="79">
        <f>COUNTIFS(Arq_10!$B$2:$B$368,$G$61,Arq_10!$C$2:$C$368,LEFT($E675,1))</f>
        <v>6</v>
      </c>
      <c r="H675" s="80">
        <f t="shared" si="7"/>
        <v>0.1276595744680851</v>
      </c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04"/>
      <c r="B676" s="104"/>
      <c r="C676" s="104"/>
      <c r="D676" s="117"/>
      <c r="E676" s="77" t="s">
        <v>440</v>
      </c>
      <c r="F676" s="78"/>
      <c r="G676" s="79">
        <f>COUNTIFS(Arq_10!$B$2:$B$368,$G$61,Arq_10!$C$2:$C$368,"")</f>
        <v>2</v>
      </c>
      <c r="H676" s="80">
        <f t="shared" si="7"/>
        <v>4.2553191489361701E-2</v>
      </c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06" t="s">
        <v>462</v>
      </c>
      <c r="B677" s="102" t="s">
        <v>133</v>
      </c>
      <c r="C677" s="102">
        <v>1</v>
      </c>
      <c r="D677" s="124" t="s">
        <v>463</v>
      </c>
      <c r="E677" s="27" t="s">
        <v>456</v>
      </c>
      <c r="F677" s="76"/>
      <c r="G677" s="32">
        <f>COUNTIFS(Arq_11!$B$2:$B$368,$G$61,Arq_11!$C$2:$C$368,LEFT($E677,1))</f>
        <v>0</v>
      </c>
      <c r="H677" s="33">
        <f t="shared" ref="H677:H683" si="8">G677/SUM(G$677:G$683)</f>
        <v>0</v>
      </c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03"/>
      <c r="B678" s="103"/>
      <c r="C678" s="103"/>
      <c r="D678" s="116"/>
      <c r="E678" s="27" t="s">
        <v>457</v>
      </c>
      <c r="F678" s="76"/>
      <c r="G678" s="32">
        <f>COUNTIFS(Arq_11!$B$2:$B$368,$G$61,Arq_11!$C$2:$C$368,LEFT($E678,1))</f>
        <v>4</v>
      </c>
      <c r="H678" s="33">
        <f t="shared" si="8"/>
        <v>8.5106382978723402E-2</v>
      </c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03"/>
      <c r="B679" s="103"/>
      <c r="C679" s="103"/>
      <c r="D679" s="116"/>
      <c r="E679" s="27" t="s">
        <v>458</v>
      </c>
      <c r="F679" s="76"/>
      <c r="G679" s="32">
        <f>COUNTIFS(Arq_11!$B$2:$B$368,$G$61,Arq_11!$C$2:$C$368,LEFT($E679,1))</f>
        <v>3</v>
      </c>
      <c r="H679" s="33">
        <f t="shared" si="8"/>
        <v>6.3829787234042548E-2</v>
      </c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03"/>
      <c r="B680" s="103"/>
      <c r="C680" s="103"/>
      <c r="D680" s="116"/>
      <c r="E680" s="27" t="s">
        <v>464</v>
      </c>
      <c r="F680" s="76"/>
      <c r="G680" s="32">
        <f>COUNTIFS(Arq_11!$B$2:$B$368,$G$61,Arq_11!$C$2:$C$368,LEFT($E680,1))</f>
        <v>15</v>
      </c>
      <c r="H680" s="33">
        <f t="shared" si="8"/>
        <v>0.31914893617021278</v>
      </c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03"/>
      <c r="B681" s="103"/>
      <c r="C681" s="103"/>
      <c r="D681" s="116"/>
      <c r="E681" s="27" t="s">
        <v>460</v>
      </c>
      <c r="F681" s="76"/>
      <c r="G681" s="32">
        <f>COUNTIFS(Arq_11!$B$2:$B$368,$G$61,Arq_11!$C$2:$C$368,LEFT($E681,1))</f>
        <v>11</v>
      </c>
      <c r="H681" s="33">
        <f t="shared" si="8"/>
        <v>0.23404255319148937</v>
      </c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03"/>
      <c r="B682" s="103"/>
      <c r="C682" s="103"/>
      <c r="D682" s="116"/>
      <c r="E682" s="27" t="s">
        <v>461</v>
      </c>
      <c r="F682" s="76"/>
      <c r="G682" s="32">
        <f>COUNTIFS(Arq_11!$B$2:$B$368,$G$61,Arq_11!$C$2:$C$368,LEFT($E682,1))</f>
        <v>12</v>
      </c>
      <c r="H682" s="33">
        <f t="shared" si="8"/>
        <v>0.25531914893617019</v>
      </c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04"/>
      <c r="B683" s="104"/>
      <c r="C683" s="104"/>
      <c r="D683" s="117"/>
      <c r="E683" s="27" t="s">
        <v>440</v>
      </c>
      <c r="F683" s="76"/>
      <c r="G683" s="32">
        <f>COUNTIFS(Arq_11!$B$2:$B$368,$G$61,Arq_11!$C$2:$C$368,"")</f>
        <v>2</v>
      </c>
      <c r="H683" s="33">
        <f t="shared" si="8"/>
        <v>4.2553191489361701E-2</v>
      </c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3" t="s">
        <v>465</v>
      </c>
      <c r="B684" s="114" t="s">
        <v>133</v>
      </c>
      <c r="C684" s="114">
        <v>1</v>
      </c>
      <c r="D684" s="126" t="s">
        <v>466</v>
      </c>
      <c r="E684" s="77" t="s">
        <v>467</v>
      </c>
      <c r="F684" s="78"/>
      <c r="G684" s="81">
        <f>COUNTIFS(Arq_12!$B$2:$B$368,$G$61,Arq_12!$C$2:$C$368,LEFT($E684,1))</f>
        <v>5</v>
      </c>
      <c r="H684" s="82">
        <f t="shared" ref="H684:H690" si="9">G684/SUM(G$684:G$690)</f>
        <v>0.10638297872340426</v>
      </c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03"/>
      <c r="B685" s="103"/>
      <c r="C685" s="103"/>
      <c r="D685" s="116"/>
      <c r="E685" s="77" t="s">
        <v>468</v>
      </c>
      <c r="F685" s="78"/>
      <c r="G685" s="81">
        <f>COUNTIFS(Arq_12!$B$2:$B$368,$G$61,Arq_12!$C$2:$C$368,LEFT($E685,1))</f>
        <v>33</v>
      </c>
      <c r="H685" s="82">
        <f t="shared" si="9"/>
        <v>0.7021276595744681</v>
      </c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03"/>
      <c r="B686" s="103"/>
      <c r="C686" s="103"/>
      <c r="D686" s="116"/>
      <c r="E686" s="77" t="s">
        <v>469</v>
      </c>
      <c r="F686" s="78"/>
      <c r="G686" s="81">
        <f>COUNTIFS(Arq_12!$B$2:$B$368,$G$61,Arq_12!$C$2:$C$368,LEFT($E686,1))</f>
        <v>4</v>
      </c>
      <c r="H686" s="82">
        <f t="shared" si="9"/>
        <v>8.5106382978723402E-2</v>
      </c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03"/>
      <c r="B687" s="103"/>
      <c r="C687" s="103"/>
      <c r="D687" s="116"/>
      <c r="E687" s="77" t="s">
        <v>470</v>
      </c>
      <c r="F687" s="78"/>
      <c r="G687" s="81">
        <f>COUNTIFS(Arq_12!$B$2:$B$368,$G$61,Arq_12!$C$2:$C$368,LEFT($E687,1))</f>
        <v>3</v>
      </c>
      <c r="H687" s="82">
        <f t="shared" si="9"/>
        <v>6.3829787234042548E-2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03"/>
      <c r="B688" s="103"/>
      <c r="C688" s="103"/>
      <c r="D688" s="116"/>
      <c r="E688" s="77" t="s">
        <v>471</v>
      </c>
      <c r="F688" s="78"/>
      <c r="G688" s="81">
        <f>COUNTIFS(Arq_12!$B$2:$B$368,$G$61,Arq_12!$C$2:$C$368,LEFT($E688,1))</f>
        <v>0</v>
      </c>
      <c r="H688" s="82">
        <f t="shared" si="9"/>
        <v>0</v>
      </c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6.25" customHeight="1" x14ac:dyDescent="0.3">
      <c r="A689" s="103"/>
      <c r="B689" s="103"/>
      <c r="C689" s="103"/>
      <c r="D689" s="116"/>
      <c r="E689" s="77" t="s">
        <v>472</v>
      </c>
      <c r="F689" s="83"/>
      <c r="G689" s="81">
        <f>COUNTIFS(Arq_12!$B$2:$B$368,$G$61,Arq_12!$C$2:$C$368,LEFT($E689,1))</f>
        <v>0</v>
      </c>
      <c r="H689" s="82">
        <f t="shared" si="9"/>
        <v>0</v>
      </c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2.75" customHeight="1" x14ac:dyDescent="0.3">
      <c r="A690" s="104"/>
      <c r="B690" s="104"/>
      <c r="C690" s="104"/>
      <c r="D690" s="117"/>
      <c r="E690" s="77" t="s">
        <v>440</v>
      </c>
      <c r="F690" s="83"/>
      <c r="G690" s="81">
        <f>COUNTIFS(Arq_12!$B$2:$B$368,$G$61,Arq_12!$C$2:$C$368,"")</f>
        <v>2</v>
      </c>
      <c r="H690" s="82">
        <f t="shared" si="9"/>
        <v>4.2553191489361701E-2</v>
      </c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5" customHeight="1" x14ac:dyDescent="0.3">
      <c r="A691" s="106" t="s">
        <v>473</v>
      </c>
      <c r="B691" s="102" t="s">
        <v>133</v>
      </c>
      <c r="C691" s="102">
        <v>1</v>
      </c>
      <c r="D691" s="118" t="s">
        <v>474</v>
      </c>
      <c r="E691" s="27" t="s">
        <v>456</v>
      </c>
      <c r="F691" s="84"/>
      <c r="G691" s="68">
        <f>COUNTIFS(Arq_13!$B$2:$B$368,$G$61,Arq_13!$C$2:$C$368,LEFT($E691,1))</f>
        <v>8</v>
      </c>
      <c r="H691" s="69">
        <f t="shared" ref="H691:H699" si="10">G691/SUM(G$691:G$699)</f>
        <v>0.1702127659574468</v>
      </c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2.75" customHeight="1" x14ac:dyDescent="0.25">
      <c r="A692" s="103"/>
      <c r="B692" s="103"/>
      <c r="C692" s="103"/>
      <c r="D692" s="116"/>
      <c r="E692" s="27" t="s">
        <v>475</v>
      </c>
      <c r="F692" s="76"/>
      <c r="G692" s="68">
        <f>COUNTIFS(Arq_13!$B$2:$B$368,$G$61,Arq_13!$C$2:$C$368,LEFT($E692,1))</f>
        <v>8</v>
      </c>
      <c r="H692" s="69">
        <f t="shared" si="10"/>
        <v>0.1702127659574468</v>
      </c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" customHeight="1" x14ac:dyDescent="0.3">
      <c r="A693" s="103"/>
      <c r="B693" s="103"/>
      <c r="C693" s="103"/>
      <c r="D693" s="116"/>
      <c r="E693" s="27" t="s">
        <v>476</v>
      </c>
      <c r="F693" s="84"/>
      <c r="G693" s="68">
        <f>COUNTIFS(Arq_13!$B$2:$B$368,$G$61,Arq_13!$C$2:$C$368,LEFT($E693,1))</f>
        <v>8</v>
      </c>
      <c r="H693" s="69">
        <f t="shared" si="10"/>
        <v>0.1702127659574468</v>
      </c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2.75" customHeight="1" x14ac:dyDescent="0.3">
      <c r="A694" s="103"/>
      <c r="B694" s="103"/>
      <c r="C694" s="103"/>
      <c r="D694" s="116"/>
      <c r="E694" s="27" t="s">
        <v>477</v>
      </c>
      <c r="F694" s="84"/>
      <c r="G694" s="68">
        <f>COUNTIFS(Arq_13!$B$2:$B$368,$G$61,Arq_13!$C$2:$C$368,LEFT($E694,1))</f>
        <v>12</v>
      </c>
      <c r="H694" s="69">
        <f t="shared" si="10"/>
        <v>0.25531914893617019</v>
      </c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5" customHeight="1" x14ac:dyDescent="0.3">
      <c r="A695" s="103"/>
      <c r="B695" s="103"/>
      <c r="C695" s="103"/>
      <c r="D695" s="116"/>
      <c r="E695" s="27" t="s">
        <v>478</v>
      </c>
      <c r="F695" s="84"/>
      <c r="G695" s="68">
        <f>COUNTIFS(Arq_13!$B$2:$B$368,$G$61,Arq_13!$C$2:$C$368,LEFT($E695,1))</f>
        <v>5</v>
      </c>
      <c r="H695" s="69">
        <f t="shared" si="10"/>
        <v>0.10638297872340426</v>
      </c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5" customHeight="1" x14ac:dyDescent="0.3">
      <c r="A696" s="103"/>
      <c r="B696" s="103"/>
      <c r="C696" s="103"/>
      <c r="D696" s="116"/>
      <c r="E696" s="27" t="s">
        <v>479</v>
      </c>
      <c r="F696" s="84"/>
      <c r="G696" s="68">
        <f>COUNTIFS(Arq_13!$B$2:$B$368,$G$61,Arq_13!$C$2:$C$368,LEFT($E696,1))</f>
        <v>4</v>
      </c>
      <c r="H696" s="69">
        <f t="shared" si="10"/>
        <v>8.5106382978723402E-2</v>
      </c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2.75" customHeight="1" x14ac:dyDescent="0.25">
      <c r="A697" s="103"/>
      <c r="B697" s="103"/>
      <c r="C697" s="103"/>
      <c r="D697" s="116"/>
      <c r="E697" s="27" t="s">
        <v>480</v>
      </c>
      <c r="F697" s="76"/>
      <c r="G697" s="68">
        <f>COUNTIFS(Arq_13!$B$2:$B$368,$G$61,Arq_13!$C$2:$C$368,LEFT($E697,1))</f>
        <v>0</v>
      </c>
      <c r="H697" s="69">
        <f t="shared" si="10"/>
        <v>0</v>
      </c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03"/>
      <c r="B698" s="103"/>
      <c r="C698" s="103"/>
      <c r="D698" s="116"/>
      <c r="E698" s="27" t="s">
        <v>481</v>
      </c>
      <c r="F698" s="76"/>
      <c r="G698" s="68">
        <f>COUNTIFS(Arq_13!$B$2:$B$368,$G$61,Arq_13!$C$2:$C$368,LEFT($E698,1))</f>
        <v>0</v>
      </c>
      <c r="H698" s="69">
        <f t="shared" si="10"/>
        <v>0</v>
      </c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04"/>
      <c r="B699" s="104"/>
      <c r="C699" s="104"/>
      <c r="D699" s="117"/>
      <c r="E699" s="27" t="s">
        <v>440</v>
      </c>
      <c r="F699" s="76"/>
      <c r="G699" s="68">
        <f>COUNTIFS(Arq_13!$B$2:$B$368,$G$61,Arq_13!$C$2:$C$368,"")</f>
        <v>2</v>
      </c>
      <c r="H699" s="69">
        <f t="shared" si="10"/>
        <v>4.2553191489361701E-2</v>
      </c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3" t="s">
        <v>482</v>
      </c>
      <c r="B700" s="114" t="s">
        <v>133</v>
      </c>
      <c r="C700" s="114">
        <v>1</v>
      </c>
      <c r="D700" s="119" t="s">
        <v>483</v>
      </c>
      <c r="E700" s="77" t="s">
        <v>484</v>
      </c>
      <c r="F700" s="78"/>
      <c r="G700" s="81">
        <f>COUNTIFS(Arq_14!$B$2:$B$368,$G$61,Arq_14!$C$2:$C$368,LEFT($E700,1))</f>
        <v>0</v>
      </c>
      <c r="H700" s="82">
        <f t="shared" ref="H700:H707" si="11">G700/SUM(G$700:G$707)</f>
        <v>0</v>
      </c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03"/>
      <c r="B701" s="103"/>
      <c r="C701" s="103"/>
      <c r="D701" s="116"/>
      <c r="E701" s="77" t="s">
        <v>485</v>
      </c>
      <c r="F701" s="78"/>
      <c r="G701" s="81">
        <f>COUNTIFS(Arq_14!$B$2:$B$368,$G$61,Arq_14!$C$2:$C$368,LEFT($E701,1))</f>
        <v>7</v>
      </c>
      <c r="H701" s="82">
        <f t="shared" si="11"/>
        <v>0.14893617021276595</v>
      </c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03"/>
      <c r="B702" s="103"/>
      <c r="C702" s="103"/>
      <c r="D702" s="116"/>
      <c r="E702" s="77" t="s">
        <v>486</v>
      </c>
      <c r="F702" s="78"/>
      <c r="G702" s="81">
        <f>COUNTIFS(Arq_14!$B$2:$B$368,$G$61,Arq_14!$C$2:$C$368,LEFT($E702,1))</f>
        <v>6</v>
      </c>
      <c r="H702" s="82">
        <f t="shared" si="11"/>
        <v>0.1276595744680851</v>
      </c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03"/>
      <c r="B703" s="103"/>
      <c r="C703" s="103"/>
      <c r="D703" s="116"/>
      <c r="E703" s="77" t="s">
        <v>487</v>
      </c>
      <c r="F703" s="78"/>
      <c r="G703" s="81">
        <f>COUNTIFS(Arq_14!$B$2:$B$368,$G$61,Arq_14!$C$2:$C$368,LEFT($E703,1))</f>
        <v>7</v>
      </c>
      <c r="H703" s="82">
        <f t="shared" si="11"/>
        <v>0.14893617021276595</v>
      </c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03"/>
      <c r="B704" s="103"/>
      <c r="C704" s="103"/>
      <c r="D704" s="116"/>
      <c r="E704" s="77" t="s">
        <v>488</v>
      </c>
      <c r="F704" s="78"/>
      <c r="G704" s="81">
        <f>COUNTIFS(Arq_14!$B$2:$B$368,$G$61,Arq_14!$C$2:$C$368,LEFT($E704,1))</f>
        <v>12</v>
      </c>
      <c r="H704" s="82">
        <f t="shared" si="11"/>
        <v>0.25531914893617019</v>
      </c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03"/>
      <c r="B705" s="103"/>
      <c r="C705" s="103"/>
      <c r="D705" s="116"/>
      <c r="E705" s="77" t="s">
        <v>489</v>
      </c>
      <c r="F705" s="78"/>
      <c r="G705" s="81">
        <f>COUNTIFS(Arq_14!$B$2:$B$368,$G$61,Arq_14!$C$2:$C$368,LEFT($E705,1))</f>
        <v>13</v>
      </c>
      <c r="H705" s="82">
        <f t="shared" si="11"/>
        <v>0.27659574468085107</v>
      </c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03"/>
      <c r="B706" s="103"/>
      <c r="C706" s="103"/>
      <c r="D706" s="116"/>
      <c r="E706" s="77" t="s">
        <v>490</v>
      </c>
      <c r="F706" s="78"/>
      <c r="G706" s="81">
        <f>COUNTIFS(Arq_14!$B$2:$B$368,$G$61,Arq_14!$C$2:$C$368,LEFT($E706,1))</f>
        <v>0</v>
      </c>
      <c r="H706" s="82">
        <f t="shared" si="11"/>
        <v>0</v>
      </c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04"/>
      <c r="B707" s="104"/>
      <c r="C707" s="104"/>
      <c r="D707" s="117"/>
      <c r="E707" s="77" t="s">
        <v>440</v>
      </c>
      <c r="F707" s="78"/>
      <c r="G707" s="81">
        <f>COUNTIFS(Arq_14!$B$2:$B$368,$G$61,Arq_14!$C$2:$C$368,"")</f>
        <v>2</v>
      </c>
      <c r="H707" s="82">
        <f t="shared" si="11"/>
        <v>4.2553191489361701E-2</v>
      </c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5.5" customHeight="1" x14ac:dyDescent="0.25">
      <c r="A708" s="106" t="s">
        <v>491</v>
      </c>
      <c r="B708" s="102" t="s">
        <v>133</v>
      </c>
      <c r="C708" s="102">
        <v>1</v>
      </c>
      <c r="D708" s="118" t="s">
        <v>492</v>
      </c>
      <c r="E708" s="27" t="s">
        <v>493</v>
      </c>
      <c r="F708" s="76"/>
      <c r="G708" s="68">
        <f>COUNTIFS(Arq_15!$B$2:$B$368,$G$61,Arq_15!$C$2:$C$368,LEFT($E708,1))</f>
        <v>0</v>
      </c>
      <c r="H708" s="69">
        <f t="shared" ref="H708:H714" si="12">G708/SUM(G$708:G$714)</f>
        <v>0</v>
      </c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5.5" customHeight="1" x14ac:dyDescent="0.25">
      <c r="A709" s="103"/>
      <c r="B709" s="103"/>
      <c r="C709" s="103"/>
      <c r="D709" s="116"/>
      <c r="E709" s="27" t="s">
        <v>494</v>
      </c>
      <c r="F709" s="76"/>
      <c r="G709" s="68">
        <f>COUNTIFS(Arq_15!$B$2:$B$368,$G$61,Arq_15!$C$2:$C$368,LEFT($E709,1))</f>
        <v>6</v>
      </c>
      <c r="H709" s="69">
        <f t="shared" si="12"/>
        <v>0.1276595744680851</v>
      </c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5.5" customHeight="1" x14ac:dyDescent="0.25">
      <c r="A710" s="103"/>
      <c r="B710" s="103"/>
      <c r="C710" s="103"/>
      <c r="D710" s="116"/>
      <c r="E710" s="27" t="s">
        <v>495</v>
      </c>
      <c r="F710" s="76"/>
      <c r="G710" s="68">
        <f>COUNTIFS(Arq_15!$B$2:$B$368,$G$61,Arq_15!$C$2:$C$368,LEFT($E710,1))</f>
        <v>23</v>
      </c>
      <c r="H710" s="69">
        <f t="shared" si="12"/>
        <v>0.48936170212765956</v>
      </c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03"/>
      <c r="B711" s="103"/>
      <c r="C711" s="103"/>
      <c r="D711" s="116"/>
      <c r="E711" s="27" t="s">
        <v>496</v>
      </c>
      <c r="F711" s="76"/>
      <c r="G711" s="68">
        <f>COUNTIFS(Arq_15!$B$2:$B$368,$G$61,Arq_15!$C$2:$C$368,LEFT($E711,1))</f>
        <v>7</v>
      </c>
      <c r="H711" s="69">
        <f t="shared" si="12"/>
        <v>0.14893617021276595</v>
      </c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03"/>
      <c r="B712" s="103"/>
      <c r="C712" s="103"/>
      <c r="D712" s="116"/>
      <c r="E712" s="27" t="s">
        <v>497</v>
      </c>
      <c r="F712" s="76"/>
      <c r="G712" s="68">
        <f>COUNTIFS(Arq_15!$B$2:$B$368,$G$61,Arq_15!$C$2:$C$368,LEFT($E712,1))</f>
        <v>5</v>
      </c>
      <c r="H712" s="69">
        <f t="shared" si="12"/>
        <v>0.10638297872340426</v>
      </c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03"/>
      <c r="B713" s="103"/>
      <c r="C713" s="103"/>
      <c r="D713" s="116"/>
      <c r="E713" s="27" t="s">
        <v>498</v>
      </c>
      <c r="F713" s="76"/>
      <c r="G713" s="68">
        <f>COUNTIFS(Arq_15!$B$2:$B$368,$G$61,Arq_15!$C$2:$C$368,LEFT($E713,1))</f>
        <v>4</v>
      </c>
      <c r="H713" s="69">
        <f t="shared" si="12"/>
        <v>8.5106382978723402E-2</v>
      </c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04"/>
      <c r="B714" s="104"/>
      <c r="C714" s="104"/>
      <c r="D714" s="117"/>
      <c r="E714" s="27" t="s">
        <v>440</v>
      </c>
      <c r="F714" s="76"/>
      <c r="G714" s="68">
        <f>COUNTIFS(Arq_15!$B$2:$B$368,$G$61,Arq_15!$C$2:$C$368,"")</f>
        <v>2</v>
      </c>
      <c r="H714" s="69">
        <f t="shared" si="12"/>
        <v>4.2553191489361701E-2</v>
      </c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3" t="s">
        <v>499</v>
      </c>
      <c r="B715" s="114" t="s">
        <v>133</v>
      </c>
      <c r="C715" s="114">
        <v>1</v>
      </c>
      <c r="D715" s="119" t="s">
        <v>500</v>
      </c>
      <c r="E715" s="77" t="s">
        <v>501</v>
      </c>
      <c r="F715" s="78"/>
      <c r="G715" s="81">
        <f>COUNTIFS(Arq_16!$B$2:$B$368,$G$61,Arq_16!$C$2:$C$368,LEFT($E715,1))</f>
        <v>22</v>
      </c>
      <c r="H715" s="82">
        <f t="shared" ref="H715:H720" si="13">G715/SUM(G$715:G$720)</f>
        <v>0.46808510638297873</v>
      </c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03"/>
      <c r="B716" s="103"/>
      <c r="C716" s="103"/>
      <c r="D716" s="116"/>
      <c r="E716" s="77" t="s">
        <v>502</v>
      </c>
      <c r="F716" s="78"/>
      <c r="G716" s="81">
        <f>COUNTIFS(Arq_16!$B$2:$B$368,$G$61,Arq_16!$C$2:$C$368,LEFT($E716,1))</f>
        <v>3</v>
      </c>
      <c r="H716" s="82">
        <f t="shared" si="13"/>
        <v>6.3829787234042548E-2</v>
      </c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03"/>
      <c r="B717" s="103"/>
      <c r="C717" s="103"/>
      <c r="D717" s="116"/>
      <c r="E717" s="77" t="s">
        <v>503</v>
      </c>
      <c r="F717" s="78"/>
      <c r="G717" s="81">
        <f>COUNTIFS(Arq_16!$B$2:$B$368,$G$61,Arq_16!$C$2:$C$368,LEFT($E717,1))</f>
        <v>1</v>
      </c>
      <c r="H717" s="82">
        <f t="shared" si="13"/>
        <v>2.1276595744680851E-2</v>
      </c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03"/>
      <c r="B718" s="103"/>
      <c r="C718" s="103"/>
      <c r="D718" s="116"/>
      <c r="E718" s="77" t="s">
        <v>504</v>
      </c>
      <c r="F718" s="78"/>
      <c r="G718" s="81">
        <f>COUNTIFS(Arq_16!$B$2:$B$368,$G$61,Arq_16!$C$2:$C$368,LEFT($E718,1))</f>
        <v>5</v>
      </c>
      <c r="H718" s="82">
        <f t="shared" si="13"/>
        <v>0.10638297872340426</v>
      </c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03"/>
      <c r="B719" s="103"/>
      <c r="C719" s="103"/>
      <c r="D719" s="116"/>
      <c r="E719" s="77" t="s">
        <v>505</v>
      </c>
      <c r="F719" s="78"/>
      <c r="G719" s="81">
        <f>COUNTIFS(Arq_16!$B$2:$B$368,$G$61,Arq_16!$C$2:$C$368,LEFT($E719,1))</f>
        <v>14</v>
      </c>
      <c r="H719" s="82">
        <f t="shared" si="13"/>
        <v>0.2978723404255319</v>
      </c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04"/>
      <c r="B720" s="104"/>
      <c r="C720" s="104"/>
      <c r="D720" s="117"/>
      <c r="E720" s="77" t="s">
        <v>440</v>
      </c>
      <c r="F720" s="78"/>
      <c r="G720" s="81">
        <f>COUNTIFS(Arq_16!$B$2:$B$368,$G$61,Arq_16!$C$2:$C$368,"")</f>
        <v>2</v>
      </c>
      <c r="H720" s="82">
        <f t="shared" si="13"/>
        <v>4.2553191489361701E-2</v>
      </c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06" t="s">
        <v>506</v>
      </c>
      <c r="B721" s="102" t="s">
        <v>133</v>
      </c>
      <c r="C721" s="102">
        <v>1</v>
      </c>
      <c r="D721" s="118" t="s">
        <v>507</v>
      </c>
      <c r="E721" s="27" t="s">
        <v>508</v>
      </c>
      <c r="F721" s="76"/>
      <c r="G721" s="68">
        <f>COUNTIFS(Arq_17!$B$2:$B$368,$G$61,Arq_17!$C$2:$C$368,LEFT($E721,1))</f>
        <v>45</v>
      </c>
      <c r="H721" s="69">
        <f t="shared" ref="H721:H732" si="14">G721/SUM(G$721:G$732)</f>
        <v>0.95744680851063835</v>
      </c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03"/>
      <c r="B722" s="103"/>
      <c r="C722" s="103"/>
      <c r="D722" s="116"/>
      <c r="E722" s="27" t="s">
        <v>509</v>
      </c>
      <c r="F722" s="76"/>
      <c r="G722" s="68">
        <f>COUNTIFS(Arq_17!$B$2:$B$368,$G$61,Arq_17!$C$2:$C$368,LEFT($E722,1))</f>
        <v>0</v>
      </c>
      <c r="H722" s="69">
        <f t="shared" si="14"/>
        <v>0</v>
      </c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03"/>
      <c r="B723" s="103"/>
      <c r="C723" s="103"/>
      <c r="D723" s="116"/>
      <c r="E723" s="27" t="s">
        <v>510</v>
      </c>
      <c r="F723" s="76"/>
      <c r="G723" s="68">
        <f>COUNTIFS(Arq_17!$B$2:$B$368,$G$61,Arq_17!$C$2:$C$368,LEFT($E723,1))</f>
        <v>0</v>
      </c>
      <c r="H723" s="69">
        <f t="shared" si="14"/>
        <v>0</v>
      </c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03"/>
      <c r="B724" s="103"/>
      <c r="C724" s="103"/>
      <c r="D724" s="116"/>
      <c r="E724" s="27" t="s">
        <v>511</v>
      </c>
      <c r="F724" s="76"/>
      <c r="G724" s="68">
        <f>COUNTIFS(Arq_17!$B$2:$B$368,$G$61,Arq_17!$C$2:$C$368,LEFT($E724,1))</f>
        <v>0</v>
      </c>
      <c r="H724" s="69">
        <f t="shared" si="14"/>
        <v>0</v>
      </c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03"/>
      <c r="B725" s="103"/>
      <c r="C725" s="103"/>
      <c r="D725" s="116"/>
      <c r="E725" s="27" t="s">
        <v>512</v>
      </c>
      <c r="F725" s="76"/>
      <c r="G725" s="68">
        <f>COUNTIFS(Arq_17!$B$2:$B$368,$G$61,Arq_17!$C$2:$C$368,LEFT($E725,1))</f>
        <v>0</v>
      </c>
      <c r="H725" s="69">
        <f t="shared" si="14"/>
        <v>0</v>
      </c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03"/>
      <c r="B726" s="103"/>
      <c r="C726" s="103"/>
      <c r="D726" s="116"/>
      <c r="E726" s="27" t="s">
        <v>513</v>
      </c>
      <c r="F726" s="76"/>
      <c r="G726" s="68">
        <f>COUNTIFS(Arq_17!$B$2:$B$368,$G$61,Arq_17!$C$2:$C$368,LEFT($E726,1))</f>
        <v>0</v>
      </c>
      <c r="H726" s="69">
        <f t="shared" si="14"/>
        <v>0</v>
      </c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03"/>
      <c r="B727" s="103"/>
      <c r="C727" s="103"/>
      <c r="D727" s="116"/>
      <c r="E727" s="27" t="s">
        <v>514</v>
      </c>
      <c r="F727" s="76"/>
      <c r="G727" s="68">
        <f>COUNTIFS(Arq_17!$B$2:$B$368,$G$61,Arq_17!$C$2:$C$368,LEFT($E727,1))</f>
        <v>0</v>
      </c>
      <c r="H727" s="69">
        <f t="shared" si="14"/>
        <v>0</v>
      </c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03"/>
      <c r="B728" s="103"/>
      <c r="C728" s="103"/>
      <c r="D728" s="116"/>
      <c r="E728" s="27" t="s">
        <v>515</v>
      </c>
      <c r="F728" s="76"/>
      <c r="G728" s="68">
        <f>COUNTIFS(Arq_17!$B$2:$B$368,$G$61,Arq_17!$C$2:$C$368,LEFT($E728,1))</f>
        <v>0</v>
      </c>
      <c r="H728" s="69">
        <f t="shared" si="14"/>
        <v>0</v>
      </c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03"/>
      <c r="B729" s="103"/>
      <c r="C729" s="103"/>
      <c r="D729" s="116"/>
      <c r="E729" s="27" t="s">
        <v>516</v>
      </c>
      <c r="F729" s="76"/>
      <c r="G729" s="68">
        <f>COUNTIFS(Arq_17!$B$2:$B$368,$G$61,Arq_17!$C$2:$C$368,LEFT($E729,1))</f>
        <v>0</v>
      </c>
      <c r="H729" s="69">
        <f t="shared" si="14"/>
        <v>0</v>
      </c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03"/>
      <c r="B730" s="103"/>
      <c r="C730" s="103"/>
      <c r="D730" s="116"/>
      <c r="E730" s="27" t="s">
        <v>517</v>
      </c>
      <c r="F730" s="76"/>
      <c r="G730" s="68">
        <f>COUNTIFS(Arq_17!$B$2:$B$368,$G$61,Arq_17!$C$2:$C$368,LEFT($E730,1))</f>
        <v>0</v>
      </c>
      <c r="H730" s="69">
        <f t="shared" si="14"/>
        <v>0</v>
      </c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03"/>
      <c r="B731" s="103"/>
      <c r="C731" s="103"/>
      <c r="D731" s="116"/>
      <c r="E731" s="27" t="s">
        <v>518</v>
      </c>
      <c r="F731" s="76"/>
      <c r="G731" s="68">
        <f>COUNTIFS(Arq_17!$B$2:$B$368,$G$61,Arq_17!$C$2:$C$368,LEFT($E731,1))</f>
        <v>0</v>
      </c>
      <c r="H731" s="69">
        <f t="shared" si="14"/>
        <v>0</v>
      </c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04"/>
      <c r="B732" s="104"/>
      <c r="C732" s="104"/>
      <c r="D732" s="117"/>
      <c r="E732" s="27" t="s">
        <v>440</v>
      </c>
      <c r="F732" s="76"/>
      <c r="G732" s="68">
        <f>COUNTIFS(Arq_17!$B$2:$B$368,$G$61,Arq_17!$C$2:$C$368,"")</f>
        <v>2</v>
      </c>
      <c r="H732" s="69">
        <f t="shared" si="14"/>
        <v>4.2553191489361701E-2</v>
      </c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3" t="s">
        <v>519</v>
      </c>
      <c r="B733" s="114" t="s">
        <v>133</v>
      </c>
      <c r="C733" s="114">
        <v>1</v>
      </c>
      <c r="D733" s="119" t="s">
        <v>520</v>
      </c>
      <c r="E733" s="77" t="s">
        <v>521</v>
      </c>
      <c r="F733" s="78"/>
      <c r="G733" s="81">
        <f>COUNTIFS(Arq_18!$B$2:$B$368,$G$61,Arq_18!$C$2:$C$368,LEFT($E733,1))</f>
        <v>39</v>
      </c>
      <c r="H733" s="82">
        <f t="shared" ref="H733:H739" si="15">G733/SUM(G$733:G$739)</f>
        <v>0.82978723404255317</v>
      </c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03"/>
      <c r="B734" s="103"/>
      <c r="C734" s="103"/>
      <c r="D734" s="116"/>
      <c r="E734" s="77" t="s">
        <v>522</v>
      </c>
      <c r="F734" s="78"/>
      <c r="G734" s="81">
        <f>COUNTIFS(Arq_18!$B$2:$B$368,$G$61,Arq_18!$C$2:$C$368,LEFT($E734,1))</f>
        <v>0</v>
      </c>
      <c r="H734" s="82">
        <f t="shared" si="15"/>
        <v>0</v>
      </c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03"/>
      <c r="B735" s="103"/>
      <c r="C735" s="103"/>
      <c r="D735" s="116"/>
      <c r="E735" s="77" t="s">
        <v>523</v>
      </c>
      <c r="F735" s="78"/>
      <c r="G735" s="81">
        <f>COUNTIFS(Arq_18!$B$2:$B$368,$G$61,Arq_18!$C$2:$C$368,LEFT($E735,1))</f>
        <v>5</v>
      </c>
      <c r="H735" s="82">
        <f t="shared" si="15"/>
        <v>0.10638297872340426</v>
      </c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03"/>
      <c r="B736" s="103"/>
      <c r="C736" s="103"/>
      <c r="D736" s="116"/>
      <c r="E736" s="77" t="s">
        <v>524</v>
      </c>
      <c r="F736" s="78"/>
      <c r="G736" s="81">
        <f>COUNTIFS(Arq_18!$B$2:$B$368,$G$61,Arq_18!$C$2:$C$368,LEFT($E736,1))</f>
        <v>1</v>
      </c>
      <c r="H736" s="82">
        <f t="shared" si="15"/>
        <v>2.1276595744680851E-2</v>
      </c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03"/>
      <c r="B737" s="103"/>
      <c r="C737" s="103"/>
      <c r="D737" s="116"/>
      <c r="E737" s="77" t="s">
        <v>525</v>
      </c>
      <c r="F737" s="78"/>
      <c r="G737" s="81">
        <f>COUNTIFS(Arq_18!$B$2:$B$368,$G$61,Arq_18!$C$2:$C$368,LEFT($E737,1))</f>
        <v>0</v>
      </c>
      <c r="H737" s="82">
        <f t="shared" si="15"/>
        <v>0</v>
      </c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03"/>
      <c r="B738" s="103"/>
      <c r="C738" s="103"/>
      <c r="D738" s="116"/>
      <c r="E738" s="77" t="s">
        <v>526</v>
      </c>
      <c r="F738" s="78"/>
      <c r="G738" s="81">
        <f>COUNTIFS(Arq_18!$B$2:$B$368,$G$61,Arq_18!$C$2:$C$368,LEFT($E738,1))</f>
        <v>0</v>
      </c>
      <c r="H738" s="82">
        <f t="shared" si="15"/>
        <v>0</v>
      </c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04"/>
      <c r="B739" s="104"/>
      <c r="C739" s="104"/>
      <c r="D739" s="117"/>
      <c r="E739" s="77" t="s">
        <v>440</v>
      </c>
      <c r="F739" s="78"/>
      <c r="G739" s="81">
        <f>COUNTIFS(Arq_18!$B$2:$B$368,$G$61,Arq_18!$C$2:$C$368,"")</f>
        <v>2</v>
      </c>
      <c r="H739" s="82">
        <f t="shared" si="15"/>
        <v>4.2553191489361701E-2</v>
      </c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06" t="s">
        <v>527</v>
      </c>
      <c r="B740" s="102" t="s">
        <v>133</v>
      </c>
      <c r="C740" s="102">
        <v>1</v>
      </c>
      <c r="D740" s="118" t="s">
        <v>528</v>
      </c>
      <c r="E740" s="27" t="s">
        <v>521</v>
      </c>
      <c r="F740" s="76"/>
      <c r="G740" s="68">
        <f>COUNTIFS(Arq_19!$B$2:$B$368,$G$61,Arq_19!$C$2:$C$368,LEFT($E740,1))</f>
        <v>16</v>
      </c>
      <c r="H740" s="69">
        <f t="shared" ref="H740:H746" si="16">G740/SUM(G$740:G$746)</f>
        <v>0.34042553191489361</v>
      </c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03"/>
      <c r="B741" s="103"/>
      <c r="C741" s="103"/>
      <c r="D741" s="116"/>
      <c r="E741" s="27" t="s">
        <v>529</v>
      </c>
      <c r="F741" s="76"/>
      <c r="G741" s="68">
        <f>COUNTIFS(Arq_19!$B$2:$B$368,$G$61,Arq_19!$C$2:$C$368,LEFT($E741,1))</f>
        <v>14</v>
      </c>
      <c r="H741" s="69">
        <f t="shared" si="16"/>
        <v>0.2978723404255319</v>
      </c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03"/>
      <c r="B742" s="103"/>
      <c r="C742" s="103"/>
      <c r="D742" s="116"/>
      <c r="E742" s="27" t="s">
        <v>530</v>
      </c>
      <c r="F742" s="76"/>
      <c r="G742" s="68">
        <f>COUNTIFS(Arq_19!$B$2:$B$368,$G$61,Arq_19!$C$2:$C$368,LEFT($E742,1))</f>
        <v>1</v>
      </c>
      <c r="H742" s="69">
        <f t="shared" si="16"/>
        <v>2.1276595744680851E-2</v>
      </c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03"/>
      <c r="B743" s="103"/>
      <c r="C743" s="103"/>
      <c r="D743" s="116"/>
      <c r="E743" s="27" t="s">
        <v>531</v>
      </c>
      <c r="F743" s="76"/>
      <c r="G743" s="68">
        <f>COUNTIFS(Arq_19!$B$2:$B$368,$G$61,Arq_19!$C$2:$C$368,LEFT($E743,1))</f>
        <v>12</v>
      </c>
      <c r="H743" s="69">
        <f t="shared" si="16"/>
        <v>0.25531914893617019</v>
      </c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03"/>
      <c r="B744" s="103"/>
      <c r="C744" s="103"/>
      <c r="D744" s="116"/>
      <c r="E744" s="27" t="s">
        <v>532</v>
      </c>
      <c r="F744" s="76"/>
      <c r="G744" s="68">
        <f>COUNTIFS(Arq_19!$B$2:$B$368,$G$61,Arq_19!$C$2:$C$368,LEFT($E744,1))</f>
        <v>0</v>
      </c>
      <c r="H744" s="69">
        <f t="shared" si="16"/>
        <v>0</v>
      </c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03"/>
      <c r="B745" s="103"/>
      <c r="C745" s="103"/>
      <c r="D745" s="116"/>
      <c r="E745" s="27" t="s">
        <v>533</v>
      </c>
      <c r="F745" s="76"/>
      <c r="G745" s="68">
        <f>COUNTIFS(Arq_19!$B$2:$B$368,$G$61,Arq_19!$C$2:$C$368,LEFT($E745,1))</f>
        <v>2</v>
      </c>
      <c r="H745" s="69">
        <f t="shared" si="16"/>
        <v>4.2553191489361701E-2</v>
      </c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04"/>
      <c r="B746" s="104"/>
      <c r="C746" s="104"/>
      <c r="D746" s="117"/>
      <c r="E746" s="27" t="s">
        <v>440</v>
      </c>
      <c r="F746" s="76"/>
      <c r="G746" s="68">
        <f>COUNTIFS(Arq_19!$B$2:$B$368,$G$61,Arq_19!$C$2:$C$368,"")</f>
        <v>2</v>
      </c>
      <c r="H746" s="69">
        <f t="shared" si="16"/>
        <v>4.2553191489361701E-2</v>
      </c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3" t="s">
        <v>534</v>
      </c>
      <c r="B747" s="114" t="s">
        <v>133</v>
      </c>
      <c r="C747" s="114">
        <v>1</v>
      </c>
      <c r="D747" s="119" t="s">
        <v>535</v>
      </c>
      <c r="E747" s="77" t="s">
        <v>536</v>
      </c>
      <c r="F747" s="78"/>
      <c r="G747" s="81">
        <f>COUNTIFS(Arq_20!$B$2:$B$368,$G$61,Arq_20!$C$2:$C$368,LEFT($E747,1))</f>
        <v>36</v>
      </c>
      <c r="H747" s="82">
        <f t="shared" ref="H747:H753" si="17">G747/SUM(G$747:G$753)</f>
        <v>0.76595744680851063</v>
      </c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03"/>
      <c r="B748" s="103"/>
      <c r="C748" s="103"/>
      <c r="D748" s="116"/>
      <c r="E748" s="77" t="s">
        <v>537</v>
      </c>
      <c r="F748" s="78"/>
      <c r="G748" s="81">
        <f>COUNTIFS(Arq_20!$B$2:$B$368,$G$61,Arq_20!$C$2:$C$368,LEFT($E748,1))</f>
        <v>4</v>
      </c>
      <c r="H748" s="82">
        <f t="shared" si="17"/>
        <v>8.5106382978723402E-2</v>
      </c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03"/>
      <c r="B749" s="103"/>
      <c r="C749" s="103"/>
      <c r="D749" s="116"/>
      <c r="E749" s="77" t="s">
        <v>538</v>
      </c>
      <c r="F749" s="78"/>
      <c r="G749" s="81">
        <f>COUNTIFS(Arq_20!$B$2:$B$368,$G$61,Arq_20!$C$2:$C$368,LEFT($E749,1))</f>
        <v>4</v>
      </c>
      <c r="H749" s="82">
        <f t="shared" si="17"/>
        <v>8.5106382978723402E-2</v>
      </c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03"/>
      <c r="B750" s="103"/>
      <c r="C750" s="103"/>
      <c r="D750" s="116"/>
      <c r="E750" s="77" t="s">
        <v>539</v>
      </c>
      <c r="F750" s="78"/>
      <c r="G750" s="81">
        <f>COUNTIFS(Arq_20!$B$2:$B$368,$G$61,Arq_20!$C$2:$C$368,LEFT($E750,1))</f>
        <v>0</v>
      </c>
      <c r="H750" s="82">
        <f t="shared" si="17"/>
        <v>0</v>
      </c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03"/>
      <c r="B751" s="103"/>
      <c r="C751" s="103"/>
      <c r="D751" s="116"/>
      <c r="E751" s="77" t="s">
        <v>540</v>
      </c>
      <c r="F751" s="78"/>
      <c r="G751" s="81">
        <f>COUNTIFS(Arq_20!$B$2:$B$368,$G$61,Arq_20!$C$2:$C$368,LEFT($E751,1))</f>
        <v>0</v>
      </c>
      <c r="H751" s="82">
        <f t="shared" si="17"/>
        <v>0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03"/>
      <c r="B752" s="103"/>
      <c r="C752" s="103"/>
      <c r="D752" s="116"/>
      <c r="E752" s="77" t="s">
        <v>541</v>
      </c>
      <c r="F752" s="78"/>
      <c r="G752" s="81">
        <f>COUNTIFS(Arq_20!$B$2:$B$368,$G$61,Arq_20!$C$2:$C$368,LEFT($E752,1))</f>
        <v>1</v>
      </c>
      <c r="H752" s="82">
        <f t="shared" si="17"/>
        <v>2.1276595744680851E-2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04"/>
      <c r="B753" s="104"/>
      <c r="C753" s="104"/>
      <c r="D753" s="117"/>
      <c r="E753" s="77" t="s">
        <v>440</v>
      </c>
      <c r="F753" s="78"/>
      <c r="G753" s="81">
        <f>COUNTIFS(Arq_20!$B$2:$B$368,$G$61,Arq_20!$C$2:$C$368,"")</f>
        <v>2</v>
      </c>
      <c r="H753" s="82">
        <f t="shared" si="17"/>
        <v>4.2553191489361701E-2</v>
      </c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06" t="s">
        <v>542</v>
      </c>
      <c r="B754" s="102" t="s">
        <v>133</v>
      </c>
      <c r="C754" s="102">
        <v>1</v>
      </c>
      <c r="D754" s="118" t="s">
        <v>543</v>
      </c>
      <c r="E754" s="27" t="s">
        <v>544</v>
      </c>
      <c r="F754" s="76"/>
      <c r="G754" s="68">
        <f>COUNTIFS(Arq_21!$B$2:$B$368,$G$61,Arq_21!$C$2:$C$368,LEFT($E754,1))</f>
        <v>30</v>
      </c>
      <c r="H754" s="69">
        <f t="shared" ref="H754:H759" si="18">G754/SUM(G$754:G$760)</f>
        <v>0.63829787234042556</v>
      </c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03"/>
      <c r="B755" s="103"/>
      <c r="C755" s="103"/>
      <c r="D755" s="116"/>
      <c r="E755" s="27" t="s">
        <v>545</v>
      </c>
      <c r="F755" s="76"/>
      <c r="G755" s="68">
        <f>COUNTIFS(Arq_21!$B$2:$B$368,$G$61,Arq_21!$C$2:$C$368,LEFT($E755,1))</f>
        <v>1</v>
      </c>
      <c r="H755" s="69">
        <f t="shared" si="18"/>
        <v>2.1276595744680851E-2</v>
      </c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03"/>
      <c r="B756" s="103"/>
      <c r="C756" s="103"/>
      <c r="D756" s="116"/>
      <c r="E756" s="27" t="s">
        <v>546</v>
      </c>
      <c r="F756" s="76"/>
      <c r="G756" s="68">
        <f>COUNTIFS(Arq_21!$B$2:$B$368,$G$61,Arq_21!$C$2:$C$368,LEFT($E756,1))</f>
        <v>2</v>
      </c>
      <c r="H756" s="69">
        <f t="shared" si="18"/>
        <v>4.2553191489361701E-2</v>
      </c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4.75" customHeight="1" x14ac:dyDescent="0.25">
      <c r="A757" s="103"/>
      <c r="B757" s="103"/>
      <c r="C757" s="103"/>
      <c r="D757" s="116"/>
      <c r="E757" s="27" t="s">
        <v>547</v>
      </c>
      <c r="F757" s="76"/>
      <c r="G757" s="68">
        <f>COUNTIFS(Arq_21!$B$2:$B$368,$G$61,Arq_21!$C$2:$C$368,LEFT($E757,1))</f>
        <v>9</v>
      </c>
      <c r="H757" s="69">
        <f t="shared" si="18"/>
        <v>0.19148936170212766</v>
      </c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03"/>
      <c r="B758" s="103"/>
      <c r="C758" s="103"/>
      <c r="D758" s="116"/>
      <c r="E758" s="27" t="s">
        <v>548</v>
      </c>
      <c r="F758" s="76"/>
      <c r="G758" s="68">
        <f>COUNTIFS(Arq_21!$B$2:$B$368,$G$61,Arq_21!$C$2:$C$368,LEFT($E758,1))</f>
        <v>3</v>
      </c>
      <c r="H758" s="69">
        <f t="shared" si="18"/>
        <v>6.3829787234042548E-2</v>
      </c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03"/>
      <c r="B759" s="103"/>
      <c r="C759" s="103"/>
      <c r="D759" s="116"/>
      <c r="E759" s="27" t="s">
        <v>549</v>
      </c>
      <c r="F759" s="76"/>
      <c r="G759" s="68">
        <f>COUNTIFS(Arq_21!$B$2:$B$368,$G$61,Arq_21!$C$2:$C$368,LEFT($E759,1))</f>
        <v>0</v>
      </c>
      <c r="H759" s="69">
        <f t="shared" si="18"/>
        <v>0</v>
      </c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04"/>
      <c r="B760" s="104"/>
      <c r="C760" s="104"/>
      <c r="D760" s="117"/>
      <c r="E760" s="27" t="s">
        <v>440</v>
      </c>
      <c r="F760" s="76"/>
      <c r="G760" s="68">
        <f>COUNTIFS(Arq_21!$B$2:$B$368,$G$61,Arq_21!$C$2:$C$368,"")</f>
        <v>2</v>
      </c>
      <c r="H760" s="69">
        <f>$G$760/SUM($G754:$G760)</f>
        <v>4.2553191489361701E-2</v>
      </c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3" t="s">
        <v>550</v>
      </c>
      <c r="B761" s="114" t="s">
        <v>21</v>
      </c>
      <c r="C761" s="114">
        <v>2</v>
      </c>
      <c r="D761" s="115" t="s">
        <v>551</v>
      </c>
      <c r="E761" s="85" t="s">
        <v>85</v>
      </c>
      <c r="F761" s="78"/>
      <c r="G761" s="86"/>
      <c r="H761" s="86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03"/>
      <c r="B762" s="103"/>
      <c r="C762" s="103"/>
      <c r="D762" s="116"/>
      <c r="E762" s="85" t="s">
        <v>87</v>
      </c>
      <c r="F762" s="78"/>
      <c r="G762" s="81">
        <f>COUNTIFS(Arq_22!$B$2:$B$368,$G$61,Arq_22!$C$2:$C$368,VALUE(LEFT($E$762,2)))</f>
        <v>0</v>
      </c>
      <c r="H762" s="82">
        <f t="shared" ref="H762:H790" si="19">G762/SUM(G$762:G$790)</f>
        <v>0</v>
      </c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03"/>
      <c r="B763" s="103"/>
      <c r="C763" s="103"/>
      <c r="D763" s="116"/>
      <c r="E763" s="85" t="s">
        <v>88</v>
      </c>
      <c r="F763" s="78"/>
      <c r="G763" s="81">
        <f>COUNTIFS(Arq_22!$B$2:$B$368,$G$61,Arq_22!$C$2:$C$368,VALUE(LEFT($E$763,2)))</f>
        <v>0</v>
      </c>
      <c r="H763" s="82">
        <f t="shared" si="19"/>
        <v>0</v>
      </c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03"/>
      <c r="B764" s="103"/>
      <c r="C764" s="103"/>
      <c r="D764" s="116"/>
      <c r="E764" s="85" t="s">
        <v>89</v>
      </c>
      <c r="F764" s="78"/>
      <c r="G764" s="81">
        <f>COUNTIFS(Arq_22!$B$2:$B$368,$G$61,Arq_22!$C$2:$C$368,VALUE(LEFT($E$764,2)))</f>
        <v>0</v>
      </c>
      <c r="H764" s="82">
        <f t="shared" si="19"/>
        <v>0</v>
      </c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03"/>
      <c r="B765" s="103"/>
      <c r="C765" s="103"/>
      <c r="D765" s="116"/>
      <c r="E765" s="85" t="s">
        <v>90</v>
      </c>
      <c r="F765" s="78"/>
      <c r="G765" s="81">
        <f>COUNTIFS(Arq_22!$B$2:$B$368,$G$61,Arq_22!$C$2:$C$368,VALUE(LEFT($E$765,2)))</f>
        <v>0</v>
      </c>
      <c r="H765" s="82">
        <f t="shared" si="19"/>
        <v>0</v>
      </c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03"/>
      <c r="B766" s="103"/>
      <c r="C766" s="103"/>
      <c r="D766" s="116"/>
      <c r="E766" s="85" t="s">
        <v>91</v>
      </c>
      <c r="F766" s="78"/>
      <c r="G766" s="81">
        <f>COUNTIFS(Arq_22!$B$2:$B$368,$G$61,Arq_22!$C$2:$C$368,VALUE(LEFT($E$766,2)))</f>
        <v>0</v>
      </c>
      <c r="H766" s="82">
        <f t="shared" si="19"/>
        <v>0</v>
      </c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03"/>
      <c r="B767" s="103"/>
      <c r="C767" s="103"/>
      <c r="D767" s="116"/>
      <c r="E767" s="85" t="s">
        <v>92</v>
      </c>
      <c r="F767" s="78"/>
      <c r="G767" s="81">
        <f>COUNTIFS(Arq_22!$B$2:$B$368,$G$61,Arq_22!$C$2:$C$368,VALUE(LEFT($E$767,2)))</f>
        <v>0</v>
      </c>
      <c r="H767" s="82">
        <f t="shared" si="19"/>
        <v>0</v>
      </c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03"/>
      <c r="B768" s="103"/>
      <c r="C768" s="103"/>
      <c r="D768" s="116"/>
      <c r="E768" s="85" t="s">
        <v>93</v>
      </c>
      <c r="F768" s="78"/>
      <c r="G768" s="81">
        <f>COUNTIFS(Arq_22!$B$2:$B$368,$G$61,Arq_22!$C$2:$C$368,VALUE(LEFT($E$768,2)))</f>
        <v>0</v>
      </c>
      <c r="H768" s="82">
        <f t="shared" si="19"/>
        <v>0</v>
      </c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03"/>
      <c r="B769" s="103"/>
      <c r="C769" s="103"/>
      <c r="D769" s="116"/>
      <c r="E769" s="85" t="s">
        <v>94</v>
      </c>
      <c r="F769" s="78"/>
      <c r="G769" s="81">
        <f>COUNTIFS(Arq_22!$B$2:$B$368,$G$61,Arq_22!$C$2:$C$368,VALUE(LEFT($E$769,2)))</f>
        <v>0</v>
      </c>
      <c r="H769" s="82">
        <f t="shared" si="19"/>
        <v>0</v>
      </c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03"/>
      <c r="B770" s="103"/>
      <c r="C770" s="103"/>
      <c r="D770" s="116"/>
      <c r="E770" s="85" t="s">
        <v>552</v>
      </c>
      <c r="F770" s="78"/>
      <c r="G770" s="81">
        <f>COUNTIFS(Arq_22!$B$2:$B$368,$G$61,Arq_22!$C$2:$C$368,VALUE(LEFT($E$770,2)))</f>
        <v>0</v>
      </c>
      <c r="H770" s="82">
        <f t="shared" si="19"/>
        <v>0</v>
      </c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03"/>
      <c r="B771" s="103"/>
      <c r="C771" s="103"/>
      <c r="D771" s="116"/>
      <c r="E771" s="85" t="s">
        <v>96</v>
      </c>
      <c r="F771" s="78"/>
      <c r="G771" s="81">
        <f>COUNTIFS(Arq_22!$B$2:$B$368,$G$61,Arq_22!$C$2:$C$368,VALUE(LEFT($E$771,2)))</f>
        <v>0</v>
      </c>
      <c r="H771" s="82">
        <f t="shared" si="19"/>
        <v>0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03"/>
      <c r="B772" s="103"/>
      <c r="C772" s="103"/>
      <c r="D772" s="116"/>
      <c r="E772" s="85" t="s">
        <v>97</v>
      </c>
      <c r="F772" s="78"/>
      <c r="G772" s="81">
        <f>COUNTIFS(Arq_22!$B$2:$B$368,$G$61,Arq_22!$C$2:$C$368,VALUE(LEFT($E$772,2)))</f>
        <v>0</v>
      </c>
      <c r="H772" s="82">
        <f t="shared" si="19"/>
        <v>0</v>
      </c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03"/>
      <c r="B773" s="103"/>
      <c r="C773" s="103"/>
      <c r="D773" s="116"/>
      <c r="E773" s="85" t="s">
        <v>98</v>
      </c>
      <c r="F773" s="78"/>
      <c r="G773" s="81">
        <f>COUNTIFS(Arq_22!$B$2:$B$368,$G$61,Arq_22!$C$2:$C$368,VALUE(LEFT($E$773,2)))</f>
        <v>0</v>
      </c>
      <c r="H773" s="82">
        <f t="shared" si="19"/>
        <v>0</v>
      </c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03"/>
      <c r="B774" s="103"/>
      <c r="C774" s="103"/>
      <c r="D774" s="116"/>
      <c r="E774" s="85" t="s">
        <v>99</v>
      </c>
      <c r="F774" s="78"/>
      <c r="G774" s="81">
        <f>COUNTIFS(Arq_22!$B$2:$B$368,$G$61,Arq_22!$C$2:$C$368,VALUE(LEFT($E$774,2)))</f>
        <v>0</v>
      </c>
      <c r="H774" s="82">
        <f t="shared" si="19"/>
        <v>0</v>
      </c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03"/>
      <c r="B775" s="103"/>
      <c r="C775" s="103"/>
      <c r="D775" s="116"/>
      <c r="E775" s="85" t="s">
        <v>100</v>
      </c>
      <c r="F775" s="78"/>
      <c r="G775" s="81">
        <f>COUNTIFS(Arq_22!$B$2:$B$368,$G$61,Arq_22!$C$2:$C$368,VALUE(LEFT($E$775,2)))</f>
        <v>0</v>
      </c>
      <c r="H775" s="82">
        <f t="shared" si="19"/>
        <v>0</v>
      </c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03"/>
      <c r="B776" s="103"/>
      <c r="C776" s="103"/>
      <c r="D776" s="116"/>
      <c r="E776" s="85" t="s">
        <v>101</v>
      </c>
      <c r="F776" s="78"/>
      <c r="G776" s="81">
        <f>COUNTIFS(Arq_22!$B$2:$B$368,$G$61,Arq_22!$C$2:$C$368,VALUE(LEFT($E$776,2)))</f>
        <v>0</v>
      </c>
      <c r="H776" s="82">
        <f t="shared" si="19"/>
        <v>0</v>
      </c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03"/>
      <c r="B777" s="103"/>
      <c r="C777" s="103"/>
      <c r="D777" s="116"/>
      <c r="E777" s="85" t="s">
        <v>102</v>
      </c>
      <c r="F777" s="78"/>
      <c r="G777" s="81">
        <f>COUNTIFS(Arq_22!$B$2:$B$368,$G$61,Arq_22!$C$2:$C$368,VALUE(LEFT($E$777,2)))</f>
        <v>0</v>
      </c>
      <c r="H777" s="82">
        <f t="shared" si="19"/>
        <v>0</v>
      </c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03"/>
      <c r="B778" s="103"/>
      <c r="C778" s="103"/>
      <c r="D778" s="116"/>
      <c r="E778" s="85" t="s">
        <v>103</v>
      </c>
      <c r="F778" s="78"/>
      <c r="G778" s="81">
        <f>COUNTIFS(Arq_22!$B$2:$B$368,$G$61,Arq_22!$C$2:$C$368,VALUE(LEFT($E$778,2)))</f>
        <v>0</v>
      </c>
      <c r="H778" s="82">
        <f t="shared" si="19"/>
        <v>0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03"/>
      <c r="B779" s="103"/>
      <c r="C779" s="103"/>
      <c r="D779" s="116"/>
      <c r="E779" s="85" t="s">
        <v>104</v>
      </c>
      <c r="F779" s="78"/>
      <c r="G779" s="81">
        <f>COUNTIFS(Arq_22!$B$2:$B$368,$G$61,Arq_22!$C$2:$C$368,VALUE(LEFT($E$779,2)))</f>
        <v>45</v>
      </c>
      <c r="H779" s="82">
        <f t="shared" si="19"/>
        <v>0.95744680851063835</v>
      </c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03"/>
      <c r="B780" s="103"/>
      <c r="C780" s="103"/>
      <c r="D780" s="116"/>
      <c r="E780" s="85" t="s">
        <v>105</v>
      </c>
      <c r="F780" s="78"/>
      <c r="G780" s="81">
        <f>COUNTIFS(Arq_22!$B$2:$B$368,$G$61,Arq_22!$C$2:$C$368,VALUE(LEFT($E$780,2)))</f>
        <v>0</v>
      </c>
      <c r="H780" s="82">
        <f t="shared" si="19"/>
        <v>0</v>
      </c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03"/>
      <c r="B781" s="103"/>
      <c r="C781" s="103"/>
      <c r="D781" s="116"/>
      <c r="E781" s="85" t="s">
        <v>106</v>
      </c>
      <c r="F781" s="78"/>
      <c r="G781" s="81">
        <f>COUNTIFS(Arq_22!$B$2:$B$368,$G$61,Arq_22!$C$2:$C$368,VALUE(LEFT($E$781,2)))</f>
        <v>0</v>
      </c>
      <c r="H781" s="82">
        <f t="shared" si="19"/>
        <v>0</v>
      </c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03"/>
      <c r="B782" s="103"/>
      <c r="C782" s="103"/>
      <c r="D782" s="116"/>
      <c r="E782" s="85" t="s">
        <v>107</v>
      </c>
      <c r="F782" s="78"/>
      <c r="G782" s="81">
        <f>COUNTIFS(Arq_22!$B$2:$B$368,$G$61,Arq_22!$C$2:$C$368,VALUE(LEFT($E$782,2)))</f>
        <v>0</v>
      </c>
      <c r="H782" s="82">
        <f t="shared" si="19"/>
        <v>0</v>
      </c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03"/>
      <c r="B783" s="103"/>
      <c r="C783" s="103"/>
      <c r="D783" s="116"/>
      <c r="E783" s="85" t="s">
        <v>108</v>
      </c>
      <c r="F783" s="78"/>
      <c r="G783" s="81">
        <f>COUNTIFS(Arq_22!$B$2:$B$368,$G$61,Arq_22!$C$2:$C$368,VALUE(LEFT($E$783,2)))</f>
        <v>0</v>
      </c>
      <c r="H783" s="82">
        <f t="shared" si="19"/>
        <v>0</v>
      </c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03"/>
      <c r="B784" s="103"/>
      <c r="C784" s="103"/>
      <c r="D784" s="116"/>
      <c r="E784" s="85" t="s">
        <v>109</v>
      </c>
      <c r="F784" s="78"/>
      <c r="G784" s="81">
        <f>COUNTIFS(Arq_22!$B$2:$B$368,$G$61,Arq_22!$C$2:$C$368,VALUE(LEFT($E$784,2)))</f>
        <v>0</v>
      </c>
      <c r="H784" s="82">
        <f t="shared" si="19"/>
        <v>0</v>
      </c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03"/>
      <c r="B785" s="103"/>
      <c r="C785" s="103"/>
      <c r="D785" s="116"/>
      <c r="E785" s="85" t="s">
        <v>110</v>
      </c>
      <c r="F785" s="78"/>
      <c r="G785" s="81">
        <f>COUNTIFS(Arq_22!$B$2:$B$368,$G$61,Arq_22!$C$2:$C$368,VALUE(LEFT($E$785,2)))</f>
        <v>0</v>
      </c>
      <c r="H785" s="82">
        <f t="shared" si="19"/>
        <v>0</v>
      </c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03"/>
      <c r="B786" s="103"/>
      <c r="C786" s="103"/>
      <c r="D786" s="116"/>
      <c r="E786" s="85" t="s">
        <v>111</v>
      </c>
      <c r="F786" s="78"/>
      <c r="G786" s="81">
        <f>COUNTIFS(Arq_22!$B$2:$B$368,$G$61,Arq_22!$C$2:$C$368,VALUE(LEFT($E$786,2)))</f>
        <v>0</v>
      </c>
      <c r="H786" s="82">
        <f t="shared" si="19"/>
        <v>0</v>
      </c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03"/>
      <c r="B787" s="103"/>
      <c r="C787" s="103"/>
      <c r="D787" s="116"/>
      <c r="E787" s="85" t="s">
        <v>112</v>
      </c>
      <c r="F787" s="78"/>
      <c r="G787" s="81">
        <f>COUNTIFS(Arq_22!$B$2:$B$368,$G$61,Arq_22!$C$2:$C$368,VALUE(LEFT($E$787,2)))</f>
        <v>0</v>
      </c>
      <c r="H787" s="82">
        <f t="shared" si="19"/>
        <v>0</v>
      </c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03"/>
      <c r="B788" s="103"/>
      <c r="C788" s="103"/>
      <c r="D788" s="116"/>
      <c r="E788" s="85" t="s">
        <v>113</v>
      </c>
      <c r="F788" s="78"/>
      <c r="G788" s="81">
        <f>COUNTIFS(Arq_22!$B$2:$B$368,$G$61,Arq_22!$C$2:$C$368,VALUE(LEFT($E$788,2)))</f>
        <v>0</v>
      </c>
      <c r="H788" s="82">
        <f t="shared" si="19"/>
        <v>0</v>
      </c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03"/>
      <c r="B789" s="103"/>
      <c r="C789" s="103"/>
      <c r="D789" s="116"/>
      <c r="E789" s="85" t="s">
        <v>553</v>
      </c>
      <c r="F789" s="78"/>
      <c r="G789" s="81">
        <f>COUNTIFS(Arq_22!$B$2:$B$368,$G$61,Arq_22!$C$2:$C$368,VALUE(LEFT($E$789,2)))</f>
        <v>0</v>
      </c>
      <c r="H789" s="82">
        <f t="shared" si="19"/>
        <v>0</v>
      </c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04"/>
      <c r="B790" s="104"/>
      <c r="C790" s="104"/>
      <c r="D790" s="117"/>
      <c r="E790" s="77" t="s">
        <v>440</v>
      </c>
      <c r="F790" s="78"/>
      <c r="G790" s="81">
        <f>COUNTIFS(Arq_22!$B$2:$B$368,$G$61,Arq_22!$C$2:$C$368,"")</f>
        <v>2</v>
      </c>
      <c r="H790" s="82">
        <f t="shared" si="19"/>
        <v>4.2553191489361701E-2</v>
      </c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06" t="s">
        <v>554</v>
      </c>
      <c r="B791" s="102" t="s">
        <v>133</v>
      </c>
      <c r="C791" s="102">
        <v>1</v>
      </c>
      <c r="D791" s="118" t="s">
        <v>555</v>
      </c>
      <c r="E791" s="27" t="s">
        <v>556</v>
      </c>
      <c r="F791" s="76"/>
      <c r="G791" s="68">
        <f>COUNTIFS(Arq_23!$B$2:$B$368,$G$61,Arq_23!$C$2:$C$368,LEFT($E791,1))</f>
        <v>22</v>
      </c>
      <c r="H791" s="69">
        <f t="shared" ref="H791:H797" si="20">$G791/SUM($G$791:$G$797)</f>
        <v>0.48888888888888887</v>
      </c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03"/>
      <c r="B792" s="103"/>
      <c r="C792" s="103"/>
      <c r="D792" s="116"/>
      <c r="E792" s="27" t="s">
        <v>557</v>
      </c>
      <c r="F792" s="76"/>
      <c r="G792" s="68">
        <f>COUNTIFS(Arq_23!$B$2:$B$368,$G$61,Arq_23!$C$2:$C$368,LEFT($E792,1))</f>
        <v>20</v>
      </c>
      <c r="H792" s="69">
        <f t="shared" si="20"/>
        <v>0.44444444444444442</v>
      </c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03"/>
      <c r="B793" s="103"/>
      <c r="C793" s="103"/>
      <c r="D793" s="116"/>
      <c r="E793" s="27" t="s">
        <v>558</v>
      </c>
      <c r="F793" s="76"/>
      <c r="G793" s="68">
        <f>COUNTIFS(Arq_23!$B$2:$B$368,$G$61,Arq_23!$C$2:$C$368,LEFT($E793,1))</f>
        <v>0</v>
      </c>
      <c r="H793" s="69">
        <f t="shared" si="20"/>
        <v>0</v>
      </c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03"/>
      <c r="B794" s="103"/>
      <c r="C794" s="103"/>
      <c r="D794" s="116"/>
      <c r="E794" s="27" t="s">
        <v>559</v>
      </c>
      <c r="F794" s="76"/>
      <c r="G794" s="68">
        <f>COUNTIFS(Arq_23!$B$2:$B$368,$G$61,Arq_23!$C$2:$C$368,LEFT($E794,1))</f>
        <v>0</v>
      </c>
      <c r="H794" s="69">
        <f t="shared" si="20"/>
        <v>0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03"/>
      <c r="B795" s="103"/>
      <c r="C795" s="103"/>
      <c r="D795" s="116"/>
      <c r="E795" s="27" t="s">
        <v>560</v>
      </c>
      <c r="F795" s="76"/>
      <c r="G795" s="68">
        <f>COUNTIFS(Arq_23!$B$2:$B$368,$G$61,Arq_23!$C$2:$C$368,LEFT($E795,1))</f>
        <v>3</v>
      </c>
      <c r="H795" s="69">
        <f t="shared" si="20"/>
        <v>6.6666666666666666E-2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03"/>
      <c r="B796" s="103"/>
      <c r="C796" s="103"/>
      <c r="D796" s="116"/>
      <c r="E796" s="27" t="s">
        <v>561</v>
      </c>
      <c r="F796" s="76"/>
      <c r="G796" s="68">
        <f>COUNTIFS(Arq_23!$B$2:$B$368,$G$61,Arq_23!$C$2:$C$368,LEFT($E796,1))</f>
        <v>0</v>
      </c>
      <c r="H796" s="69">
        <f t="shared" si="20"/>
        <v>0</v>
      </c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04"/>
      <c r="B797" s="104"/>
      <c r="C797" s="104"/>
      <c r="D797" s="117"/>
      <c r="E797" s="27" t="s">
        <v>440</v>
      </c>
      <c r="F797" s="76"/>
      <c r="G797" s="68">
        <f>COUNTIFS(Arq_23!$B$2:$B$368,$G$61,Arq_23!$C$2:$C$368,LEFT($E797,1))</f>
        <v>0</v>
      </c>
      <c r="H797" s="69">
        <f t="shared" si="20"/>
        <v>0</v>
      </c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3" t="s">
        <v>562</v>
      </c>
      <c r="B798" s="114" t="s">
        <v>133</v>
      </c>
      <c r="C798" s="114">
        <v>1</v>
      </c>
      <c r="D798" s="119" t="s">
        <v>563</v>
      </c>
      <c r="E798" s="77" t="s">
        <v>564</v>
      </c>
      <c r="F798" s="78"/>
      <c r="G798" s="81">
        <f>COUNTIFS(Arq_24!$B$2:$B$368,$G$61,Arq_24!$C$2:$C$368,LEFT($E798,1))</f>
        <v>29</v>
      </c>
      <c r="H798" s="82">
        <f t="shared" ref="H798:H803" si="21">$G798/SUM($G$798:$G$803)</f>
        <v>0.61702127659574468</v>
      </c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03"/>
      <c r="B799" s="103"/>
      <c r="C799" s="103"/>
      <c r="D799" s="116"/>
      <c r="E799" s="77" t="s">
        <v>565</v>
      </c>
      <c r="F799" s="78"/>
      <c r="G799" s="81">
        <f>COUNTIFS(Arq_24!$B$2:$B$368,$G$61,Arq_24!$C$2:$C$368,LEFT($E799,1))</f>
        <v>15</v>
      </c>
      <c r="H799" s="82">
        <f t="shared" si="21"/>
        <v>0.31914893617021278</v>
      </c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03"/>
      <c r="B800" s="103"/>
      <c r="C800" s="103"/>
      <c r="D800" s="116"/>
      <c r="E800" s="77" t="s">
        <v>566</v>
      </c>
      <c r="F800" s="78"/>
      <c r="G800" s="81">
        <f>COUNTIFS(Arq_24!$B$2:$B$368,$G$61,Arq_24!$C$2:$C$368,LEFT($E800,1))</f>
        <v>1</v>
      </c>
      <c r="H800" s="82">
        <f t="shared" si="21"/>
        <v>2.1276595744680851E-2</v>
      </c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03"/>
      <c r="B801" s="103"/>
      <c r="C801" s="103"/>
      <c r="D801" s="116"/>
      <c r="E801" s="77" t="s">
        <v>567</v>
      </c>
      <c r="F801" s="78"/>
      <c r="G801" s="81">
        <f>COUNTIFS(Arq_24!$B$2:$B$368,$G$61,Arq_24!$C$2:$C$368,LEFT($E801,1))</f>
        <v>0</v>
      </c>
      <c r="H801" s="82">
        <f t="shared" si="21"/>
        <v>0</v>
      </c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03"/>
      <c r="B802" s="103"/>
      <c r="C802" s="103"/>
      <c r="D802" s="116"/>
      <c r="E802" s="77" t="s">
        <v>568</v>
      </c>
      <c r="F802" s="78"/>
      <c r="G802" s="81">
        <f>COUNTIFS(Arq_24!$B$2:$B$368,$G$61,Arq_24!$C$2:$C$368,LEFT($E802,1))</f>
        <v>0</v>
      </c>
      <c r="H802" s="82">
        <f t="shared" si="21"/>
        <v>0</v>
      </c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04"/>
      <c r="B803" s="104"/>
      <c r="C803" s="104"/>
      <c r="D803" s="117"/>
      <c r="E803" s="77" t="s">
        <v>440</v>
      </c>
      <c r="F803" s="78"/>
      <c r="G803" s="81">
        <f>COUNTIFS(Arq_24!$B$2:$B$368,$G$61,Arq_24!$C$2:$C$368,"")</f>
        <v>2</v>
      </c>
      <c r="H803" s="82">
        <f t="shared" si="21"/>
        <v>4.2553191489361701E-2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06" t="s">
        <v>569</v>
      </c>
      <c r="B804" s="102" t="s">
        <v>133</v>
      </c>
      <c r="C804" s="102">
        <v>1</v>
      </c>
      <c r="D804" s="105" t="s">
        <v>570</v>
      </c>
      <c r="E804" s="87" t="s">
        <v>571</v>
      </c>
      <c r="F804" s="23"/>
      <c r="G804" s="68">
        <f>COUNTIFS(Arq_25!$B$2:$B$368,$G$61,Arq_25!$C$2:$C$368,LEFT($E804,1))</f>
        <v>6</v>
      </c>
      <c r="H804" s="69">
        <f t="shared" ref="H804:H811" si="22">$G804/SUM($G$804:$G$811)</f>
        <v>0.1276595744680851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03"/>
      <c r="B805" s="103"/>
      <c r="C805" s="103"/>
      <c r="D805" s="103"/>
      <c r="E805" s="27" t="s">
        <v>572</v>
      </c>
      <c r="F805" s="23"/>
      <c r="G805" s="68">
        <f>COUNTIFS(Arq_25!$B$2:$B$368,$G$61,Arq_25!$C$2:$C$368,LEFT($E805,1))</f>
        <v>38</v>
      </c>
      <c r="H805" s="69">
        <f t="shared" si="22"/>
        <v>0.80851063829787229</v>
      </c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03"/>
      <c r="B806" s="103"/>
      <c r="C806" s="103"/>
      <c r="D806" s="103"/>
      <c r="E806" s="27" t="s">
        <v>573</v>
      </c>
      <c r="F806" s="23"/>
      <c r="G806" s="68">
        <f>COUNTIFS(Arq_25!$B$2:$B$368,$G$61,Arq_25!$C$2:$C$368,LEFT($E806,1))</f>
        <v>0</v>
      </c>
      <c r="H806" s="69">
        <f t="shared" si="22"/>
        <v>0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03"/>
      <c r="B807" s="103"/>
      <c r="C807" s="103"/>
      <c r="D807" s="103"/>
      <c r="E807" s="27" t="s">
        <v>574</v>
      </c>
      <c r="F807" s="23"/>
      <c r="G807" s="68">
        <f>COUNTIFS(Arq_25!$B$2:$B$368,$G$61,Arq_25!$C$2:$C$368,LEFT($E807,1))</f>
        <v>0</v>
      </c>
      <c r="H807" s="69">
        <f t="shared" si="22"/>
        <v>0</v>
      </c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03"/>
      <c r="B808" s="103"/>
      <c r="C808" s="103"/>
      <c r="D808" s="103"/>
      <c r="E808" s="27" t="s">
        <v>575</v>
      </c>
      <c r="F808" s="23"/>
      <c r="G808" s="68">
        <f>COUNTIFS(Arq_25!$B$2:$B$368,$G$61,Arq_25!$C$2:$C$368,LEFT($E808,1))</f>
        <v>0</v>
      </c>
      <c r="H808" s="69">
        <f t="shared" si="22"/>
        <v>0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03"/>
      <c r="B809" s="103"/>
      <c r="C809" s="103"/>
      <c r="D809" s="103"/>
      <c r="E809" s="27" t="s">
        <v>576</v>
      </c>
      <c r="F809" s="23"/>
      <c r="G809" s="68">
        <f>COUNTIFS(Arq_25!$B$2:$B$368,$G$61,Arq_25!$C$2:$C$368,LEFT($E809,1))</f>
        <v>1</v>
      </c>
      <c r="H809" s="69">
        <f t="shared" si="22"/>
        <v>2.1276595744680851E-2</v>
      </c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03"/>
      <c r="B810" s="103"/>
      <c r="C810" s="103"/>
      <c r="D810" s="103"/>
      <c r="E810" s="27" t="s">
        <v>577</v>
      </c>
      <c r="F810" s="23"/>
      <c r="G810" s="68">
        <f>COUNTIFS(Arq_25!$B$2:$B$368,$G$61,Arq_25!$C$2:$C$368,LEFT($E810,1))</f>
        <v>0</v>
      </c>
      <c r="H810" s="69">
        <f t="shared" si="22"/>
        <v>0</v>
      </c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04"/>
      <c r="B811" s="104"/>
      <c r="C811" s="104"/>
      <c r="D811" s="104"/>
      <c r="E811" s="27" t="s">
        <v>440</v>
      </c>
      <c r="F811" s="23"/>
      <c r="G811" s="68">
        <f>COUNTIFS(Arq_25!$B$2:$B$368,$G$61,Arq_25!$C$2:$C$368,"")</f>
        <v>2</v>
      </c>
      <c r="H811" s="69">
        <f t="shared" si="22"/>
        <v>4.2553191489361701E-2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0" t="s">
        <v>578</v>
      </c>
      <c r="B812" s="111" t="s">
        <v>133</v>
      </c>
      <c r="C812" s="111">
        <v>1</v>
      </c>
      <c r="D812" s="112" t="s">
        <v>579</v>
      </c>
      <c r="E812" s="74" t="s">
        <v>580</v>
      </c>
      <c r="F812" s="38"/>
      <c r="G812" s="70">
        <f>COUNTIFS(Arq_26!$B$2:$B$368,$G$61,Arq_26!$C$2:$C$368,LEFT($E812,1))</f>
        <v>8</v>
      </c>
      <c r="H812" s="71">
        <f t="shared" ref="H812:H823" si="23">$G812/SUM($G$812:$G$823)</f>
        <v>0.1702127659574468</v>
      </c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03"/>
      <c r="B813" s="103"/>
      <c r="C813" s="103"/>
      <c r="D813" s="103"/>
      <c r="E813" s="74" t="s">
        <v>581</v>
      </c>
      <c r="F813" s="38"/>
      <c r="G813" s="70">
        <f>COUNTIFS(Arq_26!$B$2:$B$368,$G$61,Arq_26!$C$2:$C$368,LEFT($E813,1))</f>
        <v>0</v>
      </c>
      <c r="H813" s="71">
        <f t="shared" si="23"/>
        <v>0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03"/>
      <c r="B814" s="103"/>
      <c r="C814" s="103"/>
      <c r="D814" s="103"/>
      <c r="E814" s="74" t="s">
        <v>582</v>
      </c>
      <c r="F814" s="38"/>
      <c r="G814" s="70">
        <f>COUNTIFS(Arq_26!$B$2:$B$368,$G$61,Arq_26!$C$2:$C$368,LEFT($E814,1))</f>
        <v>22</v>
      </c>
      <c r="H814" s="71">
        <f t="shared" si="23"/>
        <v>0.46808510638297873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03"/>
      <c r="B815" s="103"/>
      <c r="C815" s="103"/>
      <c r="D815" s="103"/>
      <c r="E815" s="74" t="s">
        <v>583</v>
      </c>
      <c r="F815" s="38"/>
      <c r="G815" s="70">
        <f>COUNTIFS(Arq_26!$B$2:$B$368,$G$61,Arq_26!$C$2:$C$368,LEFT($E815,1))</f>
        <v>0</v>
      </c>
      <c r="H815" s="71">
        <f t="shared" si="23"/>
        <v>0</v>
      </c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03"/>
      <c r="B816" s="103"/>
      <c r="C816" s="103"/>
      <c r="D816" s="103"/>
      <c r="E816" s="74" t="s">
        <v>584</v>
      </c>
      <c r="F816" s="38"/>
      <c r="G816" s="70">
        <f>COUNTIFS(Arq_26!$B$2:$B$368,$G$61,Arq_26!$C$2:$C$368,LEFT($E816,1))</f>
        <v>3</v>
      </c>
      <c r="H816" s="71">
        <f t="shared" si="23"/>
        <v>6.3829787234042548E-2</v>
      </c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03"/>
      <c r="B817" s="103"/>
      <c r="C817" s="103"/>
      <c r="D817" s="103"/>
      <c r="E817" s="74" t="s">
        <v>585</v>
      </c>
      <c r="F817" s="38"/>
      <c r="G817" s="70">
        <f>COUNTIFS(Arq_26!$B$2:$B$368,$G$61,Arq_26!$C$2:$C$368,LEFT($E817,1))</f>
        <v>0</v>
      </c>
      <c r="H817" s="71">
        <f t="shared" si="23"/>
        <v>0</v>
      </c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03"/>
      <c r="B818" s="103"/>
      <c r="C818" s="103"/>
      <c r="D818" s="103"/>
      <c r="E818" s="74" t="s">
        <v>586</v>
      </c>
      <c r="F818" s="38"/>
      <c r="G818" s="70">
        <f>COUNTIFS(Arq_26!$B$2:$B$368,$G$61,Arq_26!$C$2:$C$368,LEFT($E818,1))</f>
        <v>8</v>
      </c>
      <c r="H818" s="71">
        <f t="shared" si="23"/>
        <v>0.1702127659574468</v>
      </c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03"/>
      <c r="B819" s="103"/>
      <c r="C819" s="103"/>
      <c r="D819" s="103"/>
      <c r="E819" s="74" t="s">
        <v>587</v>
      </c>
      <c r="F819" s="38"/>
      <c r="G819" s="70">
        <f>COUNTIFS(Arq_26!$B$2:$B$368,$G$61,Arq_26!$C$2:$C$368,LEFT($E819,1))</f>
        <v>3</v>
      </c>
      <c r="H819" s="71">
        <f t="shared" si="23"/>
        <v>6.3829787234042548E-2</v>
      </c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03"/>
      <c r="B820" s="103"/>
      <c r="C820" s="103"/>
      <c r="D820" s="103"/>
      <c r="E820" s="74" t="s">
        <v>588</v>
      </c>
      <c r="F820" s="38"/>
      <c r="G820" s="70">
        <f>COUNTIFS(Arq_26!$B$2:$B$368,$G$61,Arq_26!$C$2:$C$368,LEFT($E820,1))</f>
        <v>0</v>
      </c>
      <c r="H820" s="71">
        <f t="shared" si="23"/>
        <v>0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03"/>
      <c r="B821" s="103"/>
      <c r="C821" s="103"/>
      <c r="D821" s="103"/>
      <c r="E821" s="74" t="s">
        <v>589</v>
      </c>
      <c r="F821" s="38"/>
      <c r="G821" s="70">
        <f>COUNTIFS(Arq_26!$B$2:$B$368,$G$61,Arq_26!$C$2:$C$368,LEFT($E821,1))</f>
        <v>0</v>
      </c>
      <c r="H821" s="71">
        <f t="shared" si="23"/>
        <v>0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03"/>
      <c r="B822" s="103"/>
      <c r="C822" s="103"/>
      <c r="D822" s="103"/>
      <c r="E822" s="74" t="s">
        <v>590</v>
      </c>
      <c r="F822" s="38"/>
      <c r="G822" s="70">
        <f>COUNTIFS(Arq_26!$B$2:$B$368,$G$61,Arq_26!$C$2:$C$368,LEFT($E822,1))</f>
        <v>1</v>
      </c>
      <c r="H822" s="71">
        <f t="shared" si="23"/>
        <v>2.1276595744680851E-2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04"/>
      <c r="B823" s="104"/>
      <c r="C823" s="104"/>
      <c r="D823" s="104"/>
      <c r="E823" s="74" t="s">
        <v>440</v>
      </c>
      <c r="F823" s="38"/>
      <c r="G823" s="70">
        <f>COUNTIFS(Arq_26!$B$2:$B$368,$G$61,Arq_26!$C$2:$C$368,"")</f>
        <v>2</v>
      </c>
      <c r="H823" s="71">
        <f t="shared" si="23"/>
        <v>4.2553191489361701E-2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06" t="s">
        <v>591</v>
      </c>
      <c r="B824" s="102" t="s">
        <v>133</v>
      </c>
      <c r="C824" s="102">
        <v>1</v>
      </c>
      <c r="D824" s="105" t="s">
        <v>592</v>
      </c>
      <c r="E824" s="27" t="s">
        <v>593</v>
      </c>
      <c r="F824" s="23"/>
      <c r="G824" s="68">
        <f>COUNTIFS(Arq_27!$B$2:$B$368,$G$61,Arq_27!$C$2:$C$368,LEFT($E824,1))</f>
        <v>40</v>
      </c>
      <c r="H824" s="69">
        <f t="shared" ref="H824:H826" si="24">$G824/SUM($G$824:$G$826)</f>
        <v>0.85106382978723405</v>
      </c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03"/>
      <c r="B825" s="103"/>
      <c r="C825" s="103"/>
      <c r="D825" s="103"/>
      <c r="E825" s="27" t="s">
        <v>594</v>
      </c>
      <c r="F825" s="23"/>
      <c r="G825" s="68">
        <f>COUNTIFS(Arq_27!$B$2:$B$368,$G$61,Arq_27!$C$2:$C$368,LEFT($E825,1))</f>
        <v>5</v>
      </c>
      <c r="H825" s="69">
        <f t="shared" si="24"/>
        <v>0.10638297872340426</v>
      </c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04"/>
      <c r="B826" s="104"/>
      <c r="C826" s="104"/>
      <c r="D826" s="104"/>
      <c r="E826" s="27" t="s">
        <v>440</v>
      </c>
      <c r="F826" s="23"/>
      <c r="G826" s="68">
        <f>COUNTIFS(Arq_27!$B$2:$B$368,$G$61,Arq_27!$C$2:$C$368,"")</f>
        <v>2</v>
      </c>
      <c r="H826" s="69">
        <f t="shared" si="24"/>
        <v>4.2553191489361701E-2</v>
      </c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07" t="s">
        <v>595</v>
      </c>
      <c r="B827" s="108" t="s">
        <v>133</v>
      </c>
      <c r="C827" s="108">
        <v>1</v>
      </c>
      <c r="D827" s="109" t="s">
        <v>596</v>
      </c>
      <c r="E827" s="25" t="s">
        <v>521</v>
      </c>
      <c r="F827" s="11"/>
      <c r="G827" s="70">
        <f>COUNTIFS(Arq_28!$B$2:$B$368,$G$61,Arq_28!$C$2:$C$368,LEFT($E827,1))</f>
        <v>11</v>
      </c>
      <c r="H827" s="71">
        <f t="shared" ref="H827:H832" si="25">$G827/SUM($G$826:$G$832)</f>
        <v>0.22448979591836735</v>
      </c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03"/>
      <c r="B828" s="103"/>
      <c r="C828" s="103"/>
      <c r="D828" s="103"/>
      <c r="E828" s="25" t="s">
        <v>597</v>
      </c>
      <c r="F828" s="11"/>
      <c r="G828" s="70">
        <f>COUNTIFS(Arq_28!$B$2:$B$368,$G$61,Arq_28!$C$2:$C$368,LEFT($E828,1))</f>
        <v>22</v>
      </c>
      <c r="H828" s="71">
        <f t="shared" si="25"/>
        <v>0.44897959183673469</v>
      </c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03"/>
      <c r="B829" s="103"/>
      <c r="C829" s="103"/>
      <c r="D829" s="103"/>
      <c r="E829" s="25" t="s">
        <v>598</v>
      </c>
      <c r="F829" s="11"/>
      <c r="G829" s="70">
        <f>COUNTIFS(Arq_28!$B$2:$B$368,$G$61,Arq_28!$C$2:$C$368,LEFT($E829,1))</f>
        <v>8</v>
      </c>
      <c r="H829" s="71">
        <f t="shared" si="25"/>
        <v>0.16326530612244897</v>
      </c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03"/>
      <c r="B830" s="103"/>
      <c r="C830" s="103"/>
      <c r="D830" s="103"/>
      <c r="E830" s="25" t="s">
        <v>599</v>
      </c>
      <c r="F830" s="11"/>
      <c r="G830" s="70">
        <f>COUNTIFS(Arq_28!$B$2:$B$368,$G$61,Arq_28!$C$2:$C$368,LEFT($E830,1))</f>
        <v>2</v>
      </c>
      <c r="H830" s="71">
        <f t="shared" si="25"/>
        <v>4.0816326530612242E-2</v>
      </c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03"/>
      <c r="B831" s="103"/>
      <c r="C831" s="103"/>
      <c r="D831" s="103"/>
      <c r="E831" s="25" t="s">
        <v>600</v>
      </c>
      <c r="F831" s="11"/>
      <c r="G831" s="70">
        <f>COUNTIFS(Arq_28!$B$2:$B$368,$G$61,Arq_28!$C$2:$C$368,LEFT($E831,1))</f>
        <v>2</v>
      </c>
      <c r="H831" s="71">
        <f t="shared" si="25"/>
        <v>4.0816326530612242E-2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04"/>
      <c r="B832" s="104"/>
      <c r="C832" s="104"/>
      <c r="D832" s="104"/>
      <c r="E832" s="74" t="s">
        <v>440</v>
      </c>
      <c r="F832" s="11"/>
      <c r="G832" s="70">
        <f>COUNTIFS(Arq_28!$B$2:$B$368,$G$61,Arq_28!$C$2:$C$368,"")</f>
        <v>2</v>
      </c>
      <c r="H832" s="71">
        <f t="shared" si="25"/>
        <v>4.0816326530612242E-2</v>
      </c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06" t="s">
        <v>601</v>
      </c>
      <c r="B833" s="102" t="s">
        <v>133</v>
      </c>
      <c r="C833" s="102">
        <v>1</v>
      </c>
      <c r="D833" s="105" t="s">
        <v>602</v>
      </c>
      <c r="E833" s="27" t="s">
        <v>603</v>
      </c>
      <c r="F833" s="23"/>
      <c r="G833" s="68">
        <f>COUNTIFS(Arq_29!$B$2:$B$368,$G$61,Arq_29!$C$2:$C$368,LEFT($E833,1))</f>
        <v>3</v>
      </c>
      <c r="H833" s="69">
        <f t="shared" ref="H833:H838" si="26">$G833/SUM($G$833:$G$838)</f>
        <v>6.3829787234042548E-2</v>
      </c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03"/>
      <c r="B834" s="103"/>
      <c r="C834" s="103"/>
      <c r="D834" s="103"/>
      <c r="E834" s="27" t="s">
        <v>604</v>
      </c>
      <c r="F834" s="23"/>
      <c r="G834" s="68">
        <f>COUNTIFS(Arq_29!$B$2:$B$368,$G$61,Arq_29!$C$2:$C$368,LEFT($E834,1))</f>
        <v>11</v>
      </c>
      <c r="H834" s="69">
        <f t="shared" si="26"/>
        <v>0.23404255319148937</v>
      </c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03"/>
      <c r="B835" s="103"/>
      <c r="C835" s="103"/>
      <c r="D835" s="103"/>
      <c r="E835" s="27" t="s">
        <v>605</v>
      </c>
      <c r="F835" s="23"/>
      <c r="G835" s="68">
        <f>COUNTIFS(Arq_29!$B$2:$B$368,$G$61,Arq_29!$C$2:$C$368,LEFT($E835,1))</f>
        <v>12</v>
      </c>
      <c r="H835" s="69">
        <f t="shared" si="26"/>
        <v>0.25531914893617019</v>
      </c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03"/>
      <c r="B836" s="103"/>
      <c r="C836" s="103"/>
      <c r="D836" s="103"/>
      <c r="E836" s="27" t="s">
        <v>606</v>
      </c>
      <c r="F836" s="23"/>
      <c r="G836" s="68">
        <f>COUNTIFS(Arq_29!$B$2:$B$368,$G$61,Arq_29!$C$2:$C$368,LEFT($E836,1))</f>
        <v>6</v>
      </c>
      <c r="H836" s="69">
        <f t="shared" si="26"/>
        <v>0.1276595744680851</v>
      </c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03"/>
      <c r="B837" s="103"/>
      <c r="C837" s="103"/>
      <c r="D837" s="103"/>
      <c r="E837" s="27" t="s">
        <v>607</v>
      </c>
      <c r="F837" s="23"/>
      <c r="G837" s="68">
        <f>COUNTIFS(Arq_29!$B$2:$B$368,$G$61,Arq_29!$C$2:$C$368,LEFT($E837,1))</f>
        <v>13</v>
      </c>
      <c r="H837" s="69">
        <f t="shared" si="26"/>
        <v>0.27659574468085107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04"/>
      <c r="B838" s="104"/>
      <c r="C838" s="104"/>
      <c r="D838" s="104"/>
      <c r="E838" s="27" t="s">
        <v>440</v>
      </c>
      <c r="F838" s="23"/>
      <c r="G838" s="68">
        <f>COUNTIFS(Arq_29!$B$2:$B$368,$G$61,Arq_29!$C$2:$C$368,"")</f>
        <v>2</v>
      </c>
      <c r="H838" s="69">
        <f t="shared" si="26"/>
        <v>4.2553191489361701E-2</v>
      </c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07" t="s">
        <v>608</v>
      </c>
      <c r="B839" s="108" t="s">
        <v>133</v>
      </c>
      <c r="C839" s="108">
        <v>1</v>
      </c>
      <c r="D839" s="109" t="s">
        <v>609</v>
      </c>
      <c r="E839" s="25" t="s">
        <v>610</v>
      </c>
      <c r="F839" s="11"/>
      <c r="G839" s="70">
        <f>COUNTIFS(Arq_30!$B$2:$B$368,$G$61,Arq_30!$C$2:$C$368,LEFT($E839,1))</f>
        <v>19</v>
      </c>
      <c r="H839" s="71">
        <f t="shared" ref="H839:H844" si="27">$G839/SUM($G$839:$G$844)</f>
        <v>0.40425531914893614</v>
      </c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03"/>
      <c r="B840" s="103"/>
      <c r="C840" s="103"/>
      <c r="D840" s="103"/>
      <c r="E840" s="25" t="s">
        <v>611</v>
      </c>
      <c r="F840" s="11"/>
      <c r="G840" s="70">
        <f>COUNTIFS(Arq_30!$B$2:$B$368,$G$61,Arq_30!$C$2:$C$368,LEFT($E840,1))</f>
        <v>0</v>
      </c>
      <c r="H840" s="71">
        <f t="shared" si="27"/>
        <v>0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9.25" customHeight="1" x14ac:dyDescent="0.25">
      <c r="A841" s="103"/>
      <c r="B841" s="103"/>
      <c r="C841" s="103"/>
      <c r="D841" s="103"/>
      <c r="E841" s="25" t="s">
        <v>612</v>
      </c>
      <c r="F841" s="11"/>
      <c r="G841" s="70">
        <f>COUNTIFS(Arq_30!$B$2:$B$368,$G$61,Arq_30!$C$2:$C$368,LEFT($E841,1))</f>
        <v>5</v>
      </c>
      <c r="H841" s="71">
        <f t="shared" si="27"/>
        <v>0.10638297872340426</v>
      </c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03"/>
      <c r="B842" s="103"/>
      <c r="C842" s="103"/>
      <c r="D842" s="103"/>
      <c r="E842" s="25" t="s">
        <v>613</v>
      </c>
      <c r="F842" s="11"/>
      <c r="G842" s="70">
        <f>COUNTIFS(Arq_30!$B$2:$B$368,$G$61,Arq_30!$C$2:$C$368,LEFT($E842,1))</f>
        <v>5</v>
      </c>
      <c r="H842" s="71">
        <f t="shared" si="27"/>
        <v>0.10638297872340426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03"/>
      <c r="B843" s="103"/>
      <c r="C843" s="103"/>
      <c r="D843" s="103"/>
      <c r="E843" s="25" t="s">
        <v>614</v>
      </c>
      <c r="F843" s="11"/>
      <c r="G843" s="70">
        <f>COUNTIFS(Arq_30!$B$2:$B$368,$G$61,Arq_30!$C$2:$C$368,LEFT($E843,1))</f>
        <v>16</v>
      </c>
      <c r="H843" s="71">
        <f t="shared" si="27"/>
        <v>0.34042553191489361</v>
      </c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04"/>
      <c r="B844" s="104"/>
      <c r="C844" s="104"/>
      <c r="D844" s="104"/>
      <c r="E844" s="74" t="s">
        <v>440</v>
      </c>
      <c r="F844" s="11"/>
      <c r="G844" s="70">
        <f>COUNTIFS(Arq_30!$B$2:$B$368,$G$61,Arq_30!$C$2:$C$368,"")</f>
        <v>2</v>
      </c>
      <c r="H844" s="71">
        <f t="shared" si="27"/>
        <v>4.2553191489361701E-2</v>
      </c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06" t="s">
        <v>615</v>
      </c>
      <c r="B845" s="102" t="s">
        <v>133</v>
      </c>
      <c r="C845" s="102">
        <v>1</v>
      </c>
      <c r="D845" s="105" t="s">
        <v>616</v>
      </c>
      <c r="E845" s="27" t="s">
        <v>617</v>
      </c>
      <c r="F845" s="23"/>
      <c r="G845" s="68">
        <f>COUNTIFS(Arq_31!$B$2:$B$368,$G$61,Arq_31!$C$2:$C$368,LEFT($E845,1))</f>
        <v>17</v>
      </c>
      <c r="H845" s="69">
        <f t="shared" ref="H845:H853" si="28">$G845/SUM($G$845:$G$853)</f>
        <v>0.36170212765957449</v>
      </c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03"/>
      <c r="B846" s="103"/>
      <c r="C846" s="103"/>
      <c r="D846" s="103"/>
      <c r="E846" s="27" t="s">
        <v>618</v>
      </c>
      <c r="F846" s="23"/>
      <c r="G846" s="68">
        <f>COUNTIFS(Arq_31!$B$2:$B$368,$G$61,Arq_31!$C$2:$C$368,LEFT($E846,1))</f>
        <v>3</v>
      </c>
      <c r="H846" s="69">
        <f t="shared" si="28"/>
        <v>6.3829787234042548E-2</v>
      </c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03"/>
      <c r="B847" s="103"/>
      <c r="C847" s="103"/>
      <c r="D847" s="103"/>
      <c r="E847" s="27" t="s">
        <v>619</v>
      </c>
      <c r="F847" s="23"/>
      <c r="G847" s="68">
        <f>COUNTIFS(Arq_31!$B$2:$B$368,$G$61,Arq_31!$C$2:$C$368,LEFT($E847,1))</f>
        <v>11</v>
      </c>
      <c r="H847" s="69">
        <f t="shared" si="28"/>
        <v>0.23404255319148937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03"/>
      <c r="B848" s="103"/>
      <c r="C848" s="103"/>
      <c r="D848" s="103"/>
      <c r="E848" s="27" t="s">
        <v>620</v>
      </c>
      <c r="F848" s="23"/>
      <c r="G848" s="68">
        <f>COUNTIFS(Arq_31!$B$2:$B$368,$G$61,Arq_31!$C$2:$C$368,LEFT($E848,1))</f>
        <v>0</v>
      </c>
      <c r="H848" s="69">
        <f t="shared" si="28"/>
        <v>0</v>
      </c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03"/>
      <c r="B849" s="103"/>
      <c r="C849" s="103"/>
      <c r="D849" s="103"/>
      <c r="E849" s="27" t="s">
        <v>621</v>
      </c>
      <c r="F849" s="23"/>
      <c r="G849" s="68">
        <f>COUNTIFS(Arq_31!$B$2:$B$368,$G$61,Arq_31!$C$2:$C$368,LEFT($E849,1))</f>
        <v>11</v>
      </c>
      <c r="H849" s="69">
        <f t="shared" si="28"/>
        <v>0.23404255319148937</v>
      </c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03"/>
      <c r="B850" s="103"/>
      <c r="C850" s="103"/>
      <c r="D850" s="103"/>
      <c r="E850" s="27" t="s">
        <v>622</v>
      </c>
      <c r="F850" s="23"/>
      <c r="G850" s="68">
        <f>COUNTIFS(Arq_31!$B$2:$B$368,$G$61,Arq_31!$C$2:$C$368,LEFT($E850,1))</f>
        <v>0</v>
      </c>
      <c r="H850" s="69">
        <f t="shared" si="28"/>
        <v>0</v>
      </c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03"/>
      <c r="B851" s="103"/>
      <c r="C851" s="103"/>
      <c r="D851" s="103"/>
      <c r="E851" s="27" t="s">
        <v>623</v>
      </c>
      <c r="F851" s="23"/>
      <c r="G851" s="68">
        <f>COUNTIFS(Arq_31!$B$2:$B$368,$G$61,Arq_31!$C$2:$C$368,LEFT($E851,1))</f>
        <v>0</v>
      </c>
      <c r="H851" s="69">
        <f t="shared" si="28"/>
        <v>0</v>
      </c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03"/>
      <c r="B852" s="103"/>
      <c r="C852" s="103"/>
      <c r="D852" s="103"/>
      <c r="E852" s="27" t="s">
        <v>624</v>
      </c>
      <c r="F852" s="23"/>
      <c r="G852" s="68">
        <f>COUNTIFS(Arq_31!$B$2:$B$368,$G$61,Arq_31!$C$2:$C$368,LEFT($E852,1))</f>
        <v>3</v>
      </c>
      <c r="H852" s="69">
        <f t="shared" si="28"/>
        <v>6.3829787234042548E-2</v>
      </c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04"/>
      <c r="B853" s="104"/>
      <c r="C853" s="104"/>
      <c r="D853" s="104"/>
      <c r="E853" s="27" t="s">
        <v>440</v>
      </c>
      <c r="F853" s="23"/>
      <c r="G853" s="68">
        <f>COUNTIFS(Arq_31!$B$2:$B$368,$G$61,Arq_31!$C$2:$C$368,"")</f>
        <v>2</v>
      </c>
      <c r="H853" s="69">
        <f t="shared" si="28"/>
        <v>4.2553191489361701E-2</v>
      </c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07" t="s">
        <v>625</v>
      </c>
      <c r="B854" s="108" t="s">
        <v>133</v>
      </c>
      <c r="C854" s="108">
        <v>1</v>
      </c>
      <c r="D854" s="109" t="s">
        <v>626</v>
      </c>
      <c r="E854" s="25" t="s">
        <v>627</v>
      </c>
      <c r="F854" s="11"/>
      <c r="G854" s="70">
        <f>COUNTIFS(Arq_32!$B$2:$B$368,$G$61,Arq_32!$C$2:$C$368,LEFT($E854,1))</f>
        <v>7</v>
      </c>
      <c r="H854" s="71">
        <f t="shared" ref="H854:H863" si="29">$G854/SUM($G$854:$G$863)</f>
        <v>0.14893617021276595</v>
      </c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03"/>
      <c r="B855" s="103"/>
      <c r="C855" s="103"/>
      <c r="D855" s="103"/>
      <c r="E855" s="25" t="s">
        <v>628</v>
      </c>
      <c r="F855" s="11"/>
      <c r="G855" s="70">
        <f>COUNTIFS(Arq_32!$B$2:$B$368,$G$61,Arq_32!$C$2:$C$368,LEFT($E855,1))</f>
        <v>0</v>
      </c>
      <c r="H855" s="71">
        <f t="shared" si="29"/>
        <v>0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03"/>
      <c r="B856" s="103"/>
      <c r="C856" s="103"/>
      <c r="D856" s="103"/>
      <c r="E856" s="25" t="s">
        <v>629</v>
      </c>
      <c r="F856" s="11"/>
      <c r="G856" s="70">
        <f>COUNTIFS(Arq_32!$B$2:$B$368,$G$61,Arq_32!$C$2:$C$368,LEFT($E856,1))</f>
        <v>0</v>
      </c>
      <c r="H856" s="71">
        <f t="shared" si="29"/>
        <v>0</v>
      </c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03"/>
      <c r="B857" s="103"/>
      <c r="C857" s="103"/>
      <c r="D857" s="103"/>
      <c r="E857" s="25" t="s">
        <v>630</v>
      </c>
      <c r="F857" s="11"/>
      <c r="G857" s="70">
        <f>COUNTIFS(Arq_32!$B$2:$B$368,$G$61,Arq_32!$C$2:$C$368,LEFT($E857,1))</f>
        <v>0</v>
      </c>
      <c r="H857" s="71">
        <f t="shared" si="29"/>
        <v>0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03"/>
      <c r="B858" s="103"/>
      <c r="C858" s="103"/>
      <c r="D858" s="103"/>
      <c r="E858" s="25" t="s">
        <v>631</v>
      </c>
      <c r="F858" s="11"/>
      <c r="G858" s="70">
        <f>COUNTIFS(Arq_32!$B$2:$B$368,$G$61,Arq_32!$C$2:$C$368,LEFT($E858,1))</f>
        <v>1</v>
      </c>
      <c r="H858" s="71">
        <f t="shared" si="29"/>
        <v>2.1276595744680851E-2</v>
      </c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03"/>
      <c r="B859" s="103"/>
      <c r="C859" s="103"/>
      <c r="D859" s="103"/>
      <c r="E859" s="25" t="s">
        <v>632</v>
      </c>
      <c r="F859" s="11"/>
      <c r="G859" s="70">
        <f>COUNTIFS(Arq_32!$B$2:$B$368,$G$61,Arq_32!$C$2:$C$368,LEFT($E859,1))</f>
        <v>37</v>
      </c>
      <c r="H859" s="71">
        <f t="shared" si="29"/>
        <v>0.78723404255319152</v>
      </c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03"/>
      <c r="B860" s="103"/>
      <c r="C860" s="103"/>
      <c r="D860" s="103"/>
      <c r="E860" s="25" t="s">
        <v>633</v>
      </c>
      <c r="F860" s="11"/>
      <c r="G860" s="70">
        <f>COUNTIFS(Arq_32!$B$2:$B$368,$G$61,Arq_32!$C$2:$C$368,LEFT($E860,1))</f>
        <v>0</v>
      </c>
      <c r="H860" s="71">
        <f t="shared" si="29"/>
        <v>0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03"/>
      <c r="B861" s="103"/>
      <c r="C861" s="103"/>
      <c r="D861" s="103"/>
      <c r="E861" s="25" t="s">
        <v>634</v>
      </c>
      <c r="F861" s="11"/>
      <c r="G861" s="70">
        <f>COUNTIFS(Arq_32!$B$2:$B$368,$G$61,Arq_32!$C$2:$C$368,LEFT($E861,1))</f>
        <v>0</v>
      </c>
      <c r="H861" s="71">
        <f t="shared" si="29"/>
        <v>0</v>
      </c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03"/>
      <c r="B862" s="103"/>
      <c r="C862" s="103"/>
      <c r="D862" s="103"/>
      <c r="E862" s="25" t="s">
        <v>635</v>
      </c>
      <c r="F862" s="11"/>
      <c r="G862" s="70">
        <f>COUNTIFS(Arq_32!$B$2:$B$368,$G$61,Arq_32!$C$2:$C$368,LEFT($E862,1))</f>
        <v>0</v>
      </c>
      <c r="H862" s="71">
        <f t="shared" si="29"/>
        <v>0</v>
      </c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04"/>
      <c r="B863" s="104"/>
      <c r="C863" s="104"/>
      <c r="D863" s="104"/>
      <c r="E863" s="74" t="s">
        <v>440</v>
      </c>
      <c r="F863" s="11"/>
      <c r="G863" s="70">
        <f>COUNTIFS(Arq_32!$B$2:$B$368,$G$61,Arq_32!$C$2:$C$368,"")</f>
        <v>2</v>
      </c>
      <c r="H863" s="71">
        <f t="shared" si="29"/>
        <v>4.2553191489361701E-2</v>
      </c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45" customHeight="1" x14ac:dyDescent="0.25">
      <c r="A864" s="121" t="s">
        <v>636</v>
      </c>
      <c r="B864" s="122"/>
      <c r="C864" s="122"/>
      <c r="D864" s="122"/>
      <c r="E864" s="122"/>
      <c r="F864" s="122"/>
      <c r="G864" s="122"/>
      <c r="H864" s="123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.5" customHeight="1" x14ac:dyDescent="0.25">
      <c r="A865" s="106" t="s">
        <v>637</v>
      </c>
      <c r="B865" s="102" t="s">
        <v>21</v>
      </c>
      <c r="C865" s="102">
        <v>1</v>
      </c>
      <c r="D865" s="105" t="s">
        <v>638</v>
      </c>
      <c r="E865" s="27" t="s">
        <v>639</v>
      </c>
      <c r="F865" s="23"/>
      <c r="G865" s="68">
        <f>COUNTIFS(Arq_4!$B$2:$B$368,$G$61,Arq_4!$C$2:$C$368,LEFT($E865,1))</f>
        <v>0</v>
      </c>
      <c r="H865" s="69">
        <f>$G865/SUM($G865:$G873)</f>
        <v>0</v>
      </c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03"/>
      <c r="B866" s="103"/>
      <c r="C866" s="103"/>
      <c r="D866" s="103"/>
      <c r="E866" s="27" t="s">
        <v>640</v>
      </c>
      <c r="F866" s="23"/>
      <c r="G866" s="68">
        <f>COUNTIFS(Arq_4!$B$2:$B$368,$G$61,Arq_4!$C$2:$C$368,LEFT($E866,1))</f>
        <v>0</v>
      </c>
      <c r="H866" s="69">
        <f>$G866/SUM($G865:$G873)</f>
        <v>0</v>
      </c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03"/>
      <c r="B867" s="103"/>
      <c r="C867" s="103"/>
      <c r="D867" s="103"/>
      <c r="E867" s="27" t="s">
        <v>641</v>
      </c>
      <c r="F867" s="23"/>
      <c r="G867" s="68">
        <f>COUNTIFS(Arq_4!$B$2:$B$368,$G$61,Arq_4!$C$2:$C$368,LEFT($E867,1))</f>
        <v>0</v>
      </c>
      <c r="H867" s="69">
        <f>$G867/SUM($G865:$G873)</f>
        <v>0</v>
      </c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03"/>
      <c r="B868" s="103"/>
      <c r="C868" s="103"/>
      <c r="D868" s="103"/>
      <c r="E868" s="27" t="s">
        <v>642</v>
      </c>
      <c r="F868" s="23"/>
      <c r="G868" s="68">
        <f>COUNTIFS(Arq_4!$B$2:$B$368,$G$61,Arq_4!$C$2:$C$368,LEFT($E868,1))</f>
        <v>3</v>
      </c>
      <c r="H868" s="69">
        <f>$G868/SUM($G865:$G873)</f>
        <v>6.3829787234042548E-2</v>
      </c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03"/>
      <c r="B869" s="103"/>
      <c r="C869" s="103"/>
      <c r="D869" s="103"/>
      <c r="E869" s="27" t="s">
        <v>643</v>
      </c>
      <c r="F869" s="23"/>
      <c r="G869" s="68">
        <f>COUNTIFS(Arq_4!$B$2:$B$368,$G$61,Arq_4!$C$2:$C$368,LEFT($E869,1))</f>
        <v>16</v>
      </c>
      <c r="H869" s="69">
        <f>$G869/SUM($G865:$G873)</f>
        <v>0.34042553191489361</v>
      </c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03"/>
      <c r="B870" s="103"/>
      <c r="C870" s="103"/>
      <c r="D870" s="103"/>
      <c r="E870" s="27" t="s">
        <v>644</v>
      </c>
      <c r="F870" s="23"/>
      <c r="G870" s="68">
        <f>COUNTIFS(Arq_4!$B$2:$B$368,$G$61,Arq_4!$C$2:$C$368,LEFT($E870,1))</f>
        <v>26</v>
      </c>
      <c r="H870" s="69">
        <f>$G870/SUM($G865:$G873)</f>
        <v>0.55319148936170215</v>
      </c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03"/>
      <c r="B871" s="103"/>
      <c r="C871" s="103"/>
      <c r="D871" s="103"/>
      <c r="E871" s="27" t="s">
        <v>645</v>
      </c>
      <c r="F871" s="23"/>
      <c r="G871" s="68">
        <f>COUNTIFS(Arq_4!$B$2:$B$368,$G$61,Arq_4!$C$2:$C$368,LEFT($E871,1))</f>
        <v>0</v>
      </c>
      <c r="H871" s="69">
        <f>$G871/SUM($G865:$G873)</f>
        <v>0</v>
      </c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03"/>
      <c r="B872" s="103"/>
      <c r="C872" s="103"/>
      <c r="D872" s="103"/>
      <c r="E872" s="27" t="s">
        <v>646</v>
      </c>
      <c r="F872" s="23"/>
      <c r="G872" s="68">
        <f>COUNTIFS(Arq_4!$B$2:$B$368,$G$61,Arq_4!$C$2:$C$368,LEFT($E872,1))</f>
        <v>0</v>
      </c>
      <c r="H872" s="69">
        <f>$G872/SUM($G865:$G873)</f>
        <v>0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04"/>
      <c r="B873" s="104"/>
      <c r="C873" s="104"/>
      <c r="D873" s="104"/>
      <c r="E873" s="27" t="s">
        <v>440</v>
      </c>
      <c r="F873" s="23"/>
      <c r="G873" s="68">
        <f>COUNTIFS(Arq_4!$B$2:$B$368,$G$61,Arq_4!$C$2:$C$368,"")</f>
        <v>2</v>
      </c>
      <c r="H873" s="69">
        <f>$G873/SUM($G865:$G873)</f>
        <v>4.2553191489361701E-2</v>
      </c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.5" customHeight="1" x14ac:dyDescent="0.25">
      <c r="A874" s="107" t="s">
        <v>647</v>
      </c>
      <c r="B874" s="108" t="s">
        <v>21</v>
      </c>
      <c r="C874" s="108">
        <v>1</v>
      </c>
      <c r="D874" s="109" t="s">
        <v>648</v>
      </c>
      <c r="E874" s="25" t="s">
        <v>639</v>
      </c>
      <c r="F874" s="11"/>
      <c r="G874" s="70">
        <f>COUNTIFS(Arq_4!$B$2:$B$368,$G$61,Arq_4!$D$2:$D$368,LEFT($E874,1))</f>
        <v>0</v>
      </c>
      <c r="H874" s="71">
        <f>$G874/SUM($G874:$G882)</f>
        <v>0</v>
      </c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03"/>
      <c r="B875" s="103"/>
      <c r="C875" s="103"/>
      <c r="D875" s="103"/>
      <c r="E875" s="25" t="s">
        <v>640</v>
      </c>
      <c r="F875" s="11"/>
      <c r="G875" s="70">
        <f>COUNTIFS(Arq_4!$B$2:$B$368,$G$61,Arq_4!$D$2:$D$368,LEFT($E875,1))</f>
        <v>0</v>
      </c>
      <c r="H875" s="71">
        <f>$G875/SUM($G874:$G882)</f>
        <v>0</v>
      </c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03"/>
      <c r="B876" s="103"/>
      <c r="C876" s="103"/>
      <c r="D876" s="103"/>
      <c r="E876" s="25" t="s">
        <v>641</v>
      </c>
      <c r="F876" s="11"/>
      <c r="G876" s="70">
        <f>COUNTIFS(Arq_4!$B$2:$B$368,$G$61,Arq_4!$D$2:$D$368,LEFT($E876,1))</f>
        <v>2</v>
      </c>
      <c r="H876" s="71">
        <f>$G876/SUM($G874:$G882)</f>
        <v>4.2553191489361701E-2</v>
      </c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03"/>
      <c r="B877" s="103"/>
      <c r="C877" s="103"/>
      <c r="D877" s="103"/>
      <c r="E877" s="25" t="s">
        <v>642</v>
      </c>
      <c r="F877" s="11"/>
      <c r="G877" s="70">
        <f>COUNTIFS(Arq_4!$B$2:$B$368,$G$61,Arq_4!$D$2:$D$368,LEFT($E877,1))</f>
        <v>5</v>
      </c>
      <c r="H877" s="71">
        <f>$G877/SUM($G874:$G882)</f>
        <v>0.10638297872340426</v>
      </c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03"/>
      <c r="B878" s="103"/>
      <c r="C878" s="103"/>
      <c r="D878" s="103"/>
      <c r="E878" s="25" t="s">
        <v>643</v>
      </c>
      <c r="F878" s="11"/>
      <c r="G878" s="70">
        <f>COUNTIFS(Arq_4!$B$2:$B$368,$G$61,Arq_4!$D$2:$D$368,LEFT($E878,1))</f>
        <v>13</v>
      </c>
      <c r="H878" s="71">
        <f>$G878/SUM($G874:$G882)</f>
        <v>0.27659574468085107</v>
      </c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03"/>
      <c r="B879" s="103"/>
      <c r="C879" s="103"/>
      <c r="D879" s="103"/>
      <c r="E879" s="25" t="s">
        <v>644</v>
      </c>
      <c r="F879" s="11"/>
      <c r="G879" s="70">
        <f>COUNTIFS(Arq_4!$B$2:$B$368,$G$61,Arq_4!$D$2:$D$368,LEFT($E879,1))</f>
        <v>24</v>
      </c>
      <c r="H879" s="71">
        <f>$G879/SUM($G874:$G882)</f>
        <v>0.51063829787234039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03"/>
      <c r="B880" s="103"/>
      <c r="C880" s="103"/>
      <c r="D880" s="103"/>
      <c r="E880" s="25" t="s">
        <v>645</v>
      </c>
      <c r="F880" s="11"/>
      <c r="G880" s="70">
        <f>COUNTIFS(Arq_4!$B$2:$B$368,$G$61,Arq_4!$D$2:$D$368,LEFT($E880,1))</f>
        <v>0</v>
      </c>
      <c r="H880" s="71">
        <f>$G880/SUM($G874:$G882)</f>
        <v>0</v>
      </c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03"/>
      <c r="B881" s="103"/>
      <c r="C881" s="103"/>
      <c r="D881" s="103"/>
      <c r="E881" s="25" t="s">
        <v>646</v>
      </c>
      <c r="F881" s="11"/>
      <c r="G881" s="70">
        <f>COUNTIFS(Arq_4!$B$2:$B$368,$G$61,Arq_4!$D$2:$D$368,LEFT($E881,1))</f>
        <v>1</v>
      </c>
      <c r="H881" s="71">
        <f>$G881/SUM($G874:$G882)</f>
        <v>2.1276595744680851E-2</v>
      </c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04"/>
      <c r="B882" s="104"/>
      <c r="C882" s="104"/>
      <c r="D882" s="104"/>
      <c r="E882" s="74" t="s">
        <v>440</v>
      </c>
      <c r="F882" s="11"/>
      <c r="G882" s="70">
        <f>COUNTIFS(Arq_4!$B$2:$B$368,$G$61,Arq_4!$D$2:$D$368,"")</f>
        <v>2</v>
      </c>
      <c r="H882" s="71">
        <f>$G882/SUM($G874:$G882)</f>
        <v>4.2553191489361701E-2</v>
      </c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.5" customHeight="1" x14ac:dyDescent="0.25">
      <c r="A883" s="106" t="s">
        <v>649</v>
      </c>
      <c r="B883" s="102" t="s">
        <v>21</v>
      </c>
      <c r="C883" s="102">
        <v>1</v>
      </c>
      <c r="D883" s="105" t="s">
        <v>650</v>
      </c>
      <c r="E883" s="27" t="s">
        <v>639</v>
      </c>
      <c r="F883" s="23"/>
      <c r="G883" s="68">
        <f>COUNTIFS(Arq_4!$B$2:$B$368,$G$61,Arq_4!$E$2:$E$368,LEFT($E883,1))</f>
        <v>0</v>
      </c>
      <c r="H883" s="69">
        <f>$G883/SUM($G883:$G891)</f>
        <v>0</v>
      </c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03"/>
      <c r="B884" s="103"/>
      <c r="C884" s="103"/>
      <c r="D884" s="103"/>
      <c r="E884" s="27" t="s">
        <v>640</v>
      </c>
      <c r="F884" s="23"/>
      <c r="G884" s="68">
        <f>COUNTIFS(Arq_4!$B$2:$B$368,$G$61,Arq_4!$E$2:$E$368,LEFT($E884,1))</f>
        <v>0</v>
      </c>
      <c r="H884" s="69">
        <f>$G884/SUM($G883:$G891)</f>
        <v>0</v>
      </c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03"/>
      <c r="B885" s="103"/>
      <c r="C885" s="103"/>
      <c r="D885" s="103"/>
      <c r="E885" s="27" t="s">
        <v>641</v>
      </c>
      <c r="F885" s="23"/>
      <c r="G885" s="68">
        <f>COUNTIFS(Arq_4!$B$2:$B$368,$G$61,Arq_4!$E$2:$E$368,LEFT($E885,1))</f>
        <v>0</v>
      </c>
      <c r="H885" s="69">
        <f>$G885/SUM($G883:$G891)</f>
        <v>0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03"/>
      <c r="B886" s="103"/>
      <c r="C886" s="103"/>
      <c r="D886" s="103"/>
      <c r="E886" s="27" t="s">
        <v>642</v>
      </c>
      <c r="F886" s="23"/>
      <c r="G886" s="68">
        <f>COUNTIFS(Arq_4!$B$2:$B$368,$G$61,Arq_4!$E$2:$E$368,LEFT($E886,1))</f>
        <v>8</v>
      </c>
      <c r="H886" s="69">
        <f>$G886/SUM($G883:$G891)</f>
        <v>0.1702127659574468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03"/>
      <c r="B887" s="103"/>
      <c r="C887" s="103"/>
      <c r="D887" s="103"/>
      <c r="E887" s="27" t="s">
        <v>643</v>
      </c>
      <c r="F887" s="23"/>
      <c r="G887" s="68">
        <f>COUNTIFS(Arq_4!$B$2:$B$368,$G$61,Arq_4!$E$2:$E$368,LEFT($E887,1))</f>
        <v>17</v>
      </c>
      <c r="H887" s="69">
        <f>$G887/SUM($G883:$G891)</f>
        <v>0.36170212765957449</v>
      </c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03"/>
      <c r="B888" s="103"/>
      <c r="C888" s="103"/>
      <c r="D888" s="103"/>
      <c r="E888" s="27" t="s">
        <v>644</v>
      </c>
      <c r="F888" s="23"/>
      <c r="G888" s="68">
        <f>COUNTIFS(Arq_4!$B$2:$B$368,$G$61,Arq_4!$E$2:$E$368,LEFT($E888,1))</f>
        <v>20</v>
      </c>
      <c r="H888" s="69">
        <f>$G888/SUM($G883:$G891)</f>
        <v>0.42553191489361702</v>
      </c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03"/>
      <c r="B889" s="103"/>
      <c r="C889" s="103"/>
      <c r="D889" s="103"/>
      <c r="E889" s="27" t="s">
        <v>645</v>
      </c>
      <c r="F889" s="23"/>
      <c r="G889" s="68">
        <f>COUNTIFS(Arq_4!$B$2:$B$368,$G$61,Arq_4!$E$2:$E$368,LEFT($E889,1))</f>
        <v>0</v>
      </c>
      <c r="H889" s="69">
        <f>$G889/SUM($G883:$G891)</f>
        <v>0</v>
      </c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03"/>
      <c r="B890" s="103"/>
      <c r="C890" s="103"/>
      <c r="D890" s="103"/>
      <c r="E890" s="27" t="s">
        <v>646</v>
      </c>
      <c r="F890" s="23"/>
      <c r="G890" s="68">
        <f>COUNTIFS(Arq_4!$B$2:$B$368,$G$61,Arq_4!$E$2:$E$368,LEFT($E890,1))</f>
        <v>0</v>
      </c>
      <c r="H890" s="69">
        <f>$G890/SUM($G883:$G891)</f>
        <v>0</v>
      </c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04"/>
      <c r="B891" s="104"/>
      <c r="C891" s="104"/>
      <c r="D891" s="104"/>
      <c r="E891" s="27" t="s">
        <v>440</v>
      </c>
      <c r="F891" s="23"/>
      <c r="G891" s="68">
        <f>COUNTIFS(Arq_4!$B$2:$B$368,$G$61,Arq_4!$E$2:$E$368,"")</f>
        <v>2</v>
      </c>
      <c r="H891" s="69">
        <f>$G891/SUM($G883:$G891)</f>
        <v>4.2553191489361701E-2</v>
      </c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5" customHeight="1" x14ac:dyDescent="0.25">
      <c r="A892" s="107" t="s">
        <v>651</v>
      </c>
      <c r="B892" s="108" t="s">
        <v>21</v>
      </c>
      <c r="C892" s="108">
        <v>1</v>
      </c>
      <c r="D892" s="109" t="s">
        <v>652</v>
      </c>
      <c r="E892" s="25" t="s">
        <v>639</v>
      </c>
      <c r="F892" s="11"/>
      <c r="G892" s="70">
        <f>COUNTIFS(Arq_4!$B$2:$B$368,$G$61,Arq_4!$F$2:$F$368,LEFT($E892,1))</f>
        <v>0</v>
      </c>
      <c r="H892" s="71">
        <f>$G892/SUM($G892:$G900)</f>
        <v>0</v>
      </c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03"/>
      <c r="B893" s="103"/>
      <c r="C893" s="103"/>
      <c r="D893" s="103"/>
      <c r="E893" s="25" t="s">
        <v>640</v>
      </c>
      <c r="F893" s="11"/>
      <c r="G893" s="70">
        <f>COUNTIFS(Arq_4!$B$2:$B$368,$G$61,Arq_4!$F$2:$F$368,LEFT($E893,1))</f>
        <v>2</v>
      </c>
      <c r="H893" s="71">
        <f>$G893/SUM($G892:$G900)</f>
        <v>4.2553191489361701E-2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03"/>
      <c r="B894" s="103"/>
      <c r="C894" s="103"/>
      <c r="D894" s="103"/>
      <c r="E894" s="25" t="s">
        <v>641</v>
      </c>
      <c r="F894" s="11"/>
      <c r="G894" s="70">
        <f>COUNTIFS(Arq_4!$B$2:$B$368,$G$61,Arq_4!$F$2:$F$368,LEFT($E894,1))</f>
        <v>1</v>
      </c>
      <c r="H894" s="71">
        <f>$G894/SUM($G892:$G900)</f>
        <v>2.1276595744680851E-2</v>
      </c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03"/>
      <c r="B895" s="103"/>
      <c r="C895" s="103"/>
      <c r="D895" s="103"/>
      <c r="E895" s="25" t="s">
        <v>642</v>
      </c>
      <c r="F895" s="11"/>
      <c r="G895" s="70">
        <f>COUNTIFS(Arq_4!$B$2:$B$368,$G$61,Arq_4!$F$2:$F$368,LEFT($E895,1))</f>
        <v>11</v>
      </c>
      <c r="H895" s="71">
        <f>$G895/SUM($G892:$G900)</f>
        <v>0.23404255319148937</v>
      </c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03"/>
      <c r="B896" s="103"/>
      <c r="C896" s="103"/>
      <c r="D896" s="103"/>
      <c r="E896" s="25" t="s">
        <v>643</v>
      </c>
      <c r="F896" s="11"/>
      <c r="G896" s="70">
        <f>COUNTIFS(Arq_4!$B$2:$B$368,$G$61,Arq_4!$F$2:$F$368,LEFT($E896,1))</f>
        <v>15</v>
      </c>
      <c r="H896" s="71">
        <f>$G896/SUM($G892:$G900)</f>
        <v>0.31914893617021278</v>
      </c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03"/>
      <c r="B897" s="103"/>
      <c r="C897" s="103"/>
      <c r="D897" s="103"/>
      <c r="E897" s="25" t="s">
        <v>644</v>
      </c>
      <c r="F897" s="11"/>
      <c r="G897" s="70">
        <f>COUNTIFS(Arq_4!$B$2:$B$368,$G$61,Arq_4!$F$2:$F$368,LEFT($E897,1))</f>
        <v>15</v>
      </c>
      <c r="H897" s="71">
        <f>$G897/SUM($G892:$G900)</f>
        <v>0.31914893617021278</v>
      </c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03"/>
      <c r="B898" s="103"/>
      <c r="C898" s="103"/>
      <c r="D898" s="103"/>
      <c r="E898" s="25" t="s">
        <v>645</v>
      </c>
      <c r="F898" s="11"/>
      <c r="G898" s="70">
        <f>COUNTIFS(Arq_4!$B$2:$B$368,$G$61,Arq_4!$F$2:$F$368,LEFT($E898,1))</f>
        <v>0</v>
      </c>
      <c r="H898" s="71">
        <f>$G898/SUM($G892:$G900)</f>
        <v>0</v>
      </c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03"/>
      <c r="B899" s="103"/>
      <c r="C899" s="103"/>
      <c r="D899" s="103"/>
      <c r="E899" s="25" t="s">
        <v>646</v>
      </c>
      <c r="F899" s="11"/>
      <c r="G899" s="70">
        <f>COUNTIFS(Arq_4!$B$2:$B$368,$G$61,Arq_4!$F$2:$F$368,LEFT($E899,1))</f>
        <v>1</v>
      </c>
      <c r="H899" s="71">
        <f>$G899/SUM($G892:$G900)</f>
        <v>2.1276595744680851E-2</v>
      </c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04"/>
      <c r="B900" s="104"/>
      <c r="C900" s="104"/>
      <c r="D900" s="104"/>
      <c r="E900" s="74" t="s">
        <v>440</v>
      </c>
      <c r="F900" s="11"/>
      <c r="G900" s="70">
        <f>COUNTIFS(Arq_4!$B$2:$B$368,$G$61,Arq_4!$F$2:$F$368,"")</f>
        <v>2</v>
      </c>
      <c r="H900" s="71">
        <f>$G900/SUM($G892:$G900)</f>
        <v>4.2553191489361701E-2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5" customHeight="1" x14ac:dyDescent="0.25">
      <c r="A901" s="106" t="s">
        <v>653</v>
      </c>
      <c r="B901" s="102" t="s">
        <v>21</v>
      </c>
      <c r="C901" s="102">
        <v>1</v>
      </c>
      <c r="D901" s="105" t="s">
        <v>654</v>
      </c>
      <c r="E901" s="27" t="s">
        <v>639</v>
      </c>
      <c r="F901" s="23"/>
      <c r="G901" s="68">
        <f>COUNTIFS(Arq_4!$B$2:$B$368,$G$61,Arq_4!$G$2:$G$368,LEFT($E901,1))</f>
        <v>0</v>
      </c>
      <c r="H901" s="69">
        <f>$G901/SUM($G901:$G909)</f>
        <v>0</v>
      </c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03"/>
      <c r="B902" s="103"/>
      <c r="C902" s="103"/>
      <c r="D902" s="103"/>
      <c r="E902" s="27" t="s">
        <v>640</v>
      </c>
      <c r="F902" s="23"/>
      <c r="G902" s="68">
        <f>COUNTIFS(Arq_4!$B$2:$B$368,$G$61,Arq_4!$G$2:$G$368,LEFT($E902,1))</f>
        <v>0</v>
      </c>
      <c r="H902" s="69">
        <f>$G902/SUM($G901:$G909)</f>
        <v>0</v>
      </c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03"/>
      <c r="B903" s="103"/>
      <c r="C903" s="103"/>
      <c r="D903" s="103"/>
      <c r="E903" s="27" t="s">
        <v>641</v>
      </c>
      <c r="F903" s="23"/>
      <c r="G903" s="68">
        <f>COUNTIFS(Arq_4!$B$2:$B$368,$G$61,Arq_4!$G$2:$G$368,LEFT($E903,1))</f>
        <v>1</v>
      </c>
      <c r="H903" s="69">
        <f>$G903/SUM($G901:$G909)</f>
        <v>2.1276595744680851E-2</v>
      </c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03"/>
      <c r="B904" s="103"/>
      <c r="C904" s="103"/>
      <c r="D904" s="103"/>
      <c r="E904" s="27" t="s">
        <v>642</v>
      </c>
      <c r="F904" s="23"/>
      <c r="G904" s="68">
        <f>COUNTIFS(Arq_4!$B$2:$B$368,$G$61,Arq_4!$G$2:$G$368,LEFT($E904,1))</f>
        <v>7</v>
      </c>
      <c r="H904" s="69">
        <f>$G904/SUM($G901:$G909)</f>
        <v>0.14893617021276595</v>
      </c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03"/>
      <c r="B905" s="103"/>
      <c r="C905" s="103"/>
      <c r="D905" s="103"/>
      <c r="E905" s="27" t="s">
        <v>643</v>
      </c>
      <c r="F905" s="23"/>
      <c r="G905" s="68">
        <f>COUNTIFS(Arq_4!$B$2:$B$368,$G$61,Arq_4!$G$2:$G$368,LEFT($E905,1))</f>
        <v>17</v>
      </c>
      <c r="H905" s="69">
        <f>$G905/SUM($G901:$G909)</f>
        <v>0.36170212765957449</v>
      </c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03"/>
      <c r="B906" s="103"/>
      <c r="C906" s="103"/>
      <c r="D906" s="103"/>
      <c r="E906" s="27" t="s">
        <v>644</v>
      </c>
      <c r="F906" s="23"/>
      <c r="G906" s="68">
        <f>COUNTIFS(Arq_4!$B$2:$B$368,$G$61,Arq_4!$G$2:$G$368,LEFT($E906,1))</f>
        <v>20</v>
      </c>
      <c r="H906" s="69">
        <f>$G906/SUM($G901:$G909)</f>
        <v>0.42553191489361702</v>
      </c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03"/>
      <c r="B907" s="103"/>
      <c r="C907" s="103"/>
      <c r="D907" s="103"/>
      <c r="E907" s="27" t="s">
        <v>645</v>
      </c>
      <c r="F907" s="23"/>
      <c r="G907" s="68">
        <f>COUNTIFS(Arq_4!$B$2:$B$368,$G$61,Arq_4!$G$2:$G$368,LEFT($E907,1))</f>
        <v>0</v>
      </c>
      <c r="H907" s="69">
        <f>$G907/SUM($G901:$G909)</f>
        <v>0</v>
      </c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03"/>
      <c r="B908" s="103"/>
      <c r="C908" s="103"/>
      <c r="D908" s="103"/>
      <c r="E908" s="27" t="s">
        <v>646</v>
      </c>
      <c r="F908" s="23"/>
      <c r="G908" s="68">
        <f>COUNTIFS(Arq_4!$B$2:$B$368,$G$61,Arq_4!$G$2:$G$368,LEFT($E908,1))</f>
        <v>0</v>
      </c>
      <c r="H908" s="69">
        <f>$G908/SUM($G901:$G909)</f>
        <v>0</v>
      </c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04"/>
      <c r="B909" s="104"/>
      <c r="C909" s="104"/>
      <c r="D909" s="104"/>
      <c r="E909" s="27" t="s">
        <v>440</v>
      </c>
      <c r="F909" s="23"/>
      <c r="G909" s="68">
        <f>COUNTIFS(Arq_4!$B$2:$B$368,$G$61,Arq_4!$G$2:$G$368,"")</f>
        <v>2</v>
      </c>
      <c r="H909" s="69">
        <f>$G909/SUM($G901:$G909)</f>
        <v>4.2553191489361701E-2</v>
      </c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5" customHeight="1" x14ac:dyDescent="0.25">
      <c r="A910" s="107" t="s">
        <v>655</v>
      </c>
      <c r="B910" s="108" t="s">
        <v>21</v>
      </c>
      <c r="C910" s="108">
        <v>1</v>
      </c>
      <c r="D910" s="109" t="s">
        <v>656</v>
      </c>
      <c r="E910" s="25" t="s">
        <v>639</v>
      </c>
      <c r="F910" s="11"/>
      <c r="G910" s="70">
        <f>COUNTIFS(Arq_4!$B$2:$B$368,$G$61,Arq_4!$H$2:$H$368,LEFT($E910,1))</f>
        <v>0</v>
      </c>
      <c r="H910" s="71">
        <f>$G910/SUM($G910:$G918)</f>
        <v>0</v>
      </c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03"/>
      <c r="B911" s="103"/>
      <c r="C911" s="103"/>
      <c r="D911" s="103"/>
      <c r="E911" s="25" t="s">
        <v>640</v>
      </c>
      <c r="F911" s="11"/>
      <c r="G911" s="70">
        <f>COUNTIFS(Arq_4!$B$2:$B$368,$G$61,Arq_4!$H$2:$H$368,LEFT($E911,1))</f>
        <v>0</v>
      </c>
      <c r="H911" s="71">
        <f>$G911/SUM($G910:$G918)</f>
        <v>0</v>
      </c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03"/>
      <c r="B912" s="103"/>
      <c r="C912" s="103"/>
      <c r="D912" s="103"/>
      <c r="E912" s="25" t="s">
        <v>641</v>
      </c>
      <c r="F912" s="11"/>
      <c r="G912" s="70">
        <f>COUNTIFS(Arq_4!$B$2:$B$368,$G$61,Arq_4!$H$2:$H$368,LEFT($E912,1))</f>
        <v>0</v>
      </c>
      <c r="H912" s="71">
        <f>$G912/SUM($G910:$G918)</f>
        <v>0</v>
      </c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03"/>
      <c r="B913" s="103"/>
      <c r="C913" s="103"/>
      <c r="D913" s="103"/>
      <c r="E913" s="25" t="s">
        <v>642</v>
      </c>
      <c r="F913" s="11"/>
      <c r="G913" s="70">
        <f>COUNTIFS(Arq_4!$B$2:$B$368,$G$61,Arq_4!$H$2:$H$368,LEFT($E913,1))</f>
        <v>4</v>
      </c>
      <c r="H913" s="71">
        <f>$G913/SUM($G910:$G918)</f>
        <v>8.5106382978723402E-2</v>
      </c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03"/>
      <c r="B914" s="103"/>
      <c r="C914" s="103"/>
      <c r="D914" s="103"/>
      <c r="E914" s="25" t="s">
        <v>643</v>
      </c>
      <c r="F914" s="11"/>
      <c r="G914" s="70">
        <f>COUNTIFS(Arq_4!$B$2:$B$368,$G$61,Arq_4!$H$2:$H$368,LEFT($E914,1))</f>
        <v>13</v>
      </c>
      <c r="H914" s="71">
        <f>$G914/SUM($G910:$G918)</f>
        <v>0.27659574468085107</v>
      </c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03"/>
      <c r="B915" s="103"/>
      <c r="C915" s="103"/>
      <c r="D915" s="103"/>
      <c r="E915" s="25" t="s">
        <v>644</v>
      </c>
      <c r="F915" s="11"/>
      <c r="G915" s="70">
        <f>COUNTIFS(Arq_4!$B$2:$B$368,$G$61,Arq_4!$H$2:$H$368,LEFT($E915,1))</f>
        <v>28</v>
      </c>
      <c r="H915" s="71">
        <f>$G915/SUM($G910:$G918)</f>
        <v>0.5957446808510638</v>
      </c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03"/>
      <c r="B916" s="103"/>
      <c r="C916" s="103"/>
      <c r="D916" s="103"/>
      <c r="E916" s="25" t="s">
        <v>645</v>
      </c>
      <c r="F916" s="11"/>
      <c r="G916" s="70">
        <f>COUNTIFS(Arq_4!$B$2:$B$368,$G$61,Arq_4!$H$2:$H$368,LEFT($E916,1))</f>
        <v>0</v>
      </c>
      <c r="H916" s="71">
        <f>$G916/SUM($G910:$G918)</f>
        <v>0</v>
      </c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03"/>
      <c r="B917" s="103"/>
      <c r="C917" s="103"/>
      <c r="D917" s="103"/>
      <c r="E917" s="25" t="s">
        <v>646</v>
      </c>
      <c r="F917" s="11"/>
      <c r="G917" s="70">
        <f>COUNTIFS(Arq_4!$B$2:$B$368,$G$61,Arq_4!$H$2:$H$368,LEFT($E917,1))</f>
        <v>0</v>
      </c>
      <c r="H917" s="71">
        <f>$G917/SUM($G910:$G918)</f>
        <v>0</v>
      </c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04"/>
      <c r="B918" s="104"/>
      <c r="C918" s="104"/>
      <c r="D918" s="104"/>
      <c r="E918" s="74" t="s">
        <v>440</v>
      </c>
      <c r="F918" s="11"/>
      <c r="G918" s="70">
        <f>COUNTIFS(Arq_4!$B$2:$B$368,$G$61,Arq_4!$H$2:$H$368,"")</f>
        <v>2</v>
      </c>
      <c r="H918" s="71">
        <f>$G918/SUM($G910:$G918)</f>
        <v>4.2553191489361701E-2</v>
      </c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5" customHeight="1" x14ac:dyDescent="0.25">
      <c r="A919" s="106" t="s">
        <v>657</v>
      </c>
      <c r="B919" s="102" t="s">
        <v>21</v>
      </c>
      <c r="C919" s="102">
        <v>1</v>
      </c>
      <c r="D919" s="105" t="s">
        <v>658</v>
      </c>
      <c r="E919" s="27" t="s">
        <v>639</v>
      </c>
      <c r="F919" s="23"/>
      <c r="G919" s="68">
        <f>COUNTIFS(Arq_4!$B$2:$B$368,$G$61,Arq_4!$I$2:$I$368,LEFT($E919,1))</f>
        <v>0</v>
      </c>
      <c r="H919" s="69">
        <f>$G919/SUM($G919:$G927)</f>
        <v>0</v>
      </c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03"/>
      <c r="B920" s="103"/>
      <c r="C920" s="103"/>
      <c r="D920" s="103"/>
      <c r="E920" s="27" t="s">
        <v>640</v>
      </c>
      <c r="F920" s="23"/>
      <c r="G920" s="68">
        <f>COUNTIFS(Arq_4!$B$2:$B$368,$G$61,Arq_4!$I$2:$I$368,LEFT($E920,1))</f>
        <v>0</v>
      </c>
      <c r="H920" s="69">
        <f>$G920/SUM($G919:$G927)</f>
        <v>0</v>
      </c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03"/>
      <c r="B921" s="103"/>
      <c r="C921" s="103"/>
      <c r="D921" s="103"/>
      <c r="E921" s="27" t="s">
        <v>641</v>
      </c>
      <c r="F921" s="23"/>
      <c r="G921" s="68">
        <f>COUNTIFS(Arq_4!$B$2:$B$368,$G$61,Arq_4!$I$2:$I$368,LEFT($E921,1))</f>
        <v>0</v>
      </c>
      <c r="H921" s="69">
        <f>$G921/SUM($G919:$G927)</f>
        <v>0</v>
      </c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03"/>
      <c r="B922" s="103"/>
      <c r="C922" s="103"/>
      <c r="D922" s="103"/>
      <c r="E922" s="27" t="s">
        <v>642</v>
      </c>
      <c r="F922" s="23"/>
      <c r="G922" s="68">
        <f>COUNTIFS(Arq_4!$B$2:$B$368,$G$61,Arq_4!$I$2:$I$368,LEFT($E922,1))</f>
        <v>5</v>
      </c>
      <c r="H922" s="69">
        <f>$G922/SUM($G919:$G927)</f>
        <v>0.10638297872340426</v>
      </c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03"/>
      <c r="B923" s="103"/>
      <c r="C923" s="103"/>
      <c r="D923" s="103"/>
      <c r="E923" s="27" t="s">
        <v>643</v>
      </c>
      <c r="F923" s="23"/>
      <c r="G923" s="68">
        <f>COUNTIFS(Arq_4!$B$2:$B$368,$G$61,Arq_4!$I$2:$I$368,LEFT($E923,1))</f>
        <v>12</v>
      </c>
      <c r="H923" s="69">
        <f>$G923/SUM($G919:$G927)</f>
        <v>0.25531914893617019</v>
      </c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03"/>
      <c r="B924" s="103"/>
      <c r="C924" s="103"/>
      <c r="D924" s="103"/>
      <c r="E924" s="27" t="s">
        <v>644</v>
      </c>
      <c r="F924" s="23"/>
      <c r="G924" s="68">
        <f>COUNTIFS(Arq_4!$B$2:$B$368,$G$61,Arq_4!$I$2:$I$368,LEFT($E924,1))</f>
        <v>27</v>
      </c>
      <c r="H924" s="69">
        <f>$G924/SUM($G919:$G927)</f>
        <v>0.57446808510638303</v>
      </c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03"/>
      <c r="B925" s="103"/>
      <c r="C925" s="103"/>
      <c r="D925" s="103"/>
      <c r="E925" s="27" t="s">
        <v>645</v>
      </c>
      <c r="F925" s="23"/>
      <c r="G925" s="68">
        <f>COUNTIFS(Arq_4!$B$2:$B$368,$G$61,Arq_4!$I$2:$I$368,LEFT($E925,1))</f>
        <v>1</v>
      </c>
      <c r="H925" s="69">
        <f>$G925/SUM($G919:$G927)</f>
        <v>2.1276595744680851E-2</v>
      </c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03"/>
      <c r="B926" s="103"/>
      <c r="C926" s="103"/>
      <c r="D926" s="103"/>
      <c r="E926" s="27" t="s">
        <v>646</v>
      </c>
      <c r="F926" s="23"/>
      <c r="G926" s="68">
        <f>COUNTIFS(Arq_4!$B$2:$B$368,$G$61,Arq_4!$I$2:$I$368,LEFT($E926,1))</f>
        <v>0</v>
      </c>
      <c r="H926" s="69">
        <f>$G926/SUM($G919:$G927)</f>
        <v>0</v>
      </c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04"/>
      <c r="B927" s="104"/>
      <c r="C927" s="104"/>
      <c r="D927" s="104"/>
      <c r="E927" s="27" t="s">
        <v>440</v>
      </c>
      <c r="F927" s="23"/>
      <c r="G927" s="68">
        <f>COUNTIFS(Arq_4!$B$2:$B$368,$G$61,Arq_4!$I$2:$I$368,"")</f>
        <v>2</v>
      </c>
      <c r="H927" s="69">
        <f>$G927/SUM($G919:$G927)</f>
        <v>4.2553191489361701E-2</v>
      </c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5" customHeight="1" x14ac:dyDescent="0.25">
      <c r="A928" s="107" t="s">
        <v>659</v>
      </c>
      <c r="B928" s="108" t="s">
        <v>21</v>
      </c>
      <c r="C928" s="108">
        <v>1</v>
      </c>
      <c r="D928" s="109" t="s">
        <v>660</v>
      </c>
      <c r="E928" s="25" t="s">
        <v>639</v>
      </c>
      <c r="F928" s="11"/>
      <c r="G928" s="70">
        <f>COUNTIFS(Arq_4!$B$2:$B$368,$G$61,Arq_4!$J$2:$J$368,LEFT($E928,1))</f>
        <v>0</v>
      </c>
      <c r="H928" s="71">
        <f>$G928/SUM($G928:$G936)</f>
        <v>0</v>
      </c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03"/>
      <c r="B929" s="103"/>
      <c r="C929" s="103"/>
      <c r="D929" s="103"/>
      <c r="E929" s="25" t="s">
        <v>640</v>
      </c>
      <c r="F929" s="11"/>
      <c r="G929" s="70">
        <f>COUNTIFS(Arq_4!$B$2:$B$368,$G$61,Arq_4!$J$2:$J$368,LEFT($E929,1))</f>
        <v>0</v>
      </c>
      <c r="H929" s="71">
        <f>$G929/SUM($G928:$G936)</f>
        <v>0</v>
      </c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03"/>
      <c r="B930" s="103"/>
      <c r="C930" s="103"/>
      <c r="D930" s="103"/>
      <c r="E930" s="25" t="s">
        <v>641</v>
      </c>
      <c r="F930" s="11"/>
      <c r="G930" s="70">
        <f>COUNTIFS(Arq_4!$B$2:$B$368,$G$61,Arq_4!$J$2:$J$368,LEFT($E930,1))</f>
        <v>2</v>
      </c>
      <c r="H930" s="71">
        <f>$G930/SUM($G928:$G936)</f>
        <v>4.2553191489361701E-2</v>
      </c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03"/>
      <c r="B931" s="103"/>
      <c r="C931" s="103"/>
      <c r="D931" s="103"/>
      <c r="E931" s="25" t="s">
        <v>642</v>
      </c>
      <c r="F931" s="11"/>
      <c r="G931" s="70">
        <f>COUNTIFS(Arq_4!$B$2:$B$368,$G$61,Arq_4!$J$2:$J$368,LEFT($E931,1))</f>
        <v>7</v>
      </c>
      <c r="H931" s="71">
        <f>$G931/SUM($G928:$G936)</f>
        <v>0.14893617021276595</v>
      </c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03"/>
      <c r="B932" s="103"/>
      <c r="C932" s="103"/>
      <c r="D932" s="103"/>
      <c r="E932" s="25" t="s">
        <v>643</v>
      </c>
      <c r="F932" s="11"/>
      <c r="G932" s="70">
        <f>COUNTIFS(Arq_4!$B$2:$B$368,$G$61,Arq_4!$J$2:$J$368,LEFT($E932,1))</f>
        <v>14</v>
      </c>
      <c r="H932" s="71">
        <f>$G932/SUM($G928:$G936)</f>
        <v>0.2978723404255319</v>
      </c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03"/>
      <c r="B933" s="103"/>
      <c r="C933" s="103"/>
      <c r="D933" s="103"/>
      <c r="E933" s="25" t="s">
        <v>644</v>
      </c>
      <c r="F933" s="11"/>
      <c r="G933" s="70">
        <f>COUNTIFS(Arq_4!$B$2:$B$368,$G$61,Arq_4!$J$2:$J$368,LEFT($E933,1))</f>
        <v>21</v>
      </c>
      <c r="H933" s="71">
        <f>$G933/SUM($G928:$G936)</f>
        <v>0.44680851063829785</v>
      </c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03"/>
      <c r="B934" s="103"/>
      <c r="C934" s="103"/>
      <c r="D934" s="103"/>
      <c r="E934" s="25" t="s">
        <v>645</v>
      </c>
      <c r="F934" s="11"/>
      <c r="G934" s="70">
        <f>COUNTIFS(Arq_4!$B$2:$B$368,$G$61,Arq_4!$J$2:$J$368,LEFT($E934,1))</f>
        <v>1</v>
      </c>
      <c r="H934" s="71">
        <f>$G934/SUM($G928:$G936)</f>
        <v>2.1276595744680851E-2</v>
      </c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03"/>
      <c r="B935" s="103"/>
      <c r="C935" s="103"/>
      <c r="D935" s="103"/>
      <c r="E935" s="25" t="s">
        <v>646</v>
      </c>
      <c r="F935" s="11"/>
      <c r="G935" s="70">
        <f>COUNTIFS(Arq_4!$B$2:$B$368,$G$61,Arq_4!$J$2:$J$368,LEFT($E935,1))</f>
        <v>0</v>
      </c>
      <c r="H935" s="71">
        <f>$G935/SUM($G928:$G936)</f>
        <v>0</v>
      </c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04"/>
      <c r="B936" s="104"/>
      <c r="C936" s="104"/>
      <c r="D936" s="104"/>
      <c r="E936" s="74" t="s">
        <v>440</v>
      </c>
      <c r="F936" s="11"/>
      <c r="G936" s="70">
        <f>COUNTIFS(Arq_4!$B$2:$B$368,$G$61,Arq_4!$J$2:$J$368,"")</f>
        <v>2</v>
      </c>
      <c r="H936" s="71">
        <f>$G936/SUM($G928:$G936)</f>
        <v>4.2553191489361701E-2</v>
      </c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5" customHeight="1" x14ac:dyDescent="0.25">
      <c r="A937" s="106" t="s">
        <v>661</v>
      </c>
      <c r="B937" s="102" t="s">
        <v>21</v>
      </c>
      <c r="C937" s="102">
        <v>1</v>
      </c>
      <c r="D937" s="105" t="s">
        <v>662</v>
      </c>
      <c r="E937" s="27" t="s">
        <v>639</v>
      </c>
      <c r="F937" s="23"/>
      <c r="G937" s="68">
        <f>COUNTIFS(Arq_4!$B$2:$B$368,$G$61,Arq_4!$K$2:$K$368,LEFT($E937,1))</f>
        <v>0</v>
      </c>
      <c r="H937" s="69">
        <f>$G937/SUM($G937:$G945)</f>
        <v>0</v>
      </c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03"/>
      <c r="B938" s="103"/>
      <c r="C938" s="103"/>
      <c r="D938" s="103"/>
      <c r="E938" s="27" t="s">
        <v>640</v>
      </c>
      <c r="F938" s="23"/>
      <c r="G938" s="68">
        <f>COUNTIFS(Arq_4!$B$2:$B$368,$G$61,Arq_4!$K$2:$K$368,LEFT($E938,1))</f>
        <v>0</v>
      </c>
      <c r="H938" s="69">
        <f>$G938/SUM($G937:$G945)</f>
        <v>0</v>
      </c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03"/>
      <c r="B939" s="103"/>
      <c r="C939" s="103"/>
      <c r="D939" s="103"/>
      <c r="E939" s="27" t="s">
        <v>641</v>
      </c>
      <c r="F939" s="23"/>
      <c r="G939" s="68">
        <f>COUNTIFS(Arq_4!$B$2:$B$368,$G$61,Arq_4!$K$2:$K$368,LEFT($E939,1))</f>
        <v>1</v>
      </c>
      <c r="H939" s="69">
        <f>$G939/SUM($G937:$G945)</f>
        <v>2.1276595744680851E-2</v>
      </c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03"/>
      <c r="B940" s="103"/>
      <c r="C940" s="103"/>
      <c r="D940" s="103"/>
      <c r="E940" s="27" t="s">
        <v>642</v>
      </c>
      <c r="F940" s="23"/>
      <c r="G940" s="68">
        <f>COUNTIFS(Arq_4!$B$2:$B$368,$G$61,Arq_4!$K$2:$K$368,LEFT($E940,1))</f>
        <v>11</v>
      </c>
      <c r="H940" s="69">
        <f>$G940/SUM($G937:$G945)</f>
        <v>0.23404255319148937</v>
      </c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03"/>
      <c r="B941" s="103"/>
      <c r="C941" s="103"/>
      <c r="D941" s="103"/>
      <c r="E941" s="27" t="s">
        <v>643</v>
      </c>
      <c r="F941" s="23"/>
      <c r="G941" s="68">
        <f>COUNTIFS(Arq_4!$B$2:$B$368,$G$61,Arq_4!$K$2:$K$368,LEFT($E941,1))</f>
        <v>11</v>
      </c>
      <c r="H941" s="69">
        <f>$G941/SUM($G937:$G945)</f>
        <v>0.23404255319148937</v>
      </c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03"/>
      <c r="B942" s="103"/>
      <c r="C942" s="103"/>
      <c r="D942" s="103"/>
      <c r="E942" s="27" t="s">
        <v>644</v>
      </c>
      <c r="F942" s="23"/>
      <c r="G942" s="68">
        <f>COUNTIFS(Arq_4!$B$2:$B$368,$G$61,Arq_4!$K$2:$K$368,LEFT($E942,1))</f>
        <v>22</v>
      </c>
      <c r="H942" s="69">
        <f>$G942/SUM($G937:$G945)</f>
        <v>0.46808510638297873</v>
      </c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03"/>
      <c r="B943" s="103"/>
      <c r="C943" s="103"/>
      <c r="D943" s="103"/>
      <c r="E943" s="27" t="s">
        <v>645</v>
      </c>
      <c r="F943" s="23"/>
      <c r="G943" s="68">
        <f>COUNTIFS(Arq_4!$B$2:$B$368,$G$61,Arq_4!$K$2:$K$368,LEFT($E943,1))</f>
        <v>0</v>
      </c>
      <c r="H943" s="69">
        <f>$G943/SUM($G937:$G945)</f>
        <v>0</v>
      </c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03"/>
      <c r="B944" s="103"/>
      <c r="C944" s="103"/>
      <c r="D944" s="103"/>
      <c r="E944" s="27" t="s">
        <v>646</v>
      </c>
      <c r="F944" s="23"/>
      <c r="G944" s="68">
        <f>COUNTIFS(Arq_4!$B$2:$B$368,$G$61,Arq_4!$K$2:$K$368,LEFT($E944,1))</f>
        <v>0</v>
      </c>
      <c r="H944" s="69">
        <f>$G944/SUM($G937:$G945)</f>
        <v>0</v>
      </c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04"/>
      <c r="B945" s="104"/>
      <c r="C945" s="104"/>
      <c r="D945" s="104"/>
      <c r="E945" s="27" t="s">
        <v>440</v>
      </c>
      <c r="F945" s="23"/>
      <c r="G945" s="68">
        <f>COUNTIFS(Arq_4!$B$2:$B$368,$G$61,Arq_4!$K$2:$K$368,"")</f>
        <v>2</v>
      </c>
      <c r="H945" s="69">
        <f>$G945/SUM($G937:$G945)</f>
        <v>4.2553191489361701E-2</v>
      </c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5" customHeight="1" x14ac:dyDescent="0.25">
      <c r="A946" s="107" t="s">
        <v>663</v>
      </c>
      <c r="B946" s="108" t="s">
        <v>21</v>
      </c>
      <c r="C946" s="108">
        <v>1</v>
      </c>
      <c r="D946" s="109" t="s">
        <v>664</v>
      </c>
      <c r="E946" s="25" t="s">
        <v>639</v>
      </c>
      <c r="F946" s="11"/>
      <c r="G946" s="70">
        <f>COUNTIFS(Arq_4!$B$2:$B$368,$G$61,Arq_4!$L$2:$L$368,"")</f>
        <v>2</v>
      </c>
      <c r="H946" s="71">
        <f>$G946/SUM($G946:$G954)</f>
        <v>4.2553191489361701E-2</v>
      </c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03"/>
      <c r="B947" s="103"/>
      <c r="C947" s="103"/>
      <c r="D947" s="103"/>
      <c r="E947" s="25" t="s">
        <v>640</v>
      </c>
      <c r="F947" s="11"/>
      <c r="G947" s="70">
        <f>COUNTIFS(Arq_4!$B$2:$B$368,$G$61,Arq_4!$L$2:$L$368,LEFT($E947,1))</f>
        <v>0</v>
      </c>
      <c r="H947" s="71">
        <f>$G947/SUM($G946:$G954)</f>
        <v>0</v>
      </c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03"/>
      <c r="B948" s="103"/>
      <c r="C948" s="103"/>
      <c r="D948" s="103"/>
      <c r="E948" s="25" t="s">
        <v>641</v>
      </c>
      <c r="F948" s="11"/>
      <c r="G948" s="70">
        <f>COUNTIFS(Arq_4!$B$2:$B$368,$G$61,Arq_4!$L$2:$L$368,LEFT($E948,1))</f>
        <v>1</v>
      </c>
      <c r="H948" s="71">
        <f>$G948/SUM($G946:$G954)</f>
        <v>2.1276595744680851E-2</v>
      </c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03"/>
      <c r="B949" s="103"/>
      <c r="C949" s="103"/>
      <c r="D949" s="103"/>
      <c r="E949" s="25" t="s">
        <v>642</v>
      </c>
      <c r="F949" s="11"/>
      <c r="G949" s="70">
        <f>COUNTIFS(Arq_4!$B$2:$B$368,$G$61,Arq_4!$L$2:$L$368,LEFT($E949,1))</f>
        <v>5</v>
      </c>
      <c r="H949" s="71">
        <f>$G949/SUM($G946:$G954)</f>
        <v>0.10638297872340426</v>
      </c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03"/>
      <c r="B950" s="103"/>
      <c r="C950" s="103"/>
      <c r="D950" s="103"/>
      <c r="E950" s="25" t="s">
        <v>643</v>
      </c>
      <c r="F950" s="11"/>
      <c r="G950" s="70">
        <f>COUNTIFS(Arq_4!$B$2:$B$368,$G$61,Arq_4!$L$2:$L$368,LEFT($E950,1))</f>
        <v>14</v>
      </c>
      <c r="H950" s="71">
        <f>$G950/SUM($G946:$G954)</f>
        <v>0.2978723404255319</v>
      </c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03"/>
      <c r="B951" s="103"/>
      <c r="C951" s="103"/>
      <c r="D951" s="103"/>
      <c r="E951" s="25" t="s">
        <v>644</v>
      </c>
      <c r="F951" s="11"/>
      <c r="G951" s="70">
        <f>COUNTIFS(Arq_4!$B$2:$B$368,$G$61,Arq_4!$L$2:$L$368,LEFT($E951,1))</f>
        <v>25</v>
      </c>
      <c r="H951" s="71">
        <f>$G951/SUM($G946:$G954)</f>
        <v>0.53191489361702127</v>
      </c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03"/>
      <c r="B952" s="103"/>
      <c r="C952" s="103"/>
      <c r="D952" s="103"/>
      <c r="E952" s="25" t="s">
        <v>645</v>
      </c>
      <c r="F952" s="11"/>
      <c r="G952" s="70">
        <f>COUNTIFS(Arq_4!$B$2:$B$368,$G$61,Arq_4!$L$2:$L$368,LEFT($E952,1))</f>
        <v>0</v>
      </c>
      <c r="H952" s="71">
        <f>$G952/SUM($G946:$G954)</f>
        <v>0</v>
      </c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03"/>
      <c r="B953" s="103"/>
      <c r="C953" s="103"/>
      <c r="D953" s="103"/>
      <c r="E953" s="25" t="s">
        <v>646</v>
      </c>
      <c r="F953" s="11"/>
      <c r="G953" s="70">
        <f>COUNTIFS(Arq_4!$B$2:$B$368,$G$61,Arq_4!$L$2:$L$368,LEFT($E953,1))</f>
        <v>0</v>
      </c>
      <c r="H953" s="71">
        <f>$G953/SUM($G946:$G954)</f>
        <v>0</v>
      </c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04"/>
      <c r="B954" s="104"/>
      <c r="C954" s="104"/>
      <c r="D954" s="104"/>
      <c r="E954" s="74" t="s">
        <v>440</v>
      </c>
      <c r="F954" s="11"/>
      <c r="G954" s="70">
        <f>COUNTIFS(Arq_4!$B$2:$B$368,$G$61,Arq_4!$L$2:$L$368,LEFT($E954,1))</f>
        <v>0</v>
      </c>
      <c r="H954" s="71">
        <f>$G954/SUM($G946:$G954)</f>
        <v>0</v>
      </c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5" customHeight="1" x14ac:dyDescent="0.25">
      <c r="A955" s="106" t="s">
        <v>665</v>
      </c>
      <c r="B955" s="102" t="s">
        <v>21</v>
      </c>
      <c r="C955" s="102">
        <v>1</v>
      </c>
      <c r="D955" s="105" t="s">
        <v>666</v>
      </c>
      <c r="E955" s="27" t="s">
        <v>639</v>
      </c>
      <c r="F955" s="23"/>
      <c r="G955" s="68">
        <f>COUNTIFS(Arq_4!$B$2:$B$368,$G$61,Arq_4!$M$2:$M$368,LEFT($E955,1))</f>
        <v>0</v>
      </c>
      <c r="H955" s="69">
        <f>$G955/SUM($G955:$G963)</f>
        <v>0</v>
      </c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03"/>
      <c r="B956" s="103"/>
      <c r="C956" s="103"/>
      <c r="D956" s="103"/>
      <c r="E956" s="27" t="s">
        <v>640</v>
      </c>
      <c r="F956" s="23"/>
      <c r="G956" s="68">
        <f>COUNTIFS(Arq_4!$B$2:$B$368,$G$61,Arq_4!$M$2:$M$368,LEFT($E956,1))</f>
        <v>3</v>
      </c>
      <c r="H956" s="69">
        <f>$G956/SUM($G955:$G963)</f>
        <v>6.3829787234042548E-2</v>
      </c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03"/>
      <c r="B957" s="103"/>
      <c r="C957" s="103"/>
      <c r="D957" s="103"/>
      <c r="E957" s="27" t="s">
        <v>641</v>
      </c>
      <c r="F957" s="23"/>
      <c r="G957" s="68">
        <f>COUNTIFS(Arq_4!$B$2:$B$368,$G$61,Arq_4!$M$2:$M$368,LEFT($E957,1))</f>
        <v>8</v>
      </c>
      <c r="H957" s="69">
        <f>$G957/SUM($G955:$G963)</f>
        <v>0.1702127659574468</v>
      </c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03"/>
      <c r="B958" s="103"/>
      <c r="C958" s="103"/>
      <c r="D958" s="103"/>
      <c r="E958" s="27" t="s">
        <v>642</v>
      </c>
      <c r="F958" s="23"/>
      <c r="G958" s="68">
        <f>COUNTIFS(Arq_4!$B$2:$B$368,$G$61,Arq_4!$M$2:$M$368,LEFT($E958,1))</f>
        <v>8</v>
      </c>
      <c r="H958" s="69">
        <f>$G958/SUM($G955:$G963)</f>
        <v>0.1702127659574468</v>
      </c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03"/>
      <c r="B959" s="103"/>
      <c r="C959" s="103"/>
      <c r="D959" s="103"/>
      <c r="E959" s="27" t="s">
        <v>643</v>
      </c>
      <c r="F959" s="23"/>
      <c r="G959" s="68">
        <f>COUNTIFS(Arq_4!$B$2:$B$368,$G$61,Arq_4!$M$2:$M$368,LEFT($E959,1))</f>
        <v>13</v>
      </c>
      <c r="H959" s="69">
        <f>$G959/SUM($G955:$G963)</f>
        <v>0.27659574468085107</v>
      </c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03"/>
      <c r="B960" s="103"/>
      <c r="C960" s="103"/>
      <c r="D960" s="103"/>
      <c r="E960" s="27" t="s">
        <v>644</v>
      </c>
      <c r="F960" s="23"/>
      <c r="G960" s="68">
        <f>COUNTIFS(Arq_4!$B$2:$B$368,$G$61,Arq_4!$M$2:$M$368,LEFT($E960,1))</f>
        <v>13</v>
      </c>
      <c r="H960" s="69">
        <f>$G960/SUM($G955:$G963)</f>
        <v>0.27659574468085107</v>
      </c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03"/>
      <c r="B961" s="103"/>
      <c r="C961" s="103"/>
      <c r="D961" s="103"/>
      <c r="E961" s="27" t="s">
        <v>645</v>
      </c>
      <c r="F961" s="23"/>
      <c r="G961" s="68">
        <f>COUNTIFS(Arq_4!$B$2:$B$368,$G$61,Arq_4!$M$2:$M$368,LEFT($E961,1))</f>
        <v>0</v>
      </c>
      <c r="H961" s="69">
        <f>$G961/SUM($G955:$G963)</f>
        <v>0</v>
      </c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03"/>
      <c r="B962" s="103"/>
      <c r="C962" s="103"/>
      <c r="D962" s="103"/>
      <c r="E962" s="27" t="s">
        <v>646</v>
      </c>
      <c r="F962" s="23"/>
      <c r="G962" s="68">
        <f>COUNTIFS(Arq_4!$B$2:$B$368,$G$61,Arq_4!$M$2:$M$368,LEFT($E962,1))</f>
        <v>0</v>
      </c>
      <c r="H962" s="69">
        <f>$G962/SUM($G955:$G963)</f>
        <v>0</v>
      </c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04"/>
      <c r="B963" s="104"/>
      <c r="C963" s="104"/>
      <c r="D963" s="104"/>
      <c r="E963" s="27" t="s">
        <v>440</v>
      </c>
      <c r="F963" s="23"/>
      <c r="G963" s="68">
        <f>COUNTIFS(Arq_4!$B$2:$B$368,$G$61,Arq_4!$M$2:$M$368,"")</f>
        <v>2</v>
      </c>
      <c r="H963" s="69">
        <f>$G963/SUM($G955:$G963)</f>
        <v>4.2553191489361701E-2</v>
      </c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5" customHeight="1" x14ac:dyDescent="0.25">
      <c r="A964" s="107" t="s">
        <v>667</v>
      </c>
      <c r="B964" s="108" t="s">
        <v>21</v>
      </c>
      <c r="C964" s="108">
        <v>1</v>
      </c>
      <c r="D964" s="109" t="s">
        <v>668</v>
      </c>
      <c r="E964" s="25" t="s">
        <v>639</v>
      </c>
      <c r="F964" s="11"/>
      <c r="G964" s="70">
        <f>COUNTIFS(Arq_4!$B$2:$B$368,$G$61,Arq_4!$N$2:$N$368,LEFT($E964,1))</f>
        <v>0</v>
      </c>
      <c r="H964" s="71">
        <f>$G964/SUM($G964:$G972)</f>
        <v>0</v>
      </c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03"/>
      <c r="B965" s="103"/>
      <c r="C965" s="103"/>
      <c r="D965" s="103"/>
      <c r="E965" s="25" t="s">
        <v>640</v>
      </c>
      <c r="F965" s="11"/>
      <c r="G965" s="70">
        <f>COUNTIFS(Arq_4!$B$2:$B$368,$G$61,Arq_4!$N$2:$N$368,LEFT($E965,1))</f>
        <v>0</v>
      </c>
      <c r="H965" s="71">
        <f>$G965/SUM($G964:$G972)</f>
        <v>0</v>
      </c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03"/>
      <c r="B966" s="103"/>
      <c r="C966" s="103"/>
      <c r="D966" s="103"/>
      <c r="E966" s="25" t="s">
        <v>641</v>
      </c>
      <c r="F966" s="11"/>
      <c r="G966" s="70">
        <f>COUNTIFS(Arq_4!$B$2:$B$368,$G$61,Arq_4!$N$2:$N$368,LEFT($E966,1))</f>
        <v>5</v>
      </c>
      <c r="H966" s="71">
        <f>$G966/SUM($G964:$G972)</f>
        <v>0.10638297872340426</v>
      </c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03"/>
      <c r="B967" s="103"/>
      <c r="C967" s="103"/>
      <c r="D967" s="103"/>
      <c r="E967" s="25" t="s">
        <v>642</v>
      </c>
      <c r="F967" s="11"/>
      <c r="G967" s="70">
        <f>COUNTIFS(Arq_4!$B$2:$B$368,$G$61,Arq_4!$N$2:$N$368,LEFT($E967,1))</f>
        <v>9</v>
      </c>
      <c r="H967" s="71">
        <f>$G967/SUM($G964:$G972)</f>
        <v>0.19148936170212766</v>
      </c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03"/>
      <c r="B968" s="103"/>
      <c r="C968" s="103"/>
      <c r="D968" s="103"/>
      <c r="E968" s="25" t="s">
        <v>643</v>
      </c>
      <c r="F968" s="11"/>
      <c r="G968" s="70">
        <f>COUNTIFS(Arq_4!$B$2:$B$368,$G$61,Arq_4!$N$2:$N$368,LEFT($E968,1))</f>
        <v>14</v>
      </c>
      <c r="H968" s="71">
        <f>$G968/SUM($G964:$G972)</f>
        <v>0.2978723404255319</v>
      </c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03"/>
      <c r="B969" s="103"/>
      <c r="C969" s="103"/>
      <c r="D969" s="103"/>
      <c r="E969" s="25" t="s">
        <v>644</v>
      </c>
      <c r="F969" s="11"/>
      <c r="G969" s="70">
        <f>COUNTIFS(Arq_4!$B$2:$B$368,$G$61,Arq_4!$N$2:$N$368,LEFT($E969,1))</f>
        <v>17</v>
      </c>
      <c r="H969" s="71">
        <f>$G969/SUM($G964:$G972)</f>
        <v>0.36170212765957449</v>
      </c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03"/>
      <c r="B970" s="103"/>
      <c r="C970" s="103"/>
      <c r="D970" s="103"/>
      <c r="E970" s="25" t="s">
        <v>645</v>
      </c>
      <c r="F970" s="11"/>
      <c r="G970" s="70">
        <f>COUNTIFS(Arq_4!$B$2:$B$368,$G$61,Arq_4!$N$2:$N$368,LEFT($E970,1))</f>
        <v>0</v>
      </c>
      <c r="H970" s="71">
        <f>$G970/SUM($G964:$G972)</f>
        <v>0</v>
      </c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03"/>
      <c r="B971" s="103"/>
      <c r="C971" s="103"/>
      <c r="D971" s="103"/>
      <c r="E971" s="25" t="s">
        <v>646</v>
      </c>
      <c r="F971" s="11"/>
      <c r="G971" s="70">
        <f>COUNTIFS(Arq_4!$B$2:$B$368,$G$61,Arq_4!$N$2:$N$368,LEFT($E971,1))</f>
        <v>0</v>
      </c>
      <c r="H971" s="71">
        <f>$G971/SUM($G964:$G972)</f>
        <v>0</v>
      </c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04"/>
      <c r="B972" s="104"/>
      <c r="C972" s="104"/>
      <c r="D972" s="104"/>
      <c r="E972" s="74" t="s">
        <v>440</v>
      </c>
      <c r="F972" s="11"/>
      <c r="G972" s="70">
        <f>COUNTIFS(Arq_4!$B$2:$B$368,$G$61,Arq_4!$N$2:$N$368,"")</f>
        <v>2</v>
      </c>
      <c r="H972" s="71">
        <f>$G972/SUM($G964:$G972)</f>
        <v>4.2553191489361701E-2</v>
      </c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5" customHeight="1" x14ac:dyDescent="0.25">
      <c r="A973" s="106" t="s">
        <v>669</v>
      </c>
      <c r="B973" s="102" t="s">
        <v>21</v>
      </c>
      <c r="C973" s="102">
        <v>1</v>
      </c>
      <c r="D973" s="105" t="s">
        <v>670</v>
      </c>
      <c r="E973" s="27" t="s">
        <v>639</v>
      </c>
      <c r="F973" s="23"/>
      <c r="G973" s="68">
        <f>COUNTIFS(Arq_4!$B$2:$B$368,$G$61,Arq_4!$O$2:$O$368,LEFT($E973,1))</f>
        <v>0</v>
      </c>
      <c r="H973" s="69">
        <f>$G973/SUM($G973:$G981)</f>
        <v>0</v>
      </c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03"/>
      <c r="B974" s="103"/>
      <c r="C974" s="103"/>
      <c r="D974" s="103"/>
      <c r="E974" s="27" t="s">
        <v>640</v>
      </c>
      <c r="F974" s="23"/>
      <c r="G974" s="68">
        <f>COUNTIFS(Arq_4!$B$2:$B$368,$G$61,Arq_4!$O$2:$O$368,LEFT($E974,1))</f>
        <v>2</v>
      </c>
      <c r="H974" s="69">
        <f>$G974/SUM($G973:$G981)</f>
        <v>4.2553191489361701E-2</v>
      </c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03"/>
      <c r="B975" s="103"/>
      <c r="C975" s="103"/>
      <c r="D975" s="103"/>
      <c r="E975" s="27" t="s">
        <v>641</v>
      </c>
      <c r="F975" s="23"/>
      <c r="G975" s="68">
        <f>COUNTIFS(Arq_4!$B$2:$B$368,$G$61,Arq_4!$O$2:$O$368,LEFT($E975,1))</f>
        <v>1</v>
      </c>
      <c r="H975" s="69">
        <f>$G975/SUM($G973:$G981)</f>
        <v>2.1276595744680851E-2</v>
      </c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03"/>
      <c r="B976" s="103"/>
      <c r="C976" s="103"/>
      <c r="D976" s="103"/>
      <c r="E976" s="27" t="s">
        <v>642</v>
      </c>
      <c r="F976" s="23"/>
      <c r="G976" s="68">
        <f>COUNTIFS(Arq_4!$B$2:$B$368,$G$61,Arq_4!$O$2:$O$368,LEFT($E976,1))</f>
        <v>4</v>
      </c>
      <c r="H976" s="69">
        <f>$G976/SUM($G973:$G981)</f>
        <v>8.5106382978723402E-2</v>
      </c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03"/>
      <c r="B977" s="103"/>
      <c r="C977" s="103"/>
      <c r="D977" s="103"/>
      <c r="E977" s="27" t="s">
        <v>643</v>
      </c>
      <c r="F977" s="23"/>
      <c r="G977" s="68">
        <f>COUNTIFS(Arq_4!$B$2:$B$368,$G$61,Arq_4!$O$2:$O$368,LEFT($E977,1))</f>
        <v>16</v>
      </c>
      <c r="H977" s="69">
        <f>$G977/SUM($G973:$G981)</f>
        <v>0.34042553191489361</v>
      </c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03"/>
      <c r="B978" s="103"/>
      <c r="C978" s="103"/>
      <c r="D978" s="103"/>
      <c r="E978" s="27" t="s">
        <v>644</v>
      </c>
      <c r="F978" s="23"/>
      <c r="G978" s="68">
        <f>COUNTIFS(Arq_4!$B$2:$B$368,$G$61,Arq_4!$O$2:$O$368,LEFT($E978,1))</f>
        <v>21</v>
      </c>
      <c r="H978" s="69">
        <f>$G978/SUM($G973:$G981)</f>
        <v>0.44680851063829785</v>
      </c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03"/>
      <c r="B979" s="103"/>
      <c r="C979" s="103"/>
      <c r="D979" s="103"/>
      <c r="E979" s="27" t="s">
        <v>645</v>
      </c>
      <c r="F979" s="23"/>
      <c r="G979" s="68">
        <f>COUNTIFS(Arq_4!$B$2:$B$368,$G$61,Arq_4!$O$2:$O$368,LEFT($E979,1))</f>
        <v>0</v>
      </c>
      <c r="H979" s="69">
        <f>$G979/SUM($G973:$G981)</f>
        <v>0</v>
      </c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03"/>
      <c r="B980" s="103"/>
      <c r="C980" s="103"/>
      <c r="D980" s="103"/>
      <c r="E980" s="27" t="s">
        <v>646</v>
      </c>
      <c r="F980" s="23"/>
      <c r="G980" s="68">
        <f>COUNTIFS(Arq_4!$B$2:$B$368,$G$61,Arq_4!$O$2:$O$368,LEFT($E980,1))</f>
        <v>1</v>
      </c>
      <c r="H980" s="69">
        <f>$G980/SUM($G973:$G981)</f>
        <v>2.1276595744680851E-2</v>
      </c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04"/>
      <c r="B981" s="104"/>
      <c r="C981" s="104"/>
      <c r="D981" s="104"/>
      <c r="E981" s="27" t="s">
        <v>440</v>
      </c>
      <c r="F981" s="23"/>
      <c r="G981" s="68">
        <f>COUNTIFS(Arq_4!$B$2:$B$368,$G$61,Arq_4!$O$2:$O$368,"")</f>
        <v>2</v>
      </c>
      <c r="H981" s="69">
        <f>$G981/SUM($G973:$G981)</f>
        <v>4.2553191489361701E-2</v>
      </c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5" customHeight="1" x14ac:dyDescent="0.25">
      <c r="A982" s="107" t="s">
        <v>671</v>
      </c>
      <c r="B982" s="108" t="s">
        <v>21</v>
      </c>
      <c r="C982" s="108">
        <v>1</v>
      </c>
      <c r="D982" s="109" t="s">
        <v>672</v>
      </c>
      <c r="E982" s="25" t="s">
        <v>639</v>
      </c>
      <c r="F982" s="11"/>
      <c r="G982" s="70">
        <f>COUNTIFS(Arq_4!$B$2:$B$368,$G$61,Arq_4!$P$2:$P$368,LEFT($E982,1))</f>
        <v>1</v>
      </c>
      <c r="H982" s="71">
        <f>$G982/SUM($G982:$G990)</f>
        <v>2.1276595744680851E-2</v>
      </c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5">
      <c r="A983" s="103"/>
      <c r="B983" s="103"/>
      <c r="C983" s="103"/>
      <c r="D983" s="103"/>
      <c r="E983" s="25" t="s">
        <v>640</v>
      </c>
      <c r="F983" s="11"/>
      <c r="G983" s="70">
        <f>COUNTIFS(Arq_4!$B$2:$B$368,$G$61,Arq_4!$P$2:$P$368,LEFT($E983,1))</f>
        <v>1</v>
      </c>
      <c r="H983" s="71">
        <f>$G983/SUM($G982:$G990)</f>
        <v>2.1276595744680851E-2</v>
      </c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5">
      <c r="A984" s="103"/>
      <c r="B984" s="103"/>
      <c r="C984" s="103"/>
      <c r="D984" s="103"/>
      <c r="E984" s="25" t="s">
        <v>641</v>
      </c>
      <c r="F984" s="11"/>
      <c r="G984" s="70">
        <f>COUNTIFS(Arq_4!$B$2:$B$368,$G$61,Arq_4!$P$2:$P$368,LEFT($E984,1))</f>
        <v>2</v>
      </c>
      <c r="H984" s="71">
        <f>$G984/SUM($G982:$G990)</f>
        <v>4.2553191489361701E-2</v>
      </c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5">
      <c r="A985" s="103"/>
      <c r="B985" s="103"/>
      <c r="C985" s="103"/>
      <c r="D985" s="103"/>
      <c r="E985" s="25" t="s">
        <v>642</v>
      </c>
      <c r="F985" s="11"/>
      <c r="G985" s="70">
        <f>COUNTIFS(Arq_4!$B$2:$B$368,$G$61,Arq_4!$P$2:$P$368,LEFT($E985,1))</f>
        <v>10</v>
      </c>
      <c r="H985" s="71">
        <f>$G985/SUM($G982:$G990)</f>
        <v>0.21276595744680851</v>
      </c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5">
      <c r="A986" s="103"/>
      <c r="B986" s="103"/>
      <c r="C986" s="103"/>
      <c r="D986" s="103"/>
      <c r="E986" s="25" t="s">
        <v>643</v>
      </c>
      <c r="F986" s="11"/>
      <c r="G986" s="70">
        <f>COUNTIFS(Arq_4!$B$2:$B$368,$G$61,Arq_4!$P$2:$P$368,LEFT($E986,1))</f>
        <v>13</v>
      </c>
      <c r="H986" s="71">
        <f>$G986/SUM($G982:$G990)</f>
        <v>0.27659574468085107</v>
      </c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5">
      <c r="A987" s="103"/>
      <c r="B987" s="103"/>
      <c r="C987" s="103"/>
      <c r="D987" s="103"/>
      <c r="E987" s="25" t="s">
        <v>644</v>
      </c>
      <c r="F987" s="11"/>
      <c r="G987" s="70">
        <f>COUNTIFS(Arq_4!$B$2:$B$368,$G$61,Arq_4!$P$2:$P$368,LEFT($E987,1))</f>
        <v>17</v>
      </c>
      <c r="H987" s="71">
        <f>$G987/SUM($G982:$G990)</f>
        <v>0.36170212765957449</v>
      </c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5">
      <c r="A988" s="103"/>
      <c r="B988" s="103"/>
      <c r="C988" s="103"/>
      <c r="D988" s="103"/>
      <c r="E988" s="25" t="s">
        <v>645</v>
      </c>
      <c r="F988" s="11"/>
      <c r="G988" s="70">
        <f>COUNTIFS(Arq_4!$B$2:$B$368,$G$61,Arq_4!$P$2:$P$368,LEFT($E988,1))</f>
        <v>0</v>
      </c>
      <c r="H988" s="71">
        <f>$G988/SUM($G982:$G990)</f>
        <v>0</v>
      </c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5">
      <c r="A989" s="103"/>
      <c r="B989" s="103"/>
      <c r="C989" s="103"/>
      <c r="D989" s="103"/>
      <c r="E989" s="25" t="s">
        <v>646</v>
      </c>
      <c r="F989" s="11"/>
      <c r="G989" s="70">
        <f>COUNTIFS(Arq_4!$B$2:$B$368,$G$61,Arq_4!$P$2:$P$368,LEFT($E989,1))</f>
        <v>1</v>
      </c>
      <c r="H989" s="71">
        <f>$G989/SUM($G982:$G990)</f>
        <v>2.1276595744680851E-2</v>
      </c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5">
      <c r="A990" s="104"/>
      <c r="B990" s="104"/>
      <c r="C990" s="104"/>
      <c r="D990" s="104"/>
      <c r="E990" s="74" t="s">
        <v>440</v>
      </c>
      <c r="F990" s="11"/>
      <c r="G990" s="70">
        <f>COUNTIFS(Arq_4!$B$2:$B$368,$G$61,Arq_4!$P$2:$P$368,"")</f>
        <v>2</v>
      </c>
      <c r="H990" s="71">
        <f>$G990/SUM($G982:$G990)</f>
        <v>4.2553191489361701E-2</v>
      </c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5" customHeight="1" x14ac:dyDescent="0.25">
      <c r="A991" s="106" t="s">
        <v>673</v>
      </c>
      <c r="B991" s="102" t="s">
        <v>21</v>
      </c>
      <c r="C991" s="102">
        <v>1</v>
      </c>
      <c r="D991" s="105" t="s">
        <v>674</v>
      </c>
      <c r="E991" s="27" t="s">
        <v>639</v>
      </c>
      <c r="F991" s="23"/>
      <c r="G991" s="68">
        <f>COUNTIFS(Arq_4!$B$2:$B$368,$G$61,Arq_4!$Q$2:$Q$368,LEFT($E991,1))</f>
        <v>0</v>
      </c>
      <c r="H991" s="69">
        <f>$G991/SUM($G991:$G999)</f>
        <v>0</v>
      </c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 x14ac:dyDescent="0.25">
      <c r="A992" s="103"/>
      <c r="B992" s="103"/>
      <c r="C992" s="103"/>
      <c r="D992" s="103"/>
      <c r="E992" s="27" t="s">
        <v>640</v>
      </c>
      <c r="F992" s="23"/>
      <c r="G992" s="68">
        <f>COUNTIFS(Arq_4!$B$2:$B$368,$G$61,Arq_4!$Q$2:$Q$368,LEFT($E992,1))</f>
        <v>0</v>
      </c>
      <c r="H992" s="69">
        <f>$G992/SUM($G991:$G999)</f>
        <v>0</v>
      </c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 x14ac:dyDescent="0.25">
      <c r="A993" s="103"/>
      <c r="B993" s="103"/>
      <c r="C993" s="103"/>
      <c r="D993" s="103"/>
      <c r="E993" s="27" t="s">
        <v>641</v>
      </c>
      <c r="F993" s="23"/>
      <c r="G993" s="68">
        <f>COUNTIFS(Arq_4!$B$2:$B$368,$G$61,Arq_4!$Q$2:$Q$368,LEFT($E993,1))</f>
        <v>1</v>
      </c>
      <c r="H993" s="69">
        <f>$G993/SUM($G991:$G999)</f>
        <v>2.1276595744680851E-2</v>
      </c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 x14ac:dyDescent="0.25">
      <c r="A994" s="103"/>
      <c r="B994" s="103"/>
      <c r="C994" s="103"/>
      <c r="D994" s="103"/>
      <c r="E994" s="27" t="s">
        <v>642</v>
      </c>
      <c r="F994" s="23"/>
      <c r="G994" s="68">
        <f>COUNTIFS(Arq_4!$B$2:$B$368,$G$61,Arq_4!$Q$2:$Q$368,LEFT($E994,1))</f>
        <v>4</v>
      </c>
      <c r="H994" s="69">
        <f>$G994/SUM($G991:$G999)</f>
        <v>8.5106382978723402E-2</v>
      </c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 x14ac:dyDescent="0.25">
      <c r="A995" s="103"/>
      <c r="B995" s="103"/>
      <c r="C995" s="103"/>
      <c r="D995" s="103"/>
      <c r="E995" s="27" t="s">
        <v>643</v>
      </c>
      <c r="F995" s="23"/>
      <c r="G995" s="68">
        <f>COUNTIFS(Arq_4!$B$2:$B$368,$G$61,Arq_4!$Q$2:$Q$368,LEFT($E995,1))</f>
        <v>8</v>
      </c>
      <c r="H995" s="69">
        <f>$G995/SUM($G991:$G999)</f>
        <v>0.1702127659574468</v>
      </c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 x14ac:dyDescent="0.25">
      <c r="A996" s="103"/>
      <c r="B996" s="103"/>
      <c r="C996" s="103"/>
      <c r="D996" s="103"/>
      <c r="E996" s="27" t="s">
        <v>644</v>
      </c>
      <c r="F996" s="23"/>
      <c r="G996" s="68">
        <f>COUNTIFS(Arq_4!$B$2:$B$368,$G$61,Arq_4!$Q$2:$Q$368,LEFT($E996,1))</f>
        <v>32</v>
      </c>
      <c r="H996" s="69">
        <f>$G996/SUM($G991:$G999)</f>
        <v>0.68085106382978722</v>
      </c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 x14ac:dyDescent="0.25">
      <c r="A997" s="103"/>
      <c r="B997" s="103"/>
      <c r="C997" s="103"/>
      <c r="D997" s="103"/>
      <c r="E997" s="27" t="s">
        <v>645</v>
      </c>
      <c r="F997" s="23"/>
      <c r="G997" s="68">
        <f>COUNTIFS(Arq_4!$B$2:$B$368,$G$61,Arq_4!$Q$2:$Q$368,LEFT($E997,1))</f>
        <v>0</v>
      </c>
      <c r="H997" s="69">
        <f>$G997/SUM($G991:$G999)</f>
        <v>0</v>
      </c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 x14ac:dyDescent="0.25">
      <c r="A998" s="103"/>
      <c r="B998" s="103"/>
      <c r="C998" s="103"/>
      <c r="D998" s="103"/>
      <c r="E998" s="27" t="s">
        <v>646</v>
      </c>
      <c r="F998" s="23"/>
      <c r="G998" s="68">
        <f>COUNTIFS(Arq_4!$B$2:$B$368,$G$61,Arq_4!$Q$2:$Q$368,LEFT($E998,1))</f>
        <v>0</v>
      </c>
      <c r="H998" s="69">
        <f>$G998/SUM($G991:$G999)</f>
        <v>0</v>
      </c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 x14ac:dyDescent="0.25">
      <c r="A999" s="104"/>
      <c r="B999" s="104"/>
      <c r="C999" s="104"/>
      <c r="D999" s="104"/>
      <c r="E999" s="27" t="s">
        <v>440</v>
      </c>
      <c r="F999" s="23"/>
      <c r="G999" s="68">
        <f>COUNTIFS(Arq_4!$B$2:$B$368,$G$61,Arq_4!$Q$2:$Q$368,"")</f>
        <v>2</v>
      </c>
      <c r="H999" s="69">
        <f>$G999/SUM($G991:$G999)</f>
        <v>4.2553191489361701E-2</v>
      </c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.5" customHeight="1" x14ac:dyDescent="0.25">
      <c r="A1000" s="107" t="s">
        <v>675</v>
      </c>
      <c r="B1000" s="108" t="s">
        <v>21</v>
      </c>
      <c r="C1000" s="108">
        <v>1</v>
      </c>
      <c r="D1000" s="109" t="s">
        <v>676</v>
      </c>
      <c r="E1000" s="25" t="s">
        <v>639</v>
      </c>
      <c r="F1000" s="11"/>
      <c r="G1000" s="70">
        <f>COUNTIFS(Arq_4!$B$2:$B$368,$G$61,Arq_4!$R$2:$R$368,LEFT($E1000,1))</f>
        <v>0</v>
      </c>
      <c r="H1000" s="71">
        <f>$G1000/SUM($G1000:$G1008)</f>
        <v>0</v>
      </c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2.75" customHeight="1" x14ac:dyDescent="0.25">
      <c r="A1001" s="103"/>
      <c r="B1001" s="103"/>
      <c r="C1001" s="103"/>
      <c r="D1001" s="103"/>
      <c r="E1001" s="25" t="s">
        <v>640</v>
      </c>
      <c r="F1001" s="11"/>
      <c r="G1001" s="70">
        <f>COUNTIFS(Arq_4!$B$2:$B$368,$G$61,Arq_4!$R$2:$R$368,LEFT($E1001,1))</f>
        <v>0</v>
      </c>
      <c r="H1001" s="71">
        <f>$G1001/SUM($G1000:$G1008)</f>
        <v>0</v>
      </c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2.75" customHeight="1" x14ac:dyDescent="0.25">
      <c r="A1002" s="103"/>
      <c r="B1002" s="103"/>
      <c r="C1002" s="103"/>
      <c r="D1002" s="103"/>
      <c r="E1002" s="25" t="s">
        <v>641</v>
      </c>
      <c r="F1002" s="11"/>
      <c r="G1002" s="70">
        <f>COUNTIFS(Arq_4!$B$2:$B$368,$G$61,Arq_4!$R$2:$R$368,LEFT($E1002,1))</f>
        <v>1</v>
      </c>
      <c r="H1002" s="71">
        <f>$G1002/SUM($G1000:$G1008)</f>
        <v>2.1276595744680851E-2</v>
      </c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2.75" customHeight="1" x14ac:dyDescent="0.25">
      <c r="A1003" s="103"/>
      <c r="B1003" s="103"/>
      <c r="C1003" s="103"/>
      <c r="D1003" s="103"/>
      <c r="E1003" s="25" t="s">
        <v>642</v>
      </c>
      <c r="F1003" s="11"/>
      <c r="G1003" s="70">
        <f>COUNTIFS(Arq_4!$B$2:$B$368,$G$61,Arq_4!$R$2:$R$368,LEFT($E1003,1))</f>
        <v>5</v>
      </c>
      <c r="H1003" s="71">
        <f>$G1003/SUM($G1000:$G1008)</f>
        <v>0.10638297872340426</v>
      </c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2.75" customHeight="1" x14ac:dyDescent="0.25">
      <c r="A1004" s="103"/>
      <c r="B1004" s="103"/>
      <c r="C1004" s="103"/>
      <c r="D1004" s="103"/>
      <c r="E1004" s="25" t="s">
        <v>643</v>
      </c>
      <c r="F1004" s="11"/>
      <c r="G1004" s="70">
        <f>COUNTIFS(Arq_4!$B$2:$B$368,$G$61,Arq_4!$R$2:$R$368,LEFT($E1004,1))</f>
        <v>6</v>
      </c>
      <c r="H1004" s="71">
        <f>$G1004/SUM($G1000:$G1008)</f>
        <v>0.1276595744680851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2.75" customHeight="1" x14ac:dyDescent="0.25">
      <c r="A1005" s="103"/>
      <c r="B1005" s="103"/>
      <c r="C1005" s="103"/>
      <c r="D1005" s="103"/>
      <c r="E1005" s="25" t="s">
        <v>644</v>
      </c>
      <c r="F1005" s="11"/>
      <c r="G1005" s="70">
        <f>COUNTIFS(Arq_4!$B$2:$B$368,$G$61,Arq_4!$R$2:$R$368,LEFT($E1005,1))</f>
        <v>33</v>
      </c>
      <c r="H1005" s="71">
        <f>$G1005/SUM($G1000:$G1008)</f>
        <v>0.7021276595744681</v>
      </c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2.75" customHeight="1" x14ac:dyDescent="0.25">
      <c r="A1006" s="103"/>
      <c r="B1006" s="103"/>
      <c r="C1006" s="103"/>
      <c r="D1006" s="103"/>
      <c r="E1006" s="25" t="s">
        <v>645</v>
      </c>
      <c r="F1006" s="11"/>
      <c r="G1006" s="70">
        <f>COUNTIFS(Arq_4!$B$2:$B$368,$G$61,Arq_4!$R$2:$R$368,LEFT($E1006,1))</f>
        <v>0</v>
      </c>
      <c r="H1006" s="71">
        <f>$G1006/SUM($G1000:$G1008)</f>
        <v>0</v>
      </c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2.75" customHeight="1" x14ac:dyDescent="0.25">
      <c r="A1007" s="103"/>
      <c r="B1007" s="103"/>
      <c r="C1007" s="103"/>
      <c r="D1007" s="103"/>
      <c r="E1007" s="25" t="s">
        <v>646</v>
      </c>
      <c r="F1007" s="11"/>
      <c r="G1007" s="70">
        <f>COUNTIFS(Arq_4!$B$2:$B$368,$G$61,Arq_4!$R$2:$R$368,LEFT($E1007,1))</f>
        <v>0</v>
      </c>
      <c r="H1007" s="71">
        <f>$G1007/SUM($G1000:$G1008)</f>
        <v>0</v>
      </c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2.75" customHeight="1" x14ac:dyDescent="0.25">
      <c r="A1008" s="104"/>
      <c r="B1008" s="104"/>
      <c r="C1008" s="104"/>
      <c r="D1008" s="104"/>
      <c r="E1008" s="74" t="s">
        <v>440</v>
      </c>
      <c r="F1008" s="11"/>
      <c r="G1008" s="70">
        <f>COUNTIFS(Arq_4!$B$2:$B$368,$G$61,Arq_4!$R$2:$R$368,"")</f>
        <v>2</v>
      </c>
      <c r="H1008" s="71">
        <f>$G1008/SUM($G1000:$G1008)</f>
        <v>4.2553191489361701E-2</v>
      </c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3.5" customHeight="1" x14ac:dyDescent="0.25">
      <c r="A1009" s="106" t="s">
        <v>677</v>
      </c>
      <c r="B1009" s="102" t="s">
        <v>21</v>
      </c>
      <c r="C1009" s="102">
        <v>1</v>
      </c>
      <c r="D1009" s="105" t="s">
        <v>678</v>
      </c>
      <c r="E1009" s="27" t="s">
        <v>639</v>
      </c>
      <c r="F1009" s="23"/>
      <c r="G1009" s="68">
        <f>COUNTIFS(Arq_4!$B$2:$B$368,$G$61,Arq_4!$S$2:$S$368,LEFT($E1009,1))</f>
        <v>0</v>
      </c>
      <c r="H1009" s="69">
        <f>$G1009/SUM($G1009:$G1017)</f>
        <v>0</v>
      </c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2.75" customHeight="1" x14ac:dyDescent="0.25">
      <c r="A1010" s="103"/>
      <c r="B1010" s="103"/>
      <c r="C1010" s="103"/>
      <c r="D1010" s="103"/>
      <c r="E1010" s="27" t="s">
        <v>640</v>
      </c>
      <c r="F1010" s="23"/>
      <c r="G1010" s="68">
        <f>COUNTIFS(Arq_4!$B$2:$B$368,$G$61,Arq_4!$S$2:$S$368,LEFT($E1010,1))</f>
        <v>0</v>
      </c>
      <c r="H1010" s="69">
        <f>$G1010/SUM($G1009:$G1017)</f>
        <v>0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2.75" customHeight="1" x14ac:dyDescent="0.25">
      <c r="A1011" s="103"/>
      <c r="B1011" s="103"/>
      <c r="C1011" s="103"/>
      <c r="D1011" s="103"/>
      <c r="E1011" s="27" t="s">
        <v>641</v>
      </c>
      <c r="F1011" s="23"/>
      <c r="G1011" s="68">
        <f>COUNTIFS(Arq_4!$B$2:$B$368,$G$61,Arq_4!$S$2:$S$368,LEFT($E1011,1))</f>
        <v>0</v>
      </c>
      <c r="H1011" s="69">
        <f>$G1011/SUM($G1009:$G1017)</f>
        <v>0</v>
      </c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2.75" customHeight="1" x14ac:dyDescent="0.25">
      <c r="A1012" s="103"/>
      <c r="B1012" s="103"/>
      <c r="C1012" s="103"/>
      <c r="D1012" s="103"/>
      <c r="E1012" s="27" t="s">
        <v>642</v>
      </c>
      <c r="F1012" s="23"/>
      <c r="G1012" s="68">
        <f>COUNTIFS(Arq_4!$B$2:$B$368,$G$61,Arq_4!$S$2:$S$368,LEFT($E1012,1))</f>
        <v>6</v>
      </c>
      <c r="H1012" s="69">
        <f>$G1012/SUM($G1009:$G1017)</f>
        <v>0.1276595744680851</v>
      </c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2.75" customHeight="1" x14ac:dyDescent="0.25">
      <c r="A1013" s="103"/>
      <c r="B1013" s="103"/>
      <c r="C1013" s="103"/>
      <c r="D1013" s="103"/>
      <c r="E1013" s="27" t="s">
        <v>643</v>
      </c>
      <c r="F1013" s="23"/>
      <c r="G1013" s="68">
        <f>COUNTIFS(Arq_4!$B$2:$B$368,$G$61,Arq_4!$S$2:$S$368,LEFT($E1013,1))</f>
        <v>11</v>
      </c>
      <c r="H1013" s="69">
        <f>$G1013/SUM($G1009:$G1017)</f>
        <v>0.23404255319148937</v>
      </c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2.75" customHeight="1" x14ac:dyDescent="0.25">
      <c r="A1014" s="103"/>
      <c r="B1014" s="103"/>
      <c r="C1014" s="103"/>
      <c r="D1014" s="103"/>
      <c r="E1014" s="27" t="s">
        <v>644</v>
      </c>
      <c r="F1014" s="23"/>
      <c r="G1014" s="68">
        <f>COUNTIFS(Arq_4!$B$2:$B$368,$G$61,Arq_4!$S$2:$S$368,LEFT($E1014,1))</f>
        <v>27</v>
      </c>
      <c r="H1014" s="69">
        <f>$G1014/SUM($G1009:$G1017)</f>
        <v>0.57446808510638303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2.75" customHeight="1" x14ac:dyDescent="0.25">
      <c r="A1015" s="103"/>
      <c r="B1015" s="103"/>
      <c r="C1015" s="103"/>
      <c r="D1015" s="103"/>
      <c r="E1015" s="27" t="s">
        <v>645</v>
      </c>
      <c r="F1015" s="23"/>
      <c r="G1015" s="68">
        <f>COUNTIFS(Arq_4!$B$2:$B$368,$G$61,Arq_4!$S$2:$S$368,LEFT($E1015,1))</f>
        <v>0</v>
      </c>
      <c r="H1015" s="69">
        <f>$G1015/SUM($G1009:$G1017)</f>
        <v>0</v>
      </c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2.75" customHeight="1" x14ac:dyDescent="0.25">
      <c r="A1016" s="103"/>
      <c r="B1016" s="103"/>
      <c r="C1016" s="103"/>
      <c r="D1016" s="103"/>
      <c r="E1016" s="27" t="s">
        <v>646</v>
      </c>
      <c r="F1016" s="23"/>
      <c r="G1016" s="68">
        <f>COUNTIFS(Arq_4!$B$2:$B$368,$G$61,Arq_4!$S$2:$S$368,LEFT($E1016,1))</f>
        <v>1</v>
      </c>
      <c r="H1016" s="69">
        <f>$G1016/SUM($G1009:$G1017)</f>
        <v>2.1276595744680851E-2</v>
      </c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2.75" customHeight="1" x14ac:dyDescent="0.25">
      <c r="A1017" s="104"/>
      <c r="B1017" s="104"/>
      <c r="C1017" s="104"/>
      <c r="D1017" s="104"/>
      <c r="E1017" s="27" t="s">
        <v>440</v>
      </c>
      <c r="F1017" s="23"/>
      <c r="G1017" s="68">
        <f>COUNTIFS(Arq_4!$B$2:$B$368,$G$61,Arq_4!$S$2:$S$368,"")</f>
        <v>2</v>
      </c>
      <c r="H1017" s="69">
        <f>$G1017/SUM($G1009:$G1017)</f>
        <v>4.2553191489361701E-2</v>
      </c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3.5" customHeight="1" x14ac:dyDescent="0.25">
      <c r="A1018" s="107" t="s">
        <v>679</v>
      </c>
      <c r="B1018" s="108" t="s">
        <v>21</v>
      </c>
      <c r="C1018" s="108">
        <v>1</v>
      </c>
      <c r="D1018" s="109" t="s">
        <v>680</v>
      </c>
      <c r="E1018" s="25" t="s">
        <v>639</v>
      </c>
      <c r="F1018" s="11"/>
      <c r="G1018" s="70">
        <f>COUNTIFS(Arq_4!$B$2:$B$368,$G$61,Arq_4!$T$2:$T$368,LEFT($E1018,1))</f>
        <v>0</v>
      </c>
      <c r="H1018" s="71">
        <f>$G1018/SUM($G1018:$G1026)</f>
        <v>0</v>
      </c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2.75" customHeight="1" x14ac:dyDescent="0.25">
      <c r="A1019" s="103"/>
      <c r="B1019" s="103"/>
      <c r="C1019" s="103"/>
      <c r="D1019" s="103"/>
      <c r="E1019" s="25" t="s">
        <v>640</v>
      </c>
      <c r="F1019" s="11"/>
      <c r="G1019" s="70">
        <f>COUNTIFS(Arq_4!$B$2:$B$368,$G$61,Arq_4!$T$2:$T$368,LEFT($E1019,1))</f>
        <v>0</v>
      </c>
      <c r="H1019" s="71">
        <f>$G1019/SUM($G1018:$G1026)</f>
        <v>0</v>
      </c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2.75" customHeight="1" x14ac:dyDescent="0.25">
      <c r="A1020" s="103"/>
      <c r="B1020" s="103"/>
      <c r="C1020" s="103"/>
      <c r="D1020" s="103"/>
      <c r="E1020" s="25" t="s">
        <v>641</v>
      </c>
      <c r="F1020" s="11"/>
      <c r="G1020" s="70">
        <f>COUNTIFS(Arq_4!$B$2:$B$368,$G$61,Arq_4!$T$2:$T$368,LEFT($E1020,1))</f>
        <v>0</v>
      </c>
      <c r="H1020" s="71">
        <f>$G1020/SUM($G1018:$G1026)</f>
        <v>0</v>
      </c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2.75" customHeight="1" x14ac:dyDescent="0.25">
      <c r="A1021" s="103"/>
      <c r="B1021" s="103"/>
      <c r="C1021" s="103"/>
      <c r="D1021" s="103"/>
      <c r="E1021" s="25" t="s">
        <v>642</v>
      </c>
      <c r="F1021" s="11"/>
      <c r="G1021" s="70">
        <f>COUNTIFS(Arq_4!$B$2:$B$368,$G$61,Arq_4!$T$2:$T$368,LEFT($E1021,1))</f>
        <v>5</v>
      </c>
      <c r="H1021" s="71">
        <f>$G1021/SUM($G1018:$G1026)</f>
        <v>0.10638297872340426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2.75" customHeight="1" x14ac:dyDescent="0.25">
      <c r="A1022" s="103"/>
      <c r="B1022" s="103"/>
      <c r="C1022" s="103"/>
      <c r="D1022" s="103"/>
      <c r="E1022" s="25" t="s">
        <v>643</v>
      </c>
      <c r="F1022" s="11"/>
      <c r="G1022" s="70">
        <f>COUNTIFS(Arq_4!$B$2:$B$368,$G$61,Arq_4!$T$2:$T$368,LEFT($E1022,1))</f>
        <v>11</v>
      </c>
      <c r="H1022" s="71">
        <f>$G1022/SUM($G1018:$G1026)</f>
        <v>0.23404255319148937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12.75" customHeight="1" x14ac:dyDescent="0.25">
      <c r="A1023" s="103"/>
      <c r="B1023" s="103"/>
      <c r="C1023" s="103"/>
      <c r="D1023" s="103"/>
      <c r="E1023" s="25" t="s">
        <v>644</v>
      </c>
      <c r="F1023" s="11"/>
      <c r="G1023" s="70">
        <f>COUNTIFS(Arq_4!$B$2:$B$368,$G$61,Arq_4!$T$2:$T$368,LEFT($E1023,1))</f>
        <v>29</v>
      </c>
      <c r="H1023" s="71">
        <f>$G1023/SUM($G1018:$G1026)</f>
        <v>0.61702127659574468</v>
      </c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12.75" customHeight="1" x14ac:dyDescent="0.25">
      <c r="A1024" s="103"/>
      <c r="B1024" s="103"/>
      <c r="C1024" s="103"/>
      <c r="D1024" s="103"/>
      <c r="E1024" s="25" t="s">
        <v>645</v>
      </c>
      <c r="F1024" s="11"/>
      <c r="G1024" s="70">
        <f>COUNTIFS(Arq_4!$B$2:$B$368,$G$61,Arq_4!$T$2:$T$368,LEFT($E1024,1))</f>
        <v>0</v>
      </c>
      <c r="H1024" s="71">
        <f>$G1024/SUM($G1018:$G1026)</f>
        <v>0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12.75" customHeight="1" x14ac:dyDescent="0.25">
      <c r="A1025" s="103"/>
      <c r="B1025" s="103"/>
      <c r="C1025" s="103"/>
      <c r="D1025" s="103"/>
      <c r="E1025" s="25" t="s">
        <v>646</v>
      </c>
      <c r="F1025" s="11"/>
      <c r="G1025" s="70">
        <f>COUNTIFS(Arq_4!$B$2:$B$368,$G$61,Arq_4!$T$2:$T$368,LEFT($E1025,1))</f>
        <v>0</v>
      </c>
      <c r="H1025" s="71">
        <f>$G1025/SUM($G1018:$G1026)</f>
        <v>0</v>
      </c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2.75" customHeight="1" x14ac:dyDescent="0.25">
      <c r="A1026" s="104"/>
      <c r="B1026" s="104"/>
      <c r="C1026" s="104"/>
      <c r="D1026" s="104"/>
      <c r="E1026" s="74" t="s">
        <v>440</v>
      </c>
      <c r="F1026" s="11"/>
      <c r="G1026" s="70">
        <f>COUNTIFS(Arq_4!$B$2:$B$368,$G$61,Arq_4!$T$2:$T$368,"")</f>
        <v>2</v>
      </c>
      <c r="H1026" s="71">
        <f>$G1026/SUM($G1018:$G1026)</f>
        <v>4.2553191489361701E-2</v>
      </c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13.5" customHeight="1" x14ac:dyDescent="0.25">
      <c r="A1027" s="106" t="s">
        <v>681</v>
      </c>
      <c r="B1027" s="102" t="s">
        <v>21</v>
      </c>
      <c r="C1027" s="102">
        <v>1</v>
      </c>
      <c r="D1027" s="105" t="s">
        <v>682</v>
      </c>
      <c r="E1027" s="27" t="s">
        <v>639</v>
      </c>
      <c r="F1027" s="23"/>
      <c r="G1027" s="68">
        <f>COUNTIFS(Arq_4!$B$2:$B$368,$G$61,Arq_4!$U$2:$U$368,LEFT($E1027,1))</f>
        <v>0</v>
      </c>
      <c r="H1027" s="69">
        <f>$G1027/SUM($G1027:$G1035)</f>
        <v>0</v>
      </c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2.75" customHeight="1" x14ac:dyDescent="0.25">
      <c r="A1028" s="103"/>
      <c r="B1028" s="103"/>
      <c r="C1028" s="103"/>
      <c r="D1028" s="103"/>
      <c r="E1028" s="27" t="s">
        <v>640</v>
      </c>
      <c r="F1028" s="23"/>
      <c r="G1028" s="68">
        <f>COUNTIFS(Arq_4!$B$2:$B$368,$G$61,Arq_4!$U$2:$U$368,LEFT($E1028,1))</f>
        <v>0</v>
      </c>
      <c r="H1028" s="69">
        <f>$G1028/SUM($G1027:$G1035)</f>
        <v>0</v>
      </c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2.75" customHeight="1" x14ac:dyDescent="0.25">
      <c r="A1029" s="103"/>
      <c r="B1029" s="103"/>
      <c r="C1029" s="103"/>
      <c r="D1029" s="103"/>
      <c r="E1029" s="27" t="s">
        <v>641</v>
      </c>
      <c r="F1029" s="23"/>
      <c r="G1029" s="68">
        <f>COUNTIFS(Arq_4!$B$2:$B$368,$G$61,Arq_4!$U$2:$U$368,LEFT($E1029,1))</f>
        <v>0</v>
      </c>
      <c r="H1029" s="69">
        <f>$G1029/SUM($G1027:$G1035)</f>
        <v>0</v>
      </c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12.75" customHeight="1" x14ac:dyDescent="0.25">
      <c r="A1030" s="103"/>
      <c r="B1030" s="103"/>
      <c r="C1030" s="103"/>
      <c r="D1030" s="103"/>
      <c r="E1030" s="27" t="s">
        <v>642</v>
      </c>
      <c r="F1030" s="23"/>
      <c r="G1030" s="68">
        <f>COUNTIFS(Arq_4!$B$2:$B$368,$G$61,Arq_4!$U$2:$U$368,LEFT($E1030,1))</f>
        <v>6</v>
      </c>
      <c r="H1030" s="69">
        <f>$G1030/SUM($G1027:$G1035)</f>
        <v>0.13333333333333333</v>
      </c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12.75" customHeight="1" x14ac:dyDescent="0.25">
      <c r="A1031" s="103"/>
      <c r="B1031" s="103"/>
      <c r="C1031" s="103"/>
      <c r="D1031" s="103"/>
      <c r="E1031" s="27" t="s">
        <v>643</v>
      </c>
      <c r="F1031" s="23"/>
      <c r="G1031" s="68">
        <f>COUNTIFS(Arq_4!$B$2:$B$368,$G$61,Arq_4!$U$2:$U$368,LEFT($E1031,1))</f>
        <v>5</v>
      </c>
      <c r="H1031" s="69">
        <f>$G1031/SUM($G1027:$G1035)</f>
        <v>0.1111111111111111</v>
      </c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12.75" customHeight="1" x14ac:dyDescent="0.25">
      <c r="A1032" s="103"/>
      <c r="B1032" s="103"/>
      <c r="C1032" s="103"/>
      <c r="D1032" s="103"/>
      <c r="E1032" s="27" t="s">
        <v>644</v>
      </c>
      <c r="F1032" s="23"/>
      <c r="G1032" s="68">
        <f>COUNTIFS(Arq_4!$B$2:$B$368,$G$61,Arq_4!$U$2:$U$368,LEFT($E1032,1))</f>
        <v>34</v>
      </c>
      <c r="H1032" s="69">
        <f>$G1032/SUM($G1027:$G1035)</f>
        <v>0.75555555555555554</v>
      </c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2.75" customHeight="1" x14ac:dyDescent="0.25">
      <c r="A1033" s="103"/>
      <c r="B1033" s="103"/>
      <c r="C1033" s="103"/>
      <c r="D1033" s="103"/>
      <c r="E1033" s="27" t="s">
        <v>645</v>
      </c>
      <c r="F1033" s="23"/>
      <c r="G1033" s="68">
        <f>COUNTIFS(Arq_4!$B$2:$B$368,$G$61,Arq_4!$U$2:$U$368,LEFT($E1033,1))</f>
        <v>0</v>
      </c>
      <c r="H1033" s="69">
        <f>$G1033/SUM($G1027:$G1035)</f>
        <v>0</v>
      </c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12.75" customHeight="1" x14ac:dyDescent="0.25">
      <c r="A1034" s="103"/>
      <c r="B1034" s="103"/>
      <c r="C1034" s="103"/>
      <c r="D1034" s="103"/>
      <c r="E1034" s="27" t="s">
        <v>646</v>
      </c>
      <c r="F1034" s="23"/>
      <c r="G1034" s="68">
        <f>COUNTIFS(Arq_4!$B$2:$B$368,$G$61,Arq_4!$U$2:$U$368,LEFT($E1034,1))</f>
        <v>0</v>
      </c>
      <c r="H1034" s="69">
        <f>$G1034/SUM($G1027:$G1035)</f>
        <v>0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12.75" customHeight="1" x14ac:dyDescent="0.25">
      <c r="A1035" s="104"/>
      <c r="B1035" s="104"/>
      <c r="C1035" s="104"/>
      <c r="D1035" s="104"/>
      <c r="E1035" s="27" t="s">
        <v>440</v>
      </c>
      <c r="F1035" s="23"/>
      <c r="G1035" s="68">
        <f>COUNTIFS(Arq_4!$B$2:$B$368,$G$61,Arq_4!$U$2:$U$368,LEFT($E1035,1))</f>
        <v>0</v>
      </c>
      <c r="H1035" s="69">
        <f>$G1035/SUM($G1027:$G1035)</f>
        <v>0</v>
      </c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3.5" customHeight="1" x14ac:dyDescent="0.25">
      <c r="A1036" s="107" t="s">
        <v>683</v>
      </c>
      <c r="B1036" s="108" t="s">
        <v>21</v>
      </c>
      <c r="C1036" s="108">
        <v>1</v>
      </c>
      <c r="D1036" s="109" t="s">
        <v>684</v>
      </c>
      <c r="E1036" s="25" t="s">
        <v>639</v>
      </c>
      <c r="F1036" s="11"/>
      <c r="G1036" s="70">
        <f>COUNTIFS(Arq_4!$B$2:$B$368,$G$61,Arq_4!$V$2:$V$368,LEFT($E1036,1))</f>
        <v>0</v>
      </c>
      <c r="H1036" s="71">
        <f>$G1036/SUM($G1036:$G1044)</f>
        <v>0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2.75" customHeight="1" x14ac:dyDescent="0.25">
      <c r="A1037" s="103"/>
      <c r="B1037" s="103"/>
      <c r="C1037" s="103"/>
      <c r="D1037" s="103"/>
      <c r="E1037" s="25" t="s">
        <v>640</v>
      </c>
      <c r="F1037" s="11"/>
      <c r="G1037" s="70">
        <f>COUNTIFS(Arq_4!$B$2:$B$368,$G$61,Arq_4!$V$2:$V$368,LEFT($E1037,1))</f>
        <v>0</v>
      </c>
      <c r="H1037" s="71">
        <f>$G1037/SUM($G1036:$G1044)</f>
        <v>0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2.75" customHeight="1" x14ac:dyDescent="0.25">
      <c r="A1038" s="103"/>
      <c r="B1038" s="103"/>
      <c r="C1038" s="103"/>
      <c r="D1038" s="103"/>
      <c r="E1038" s="25" t="s">
        <v>641</v>
      </c>
      <c r="F1038" s="11"/>
      <c r="G1038" s="70">
        <f>COUNTIFS(Arq_4!$B$2:$B$368,$G$61,Arq_4!$V$2:$V$368,LEFT($E1038,1))</f>
        <v>0</v>
      </c>
      <c r="H1038" s="71">
        <f>$G1038/SUM($G1036:$G1044)</f>
        <v>0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2.75" customHeight="1" x14ac:dyDescent="0.25">
      <c r="A1039" s="103"/>
      <c r="B1039" s="103"/>
      <c r="C1039" s="103"/>
      <c r="D1039" s="103"/>
      <c r="E1039" s="25" t="s">
        <v>642</v>
      </c>
      <c r="F1039" s="11"/>
      <c r="G1039" s="70">
        <f>COUNTIFS(Arq_4!$B$2:$B$368,$G$61,Arq_4!$V$2:$V$368,LEFT($E1039,1))</f>
        <v>2</v>
      </c>
      <c r="H1039" s="71">
        <f>$G1039/SUM($G1036:$G1044)</f>
        <v>4.2553191489361701E-2</v>
      </c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2.75" customHeight="1" x14ac:dyDescent="0.25">
      <c r="A1040" s="103"/>
      <c r="B1040" s="103"/>
      <c r="C1040" s="103"/>
      <c r="D1040" s="103"/>
      <c r="E1040" s="25" t="s">
        <v>643</v>
      </c>
      <c r="F1040" s="11"/>
      <c r="G1040" s="70">
        <f>COUNTIFS(Arq_4!$B$2:$B$368,$G$61,Arq_4!$V$2:$V$368,LEFT($E1040,1))</f>
        <v>8</v>
      </c>
      <c r="H1040" s="71">
        <f>$G1040/SUM($G1036:$G1044)</f>
        <v>0.1702127659574468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2.75" customHeight="1" x14ac:dyDescent="0.25">
      <c r="A1041" s="103"/>
      <c r="B1041" s="103"/>
      <c r="C1041" s="103"/>
      <c r="D1041" s="103"/>
      <c r="E1041" s="25" t="s">
        <v>644</v>
      </c>
      <c r="F1041" s="11"/>
      <c r="G1041" s="70">
        <f>COUNTIFS(Arq_4!$B$2:$B$368,$G$61,Arq_4!$V$2:$V$368,LEFT($E1041,1))</f>
        <v>30</v>
      </c>
      <c r="H1041" s="71">
        <f>$G1041/SUM($G1036:$G1044)</f>
        <v>0.63829787234042556</v>
      </c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2.75" customHeight="1" x14ac:dyDescent="0.25">
      <c r="A1042" s="103"/>
      <c r="B1042" s="103"/>
      <c r="C1042" s="103"/>
      <c r="D1042" s="103"/>
      <c r="E1042" s="25" t="s">
        <v>645</v>
      </c>
      <c r="F1042" s="11"/>
      <c r="G1042" s="70">
        <f>COUNTIFS(Arq_4!$B$2:$B$368,$G$61,Arq_4!$V$2:$V$368,LEFT($E1042,1))</f>
        <v>0</v>
      </c>
      <c r="H1042" s="71">
        <f>$G1042/SUM($G1036:$G1044)</f>
        <v>0</v>
      </c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 ht="12.75" customHeight="1" x14ac:dyDescent="0.25">
      <c r="A1043" s="103"/>
      <c r="B1043" s="103"/>
      <c r="C1043" s="103"/>
      <c r="D1043" s="103"/>
      <c r="E1043" s="25" t="s">
        <v>646</v>
      </c>
      <c r="F1043" s="11"/>
      <c r="G1043" s="70">
        <f>COUNTIFS(Arq_4!$B$2:$B$368,$G$61,Arq_4!$V$2:$V$368,LEFT($E1043,1))</f>
        <v>5</v>
      </c>
      <c r="H1043" s="71">
        <f>$G1043/SUM($G1036:$G1044)</f>
        <v>0.10638297872340426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12.75" customHeight="1" x14ac:dyDescent="0.25">
      <c r="A1044" s="104"/>
      <c r="B1044" s="104"/>
      <c r="C1044" s="104"/>
      <c r="D1044" s="104"/>
      <c r="E1044" s="74" t="s">
        <v>440</v>
      </c>
      <c r="F1044" s="11"/>
      <c r="G1044" s="70">
        <f>COUNTIFS(Arq_4!$B$2:$B$368,$G$61,Arq_4!$V$2:$V$368,"")</f>
        <v>2</v>
      </c>
      <c r="H1044" s="71">
        <f>$G1044/SUM($G1036:$G1044)</f>
        <v>4.2553191489361701E-2</v>
      </c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3.5" customHeight="1" x14ac:dyDescent="0.25">
      <c r="A1045" s="106" t="s">
        <v>685</v>
      </c>
      <c r="B1045" s="102" t="s">
        <v>21</v>
      </c>
      <c r="C1045" s="102">
        <v>1</v>
      </c>
      <c r="D1045" s="105" t="s">
        <v>686</v>
      </c>
      <c r="E1045" s="27" t="s">
        <v>639</v>
      </c>
      <c r="F1045" s="23"/>
      <c r="G1045" s="68">
        <f>COUNTIFS(Arq_4!$B$2:$B$368,$G$61,Arq_4!$W$2:$W$368,LEFT($E1045,1))</f>
        <v>0</v>
      </c>
      <c r="H1045" s="69">
        <f>$G1045/SUM($G1045:$G1053)</f>
        <v>0</v>
      </c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12.75" customHeight="1" x14ac:dyDescent="0.25">
      <c r="A1046" s="103"/>
      <c r="B1046" s="103"/>
      <c r="C1046" s="103"/>
      <c r="D1046" s="103"/>
      <c r="E1046" s="27" t="s">
        <v>640</v>
      </c>
      <c r="F1046" s="23"/>
      <c r="G1046" s="68">
        <f>COUNTIFS(Arq_4!$B$2:$B$368,$G$61,Arq_4!$W$2:$W$368,LEFT($E1046,1))</f>
        <v>0</v>
      </c>
      <c r="H1046" s="69">
        <f>$G1046/SUM($G1045:$G1053)</f>
        <v>0</v>
      </c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12.75" customHeight="1" x14ac:dyDescent="0.25">
      <c r="A1047" s="103"/>
      <c r="B1047" s="103"/>
      <c r="C1047" s="103"/>
      <c r="D1047" s="103"/>
      <c r="E1047" s="27" t="s">
        <v>641</v>
      </c>
      <c r="F1047" s="23"/>
      <c r="G1047" s="68">
        <f>COUNTIFS(Arq_4!$B$2:$B$368,$G$61,Arq_4!$W$2:$W$368,LEFT($E1047,1))</f>
        <v>3</v>
      </c>
      <c r="H1047" s="69">
        <f>$G1047/SUM($G1045:$G1053)</f>
        <v>6.3829787234042548E-2</v>
      </c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12.75" customHeight="1" x14ac:dyDescent="0.25">
      <c r="A1048" s="103"/>
      <c r="B1048" s="103"/>
      <c r="C1048" s="103"/>
      <c r="D1048" s="103"/>
      <c r="E1048" s="27" t="s">
        <v>642</v>
      </c>
      <c r="F1048" s="23"/>
      <c r="G1048" s="68">
        <f>COUNTIFS(Arq_4!$B$2:$B$368,$G$61,Arq_4!$W$2:$W$368,LEFT($E1048,1))</f>
        <v>4</v>
      </c>
      <c r="H1048" s="69">
        <f>$G1048/SUM($G1045:$G1053)</f>
        <v>8.5106382978723402E-2</v>
      </c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2.75" customHeight="1" x14ac:dyDescent="0.25">
      <c r="A1049" s="103"/>
      <c r="B1049" s="103"/>
      <c r="C1049" s="103"/>
      <c r="D1049" s="103"/>
      <c r="E1049" s="27" t="s">
        <v>643</v>
      </c>
      <c r="F1049" s="23"/>
      <c r="G1049" s="68">
        <f>COUNTIFS(Arq_4!$B$2:$B$368,$G$61,Arq_4!$W$2:$W$368,LEFT($E1049,1))</f>
        <v>15</v>
      </c>
      <c r="H1049" s="69">
        <f>$G1049/SUM($G1045:$G1053)</f>
        <v>0.31914893617021278</v>
      </c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12.75" customHeight="1" x14ac:dyDescent="0.25">
      <c r="A1050" s="103"/>
      <c r="B1050" s="103"/>
      <c r="C1050" s="103"/>
      <c r="D1050" s="103"/>
      <c r="E1050" s="27" t="s">
        <v>644</v>
      </c>
      <c r="F1050" s="23"/>
      <c r="G1050" s="68">
        <f>COUNTIFS(Arq_4!$B$2:$B$368,$G$61,Arq_4!$W$2:$W$368,LEFT($E1050,1))</f>
        <v>23</v>
      </c>
      <c r="H1050" s="69">
        <f>$G1050/SUM($G1045:$G1053)</f>
        <v>0.48936170212765956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12.75" customHeight="1" x14ac:dyDescent="0.25">
      <c r="A1051" s="103"/>
      <c r="B1051" s="103"/>
      <c r="C1051" s="103"/>
      <c r="D1051" s="103"/>
      <c r="E1051" s="27" t="s">
        <v>645</v>
      </c>
      <c r="F1051" s="23"/>
      <c r="G1051" s="68">
        <f>COUNTIFS(Arq_4!$B$2:$B$368,$G$61,Arq_4!$W$2:$W$368,LEFT($E1051,1))</f>
        <v>0</v>
      </c>
      <c r="H1051" s="69">
        <f>$G1051/SUM($G1045:$G1053)</f>
        <v>0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12.75" customHeight="1" x14ac:dyDescent="0.25">
      <c r="A1052" s="103"/>
      <c r="B1052" s="103"/>
      <c r="C1052" s="103"/>
      <c r="D1052" s="103"/>
      <c r="E1052" s="27" t="s">
        <v>646</v>
      </c>
      <c r="F1052" s="23"/>
      <c r="G1052" s="68">
        <f>COUNTIFS(Arq_4!$B$2:$B$368,$G$61,Arq_4!$W$2:$W$368,LEFT($E1052,1))</f>
        <v>0</v>
      </c>
      <c r="H1052" s="69">
        <f>$G1052/SUM($G1045:$G1053)</f>
        <v>0</v>
      </c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2.75" customHeight="1" x14ac:dyDescent="0.25">
      <c r="A1053" s="104"/>
      <c r="B1053" s="104"/>
      <c r="C1053" s="104"/>
      <c r="D1053" s="104"/>
      <c r="E1053" s="27" t="s">
        <v>440</v>
      </c>
      <c r="F1053" s="23"/>
      <c r="G1053" s="68">
        <f>COUNTIFS(Arq_4!$B$2:$B$368,$G$61,Arq_4!$W$2:$W$368,"")</f>
        <v>2</v>
      </c>
      <c r="H1053" s="69">
        <f>$G1053/SUM($G1045:$G1053)</f>
        <v>4.2553191489361701E-2</v>
      </c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13.5" customHeight="1" x14ac:dyDescent="0.25">
      <c r="A1054" s="107" t="s">
        <v>687</v>
      </c>
      <c r="B1054" s="108" t="s">
        <v>21</v>
      </c>
      <c r="C1054" s="108">
        <v>1</v>
      </c>
      <c r="D1054" s="109" t="s">
        <v>688</v>
      </c>
      <c r="E1054" s="25" t="s">
        <v>639</v>
      </c>
      <c r="F1054" s="11"/>
      <c r="G1054" s="70">
        <f>COUNTIFS(Arq_4!$B$2:$B$368,$G$61,Arq_4!$X$2:$X$368,LEFT($E1054,1))</f>
        <v>0</v>
      </c>
      <c r="H1054" s="71">
        <f>$G1054/SUM($G1054:$G1062)</f>
        <v>0</v>
      </c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2.75" customHeight="1" x14ac:dyDescent="0.25">
      <c r="A1055" s="103"/>
      <c r="B1055" s="103"/>
      <c r="C1055" s="103"/>
      <c r="D1055" s="103"/>
      <c r="E1055" s="25" t="s">
        <v>640</v>
      </c>
      <c r="F1055" s="11"/>
      <c r="G1055" s="70">
        <f>COUNTIFS(Arq_4!$B$2:$B$368,$G$61,Arq_4!$X$2:$X$368,LEFT($E1055,1))</f>
        <v>1</v>
      </c>
      <c r="H1055" s="71">
        <f>$G1055/SUM($G1054:$G1062)</f>
        <v>2.1276595744680851E-2</v>
      </c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 ht="12.75" customHeight="1" x14ac:dyDescent="0.25">
      <c r="A1056" s="103"/>
      <c r="B1056" s="103"/>
      <c r="C1056" s="103"/>
      <c r="D1056" s="103"/>
      <c r="E1056" s="25" t="s">
        <v>641</v>
      </c>
      <c r="F1056" s="11"/>
      <c r="G1056" s="70">
        <f>COUNTIFS(Arq_4!$B$2:$B$368,$G$61,Arq_4!$X$2:$X$368,LEFT($E1056,1))</f>
        <v>4</v>
      </c>
      <c r="H1056" s="71">
        <f>$G1056/SUM($G1054:$G1062)</f>
        <v>8.5106382978723402E-2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ht="12.75" customHeight="1" x14ac:dyDescent="0.25">
      <c r="A1057" s="103"/>
      <c r="B1057" s="103"/>
      <c r="C1057" s="103"/>
      <c r="D1057" s="103"/>
      <c r="E1057" s="25" t="s">
        <v>642</v>
      </c>
      <c r="F1057" s="11"/>
      <c r="G1057" s="70">
        <f>COUNTIFS(Arq_4!$B$2:$B$368,$G$61,Arq_4!$X$2:$X$368,LEFT($E1057,1))</f>
        <v>10</v>
      </c>
      <c r="H1057" s="71">
        <f>$G1057/SUM($G1054:$G1062)</f>
        <v>0.21276595744680851</v>
      </c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 ht="12.75" customHeight="1" x14ac:dyDescent="0.25">
      <c r="A1058" s="103"/>
      <c r="B1058" s="103"/>
      <c r="C1058" s="103"/>
      <c r="D1058" s="103"/>
      <c r="E1058" s="25" t="s">
        <v>643</v>
      </c>
      <c r="F1058" s="11"/>
      <c r="G1058" s="70">
        <f>COUNTIFS(Arq_4!$B$2:$B$368,$G$61,Arq_4!$X$2:$X$368,LEFT($E1058,1))</f>
        <v>14</v>
      </c>
      <c r="H1058" s="71">
        <f>$G1058/SUM($G1054:$G1062)</f>
        <v>0.2978723404255319</v>
      </c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 ht="12.75" customHeight="1" x14ac:dyDescent="0.25">
      <c r="A1059" s="103"/>
      <c r="B1059" s="103"/>
      <c r="C1059" s="103"/>
      <c r="D1059" s="103"/>
      <c r="E1059" s="25" t="s">
        <v>644</v>
      </c>
      <c r="F1059" s="11"/>
      <c r="G1059" s="70">
        <f>COUNTIFS(Arq_4!$B$2:$B$368,$G$61,Arq_4!$X$2:$X$368,LEFT($E1059,1))</f>
        <v>15</v>
      </c>
      <c r="H1059" s="71">
        <f>$G1059/SUM($G1054:$G1062)</f>
        <v>0.31914893617021278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ht="12.75" customHeight="1" x14ac:dyDescent="0.25">
      <c r="A1060" s="103"/>
      <c r="B1060" s="103"/>
      <c r="C1060" s="103"/>
      <c r="D1060" s="103"/>
      <c r="E1060" s="25" t="s">
        <v>645</v>
      </c>
      <c r="F1060" s="11"/>
      <c r="G1060" s="70">
        <f>COUNTIFS(Arq_4!$B$2:$B$368,$G$61,Arq_4!$X$2:$X$368,LEFT($E1060,1))</f>
        <v>0</v>
      </c>
      <c r="H1060" s="71">
        <f>$G1060/SUM($G1054:$G1062)</f>
        <v>0</v>
      </c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ht="12.75" customHeight="1" x14ac:dyDescent="0.25">
      <c r="A1061" s="103"/>
      <c r="B1061" s="103"/>
      <c r="C1061" s="103"/>
      <c r="D1061" s="103"/>
      <c r="E1061" s="25" t="s">
        <v>646</v>
      </c>
      <c r="F1061" s="11"/>
      <c r="G1061" s="70">
        <f>COUNTIFS(Arq_4!$B$2:$B$368,$G$61,Arq_4!$X$2:$X$368,LEFT($E1061,1))</f>
        <v>1</v>
      </c>
      <c r="H1061" s="71">
        <f>$G1061/SUM($G1054:$G1062)</f>
        <v>2.1276595744680851E-2</v>
      </c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ht="12.75" customHeight="1" x14ac:dyDescent="0.25">
      <c r="A1062" s="104"/>
      <c r="B1062" s="104"/>
      <c r="C1062" s="104"/>
      <c r="D1062" s="104"/>
      <c r="E1062" s="74" t="s">
        <v>440</v>
      </c>
      <c r="F1062" s="11"/>
      <c r="G1062" s="70">
        <f>COUNTIFS(Arq_4!$B$2:$B$368,$G$61,Arq_4!$X$2:$X$368,"")</f>
        <v>2</v>
      </c>
      <c r="H1062" s="71">
        <f>$G1062/SUM($G1054:$G1062)</f>
        <v>4.2553191489361701E-2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 ht="13.5" customHeight="1" x14ac:dyDescent="0.25">
      <c r="A1063" s="106" t="s">
        <v>689</v>
      </c>
      <c r="B1063" s="102" t="s">
        <v>21</v>
      </c>
      <c r="C1063" s="102">
        <v>1</v>
      </c>
      <c r="D1063" s="105" t="s">
        <v>690</v>
      </c>
      <c r="E1063" s="27" t="s">
        <v>639</v>
      </c>
      <c r="F1063" s="23"/>
      <c r="G1063" s="68">
        <f>COUNTIFS(Arq_4!$B$2:$B$368,$G$61,Arq_4!$Y$2:$Y$368,LEFT($E1063,1))</f>
        <v>0</v>
      </c>
      <c r="H1063" s="69">
        <f>$G1063/SUM($G1063:$G1071)</f>
        <v>0</v>
      </c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 ht="12.75" customHeight="1" x14ac:dyDescent="0.25">
      <c r="A1064" s="103"/>
      <c r="B1064" s="103"/>
      <c r="C1064" s="103"/>
      <c r="D1064" s="103"/>
      <c r="E1064" s="27" t="s">
        <v>640</v>
      </c>
      <c r="F1064" s="23"/>
      <c r="G1064" s="68">
        <f>COUNTIFS(Arq_4!$B$2:$B$368,$G$61,Arq_4!$Y$2:$Y$368,LEFT($E1064,1))</f>
        <v>0</v>
      </c>
      <c r="H1064" s="69">
        <f>$G1064/SUM($G1063:$G1071)</f>
        <v>0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 ht="12.75" customHeight="1" x14ac:dyDescent="0.25">
      <c r="A1065" s="103"/>
      <c r="B1065" s="103"/>
      <c r="C1065" s="103"/>
      <c r="D1065" s="103"/>
      <c r="E1065" s="27" t="s">
        <v>641</v>
      </c>
      <c r="F1065" s="23"/>
      <c r="G1065" s="68">
        <f>COUNTIFS(Arq_4!$B$2:$B$368,$G$61,Arq_4!$Y$2:$Y$368,LEFT($E1065,1))</f>
        <v>0</v>
      </c>
      <c r="H1065" s="69">
        <f>$G1065/SUM($G1063:$G1071)</f>
        <v>0</v>
      </c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ht="12.75" customHeight="1" x14ac:dyDescent="0.25">
      <c r="A1066" s="103"/>
      <c r="B1066" s="103"/>
      <c r="C1066" s="103"/>
      <c r="D1066" s="103"/>
      <c r="E1066" s="27" t="s">
        <v>642</v>
      </c>
      <c r="F1066" s="23"/>
      <c r="G1066" s="68">
        <f>COUNTIFS(Arq_4!$B$2:$B$368,$G$61,Arq_4!$Y$2:$Y$368,LEFT($E1066,1))</f>
        <v>5</v>
      </c>
      <c r="H1066" s="69">
        <f>$G1066/SUM($G1063:$G1071)</f>
        <v>0.10638297872340426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 ht="12.75" customHeight="1" x14ac:dyDescent="0.25">
      <c r="A1067" s="103"/>
      <c r="B1067" s="103"/>
      <c r="C1067" s="103"/>
      <c r="D1067" s="103"/>
      <c r="E1067" s="27" t="s">
        <v>643</v>
      </c>
      <c r="F1067" s="23"/>
      <c r="G1067" s="68">
        <f>COUNTIFS(Arq_4!$B$2:$B$368,$G$61,Arq_4!$Y$2:$Y$368,LEFT($E1067,1))</f>
        <v>19</v>
      </c>
      <c r="H1067" s="69">
        <f>$G1067/SUM($G1063:$G1071)</f>
        <v>0.40425531914893614</v>
      </c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 ht="12.75" customHeight="1" x14ac:dyDescent="0.25">
      <c r="A1068" s="103"/>
      <c r="B1068" s="103"/>
      <c r="C1068" s="103"/>
      <c r="D1068" s="103"/>
      <c r="E1068" s="27" t="s">
        <v>644</v>
      </c>
      <c r="F1068" s="23"/>
      <c r="G1068" s="68">
        <f>COUNTIFS(Arq_4!$B$2:$B$368,$G$61,Arq_4!$Y$2:$Y$368,LEFT($E1068,1))</f>
        <v>21</v>
      </c>
      <c r="H1068" s="69">
        <f>$G1068/SUM($G1063:$G1071)</f>
        <v>0.44680851063829785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ht="12.75" customHeight="1" x14ac:dyDescent="0.25">
      <c r="A1069" s="103"/>
      <c r="B1069" s="103"/>
      <c r="C1069" s="103"/>
      <c r="D1069" s="103"/>
      <c r="E1069" s="27" t="s">
        <v>645</v>
      </c>
      <c r="F1069" s="23"/>
      <c r="G1069" s="68">
        <f>COUNTIFS(Arq_4!$B$2:$B$368,$G$61,Arq_4!$Y$2:$Y$368,LEFT($E1069,1))</f>
        <v>0</v>
      </c>
      <c r="H1069" s="69">
        <f>$G1069/SUM($G1063:$G1071)</f>
        <v>0</v>
      </c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 ht="12.75" customHeight="1" x14ac:dyDescent="0.25">
      <c r="A1070" s="103"/>
      <c r="B1070" s="103"/>
      <c r="C1070" s="103"/>
      <c r="D1070" s="103"/>
      <c r="E1070" s="27" t="s">
        <v>646</v>
      </c>
      <c r="F1070" s="23"/>
      <c r="G1070" s="68">
        <f>COUNTIFS(Arq_4!$B$2:$B$368,$G$61,Arq_4!$Y$2:$Y$368,LEFT($E1070,1))</f>
        <v>0</v>
      </c>
      <c r="H1070" s="69">
        <f>$G1070/SUM($G1063:$G1071)</f>
        <v>0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 ht="12.75" customHeight="1" x14ac:dyDescent="0.25">
      <c r="A1071" s="104"/>
      <c r="B1071" s="104"/>
      <c r="C1071" s="104"/>
      <c r="D1071" s="104"/>
      <c r="E1071" s="27" t="s">
        <v>440</v>
      </c>
      <c r="F1071" s="23"/>
      <c r="G1071" s="68">
        <f>COUNTIFS(Arq_4!$B$2:$B$368,$G$61,Arq_4!$Y$2:$Y$368,"")</f>
        <v>2</v>
      </c>
      <c r="H1071" s="69">
        <f>$G1071/SUM($G1063:$G1071)</f>
        <v>4.2553191489361701E-2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 ht="13.5" customHeight="1" x14ac:dyDescent="0.25">
      <c r="A1072" s="107" t="s">
        <v>691</v>
      </c>
      <c r="B1072" s="108" t="s">
        <v>21</v>
      </c>
      <c r="C1072" s="108">
        <v>1</v>
      </c>
      <c r="D1072" s="109" t="s">
        <v>692</v>
      </c>
      <c r="E1072" s="25" t="s">
        <v>639</v>
      </c>
      <c r="F1072" s="11"/>
      <c r="G1072" s="70">
        <f>COUNTIFS(Arq_4!$B$2:$B$368,$G$61,Arq_4!$Z$2:$Z$368,LEFT($E1072,1))</f>
        <v>0</v>
      </c>
      <c r="H1072" s="71">
        <f>$G1072/SUM($G1072:$G1080)</f>
        <v>0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 ht="12.75" customHeight="1" x14ac:dyDescent="0.25">
      <c r="A1073" s="103"/>
      <c r="B1073" s="103"/>
      <c r="C1073" s="103"/>
      <c r="D1073" s="103"/>
      <c r="E1073" s="25" t="s">
        <v>640</v>
      </c>
      <c r="F1073" s="11"/>
      <c r="G1073" s="70">
        <f>COUNTIFS(Arq_4!$B$2:$B$368,$G$61,Arq_4!$Z$2:$Z$368,LEFT($E1073,1))</f>
        <v>0</v>
      </c>
      <c r="H1073" s="71">
        <f>$G1073/SUM($G1072:$G1080)</f>
        <v>0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ht="12.75" customHeight="1" x14ac:dyDescent="0.25">
      <c r="A1074" s="103"/>
      <c r="B1074" s="103"/>
      <c r="C1074" s="103"/>
      <c r="D1074" s="103"/>
      <c r="E1074" s="25" t="s">
        <v>641</v>
      </c>
      <c r="F1074" s="11"/>
      <c r="G1074" s="70">
        <f>COUNTIFS(Arq_4!$B$2:$B$368,$G$61,Arq_4!$Z$2:$Z$368,LEFT($E1074,1))</f>
        <v>4</v>
      </c>
      <c r="H1074" s="71">
        <f>$G1074/SUM($G1072:$G1080)</f>
        <v>8.5106382978723402E-2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 ht="12.75" customHeight="1" x14ac:dyDescent="0.25">
      <c r="A1075" s="103"/>
      <c r="B1075" s="103"/>
      <c r="C1075" s="103"/>
      <c r="D1075" s="103"/>
      <c r="E1075" s="25" t="s">
        <v>642</v>
      </c>
      <c r="F1075" s="11"/>
      <c r="G1075" s="70">
        <f>COUNTIFS(Arq_4!$B$2:$B$368,$G$61,Arq_4!$Z$2:$Z$368,LEFT($E1075,1))</f>
        <v>2</v>
      </c>
      <c r="H1075" s="71">
        <f>$G1075/SUM($G1072:$G1080)</f>
        <v>4.2553191489361701E-2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ht="12.75" customHeight="1" x14ac:dyDescent="0.25">
      <c r="A1076" s="103"/>
      <c r="B1076" s="103"/>
      <c r="C1076" s="103"/>
      <c r="D1076" s="103"/>
      <c r="E1076" s="25" t="s">
        <v>643</v>
      </c>
      <c r="F1076" s="11"/>
      <c r="G1076" s="70">
        <f>COUNTIFS(Arq_4!$B$2:$B$368,$G$61,Arq_4!$Z$2:$Z$368,LEFT($E1076,1))</f>
        <v>10</v>
      </c>
      <c r="H1076" s="71">
        <f>$G1076/SUM($G1072:$G1080)</f>
        <v>0.21276595744680851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ht="12.75" customHeight="1" x14ac:dyDescent="0.25">
      <c r="A1077" s="103"/>
      <c r="B1077" s="103"/>
      <c r="C1077" s="103"/>
      <c r="D1077" s="103"/>
      <c r="E1077" s="25" t="s">
        <v>644</v>
      </c>
      <c r="F1077" s="11"/>
      <c r="G1077" s="70">
        <f>COUNTIFS(Arq_4!$B$2:$B$368,$G$61,Arq_4!$Z$2:$Z$368,LEFT($E1077,1))</f>
        <v>24</v>
      </c>
      <c r="H1077" s="71">
        <f>$G1077/SUM($G1072:$G1080)</f>
        <v>0.51063829787234039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 ht="12.75" customHeight="1" x14ac:dyDescent="0.25">
      <c r="A1078" s="103"/>
      <c r="B1078" s="103"/>
      <c r="C1078" s="103"/>
      <c r="D1078" s="103"/>
      <c r="E1078" s="25" t="s">
        <v>645</v>
      </c>
      <c r="F1078" s="11"/>
      <c r="G1078" s="70">
        <f>COUNTIFS(Arq_4!$B$2:$B$368,$G$61,Arq_4!$Z$2:$Z$368,LEFT($E1078,1))</f>
        <v>4</v>
      </c>
      <c r="H1078" s="71">
        <f>$G1078/SUM($G1072:$G1080)</f>
        <v>8.5106382978723402E-2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 ht="12.75" customHeight="1" x14ac:dyDescent="0.25">
      <c r="A1079" s="103"/>
      <c r="B1079" s="103"/>
      <c r="C1079" s="103"/>
      <c r="D1079" s="103"/>
      <c r="E1079" s="25" t="s">
        <v>646</v>
      </c>
      <c r="F1079" s="11"/>
      <c r="G1079" s="70">
        <f>COUNTIFS(Arq_4!$B$2:$B$368,$G$61,Arq_4!$Z$2:$Z$368,LEFT($E1079,1))</f>
        <v>1</v>
      </c>
      <c r="H1079" s="71">
        <f>$G1079/SUM($G1072:$G1080)</f>
        <v>2.1276595744680851E-2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 ht="12.75" customHeight="1" x14ac:dyDescent="0.25">
      <c r="A1080" s="104"/>
      <c r="B1080" s="104"/>
      <c r="C1080" s="104"/>
      <c r="D1080" s="104"/>
      <c r="E1080" s="74" t="s">
        <v>440</v>
      </c>
      <c r="F1080" s="11"/>
      <c r="G1080" s="70">
        <f>COUNTIFS(Arq_4!$B$2:$B$368,$G$61,Arq_4!$Z$2:$Z$368,"")</f>
        <v>2</v>
      </c>
      <c r="H1080" s="71">
        <f>$G1080/SUM($G1072:$G1080)</f>
        <v>4.2553191489361701E-2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ht="13.5" customHeight="1" x14ac:dyDescent="0.25">
      <c r="A1081" s="106" t="s">
        <v>693</v>
      </c>
      <c r="B1081" s="102" t="s">
        <v>21</v>
      </c>
      <c r="C1081" s="102">
        <v>1</v>
      </c>
      <c r="D1081" s="105" t="s">
        <v>694</v>
      </c>
      <c r="E1081" s="27" t="s">
        <v>639</v>
      </c>
      <c r="F1081" s="23"/>
      <c r="G1081" s="68">
        <f>COUNTIFS(Arq_4!$B$2:$B$368,$G$61,Arq_4!$AA$2:$AA$368,LEFT($E1081,1))</f>
        <v>0</v>
      </c>
      <c r="H1081" s="69">
        <f>$G1081/SUM($G1081:$G1089)</f>
        <v>0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 ht="12.75" customHeight="1" x14ac:dyDescent="0.25">
      <c r="A1082" s="103"/>
      <c r="B1082" s="103"/>
      <c r="C1082" s="103"/>
      <c r="D1082" s="103"/>
      <c r="E1082" s="27" t="s">
        <v>640</v>
      </c>
      <c r="F1082" s="23"/>
      <c r="G1082" s="68">
        <f>COUNTIFS(Arq_4!$B$2:$B$368,$G$61,Arq_4!$AA$2:$AA$368,LEFT($E1082,1))</f>
        <v>3</v>
      </c>
      <c r="H1082" s="69">
        <f>$G1082/SUM($G1081:$G1089)</f>
        <v>6.3829787234042548E-2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ht="12.75" customHeight="1" x14ac:dyDescent="0.25">
      <c r="A1083" s="103"/>
      <c r="B1083" s="103"/>
      <c r="C1083" s="103"/>
      <c r="D1083" s="103"/>
      <c r="E1083" s="27" t="s">
        <v>641</v>
      </c>
      <c r="F1083" s="23"/>
      <c r="G1083" s="68">
        <f>COUNTIFS(Arq_4!$B$2:$B$368,$G$61,Arq_4!$AA$2:$AA$368,LEFT($E1083,1))</f>
        <v>0</v>
      </c>
      <c r="H1083" s="69">
        <f>$G1083/SUM($G1081:$G1089)</f>
        <v>0</v>
      </c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ht="12.75" customHeight="1" x14ac:dyDescent="0.25">
      <c r="A1084" s="103"/>
      <c r="B1084" s="103"/>
      <c r="C1084" s="103"/>
      <c r="D1084" s="103"/>
      <c r="E1084" s="27" t="s">
        <v>642</v>
      </c>
      <c r="F1084" s="23"/>
      <c r="G1084" s="68">
        <f>COUNTIFS(Arq_4!$B$2:$B$368,$G$61,Arq_4!$AA$2:$AA$368,LEFT($E1084,1))</f>
        <v>3</v>
      </c>
      <c r="H1084" s="69">
        <f>$G1084/SUM($G1081:$G1089)</f>
        <v>6.3829787234042548E-2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ht="12.75" customHeight="1" x14ac:dyDescent="0.25">
      <c r="A1085" s="103"/>
      <c r="B1085" s="103"/>
      <c r="C1085" s="103"/>
      <c r="D1085" s="103"/>
      <c r="E1085" s="27" t="s">
        <v>643</v>
      </c>
      <c r="F1085" s="23"/>
      <c r="G1085" s="68">
        <f>COUNTIFS(Arq_4!$B$2:$B$368,$G$61,Arq_4!$AA$2:$AA$368,LEFT($E1085,1))</f>
        <v>8</v>
      </c>
      <c r="H1085" s="69">
        <f>$G1085/SUM($G1081:$G1089)</f>
        <v>0.1702127659574468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ht="12.75" customHeight="1" x14ac:dyDescent="0.25">
      <c r="A1086" s="103"/>
      <c r="B1086" s="103"/>
      <c r="C1086" s="103"/>
      <c r="D1086" s="103"/>
      <c r="E1086" s="27" t="s">
        <v>644</v>
      </c>
      <c r="F1086" s="23"/>
      <c r="G1086" s="68">
        <f>COUNTIFS(Arq_4!$B$2:$B$368,$G$61,Arq_4!$AA$2:$AA$368,LEFT($E1086,1))</f>
        <v>22</v>
      </c>
      <c r="H1086" s="69">
        <f>$G1086/SUM($G1081:$G1089)</f>
        <v>0.46808510638297873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ht="12.75" customHeight="1" x14ac:dyDescent="0.25">
      <c r="A1087" s="103"/>
      <c r="B1087" s="103"/>
      <c r="C1087" s="103"/>
      <c r="D1087" s="103"/>
      <c r="E1087" s="27" t="s">
        <v>645</v>
      </c>
      <c r="F1087" s="23"/>
      <c r="G1087" s="68">
        <f>COUNTIFS(Arq_4!$B$2:$B$368,$G$61,Arq_4!$AA$2:$AA$368,LEFT($E1087,1))</f>
        <v>4</v>
      </c>
      <c r="H1087" s="69">
        <f>$G1087/SUM($G1081:$G1089)</f>
        <v>8.5106382978723402E-2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ht="12.75" customHeight="1" x14ac:dyDescent="0.25">
      <c r="A1088" s="103"/>
      <c r="B1088" s="103"/>
      <c r="C1088" s="103"/>
      <c r="D1088" s="103"/>
      <c r="E1088" s="27" t="s">
        <v>646</v>
      </c>
      <c r="F1088" s="23"/>
      <c r="G1088" s="68">
        <f>COUNTIFS(Arq_4!$B$2:$B$368,$G$61,Arq_4!$AA$2:$AA$368,LEFT($E1088,1))</f>
        <v>5</v>
      </c>
      <c r="H1088" s="69">
        <f>$G1088/SUM($G1081:$G1089)</f>
        <v>0.10638297872340426</v>
      </c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ht="12.75" customHeight="1" x14ac:dyDescent="0.25">
      <c r="A1089" s="104"/>
      <c r="B1089" s="104"/>
      <c r="C1089" s="104"/>
      <c r="D1089" s="104"/>
      <c r="E1089" s="27" t="s">
        <v>440</v>
      </c>
      <c r="F1089" s="23"/>
      <c r="G1089" s="68">
        <f>COUNTIFS(Arq_4!$B$2:$B$368,$G$61,Arq_4!$AA$2:$AA$368,"")</f>
        <v>2</v>
      </c>
      <c r="H1089" s="69">
        <f>$G1089/SUM($G1081:$G1089)</f>
        <v>4.2553191489361701E-2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 ht="13.5" customHeight="1" x14ac:dyDescent="0.25">
      <c r="A1090" s="107" t="s">
        <v>695</v>
      </c>
      <c r="B1090" s="108" t="s">
        <v>21</v>
      </c>
      <c r="C1090" s="108">
        <v>1</v>
      </c>
      <c r="D1090" s="109" t="s">
        <v>696</v>
      </c>
      <c r="E1090" s="25" t="s">
        <v>639</v>
      </c>
      <c r="F1090" s="11"/>
      <c r="G1090" s="70">
        <f>COUNTIFS(Arq_4!$B$2:$B$368,$G$61,Arq_4!$AB$2:$AB$368,LEFT($E1090,1))</f>
        <v>0</v>
      </c>
      <c r="H1090" s="71">
        <f>$G1090/SUM($G1090:$G1098)</f>
        <v>0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 ht="12.75" customHeight="1" x14ac:dyDescent="0.25">
      <c r="A1091" s="103"/>
      <c r="B1091" s="103"/>
      <c r="C1091" s="103"/>
      <c r="D1091" s="103"/>
      <c r="E1091" s="25" t="s">
        <v>640</v>
      </c>
      <c r="F1091" s="11"/>
      <c r="G1091" s="70">
        <f>COUNTIFS(Arq_4!$B$2:$B$368,$G$61,Arq_4!$AB$2:$AB$368,LEFT($E1091,1))</f>
        <v>0</v>
      </c>
      <c r="H1091" s="71">
        <f>$G1091/SUM($G1090:$G1098)</f>
        <v>0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ht="12.75" customHeight="1" x14ac:dyDescent="0.25">
      <c r="A1092" s="103"/>
      <c r="B1092" s="103"/>
      <c r="C1092" s="103"/>
      <c r="D1092" s="103"/>
      <c r="E1092" s="25" t="s">
        <v>641</v>
      </c>
      <c r="F1092" s="11"/>
      <c r="G1092" s="70">
        <f>COUNTIFS(Arq_4!$B$2:$B$368,$G$61,Arq_4!$AB$2:$AB$368,LEFT($E1092,1))</f>
        <v>5</v>
      </c>
      <c r="H1092" s="71">
        <f>$G1092/SUM($G1090:$G1098)</f>
        <v>0.10638297872340426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ht="12.75" customHeight="1" x14ac:dyDescent="0.25">
      <c r="A1093" s="103"/>
      <c r="B1093" s="103"/>
      <c r="C1093" s="103"/>
      <c r="D1093" s="103"/>
      <c r="E1093" s="25" t="s">
        <v>642</v>
      </c>
      <c r="F1093" s="11"/>
      <c r="G1093" s="70">
        <f>COUNTIFS(Arq_4!$B$2:$B$368,$G$61,Arq_4!$AB$2:$AB$368,LEFT($E1093,1))</f>
        <v>7</v>
      </c>
      <c r="H1093" s="71">
        <f>$G1093/SUM($G1090:$G1098)</f>
        <v>0.14893617021276595</v>
      </c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 ht="12.75" customHeight="1" x14ac:dyDescent="0.25">
      <c r="A1094" s="103"/>
      <c r="B1094" s="103"/>
      <c r="C1094" s="103"/>
      <c r="D1094" s="103"/>
      <c r="E1094" s="25" t="s">
        <v>643</v>
      </c>
      <c r="F1094" s="11"/>
      <c r="G1094" s="70">
        <f>COUNTIFS(Arq_4!$B$2:$B$368,$G$61,Arq_4!$AB$2:$AB$368,LEFT($E1094,1))</f>
        <v>10</v>
      </c>
      <c r="H1094" s="71">
        <f>$G1094/SUM($G1090:$G1098)</f>
        <v>0.21276595744680851</v>
      </c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ht="12.75" customHeight="1" x14ac:dyDescent="0.25">
      <c r="A1095" s="103"/>
      <c r="B1095" s="103"/>
      <c r="C1095" s="103"/>
      <c r="D1095" s="103"/>
      <c r="E1095" s="25" t="s">
        <v>644</v>
      </c>
      <c r="F1095" s="11"/>
      <c r="G1095" s="70">
        <f>COUNTIFS(Arq_4!$B$2:$B$368,$G$61,Arq_4!$AB$2:$AB$368,LEFT($E1095,1))</f>
        <v>18</v>
      </c>
      <c r="H1095" s="71">
        <f>$G1095/SUM($G1090:$G1098)</f>
        <v>0.38297872340425532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 ht="12.75" customHeight="1" x14ac:dyDescent="0.25">
      <c r="A1096" s="103"/>
      <c r="B1096" s="103"/>
      <c r="C1096" s="103"/>
      <c r="D1096" s="103"/>
      <c r="E1096" s="25" t="s">
        <v>645</v>
      </c>
      <c r="F1096" s="11"/>
      <c r="G1096" s="70">
        <f>COUNTIFS(Arq_4!$B$2:$B$368,$G$61,Arq_4!$AB$2:$AB$368,LEFT($E1096,1))</f>
        <v>2</v>
      </c>
      <c r="H1096" s="71">
        <f>$G1096/SUM($G1090:$G1098)</f>
        <v>4.2553191489361701E-2</v>
      </c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 ht="12.75" customHeight="1" x14ac:dyDescent="0.25">
      <c r="A1097" s="103"/>
      <c r="B1097" s="103"/>
      <c r="C1097" s="103"/>
      <c r="D1097" s="103"/>
      <c r="E1097" s="25" t="s">
        <v>646</v>
      </c>
      <c r="F1097" s="11"/>
      <c r="G1097" s="70">
        <f>COUNTIFS(Arq_4!$B$2:$B$368,$G$61,Arq_4!$AB$2:$AB$368,LEFT($E1097,1))</f>
        <v>3</v>
      </c>
      <c r="H1097" s="71">
        <f>$G1097/SUM($G1090:$G1098)</f>
        <v>6.3829787234042548E-2</v>
      </c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 ht="12.75" customHeight="1" x14ac:dyDescent="0.25">
      <c r="A1098" s="104"/>
      <c r="B1098" s="104"/>
      <c r="C1098" s="104"/>
      <c r="D1098" s="104"/>
      <c r="E1098" s="74" t="s">
        <v>440</v>
      </c>
      <c r="F1098" s="11"/>
      <c r="G1098" s="70">
        <f>COUNTIFS(Arq_4!$B$2:$B$368,$G$61,Arq_4!$AB$2:$AB$368,"")</f>
        <v>2</v>
      </c>
      <c r="H1098" s="71">
        <f>$G1098/SUM($G1090:$G1098)</f>
        <v>4.2553191489361701E-2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 ht="13.5" customHeight="1" x14ac:dyDescent="0.25">
      <c r="A1099" s="106" t="s">
        <v>697</v>
      </c>
      <c r="B1099" s="102" t="s">
        <v>21</v>
      </c>
      <c r="C1099" s="102">
        <v>1</v>
      </c>
      <c r="D1099" s="105" t="s">
        <v>698</v>
      </c>
      <c r="E1099" s="27" t="s">
        <v>639</v>
      </c>
      <c r="F1099" s="23"/>
      <c r="G1099" s="68">
        <f>COUNTIFS(Arq_4!$B$2:$B$368,$G$61,Arq_4!$AC$2:$AC$368,LEFT($E1099,1))</f>
        <v>0</v>
      </c>
      <c r="H1099" s="69">
        <f>$G1099/SUM($G1099:$G1107)</f>
        <v>0</v>
      </c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ht="12.75" customHeight="1" x14ac:dyDescent="0.25">
      <c r="A1100" s="103"/>
      <c r="B1100" s="103"/>
      <c r="C1100" s="103"/>
      <c r="D1100" s="103"/>
      <c r="E1100" s="27" t="s">
        <v>640</v>
      </c>
      <c r="F1100" s="23"/>
      <c r="G1100" s="68">
        <f>COUNTIFS(Arq_4!$B$2:$B$368,$G$61,Arq_4!$AC$2:$AC$368,LEFT($E1100,1))</f>
        <v>1</v>
      </c>
      <c r="H1100" s="69">
        <f>$G1100/SUM($G1099:$G1107)</f>
        <v>2.1276595744680851E-2</v>
      </c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ht="12.75" customHeight="1" x14ac:dyDescent="0.25">
      <c r="A1101" s="103"/>
      <c r="B1101" s="103"/>
      <c r="C1101" s="103"/>
      <c r="D1101" s="103"/>
      <c r="E1101" s="27" t="s">
        <v>641</v>
      </c>
      <c r="F1101" s="23"/>
      <c r="G1101" s="68">
        <f>COUNTIFS(Arq_4!$B$2:$B$368,$G$61,Arq_4!$AC$2:$AC$368,LEFT($E1101,1))</f>
        <v>6</v>
      </c>
      <c r="H1101" s="69">
        <f>$G1101/SUM($G1099:$G1107)</f>
        <v>0.1276595744680851</v>
      </c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ht="12.75" customHeight="1" x14ac:dyDescent="0.25">
      <c r="A1102" s="103"/>
      <c r="B1102" s="103"/>
      <c r="C1102" s="103"/>
      <c r="D1102" s="103"/>
      <c r="E1102" s="27" t="s">
        <v>642</v>
      </c>
      <c r="F1102" s="23"/>
      <c r="G1102" s="68">
        <f>COUNTIFS(Arq_4!$B$2:$B$368,$G$61,Arq_4!$AC$2:$AC$368,LEFT($E1102,1))</f>
        <v>4</v>
      </c>
      <c r="H1102" s="69">
        <f>$G1102/SUM($G1099:$G1107)</f>
        <v>8.5106382978723402E-2</v>
      </c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ht="12.75" customHeight="1" x14ac:dyDescent="0.25">
      <c r="A1103" s="103"/>
      <c r="B1103" s="103"/>
      <c r="C1103" s="103"/>
      <c r="D1103" s="103"/>
      <c r="E1103" s="27" t="s">
        <v>643</v>
      </c>
      <c r="F1103" s="23"/>
      <c r="G1103" s="68">
        <f>COUNTIFS(Arq_4!$B$2:$B$368,$G$61,Arq_4!$AC$2:$AC$368,LEFT($E1103,1))</f>
        <v>10</v>
      </c>
      <c r="H1103" s="69">
        <f>$G1103/SUM($G1099:$G1107)</f>
        <v>0.21276595744680851</v>
      </c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ht="12.75" customHeight="1" x14ac:dyDescent="0.25">
      <c r="A1104" s="103"/>
      <c r="B1104" s="103"/>
      <c r="C1104" s="103"/>
      <c r="D1104" s="103"/>
      <c r="E1104" s="27" t="s">
        <v>644</v>
      </c>
      <c r="F1104" s="23"/>
      <c r="G1104" s="68">
        <f>COUNTIFS(Arq_4!$B$2:$B$368,$G$61,Arq_4!$AC$2:$AC$368,LEFT($E1104,1))</f>
        <v>24</v>
      </c>
      <c r="H1104" s="69">
        <f>$G1104/SUM($G1099:$G1107)</f>
        <v>0.51063829787234039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 ht="12.75" customHeight="1" x14ac:dyDescent="0.25">
      <c r="A1105" s="103"/>
      <c r="B1105" s="103"/>
      <c r="C1105" s="103"/>
      <c r="D1105" s="103"/>
      <c r="E1105" s="27" t="s">
        <v>645</v>
      </c>
      <c r="F1105" s="23"/>
      <c r="G1105" s="68">
        <f>COUNTIFS(Arq_4!$B$2:$B$368,$G$61,Arq_4!$AC$2:$AC$368,LEFT($E1105,1))</f>
        <v>0</v>
      </c>
      <c r="H1105" s="69">
        <f>$G1105/SUM($G1099:$G1107)</f>
        <v>0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 ht="12.75" customHeight="1" x14ac:dyDescent="0.25">
      <c r="A1106" s="103"/>
      <c r="B1106" s="103"/>
      <c r="C1106" s="103"/>
      <c r="D1106" s="103"/>
      <c r="E1106" s="27" t="s">
        <v>646</v>
      </c>
      <c r="F1106" s="23"/>
      <c r="G1106" s="68">
        <f>COUNTIFS(Arq_4!$B$2:$B$368,$G$61,Arq_4!$AC$2:$AC$368,LEFT($E1106,1))</f>
        <v>0</v>
      </c>
      <c r="H1106" s="69">
        <f>$G1106/SUM($G1099:$G1107)</f>
        <v>0</v>
      </c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 ht="12.75" customHeight="1" x14ac:dyDescent="0.25">
      <c r="A1107" s="104"/>
      <c r="B1107" s="104"/>
      <c r="C1107" s="104"/>
      <c r="D1107" s="104"/>
      <c r="E1107" s="27" t="s">
        <v>440</v>
      </c>
      <c r="F1107" s="23"/>
      <c r="G1107" s="68">
        <f>COUNTIFS(Arq_4!$B$2:$B$368,$G$61,Arq_4!$AC$2:$AC$368,"")</f>
        <v>2</v>
      </c>
      <c r="H1107" s="69">
        <f>$G1107/SUM($G1099:$G1107)</f>
        <v>4.2553191489361701E-2</v>
      </c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 ht="13.5" customHeight="1" x14ac:dyDescent="0.25">
      <c r="A1108" s="107" t="s">
        <v>699</v>
      </c>
      <c r="B1108" s="108" t="s">
        <v>21</v>
      </c>
      <c r="C1108" s="108">
        <v>1</v>
      </c>
      <c r="D1108" s="109" t="s">
        <v>700</v>
      </c>
      <c r="E1108" s="25" t="s">
        <v>639</v>
      </c>
      <c r="F1108" s="11"/>
      <c r="G1108" s="70">
        <f>COUNTIFS(Arq_4!$B$2:$B$368,$G$61,Arq_4!$AD$2:$AD$368,LEFT($E1108,1))</f>
        <v>0</v>
      </c>
      <c r="H1108" s="71">
        <f>$G1108/SUM($G1108:$G1116)</f>
        <v>0</v>
      </c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 ht="12.75" customHeight="1" x14ac:dyDescent="0.25">
      <c r="A1109" s="103"/>
      <c r="B1109" s="103"/>
      <c r="C1109" s="103"/>
      <c r="D1109" s="103"/>
      <c r="E1109" s="25" t="s">
        <v>640</v>
      </c>
      <c r="F1109" s="11"/>
      <c r="G1109" s="70">
        <f>COUNTIFS(Arq_4!$B$2:$B$368,$G$61,Arq_4!$AD$2:$AD$368,LEFT($E1109,1))</f>
        <v>0</v>
      </c>
      <c r="H1109" s="71">
        <f>$G1109/SUM($G1108:$G1116)</f>
        <v>0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 ht="12.75" customHeight="1" x14ac:dyDescent="0.25">
      <c r="A1110" s="103"/>
      <c r="B1110" s="103"/>
      <c r="C1110" s="103"/>
      <c r="D1110" s="103"/>
      <c r="E1110" s="25" t="s">
        <v>641</v>
      </c>
      <c r="F1110" s="11"/>
      <c r="G1110" s="70">
        <f>COUNTIFS(Arq_4!$B$2:$B$368,$G$61,Arq_4!$AD$2:$AD$368,LEFT($E1110,1))</f>
        <v>0</v>
      </c>
      <c r="H1110" s="71">
        <f>$G1110/SUM($G1108:$G1116)</f>
        <v>0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 ht="12.75" customHeight="1" x14ac:dyDescent="0.25">
      <c r="A1111" s="103"/>
      <c r="B1111" s="103"/>
      <c r="C1111" s="103"/>
      <c r="D1111" s="103"/>
      <c r="E1111" s="25" t="s">
        <v>642</v>
      </c>
      <c r="F1111" s="11"/>
      <c r="G1111" s="70">
        <f>COUNTIFS(Arq_4!$B$2:$B$368,$G$61,Arq_4!$AD$2:$AD$368,LEFT($E1111,1))</f>
        <v>3</v>
      </c>
      <c r="H1111" s="71">
        <f>$G1111/SUM($G1108:$G1116)</f>
        <v>6.3829787234042548E-2</v>
      </c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 ht="12.75" customHeight="1" x14ac:dyDescent="0.25">
      <c r="A1112" s="103"/>
      <c r="B1112" s="103"/>
      <c r="C1112" s="103"/>
      <c r="D1112" s="103"/>
      <c r="E1112" s="25" t="s">
        <v>643</v>
      </c>
      <c r="F1112" s="11"/>
      <c r="G1112" s="70">
        <f>COUNTIFS(Arq_4!$B$2:$B$368,$G$61,Arq_4!$AD$2:$AD$368,LEFT($E1112,1))</f>
        <v>7</v>
      </c>
      <c r="H1112" s="71">
        <f>$G1112/SUM($G1108:$G1116)</f>
        <v>0.14893617021276595</v>
      </c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 ht="12.75" customHeight="1" x14ac:dyDescent="0.25">
      <c r="A1113" s="103"/>
      <c r="B1113" s="103"/>
      <c r="C1113" s="103"/>
      <c r="D1113" s="103"/>
      <c r="E1113" s="25" t="s">
        <v>644</v>
      </c>
      <c r="F1113" s="11"/>
      <c r="G1113" s="70">
        <f>COUNTIFS(Arq_4!$B$2:$B$368,$G$61,Arq_4!$AD$2:$AD$368,LEFT($E1113,1))</f>
        <v>35</v>
      </c>
      <c r="H1113" s="71">
        <f>$G1113/SUM($G1108:$G1116)</f>
        <v>0.74468085106382975</v>
      </c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 ht="12.75" customHeight="1" x14ac:dyDescent="0.25">
      <c r="A1114" s="103"/>
      <c r="B1114" s="103"/>
      <c r="C1114" s="103"/>
      <c r="D1114" s="103"/>
      <c r="E1114" s="25" t="s">
        <v>645</v>
      </c>
      <c r="F1114" s="11"/>
      <c r="G1114" s="70">
        <f>COUNTIFS(Arq_4!$B$2:$B$368,$G$61,Arq_4!$AD$2:$AD$368,LEFT($E1114,1))</f>
        <v>0</v>
      </c>
      <c r="H1114" s="71">
        <f>$G1114/SUM($G1108:$G1116)</f>
        <v>0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 ht="12.75" customHeight="1" x14ac:dyDescent="0.25">
      <c r="A1115" s="103"/>
      <c r="B1115" s="103"/>
      <c r="C1115" s="103"/>
      <c r="D1115" s="103"/>
      <c r="E1115" s="25" t="s">
        <v>646</v>
      </c>
      <c r="F1115" s="11"/>
      <c r="G1115" s="70">
        <f>COUNTIFS(Arq_4!$B$2:$B$368,$G$61,Arq_4!$AD$2:$AD$368,LEFT($E1115,1))</f>
        <v>0</v>
      </c>
      <c r="H1115" s="71">
        <f>$G1115/SUM($G1108:$G1116)</f>
        <v>0</v>
      </c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 ht="12.75" customHeight="1" x14ac:dyDescent="0.25">
      <c r="A1116" s="104"/>
      <c r="B1116" s="104"/>
      <c r="C1116" s="104"/>
      <c r="D1116" s="104"/>
      <c r="E1116" s="74" t="s">
        <v>440</v>
      </c>
      <c r="F1116" s="11"/>
      <c r="G1116" s="70">
        <f>COUNTIFS(Arq_4!$B$2:$B$368,$G$61,Arq_4!$AD$2:$AD$368,"")</f>
        <v>2</v>
      </c>
      <c r="H1116" s="71">
        <f>$G1116/SUM($G1108:$G1116)</f>
        <v>4.2553191489361701E-2</v>
      </c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 ht="13.5" customHeight="1" x14ac:dyDescent="0.25">
      <c r="A1117" s="106" t="s">
        <v>701</v>
      </c>
      <c r="B1117" s="102" t="s">
        <v>21</v>
      </c>
      <c r="C1117" s="102">
        <v>1</v>
      </c>
      <c r="D1117" s="105" t="s">
        <v>702</v>
      </c>
      <c r="E1117" s="27" t="s">
        <v>639</v>
      </c>
      <c r="F1117" s="23"/>
      <c r="G1117" s="68">
        <f>COUNTIFS(Arq_4!$B$2:$B$368,$G$61,Arq_4!$AE$2:$AE$368,LEFT($E1117,1))</f>
        <v>0</v>
      </c>
      <c r="H1117" s="69">
        <f>$G1117/SUM($G1117:$G1125)</f>
        <v>0</v>
      </c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 ht="12.75" customHeight="1" x14ac:dyDescent="0.25">
      <c r="A1118" s="103"/>
      <c r="B1118" s="103"/>
      <c r="C1118" s="103"/>
      <c r="D1118" s="103"/>
      <c r="E1118" s="27" t="s">
        <v>640</v>
      </c>
      <c r="F1118" s="23"/>
      <c r="G1118" s="68">
        <f>COUNTIFS(Arq_4!$B$2:$B$368,$G$61,Arq_4!$AE$2:$AE$368,LEFT($E1118,1))</f>
        <v>1</v>
      </c>
      <c r="H1118" s="69">
        <f>$G1118/SUM($G1117:$G1125)</f>
        <v>2.1276595744680851E-2</v>
      </c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 ht="12.75" customHeight="1" x14ac:dyDescent="0.25">
      <c r="A1119" s="103"/>
      <c r="B1119" s="103"/>
      <c r="C1119" s="103"/>
      <c r="D1119" s="103"/>
      <c r="E1119" s="27" t="s">
        <v>641</v>
      </c>
      <c r="F1119" s="23"/>
      <c r="G1119" s="68">
        <f>COUNTIFS(Arq_4!$B$2:$B$368,$G$61,Arq_4!$AE$2:$AE$368,LEFT($E1119,1))</f>
        <v>0</v>
      </c>
      <c r="H1119" s="69">
        <f>$G1119/SUM($G1117:$G1125)</f>
        <v>0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 ht="12.75" customHeight="1" x14ac:dyDescent="0.25">
      <c r="A1120" s="103"/>
      <c r="B1120" s="103"/>
      <c r="C1120" s="103"/>
      <c r="D1120" s="103"/>
      <c r="E1120" s="27" t="s">
        <v>642</v>
      </c>
      <c r="F1120" s="23"/>
      <c r="G1120" s="68">
        <f>COUNTIFS(Arq_4!$B$2:$B$368,$G$61,Arq_4!$AE$2:$AE$368,LEFT($E1120,1))</f>
        <v>6</v>
      </c>
      <c r="H1120" s="69">
        <f>$G1120/SUM($G1117:$G1125)</f>
        <v>0.1276595744680851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 ht="12.75" customHeight="1" x14ac:dyDescent="0.25">
      <c r="A1121" s="103"/>
      <c r="B1121" s="103"/>
      <c r="C1121" s="103"/>
      <c r="D1121" s="103"/>
      <c r="E1121" s="27" t="s">
        <v>643</v>
      </c>
      <c r="F1121" s="23"/>
      <c r="G1121" s="68">
        <f>COUNTIFS(Arq_4!$B$2:$B$368,$G$61,Arq_4!$AE$2:$AE$368,LEFT($E1121,1))</f>
        <v>21</v>
      </c>
      <c r="H1121" s="69">
        <f>$G1121/SUM($G1117:$G1125)</f>
        <v>0.44680851063829785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 ht="12.75" customHeight="1" x14ac:dyDescent="0.25">
      <c r="A1122" s="103"/>
      <c r="B1122" s="103"/>
      <c r="C1122" s="103"/>
      <c r="D1122" s="103"/>
      <c r="E1122" s="27" t="s">
        <v>644</v>
      </c>
      <c r="F1122" s="23"/>
      <c r="G1122" s="68">
        <f>COUNTIFS(Arq_4!$B$2:$B$368,$G$61,Arq_4!$AE$2:$AE$368,LEFT($E1122,1))</f>
        <v>17</v>
      </c>
      <c r="H1122" s="69">
        <f>$G1122/SUM($G1117:$G1125)</f>
        <v>0.36170212765957449</v>
      </c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 ht="12.75" customHeight="1" x14ac:dyDescent="0.25">
      <c r="A1123" s="103"/>
      <c r="B1123" s="103"/>
      <c r="C1123" s="103"/>
      <c r="D1123" s="103"/>
      <c r="E1123" s="27" t="s">
        <v>645</v>
      </c>
      <c r="F1123" s="23"/>
      <c r="G1123" s="68">
        <f>COUNTIFS(Arq_4!$B$2:$B$368,$G$61,Arq_4!$AE$2:$AE$368,LEFT($E1123,1))</f>
        <v>0</v>
      </c>
      <c r="H1123" s="69">
        <f>$G1123/SUM($G1117:$G1125)</f>
        <v>0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 ht="12.75" customHeight="1" x14ac:dyDescent="0.25">
      <c r="A1124" s="103"/>
      <c r="B1124" s="103"/>
      <c r="C1124" s="103"/>
      <c r="D1124" s="103"/>
      <c r="E1124" s="27" t="s">
        <v>646</v>
      </c>
      <c r="F1124" s="23"/>
      <c r="G1124" s="68">
        <f>COUNTIFS(Arq_4!$B$2:$B$368,$G$61,Arq_4!$AE$2:$AE$368,LEFT($E1124,1))</f>
        <v>0</v>
      </c>
      <c r="H1124" s="69">
        <f>$G1124/SUM($G1117:$G1125)</f>
        <v>0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 ht="12.75" customHeight="1" x14ac:dyDescent="0.25">
      <c r="A1125" s="104"/>
      <c r="B1125" s="104"/>
      <c r="C1125" s="104"/>
      <c r="D1125" s="104"/>
      <c r="E1125" s="27" t="s">
        <v>440</v>
      </c>
      <c r="F1125" s="23"/>
      <c r="G1125" s="68">
        <f>COUNTIFS(Arq_4!$B$2:$B$368,$G$61,Arq_4!$AE$2:$AE$368,"")</f>
        <v>2</v>
      </c>
      <c r="H1125" s="69">
        <f>$G1125/SUM($G1117:$G1125)</f>
        <v>4.2553191489361701E-2</v>
      </c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 ht="13.5" customHeight="1" x14ac:dyDescent="0.25">
      <c r="A1126" s="107" t="s">
        <v>703</v>
      </c>
      <c r="B1126" s="108" t="s">
        <v>21</v>
      </c>
      <c r="C1126" s="108">
        <v>1</v>
      </c>
      <c r="D1126" s="109" t="s">
        <v>704</v>
      </c>
      <c r="E1126" s="25" t="s">
        <v>639</v>
      </c>
      <c r="F1126" s="11"/>
      <c r="G1126" s="70">
        <f>COUNTIFS(Arq_4!$B$2:$B$368,$G$61,Arq_4!$AF$2:$AF$368,LEFT($E1126,1))</f>
        <v>0</v>
      </c>
      <c r="H1126" s="71">
        <f>$G1126/SUM($G1126:$G1134)</f>
        <v>0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 ht="12.75" customHeight="1" x14ac:dyDescent="0.25">
      <c r="A1127" s="103"/>
      <c r="B1127" s="103"/>
      <c r="C1127" s="103"/>
      <c r="D1127" s="103"/>
      <c r="E1127" s="25" t="s">
        <v>640</v>
      </c>
      <c r="F1127" s="11"/>
      <c r="G1127" s="70">
        <f>COUNTIFS(Arq_4!$B$2:$B$368,$G$61,Arq_4!$AF$2:$AF$368,LEFT($E1127,1))</f>
        <v>0</v>
      </c>
      <c r="H1127" s="71">
        <f>$G1127/SUM($G1126:$G1134)</f>
        <v>0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 ht="12.75" customHeight="1" x14ac:dyDescent="0.25">
      <c r="A1128" s="103"/>
      <c r="B1128" s="103"/>
      <c r="C1128" s="103"/>
      <c r="D1128" s="103"/>
      <c r="E1128" s="25" t="s">
        <v>641</v>
      </c>
      <c r="F1128" s="11"/>
      <c r="G1128" s="70">
        <f>COUNTIFS(Arq_4!$B$2:$B$368,$G$61,Arq_4!$AF$2:$AF$368,LEFT($E1128,1))</f>
        <v>1</v>
      </c>
      <c r="H1128" s="71">
        <f>$G1128/SUM($G1126:$G1134)</f>
        <v>2.1276595744680851E-2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 ht="12.75" customHeight="1" x14ac:dyDescent="0.25">
      <c r="A1129" s="103"/>
      <c r="B1129" s="103"/>
      <c r="C1129" s="103"/>
      <c r="D1129" s="103"/>
      <c r="E1129" s="25" t="s">
        <v>642</v>
      </c>
      <c r="F1129" s="11"/>
      <c r="G1129" s="70">
        <f>COUNTIFS(Arq_4!$B$2:$B$368,$G$61,Arq_4!$AF$2:$AF$368,LEFT($E1129,1))</f>
        <v>3</v>
      </c>
      <c r="H1129" s="71">
        <f>$G1129/SUM($G1126:$G1134)</f>
        <v>6.3829787234042548E-2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 ht="12.75" customHeight="1" x14ac:dyDescent="0.25">
      <c r="A1130" s="103"/>
      <c r="B1130" s="103"/>
      <c r="C1130" s="103"/>
      <c r="D1130" s="103"/>
      <c r="E1130" s="25" t="s">
        <v>643</v>
      </c>
      <c r="F1130" s="11"/>
      <c r="G1130" s="70">
        <f>COUNTIFS(Arq_4!$B$2:$B$368,$G$61,Arq_4!$AF$2:$AF$368,LEFT($E1130,1))</f>
        <v>16</v>
      </c>
      <c r="H1130" s="71">
        <f>$G1130/SUM($G1126:$G1134)</f>
        <v>0.34042553191489361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 ht="12.75" customHeight="1" x14ac:dyDescent="0.25">
      <c r="A1131" s="103"/>
      <c r="B1131" s="103"/>
      <c r="C1131" s="103"/>
      <c r="D1131" s="103"/>
      <c r="E1131" s="25" t="s">
        <v>644</v>
      </c>
      <c r="F1131" s="11"/>
      <c r="G1131" s="70">
        <f>COUNTIFS(Arq_4!$B$2:$B$368,$G$61,Arq_4!$AF$2:$AF$368,LEFT($E1131,1))</f>
        <v>25</v>
      </c>
      <c r="H1131" s="71">
        <f>$G1131/SUM($G1126:$G1134)</f>
        <v>0.53191489361702127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 ht="12.75" customHeight="1" x14ac:dyDescent="0.25">
      <c r="A1132" s="103"/>
      <c r="B1132" s="103"/>
      <c r="C1132" s="103"/>
      <c r="D1132" s="103"/>
      <c r="E1132" s="25" t="s">
        <v>645</v>
      </c>
      <c r="F1132" s="11"/>
      <c r="G1132" s="70">
        <f>COUNTIFS(Arq_4!$B$2:$B$368,$G$61,Arq_4!$AF$2:$AF$368,LEFT($E1132,1))</f>
        <v>0</v>
      </c>
      <c r="H1132" s="71">
        <f>$G1132/SUM($G1126:$G1134)</f>
        <v>0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 ht="12.75" customHeight="1" x14ac:dyDescent="0.25">
      <c r="A1133" s="103"/>
      <c r="B1133" s="103"/>
      <c r="C1133" s="103"/>
      <c r="D1133" s="103"/>
      <c r="E1133" s="25" t="s">
        <v>646</v>
      </c>
      <c r="F1133" s="11"/>
      <c r="G1133" s="70">
        <f>COUNTIFS(Arq_4!$B$2:$B$368,$G$61,Arq_4!$AF$2:$AF$368,LEFT($E1133,1))</f>
        <v>0</v>
      </c>
      <c r="H1133" s="71">
        <f>$G1133/SUM($G1126:$G1134)</f>
        <v>0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 ht="12.75" customHeight="1" x14ac:dyDescent="0.25">
      <c r="A1134" s="104"/>
      <c r="B1134" s="104"/>
      <c r="C1134" s="104"/>
      <c r="D1134" s="104"/>
      <c r="E1134" s="74" t="s">
        <v>440</v>
      </c>
      <c r="F1134" s="11"/>
      <c r="G1134" s="70">
        <f>COUNTIFS(Arq_4!$B$2:$B$368,$G$61,Arq_4!$AF$2:$AF$368,"")</f>
        <v>2</v>
      </c>
      <c r="H1134" s="71">
        <f>$G1134/SUM($G1126:$G1134)</f>
        <v>4.2553191489361701E-2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 ht="13.5" customHeight="1" x14ac:dyDescent="0.25">
      <c r="A1135" s="106" t="s">
        <v>705</v>
      </c>
      <c r="B1135" s="102" t="s">
        <v>21</v>
      </c>
      <c r="C1135" s="102">
        <v>1</v>
      </c>
      <c r="D1135" s="105" t="s">
        <v>706</v>
      </c>
      <c r="E1135" s="27" t="s">
        <v>639</v>
      </c>
      <c r="F1135" s="23"/>
      <c r="G1135" s="68">
        <f>COUNTIFS(Arq_4!$B$2:$B$368,$G$61,Arq_4!$AG$2:$AG$368,LEFT($E1135,1))</f>
        <v>0</v>
      </c>
      <c r="H1135" s="69">
        <f>$G1135/SUM($G1135:$G1143)</f>
        <v>0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 ht="12.75" customHeight="1" x14ac:dyDescent="0.25">
      <c r="A1136" s="103"/>
      <c r="B1136" s="103"/>
      <c r="C1136" s="103"/>
      <c r="D1136" s="103"/>
      <c r="E1136" s="27" t="s">
        <v>640</v>
      </c>
      <c r="F1136" s="23"/>
      <c r="G1136" s="68">
        <f>COUNTIFS(Arq_4!$B$2:$B$368,$G$61,Arq_4!$AG$2:$AG$368,LEFT($E1136,1))</f>
        <v>0</v>
      </c>
      <c r="H1136" s="69">
        <f>$G1136/SUM($G1135:$G1143)</f>
        <v>0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 ht="12.75" customHeight="1" x14ac:dyDescent="0.25">
      <c r="A1137" s="103"/>
      <c r="B1137" s="103"/>
      <c r="C1137" s="103"/>
      <c r="D1137" s="103"/>
      <c r="E1137" s="27" t="s">
        <v>641</v>
      </c>
      <c r="F1137" s="23"/>
      <c r="G1137" s="68">
        <f>COUNTIFS(Arq_4!$B$2:$B$368,$G$61,Arq_4!$AG$2:$AG$368,LEFT($E1137,1))</f>
        <v>0</v>
      </c>
      <c r="H1137" s="69">
        <f>$G1137/SUM($G1135:$G1143)</f>
        <v>0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 ht="12.75" customHeight="1" x14ac:dyDescent="0.25">
      <c r="A1138" s="103"/>
      <c r="B1138" s="103"/>
      <c r="C1138" s="103"/>
      <c r="D1138" s="103"/>
      <c r="E1138" s="27" t="s">
        <v>642</v>
      </c>
      <c r="F1138" s="23"/>
      <c r="G1138" s="68">
        <f>COUNTIFS(Arq_4!$B$2:$B$368,$G$61,Arq_4!$AG$2:$AG$368,LEFT($E1138,1))</f>
        <v>2</v>
      </c>
      <c r="H1138" s="69">
        <f>$G1138/SUM($G1135:$G1143)</f>
        <v>4.2553191489361701E-2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 ht="12.75" customHeight="1" x14ac:dyDescent="0.25">
      <c r="A1139" s="103"/>
      <c r="B1139" s="103"/>
      <c r="C1139" s="103"/>
      <c r="D1139" s="103"/>
      <c r="E1139" s="27" t="s">
        <v>643</v>
      </c>
      <c r="F1139" s="23"/>
      <c r="G1139" s="68">
        <f>COUNTIFS(Arq_4!$B$2:$B$368,$G$61,Arq_4!$AG$2:$AG$368,LEFT($E1139,1))</f>
        <v>22</v>
      </c>
      <c r="H1139" s="69">
        <f>$G1139/SUM($G1135:$G1143)</f>
        <v>0.46808510638297873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 ht="12.75" customHeight="1" x14ac:dyDescent="0.25">
      <c r="A1140" s="103"/>
      <c r="B1140" s="103"/>
      <c r="C1140" s="103"/>
      <c r="D1140" s="103"/>
      <c r="E1140" s="27" t="s">
        <v>644</v>
      </c>
      <c r="F1140" s="23"/>
      <c r="G1140" s="68">
        <f>COUNTIFS(Arq_4!$B$2:$B$368,$G$61,Arq_4!$AG$2:$AG$368,LEFT($E1140,1))</f>
        <v>21</v>
      </c>
      <c r="H1140" s="69">
        <f>$G1140/SUM($G1135:$G1143)</f>
        <v>0.44680851063829785</v>
      </c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 ht="12.75" customHeight="1" x14ac:dyDescent="0.25">
      <c r="A1141" s="103"/>
      <c r="B1141" s="103"/>
      <c r="C1141" s="103"/>
      <c r="D1141" s="103"/>
      <c r="E1141" s="27" t="s">
        <v>645</v>
      </c>
      <c r="F1141" s="23"/>
      <c r="G1141" s="68">
        <f>COUNTIFS(Arq_4!$B$2:$B$368,$G$61,Arq_4!$AG$2:$AG$368,LEFT($E1141,1))</f>
        <v>0</v>
      </c>
      <c r="H1141" s="69">
        <f>$G1141/SUM($G1135:$G1143)</f>
        <v>0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 ht="12.75" customHeight="1" x14ac:dyDescent="0.25">
      <c r="A1142" s="103"/>
      <c r="B1142" s="103"/>
      <c r="C1142" s="103"/>
      <c r="D1142" s="103"/>
      <c r="E1142" s="27" t="s">
        <v>646</v>
      </c>
      <c r="F1142" s="23"/>
      <c r="G1142" s="68">
        <f>COUNTIFS(Arq_4!$B$2:$B$368,$G$61,Arq_4!$AG$2:$AG$368,LEFT($E1142,1))</f>
        <v>0</v>
      </c>
      <c r="H1142" s="69">
        <f>$G1142/SUM($G1135:$G1143)</f>
        <v>0</v>
      </c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 ht="12.75" customHeight="1" x14ac:dyDescent="0.25">
      <c r="A1143" s="104"/>
      <c r="B1143" s="104"/>
      <c r="C1143" s="104"/>
      <c r="D1143" s="104"/>
      <c r="E1143" s="27" t="s">
        <v>440</v>
      </c>
      <c r="F1143" s="23"/>
      <c r="G1143" s="68">
        <f>COUNTIFS(Arq_4!$B$2:$B$368,$G$61,Arq_4!$AG$2:$AG$368,"")</f>
        <v>2</v>
      </c>
      <c r="H1143" s="69">
        <f>$G1143/SUM($G1135:$G1143)</f>
        <v>4.2553191489361701E-2</v>
      </c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 ht="13.5" customHeight="1" x14ac:dyDescent="0.25">
      <c r="A1144" s="107" t="s">
        <v>707</v>
      </c>
      <c r="B1144" s="108" t="s">
        <v>21</v>
      </c>
      <c r="C1144" s="108">
        <v>1</v>
      </c>
      <c r="D1144" s="109" t="s">
        <v>708</v>
      </c>
      <c r="E1144" s="25" t="s">
        <v>639</v>
      </c>
      <c r="F1144" s="11"/>
      <c r="G1144" s="70">
        <f>COUNTIFS(Arq_4!$B$2:$B$368,$G$61,Arq_4!$AH$2:$AH$368,LEFT($E1144,1))</f>
        <v>0</v>
      </c>
      <c r="H1144" s="71">
        <f>$G1144/SUM($G1144:$G1152)</f>
        <v>0</v>
      </c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 ht="12.75" customHeight="1" x14ac:dyDescent="0.25">
      <c r="A1145" s="103"/>
      <c r="B1145" s="103"/>
      <c r="C1145" s="103"/>
      <c r="D1145" s="103"/>
      <c r="E1145" s="25" t="s">
        <v>640</v>
      </c>
      <c r="F1145" s="11"/>
      <c r="G1145" s="70">
        <f>COUNTIFS(Arq_4!$B$2:$B$368,$G$61,Arq_4!$AH$2:$AH$368,LEFT($E1145,1))</f>
        <v>0</v>
      </c>
      <c r="H1145" s="71">
        <f>$G1145/SUM($G1144:$G1152)</f>
        <v>0</v>
      </c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 ht="12.75" customHeight="1" x14ac:dyDescent="0.25">
      <c r="A1146" s="103"/>
      <c r="B1146" s="103"/>
      <c r="C1146" s="103"/>
      <c r="D1146" s="103"/>
      <c r="E1146" s="25" t="s">
        <v>641</v>
      </c>
      <c r="F1146" s="11"/>
      <c r="G1146" s="70">
        <f>COUNTIFS(Arq_4!$B$2:$B$368,$G$61,Arq_4!$AH$2:$AH$368,LEFT($E1146,1))</f>
        <v>0</v>
      </c>
      <c r="H1146" s="71">
        <f>$G1146/SUM($G1144:$G1152)</f>
        <v>0</v>
      </c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 ht="12.75" customHeight="1" x14ac:dyDescent="0.25">
      <c r="A1147" s="103"/>
      <c r="B1147" s="103"/>
      <c r="C1147" s="103"/>
      <c r="D1147" s="103"/>
      <c r="E1147" s="25" t="s">
        <v>642</v>
      </c>
      <c r="F1147" s="11"/>
      <c r="G1147" s="70">
        <f>COUNTIFS(Arq_4!$B$2:$B$368,$G$61,Arq_4!$AH$2:$AH$368,LEFT($E1147,1))</f>
        <v>1</v>
      </c>
      <c r="H1147" s="71">
        <f>$G1147/SUM($G1144:$G1152)</f>
        <v>2.1276595744680851E-2</v>
      </c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 ht="12.75" customHeight="1" x14ac:dyDescent="0.25">
      <c r="A1148" s="103"/>
      <c r="B1148" s="103"/>
      <c r="C1148" s="103"/>
      <c r="D1148" s="103"/>
      <c r="E1148" s="25" t="s">
        <v>643</v>
      </c>
      <c r="F1148" s="11"/>
      <c r="G1148" s="70">
        <f>COUNTIFS(Arq_4!$B$2:$B$368,$G$61,Arq_4!$AH$2:$AH$368,LEFT($E1148,1))</f>
        <v>11</v>
      </c>
      <c r="H1148" s="71">
        <f>$G1148/SUM($G1144:$G1152)</f>
        <v>0.23404255319148937</v>
      </c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 ht="12.75" customHeight="1" x14ac:dyDescent="0.25">
      <c r="A1149" s="103"/>
      <c r="B1149" s="103"/>
      <c r="C1149" s="103"/>
      <c r="D1149" s="103"/>
      <c r="E1149" s="25" t="s">
        <v>644</v>
      </c>
      <c r="F1149" s="11"/>
      <c r="G1149" s="70">
        <f>COUNTIFS(Arq_4!$B$2:$B$368,$G$61,Arq_4!$AH$2:$AH$368,LEFT($E1149,1))</f>
        <v>33</v>
      </c>
      <c r="H1149" s="71">
        <f>$G1149/SUM($G1144:$G1152)</f>
        <v>0.7021276595744681</v>
      </c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 ht="12.75" customHeight="1" x14ac:dyDescent="0.25">
      <c r="A1150" s="103"/>
      <c r="B1150" s="103"/>
      <c r="C1150" s="103"/>
      <c r="D1150" s="103"/>
      <c r="E1150" s="25" t="s">
        <v>645</v>
      </c>
      <c r="F1150" s="11"/>
      <c r="G1150" s="70">
        <f>COUNTIFS(Arq_4!$B$2:$B$368,$G$61,Arq_4!$AH$2:$AH$368,LEFT($E1150,1))</f>
        <v>0</v>
      </c>
      <c r="H1150" s="71">
        <f>$G1150/SUM($G1144:$G1152)</f>
        <v>0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 ht="12.75" customHeight="1" x14ac:dyDescent="0.25">
      <c r="A1151" s="103"/>
      <c r="B1151" s="103"/>
      <c r="C1151" s="103"/>
      <c r="D1151" s="103"/>
      <c r="E1151" s="25" t="s">
        <v>646</v>
      </c>
      <c r="F1151" s="11"/>
      <c r="G1151" s="70">
        <f>COUNTIFS(Arq_4!$B$2:$B$368,$G$61,Arq_4!$AH$2:$AH$368,LEFT($E1151,1))</f>
        <v>0</v>
      </c>
      <c r="H1151" s="71">
        <f>$G1151/SUM($G1144:$G1152)</f>
        <v>0</v>
      </c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 ht="12.75" customHeight="1" x14ac:dyDescent="0.25">
      <c r="A1152" s="104"/>
      <c r="B1152" s="104"/>
      <c r="C1152" s="104"/>
      <c r="D1152" s="104"/>
      <c r="E1152" s="74" t="s">
        <v>440</v>
      </c>
      <c r="F1152" s="11"/>
      <c r="G1152" s="70">
        <f>COUNTIFS(Arq_4!$B$2:$B$368,$G$61,Arq_4!$AH$2:$AH$368,"")</f>
        <v>2</v>
      </c>
      <c r="H1152" s="71">
        <f>$G1152/SUM($G1144:$G1152)</f>
        <v>4.2553191489361701E-2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 ht="13.5" customHeight="1" x14ac:dyDescent="0.25">
      <c r="A1153" s="106" t="s">
        <v>709</v>
      </c>
      <c r="B1153" s="102" t="s">
        <v>21</v>
      </c>
      <c r="C1153" s="102">
        <v>1</v>
      </c>
      <c r="D1153" s="105" t="s">
        <v>710</v>
      </c>
      <c r="E1153" s="27" t="s">
        <v>639</v>
      </c>
      <c r="F1153" s="23"/>
      <c r="G1153" s="68">
        <f>COUNTIFS(Arq_4!$B$2:$B$368,$G$61,Arq_4!$AI$2:$AI$368,LEFT($E1153,1))</f>
        <v>0</v>
      </c>
      <c r="H1153" s="69">
        <f>$G1153/SUM($G1153:$G1161)</f>
        <v>0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 ht="12.75" customHeight="1" x14ac:dyDescent="0.25">
      <c r="A1154" s="103"/>
      <c r="B1154" s="103"/>
      <c r="C1154" s="103"/>
      <c r="D1154" s="103"/>
      <c r="E1154" s="27" t="s">
        <v>640</v>
      </c>
      <c r="F1154" s="23"/>
      <c r="G1154" s="68">
        <f>COUNTIFS(Arq_4!$B$2:$B$368,$G$61,Arq_4!$AI$2:$AI$368,LEFT($E1154,1))</f>
        <v>0</v>
      </c>
      <c r="H1154" s="69">
        <f>$G1154/SUM($G1153:$G1161)</f>
        <v>0</v>
      </c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 ht="12.75" customHeight="1" x14ac:dyDescent="0.25">
      <c r="A1155" s="103"/>
      <c r="B1155" s="103"/>
      <c r="C1155" s="103"/>
      <c r="D1155" s="103"/>
      <c r="E1155" s="27" t="s">
        <v>641</v>
      </c>
      <c r="F1155" s="23"/>
      <c r="G1155" s="68">
        <f>COUNTIFS(Arq_4!$B$2:$B$368,$G$61,Arq_4!$AI$2:$AI$368,LEFT($E1155,1))</f>
        <v>0</v>
      </c>
      <c r="H1155" s="69">
        <f>$G1155/SUM($G1153:$G1161)</f>
        <v>0</v>
      </c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 ht="12.75" customHeight="1" x14ac:dyDescent="0.25">
      <c r="A1156" s="103"/>
      <c r="B1156" s="103"/>
      <c r="C1156" s="103"/>
      <c r="D1156" s="103"/>
      <c r="E1156" s="27" t="s">
        <v>642</v>
      </c>
      <c r="F1156" s="23"/>
      <c r="G1156" s="68">
        <f>COUNTIFS(Arq_4!$B$2:$B$368,$G$61,Arq_4!$AI$2:$AI$368,LEFT($E1156,1))</f>
        <v>4</v>
      </c>
      <c r="H1156" s="69">
        <f>$G1156/SUM($G1153:$G1161)</f>
        <v>8.5106382978723402E-2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 ht="12.75" customHeight="1" x14ac:dyDescent="0.25">
      <c r="A1157" s="103"/>
      <c r="B1157" s="103"/>
      <c r="C1157" s="103"/>
      <c r="D1157" s="103"/>
      <c r="E1157" s="27" t="s">
        <v>643</v>
      </c>
      <c r="F1157" s="23"/>
      <c r="G1157" s="68">
        <f>COUNTIFS(Arq_4!$B$2:$B$368,$G$61,Arq_4!$AI$2:$AI$368,LEFT($E1157,1))</f>
        <v>13</v>
      </c>
      <c r="H1157" s="69">
        <f>$G1157/SUM($G1153:$G1161)</f>
        <v>0.27659574468085107</v>
      </c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 ht="12.75" customHeight="1" x14ac:dyDescent="0.25">
      <c r="A1158" s="103"/>
      <c r="B1158" s="103"/>
      <c r="C1158" s="103"/>
      <c r="D1158" s="103"/>
      <c r="E1158" s="27" t="s">
        <v>644</v>
      </c>
      <c r="F1158" s="23"/>
      <c r="G1158" s="68">
        <f>COUNTIFS(Arq_4!$B$2:$B$368,$G$61,Arq_4!$AI$2:$AI$368,LEFT($E1158,1))</f>
        <v>25</v>
      </c>
      <c r="H1158" s="69">
        <f>$G1158/SUM($G1153:$G1161)</f>
        <v>0.53191489361702127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 ht="12.75" customHeight="1" x14ac:dyDescent="0.25">
      <c r="A1159" s="103"/>
      <c r="B1159" s="103"/>
      <c r="C1159" s="103"/>
      <c r="D1159" s="103"/>
      <c r="E1159" s="27" t="s">
        <v>645</v>
      </c>
      <c r="F1159" s="23"/>
      <c r="G1159" s="68">
        <f>COUNTIFS(Arq_4!$B$2:$B$368,$G$61,Arq_4!$AI$2:$AI$368,LEFT($E1159,1))</f>
        <v>0</v>
      </c>
      <c r="H1159" s="69">
        <f>$G1159/SUM($G1153:$G1161)</f>
        <v>0</v>
      </c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 ht="12.75" customHeight="1" x14ac:dyDescent="0.25">
      <c r="A1160" s="103"/>
      <c r="B1160" s="103"/>
      <c r="C1160" s="103"/>
      <c r="D1160" s="103"/>
      <c r="E1160" s="27" t="s">
        <v>646</v>
      </c>
      <c r="F1160" s="23"/>
      <c r="G1160" s="68">
        <f>COUNTIFS(Arq_4!$B$2:$B$368,$G$61,Arq_4!$AI$2:$AI$368,LEFT($E1160,1))</f>
        <v>3</v>
      </c>
      <c r="H1160" s="69">
        <f>$G1160/SUM($G1153:$G1161)</f>
        <v>6.3829787234042548E-2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 ht="12.75" customHeight="1" x14ac:dyDescent="0.25">
      <c r="A1161" s="104"/>
      <c r="B1161" s="104"/>
      <c r="C1161" s="104"/>
      <c r="D1161" s="104"/>
      <c r="E1161" s="27" t="s">
        <v>440</v>
      </c>
      <c r="F1161" s="23"/>
      <c r="G1161" s="68">
        <f>COUNTIFS(Arq_4!$B$2:$B$368,$G$61,Arq_4!$AI$2:$AI$368,"")</f>
        <v>2</v>
      </c>
      <c r="H1161" s="69">
        <f>$G1161/SUM($G1153:$G1161)</f>
        <v>4.2553191489361701E-2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 ht="13.5" customHeight="1" x14ac:dyDescent="0.25">
      <c r="A1162" s="107" t="s">
        <v>711</v>
      </c>
      <c r="B1162" s="108" t="s">
        <v>21</v>
      </c>
      <c r="C1162" s="108">
        <v>1</v>
      </c>
      <c r="D1162" s="109" t="s">
        <v>712</v>
      </c>
      <c r="E1162" s="25" t="s">
        <v>639</v>
      </c>
      <c r="F1162" s="11"/>
      <c r="G1162" s="70">
        <f>COUNTIFS(Arq_4!$B$2:$B$368,$G$61,Arq_4!$AJ$2:$AJ$368,LEFT($E1162,1))</f>
        <v>0</v>
      </c>
      <c r="H1162" s="71">
        <f>$G1162/SUM($G1162:$G1170)</f>
        <v>0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 ht="12.75" customHeight="1" x14ac:dyDescent="0.25">
      <c r="A1163" s="103"/>
      <c r="B1163" s="103"/>
      <c r="C1163" s="103"/>
      <c r="D1163" s="103"/>
      <c r="E1163" s="25" t="s">
        <v>640</v>
      </c>
      <c r="F1163" s="11"/>
      <c r="G1163" s="70">
        <f>COUNTIFS(Arq_4!$B$2:$B$368,$G$61,Arq_4!$AJ$2:$AJ$368,LEFT($E1163,1))</f>
        <v>0</v>
      </c>
      <c r="H1163" s="71">
        <f>$G1163/SUM($G1162:$G1170)</f>
        <v>0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 ht="12.75" customHeight="1" x14ac:dyDescent="0.25">
      <c r="A1164" s="103"/>
      <c r="B1164" s="103"/>
      <c r="C1164" s="103"/>
      <c r="D1164" s="103"/>
      <c r="E1164" s="25" t="s">
        <v>641</v>
      </c>
      <c r="F1164" s="11"/>
      <c r="G1164" s="70">
        <f>COUNTIFS(Arq_4!$B$2:$B$368,$G$61,Arq_4!$AJ$2:$AJ$368,LEFT($E1164,1))</f>
        <v>0</v>
      </c>
      <c r="H1164" s="71">
        <f>$G1164/SUM($G1162:$G1170)</f>
        <v>0</v>
      </c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 ht="12.75" customHeight="1" x14ac:dyDescent="0.25">
      <c r="A1165" s="103"/>
      <c r="B1165" s="103"/>
      <c r="C1165" s="103"/>
      <c r="D1165" s="103"/>
      <c r="E1165" s="25" t="s">
        <v>642</v>
      </c>
      <c r="F1165" s="11"/>
      <c r="G1165" s="70">
        <f>COUNTIFS(Arq_4!$B$2:$B$368,$G$61,Arq_4!$AJ$2:$AJ$368,LEFT($E1165,1))</f>
        <v>5</v>
      </c>
      <c r="H1165" s="71">
        <f>$G1165/SUM($G1162:$G1170)</f>
        <v>0.10638297872340426</v>
      </c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 ht="12.75" customHeight="1" x14ac:dyDescent="0.25">
      <c r="A1166" s="103"/>
      <c r="B1166" s="103"/>
      <c r="C1166" s="103"/>
      <c r="D1166" s="103"/>
      <c r="E1166" s="25" t="s">
        <v>643</v>
      </c>
      <c r="F1166" s="11"/>
      <c r="G1166" s="70">
        <f>COUNTIFS(Arq_4!$B$2:$B$368,$G$61,Arq_4!$AJ$2:$AJ$368,LEFT($E1166,1))</f>
        <v>8</v>
      </c>
      <c r="H1166" s="71">
        <f>$G1166/SUM($G1162:$G1170)</f>
        <v>0.1702127659574468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 ht="12.75" customHeight="1" x14ac:dyDescent="0.25">
      <c r="A1167" s="103"/>
      <c r="B1167" s="103"/>
      <c r="C1167" s="103"/>
      <c r="D1167" s="103"/>
      <c r="E1167" s="25" t="s">
        <v>644</v>
      </c>
      <c r="F1167" s="11"/>
      <c r="G1167" s="70">
        <f>COUNTIFS(Arq_4!$B$2:$B$368,$G$61,Arq_4!$AJ$2:$AJ$368,LEFT($E1167,1))</f>
        <v>31</v>
      </c>
      <c r="H1167" s="71">
        <f>$G1167/SUM($G1162:$G1170)</f>
        <v>0.65957446808510634</v>
      </c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 ht="12.75" customHeight="1" x14ac:dyDescent="0.25">
      <c r="A1168" s="103"/>
      <c r="B1168" s="103"/>
      <c r="C1168" s="103"/>
      <c r="D1168" s="103"/>
      <c r="E1168" s="25" t="s">
        <v>645</v>
      </c>
      <c r="F1168" s="11"/>
      <c r="G1168" s="70">
        <f>COUNTIFS(Arq_4!$B$2:$B$368,$G$61,Arq_4!$AJ$2:$AJ$368,LEFT($E1168,1))</f>
        <v>0</v>
      </c>
      <c r="H1168" s="71">
        <f>$G1168/SUM($G1162:$G1170)</f>
        <v>0</v>
      </c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 ht="12.75" customHeight="1" x14ac:dyDescent="0.25">
      <c r="A1169" s="103"/>
      <c r="B1169" s="103"/>
      <c r="C1169" s="103"/>
      <c r="D1169" s="103"/>
      <c r="E1169" s="25" t="s">
        <v>646</v>
      </c>
      <c r="F1169" s="11"/>
      <c r="G1169" s="70">
        <f>COUNTIFS(Arq_4!$B$2:$B$368,$G$61,Arq_4!$AJ$2:$AJ$368,LEFT($E1169,1))</f>
        <v>1</v>
      </c>
      <c r="H1169" s="71">
        <f>$G1169/SUM($G1162:$G1170)</f>
        <v>2.1276595744680851E-2</v>
      </c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 ht="12.75" customHeight="1" x14ac:dyDescent="0.25">
      <c r="A1170" s="104"/>
      <c r="B1170" s="104"/>
      <c r="C1170" s="104"/>
      <c r="D1170" s="104"/>
      <c r="E1170" s="74" t="s">
        <v>440</v>
      </c>
      <c r="F1170" s="11"/>
      <c r="G1170" s="70">
        <f>COUNTIFS(Arq_4!$B$2:$B$368,$G$61,Arq_4!$AJ$2:$AJ$368,"")</f>
        <v>2</v>
      </c>
      <c r="H1170" s="71">
        <f>$G1170/SUM($G1162:$G1170)</f>
        <v>4.2553191489361701E-2</v>
      </c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 ht="13.5" customHeight="1" x14ac:dyDescent="0.25">
      <c r="A1171" s="106" t="s">
        <v>713</v>
      </c>
      <c r="B1171" s="102" t="s">
        <v>21</v>
      </c>
      <c r="C1171" s="102">
        <v>1</v>
      </c>
      <c r="D1171" s="105" t="s">
        <v>714</v>
      </c>
      <c r="E1171" s="27" t="s">
        <v>639</v>
      </c>
      <c r="F1171" s="23"/>
      <c r="G1171" s="68">
        <f>COUNTIFS(Arq_4!$B$2:$B$368,$G$61,Arq_4!$AK$2:$AK$368,LEFT($E1171,1))</f>
        <v>0</v>
      </c>
      <c r="H1171" s="69">
        <f>$G1171/SUM($G1171:$G1179)</f>
        <v>0</v>
      </c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 ht="12.75" customHeight="1" x14ac:dyDescent="0.25">
      <c r="A1172" s="103"/>
      <c r="B1172" s="103"/>
      <c r="C1172" s="103"/>
      <c r="D1172" s="103"/>
      <c r="E1172" s="27" t="s">
        <v>640</v>
      </c>
      <c r="F1172" s="23"/>
      <c r="G1172" s="68">
        <f>COUNTIFS(Arq_4!$B$2:$B$368,$G$61,Arq_4!$AK$2:$AK$368,LEFT($E1172,1))</f>
        <v>1</v>
      </c>
      <c r="H1172" s="69">
        <f>$G1172/SUM($G1171:$G1179)</f>
        <v>2.1276595744680851E-2</v>
      </c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 ht="12.75" customHeight="1" x14ac:dyDescent="0.25">
      <c r="A1173" s="103"/>
      <c r="B1173" s="103"/>
      <c r="C1173" s="103"/>
      <c r="D1173" s="103"/>
      <c r="E1173" s="27" t="s">
        <v>641</v>
      </c>
      <c r="F1173" s="23"/>
      <c r="G1173" s="68">
        <f>COUNTIFS(Arq_4!$B$2:$B$368,$G$61,Arq_4!$AK$2:$AK$368,LEFT($E1173,1))</f>
        <v>0</v>
      </c>
      <c r="H1173" s="69">
        <f>$G1173/SUM($G1171:$G1179)</f>
        <v>0</v>
      </c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 ht="12.75" customHeight="1" x14ac:dyDescent="0.25">
      <c r="A1174" s="103"/>
      <c r="B1174" s="103"/>
      <c r="C1174" s="103"/>
      <c r="D1174" s="103"/>
      <c r="E1174" s="27" t="s">
        <v>642</v>
      </c>
      <c r="F1174" s="23"/>
      <c r="G1174" s="68">
        <f>COUNTIFS(Arq_4!$B$2:$B$368,$G$61,Arq_4!$AK$2:$AK$368,LEFT($E1174,1))</f>
        <v>6</v>
      </c>
      <c r="H1174" s="69">
        <f>$G1174/SUM($G1171:$G1179)</f>
        <v>0.1276595744680851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 ht="12.75" customHeight="1" x14ac:dyDescent="0.25">
      <c r="A1175" s="103"/>
      <c r="B1175" s="103"/>
      <c r="C1175" s="103"/>
      <c r="D1175" s="103"/>
      <c r="E1175" s="27" t="s">
        <v>643</v>
      </c>
      <c r="F1175" s="23"/>
      <c r="G1175" s="68">
        <f>COUNTIFS(Arq_4!$B$2:$B$368,$G$61,Arq_4!$AK$2:$AK$368,LEFT($E1175,1))</f>
        <v>14</v>
      </c>
      <c r="H1175" s="69">
        <f>$G1175/SUM($G1171:$G1179)</f>
        <v>0.2978723404255319</v>
      </c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 ht="12.75" customHeight="1" x14ac:dyDescent="0.25">
      <c r="A1176" s="103"/>
      <c r="B1176" s="103"/>
      <c r="C1176" s="103"/>
      <c r="D1176" s="103"/>
      <c r="E1176" s="27" t="s">
        <v>644</v>
      </c>
      <c r="F1176" s="23"/>
      <c r="G1176" s="68">
        <f>COUNTIFS(Arq_4!$B$2:$B$368,$G$61,Arq_4!$AK$2:$AK$368,LEFT($E1176,1))</f>
        <v>24</v>
      </c>
      <c r="H1176" s="69">
        <f>$G1176/SUM($G1171:$G1179)</f>
        <v>0.51063829787234039</v>
      </c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 ht="12.75" customHeight="1" x14ac:dyDescent="0.25">
      <c r="A1177" s="103"/>
      <c r="B1177" s="103"/>
      <c r="C1177" s="103"/>
      <c r="D1177" s="103"/>
      <c r="E1177" s="27" t="s">
        <v>645</v>
      </c>
      <c r="F1177" s="23"/>
      <c r="G1177" s="68">
        <f>COUNTIFS(Arq_4!$B$2:$B$368,$G$61,Arq_4!$AK$2:$AK$368,LEFT($E1177,1))</f>
        <v>0</v>
      </c>
      <c r="H1177" s="69">
        <f>$G1177/SUM($G1171:$G1179)</f>
        <v>0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 ht="12.75" customHeight="1" x14ac:dyDescent="0.25">
      <c r="A1178" s="103"/>
      <c r="B1178" s="103"/>
      <c r="C1178" s="103"/>
      <c r="D1178" s="103"/>
      <c r="E1178" s="27" t="s">
        <v>646</v>
      </c>
      <c r="F1178" s="23"/>
      <c r="G1178" s="68">
        <f>COUNTIFS(Arq_4!$B$2:$B$368,$G$61,Arq_4!$AK$2:$AK$368,LEFT($E1178,1))</f>
        <v>0</v>
      </c>
      <c r="H1178" s="69">
        <f>$G1178/SUM($G1171:$G1179)</f>
        <v>0</v>
      </c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 ht="12.75" customHeight="1" x14ac:dyDescent="0.25">
      <c r="A1179" s="104"/>
      <c r="B1179" s="104"/>
      <c r="C1179" s="104"/>
      <c r="D1179" s="104"/>
      <c r="E1179" s="27" t="s">
        <v>440</v>
      </c>
      <c r="F1179" s="23"/>
      <c r="G1179" s="68">
        <f>COUNTIFS(Arq_4!$B$2:$B$368,$G$61,Arq_4!$AK$2:$AK$368,"")</f>
        <v>2</v>
      </c>
      <c r="H1179" s="69">
        <f>$G1179/SUM($G1171:$G1179)</f>
        <v>4.2553191489361701E-2</v>
      </c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 ht="13.5" customHeight="1" x14ac:dyDescent="0.25">
      <c r="A1180" s="107" t="s">
        <v>715</v>
      </c>
      <c r="B1180" s="108" t="s">
        <v>21</v>
      </c>
      <c r="C1180" s="108">
        <v>1</v>
      </c>
      <c r="D1180" s="109" t="s">
        <v>716</v>
      </c>
      <c r="E1180" s="25" t="s">
        <v>639</v>
      </c>
      <c r="F1180" s="11"/>
      <c r="G1180" s="70">
        <f>COUNTIFS(Arq_4!$B$2:$B$368,$G$61,Arq_4!$AL$2:$AL$368,"")</f>
        <v>2</v>
      </c>
      <c r="H1180" s="71">
        <f>$G1180/SUM($G1180:$G1188)</f>
        <v>4.3478260869565216E-2</v>
      </c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 ht="12.75" customHeight="1" x14ac:dyDescent="0.25">
      <c r="A1181" s="103"/>
      <c r="B1181" s="103"/>
      <c r="C1181" s="103"/>
      <c r="D1181" s="103"/>
      <c r="E1181" s="25" t="s">
        <v>640</v>
      </c>
      <c r="F1181" s="11"/>
      <c r="G1181" s="70">
        <f>COUNTIFS(Arq_4!$B$2:$B$368,$G$61,Arq_4!$AL$2:$AL$368,LEFT($E1181,1))</f>
        <v>1</v>
      </c>
      <c r="H1181" s="71">
        <f>$G1181/SUM($G1180:$G1188)</f>
        <v>2.1739130434782608E-2</v>
      </c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 ht="12.75" customHeight="1" x14ac:dyDescent="0.25">
      <c r="A1182" s="103"/>
      <c r="B1182" s="103"/>
      <c r="C1182" s="103"/>
      <c r="D1182" s="103"/>
      <c r="E1182" s="25" t="s">
        <v>641</v>
      </c>
      <c r="F1182" s="11"/>
      <c r="G1182" s="70">
        <f>COUNTIFS(Arq_4!$B$2:$B$368,$G$61,Arq_4!$AL$2:$AL$368,LEFT($E1182,1))</f>
        <v>1</v>
      </c>
      <c r="H1182" s="71">
        <f>$G1182/SUM($G1180:$G1188)</f>
        <v>2.1739130434782608E-2</v>
      </c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 ht="12.75" customHeight="1" x14ac:dyDescent="0.25">
      <c r="A1183" s="103"/>
      <c r="B1183" s="103"/>
      <c r="C1183" s="103"/>
      <c r="D1183" s="103"/>
      <c r="E1183" s="25" t="s">
        <v>642</v>
      </c>
      <c r="F1183" s="11"/>
      <c r="G1183" s="70">
        <f>COUNTIFS(Arq_4!$B$2:$B$368,$G$61,Arq_4!$AL$2:$AL$368,LEFT($E1183,1))</f>
        <v>6</v>
      </c>
      <c r="H1183" s="71">
        <f>$G1183/SUM($G1180:$G1188)</f>
        <v>0.13043478260869565</v>
      </c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 ht="12.75" customHeight="1" x14ac:dyDescent="0.25">
      <c r="A1184" s="103"/>
      <c r="B1184" s="103"/>
      <c r="C1184" s="103"/>
      <c r="D1184" s="103"/>
      <c r="E1184" s="25" t="s">
        <v>643</v>
      </c>
      <c r="F1184" s="11"/>
      <c r="G1184" s="70">
        <f>COUNTIFS(Arq_4!$B$2:$B$368,$G$61,Arq_4!$AL$2:$AL$368,LEFT($E1184,1))</f>
        <v>20</v>
      </c>
      <c r="H1184" s="71">
        <f>$G1184/SUM($G1180:$G1188)</f>
        <v>0.43478260869565216</v>
      </c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 ht="12.75" customHeight="1" x14ac:dyDescent="0.25">
      <c r="A1185" s="103"/>
      <c r="B1185" s="103"/>
      <c r="C1185" s="103"/>
      <c r="D1185" s="103"/>
      <c r="E1185" s="25" t="s">
        <v>644</v>
      </c>
      <c r="F1185" s="11"/>
      <c r="G1185" s="70">
        <f>COUNTIFS(Arq_4!$B$2:$B$368,$G$61,Arq_4!$AL$2:$AL$368,LEFT($E1185,1))</f>
        <v>16</v>
      </c>
      <c r="H1185" s="71">
        <f>$G1185/SUM($G1180:$G1188)</f>
        <v>0.34782608695652173</v>
      </c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 ht="12.75" customHeight="1" x14ac:dyDescent="0.25">
      <c r="A1186" s="103"/>
      <c r="B1186" s="103"/>
      <c r="C1186" s="103"/>
      <c r="D1186" s="103"/>
      <c r="E1186" s="25" t="s">
        <v>645</v>
      </c>
      <c r="F1186" s="11"/>
      <c r="G1186" s="70">
        <f>COUNTIFS(Arq_4!$B$2:$B$368,$G$61,Arq_4!$AL$2:$AL$368,LEFT($E1186,1))</f>
        <v>0</v>
      </c>
      <c r="H1186" s="71">
        <f>$G1186/SUM($G1180:$G1188)</f>
        <v>0</v>
      </c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 ht="12.75" customHeight="1" x14ac:dyDescent="0.25">
      <c r="A1187" s="103"/>
      <c r="B1187" s="103"/>
      <c r="C1187" s="103"/>
      <c r="D1187" s="103"/>
      <c r="E1187" s="25" t="s">
        <v>646</v>
      </c>
      <c r="F1187" s="11"/>
      <c r="G1187" s="70">
        <f>COUNTIFS(Arq_4!$B$2:$B$368,$G$61,Arq_4!$AL$2:$AL$368,LEFT($E1187,1))</f>
        <v>0</v>
      </c>
      <c r="H1187" s="71">
        <f>$G1187/SUM($G1180:$G1188)</f>
        <v>0</v>
      </c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 ht="12.75" customHeight="1" x14ac:dyDescent="0.25">
      <c r="A1188" s="104"/>
      <c r="B1188" s="104"/>
      <c r="C1188" s="104"/>
      <c r="D1188" s="104"/>
      <c r="E1188" s="74" t="s">
        <v>440</v>
      </c>
      <c r="F1188" s="11"/>
      <c r="G1188" s="70">
        <f>COUNTIFS(Arq_4!$B$2:$B$368,$G$61,Arq_4!$AL$2:$AL$368,LEFT($E1188,1))</f>
        <v>0</v>
      </c>
      <c r="H1188" s="71">
        <f>$G1188/SUM($G1180:$G1188)</f>
        <v>0</v>
      </c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 ht="13.5" customHeight="1" x14ac:dyDescent="0.25">
      <c r="A1189" s="106" t="s">
        <v>717</v>
      </c>
      <c r="B1189" s="102" t="s">
        <v>21</v>
      </c>
      <c r="C1189" s="102">
        <v>1</v>
      </c>
      <c r="D1189" s="105" t="s">
        <v>718</v>
      </c>
      <c r="E1189" s="27" t="s">
        <v>639</v>
      </c>
      <c r="F1189" s="23"/>
      <c r="G1189" s="68">
        <f>COUNTIFS(Arq_4!$B$2:$B$368,$G$61,Arq_4!$AM$2:$AM$368,LEFT($E1189,1))</f>
        <v>0</v>
      </c>
      <c r="H1189" s="69">
        <f>$G1189/SUM($G1189:$G1197)</f>
        <v>0</v>
      </c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 ht="12.75" customHeight="1" x14ac:dyDescent="0.25">
      <c r="A1190" s="103"/>
      <c r="B1190" s="103"/>
      <c r="C1190" s="103"/>
      <c r="D1190" s="103"/>
      <c r="E1190" s="27" t="s">
        <v>640</v>
      </c>
      <c r="F1190" s="23"/>
      <c r="G1190" s="68">
        <f>COUNTIFS(Arq_4!$B$2:$B$368,$G$61,Arq_4!$AM$2:$AM$368,LEFT($E1190,1))</f>
        <v>1</v>
      </c>
      <c r="H1190" s="69">
        <f>$G1190/SUM($G1189:$G1197)</f>
        <v>2.1276595744680851E-2</v>
      </c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 ht="12.75" customHeight="1" x14ac:dyDescent="0.25">
      <c r="A1191" s="103"/>
      <c r="B1191" s="103"/>
      <c r="C1191" s="103"/>
      <c r="D1191" s="103"/>
      <c r="E1191" s="27" t="s">
        <v>641</v>
      </c>
      <c r="F1191" s="23"/>
      <c r="G1191" s="68">
        <f>COUNTIFS(Arq_4!$B$2:$B$368,$G$61,Arq_4!$AM$2:$AM$368,LEFT($E1191,1))</f>
        <v>0</v>
      </c>
      <c r="H1191" s="69">
        <f>$G1191/SUM($G1189:$G1197)</f>
        <v>0</v>
      </c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 ht="12.75" customHeight="1" x14ac:dyDescent="0.25">
      <c r="A1192" s="103"/>
      <c r="B1192" s="103"/>
      <c r="C1192" s="103"/>
      <c r="D1192" s="103"/>
      <c r="E1192" s="27" t="s">
        <v>642</v>
      </c>
      <c r="F1192" s="23"/>
      <c r="G1192" s="68">
        <f>COUNTIFS(Arq_4!$B$2:$B$368,$G$61,Arq_4!$AM$2:$AM$368,LEFT($E1192,1))</f>
        <v>1</v>
      </c>
      <c r="H1192" s="69">
        <f>$G1192/SUM($G1189:$G1197)</f>
        <v>2.1276595744680851E-2</v>
      </c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 ht="12.75" customHeight="1" x14ac:dyDescent="0.25">
      <c r="A1193" s="103"/>
      <c r="B1193" s="103"/>
      <c r="C1193" s="103"/>
      <c r="D1193" s="103"/>
      <c r="E1193" s="27" t="s">
        <v>643</v>
      </c>
      <c r="F1193" s="23"/>
      <c r="G1193" s="68">
        <f>COUNTIFS(Arq_4!$B$2:$B$368,$G$61,Arq_4!$AM$2:$AM$368,LEFT($E1193,1))</f>
        <v>14</v>
      </c>
      <c r="H1193" s="69">
        <f>$G1193/SUM($G1189:$G1197)</f>
        <v>0.2978723404255319</v>
      </c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 ht="12.75" customHeight="1" x14ac:dyDescent="0.25">
      <c r="A1194" s="103"/>
      <c r="B1194" s="103"/>
      <c r="C1194" s="103"/>
      <c r="D1194" s="103"/>
      <c r="E1194" s="27" t="s">
        <v>644</v>
      </c>
      <c r="F1194" s="23"/>
      <c r="G1194" s="68">
        <f>COUNTIFS(Arq_4!$B$2:$B$368,$G$61,Arq_4!$AM$2:$AM$368,LEFT($E1194,1))</f>
        <v>29</v>
      </c>
      <c r="H1194" s="69">
        <f>$G1194/SUM($G1189:$G1197)</f>
        <v>0.61702127659574468</v>
      </c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 ht="12.75" customHeight="1" x14ac:dyDescent="0.25">
      <c r="A1195" s="103"/>
      <c r="B1195" s="103"/>
      <c r="C1195" s="103"/>
      <c r="D1195" s="103"/>
      <c r="E1195" s="27" t="s">
        <v>645</v>
      </c>
      <c r="F1195" s="23"/>
      <c r="G1195" s="68">
        <f>COUNTIFS(Arq_4!$B$2:$B$368,$G$61,Arq_4!$AM$2:$AM$368,LEFT($E1195,1))</f>
        <v>0</v>
      </c>
      <c r="H1195" s="69">
        <f>$G1195/SUM($G1189:$G1197)</f>
        <v>0</v>
      </c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 ht="12.75" customHeight="1" x14ac:dyDescent="0.25">
      <c r="A1196" s="103"/>
      <c r="B1196" s="103"/>
      <c r="C1196" s="103"/>
      <c r="D1196" s="103"/>
      <c r="E1196" s="27" t="s">
        <v>646</v>
      </c>
      <c r="F1196" s="23"/>
      <c r="G1196" s="68">
        <f>COUNTIFS(Arq_4!$B$2:$B$368,$G$61,Arq_4!$AM$2:$AM$368,LEFT($E1196,1))</f>
        <v>0</v>
      </c>
      <c r="H1196" s="69">
        <f>$G1196/SUM($G1189:$G1197)</f>
        <v>0</v>
      </c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 ht="12.75" customHeight="1" x14ac:dyDescent="0.25">
      <c r="A1197" s="104"/>
      <c r="B1197" s="104"/>
      <c r="C1197" s="104"/>
      <c r="D1197" s="104"/>
      <c r="E1197" s="27" t="s">
        <v>440</v>
      </c>
      <c r="F1197" s="23"/>
      <c r="G1197" s="68">
        <f>COUNTIFS(Arq_4!$B$2:$B$368,$G$61,Arq_4!$AM$2:$AM$368,"")</f>
        <v>2</v>
      </c>
      <c r="H1197" s="69">
        <f>$G1197/SUM($G1189:$G1197)</f>
        <v>4.2553191489361701E-2</v>
      </c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 ht="13.5" customHeight="1" x14ac:dyDescent="0.25">
      <c r="A1198" s="107" t="s">
        <v>719</v>
      </c>
      <c r="B1198" s="108" t="s">
        <v>21</v>
      </c>
      <c r="C1198" s="108">
        <v>1</v>
      </c>
      <c r="D1198" s="109" t="s">
        <v>720</v>
      </c>
      <c r="E1198" s="25" t="s">
        <v>639</v>
      </c>
      <c r="F1198" s="11"/>
      <c r="G1198" s="70">
        <f>COUNTIFS(Arq_4!$B$2:$B$368,$G$61,Arq_4!$AN$2:$AN$368,LEFT($E1198,1))</f>
        <v>0</v>
      </c>
      <c r="H1198" s="71">
        <f>$G1198/SUM($G1198:$G1206)</f>
        <v>0</v>
      </c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 ht="12.75" customHeight="1" x14ac:dyDescent="0.25">
      <c r="A1199" s="103"/>
      <c r="B1199" s="103"/>
      <c r="C1199" s="103"/>
      <c r="D1199" s="103"/>
      <c r="E1199" s="25" t="s">
        <v>640</v>
      </c>
      <c r="F1199" s="11"/>
      <c r="G1199" s="70">
        <f>COUNTIFS(Arq_4!$B$2:$B$368,$G$61,Arq_4!$AN$2:$AN$368,LEFT($E1199,1))</f>
        <v>0</v>
      </c>
      <c r="H1199" s="71">
        <f>$G1199/SUM($G1198:$G1206)</f>
        <v>0</v>
      </c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 ht="12.75" customHeight="1" x14ac:dyDescent="0.25">
      <c r="A1200" s="103"/>
      <c r="B1200" s="103"/>
      <c r="C1200" s="103"/>
      <c r="D1200" s="103"/>
      <c r="E1200" s="25" t="s">
        <v>641</v>
      </c>
      <c r="F1200" s="11"/>
      <c r="G1200" s="70">
        <f>COUNTIFS(Arq_4!$B$2:$B$368,$G$61,Arq_4!$AN$2:$AN$368,LEFT($E1200,1))</f>
        <v>1</v>
      </c>
      <c r="H1200" s="71">
        <f>$G1200/SUM($G1198:$G1206)</f>
        <v>2.1276595744680851E-2</v>
      </c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 ht="12.75" customHeight="1" x14ac:dyDescent="0.25">
      <c r="A1201" s="103"/>
      <c r="B1201" s="103"/>
      <c r="C1201" s="103"/>
      <c r="D1201" s="103"/>
      <c r="E1201" s="25" t="s">
        <v>642</v>
      </c>
      <c r="F1201" s="11"/>
      <c r="G1201" s="70">
        <f>COUNTIFS(Arq_4!$B$2:$B$368,$G$61,Arq_4!$AN$2:$AN$368,LEFT($E1201,1))</f>
        <v>5</v>
      </c>
      <c r="H1201" s="71">
        <f>$G1201/SUM($G1198:$G1206)</f>
        <v>0.10638297872340426</v>
      </c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 ht="12.75" customHeight="1" x14ac:dyDescent="0.25">
      <c r="A1202" s="103"/>
      <c r="B1202" s="103"/>
      <c r="C1202" s="103"/>
      <c r="D1202" s="103"/>
      <c r="E1202" s="25" t="s">
        <v>643</v>
      </c>
      <c r="F1202" s="11"/>
      <c r="G1202" s="70">
        <f>COUNTIFS(Arq_4!$B$2:$B$368,$G$61,Arq_4!$AN$2:$AN$368,LEFT($E1202,1))</f>
        <v>13</v>
      </c>
      <c r="H1202" s="71">
        <f>$G1202/SUM($G1198:$G1206)</f>
        <v>0.27659574468085107</v>
      </c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 ht="12.75" customHeight="1" x14ac:dyDescent="0.25">
      <c r="A1203" s="103"/>
      <c r="B1203" s="103"/>
      <c r="C1203" s="103"/>
      <c r="D1203" s="103"/>
      <c r="E1203" s="25" t="s">
        <v>644</v>
      </c>
      <c r="F1203" s="11"/>
      <c r="G1203" s="70">
        <f>COUNTIFS(Arq_4!$B$2:$B$368,$G$61,Arq_4!$AN$2:$AN$368,LEFT($E1203,1))</f>
        <v>23</v>
      </c>
      <c r="H1203" s="71">
        <f>$G1203/SUM($G1198:$G1206)</f>
        <v>0.48936170212765956</v>
      </c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 ht="12.75" customHeight="1" x14ac:dyDescent="0.25">
      <c r="A1204" s="103"/>
      <c r="B1204" s="103"/>
      <c r="C1204" s="103"/>
      <c r="D1204" s="103"/>
      <c r="E1204" s="25" t="s">
        <v>645</v>
      </c>
      <c r="F1204" s="11"/>
      <c r="G1204" s="70">
        <f>COUNTIFS(Arq_4!$B$2:$B$368,$G$61,Arq_4!$AN$2:$AN$368,LEFT($E1204,1))</f>
        <v>0</v>
      </c>
      <c r="H1204" s="71">
        <f>$G1204/SUM($G1198:$G1206)</f>
        <v>0</v>
      </c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 ht="12.75" customHeight="1" x14ac:dyDescent="0.25">
      <c r="A1205" s="103"/>
      <c r="B1205" s="103"/>
      <c r="C1205" s="103"/>
      <c r="D1205" s="103"/>
      <c r="E1205" s="25" t="s">
        <v>646</v>
      </c>
      <c r="F1205" s="11"/>
      <c r="G1205" s="70">
        <f>COUNTIFS(Arq_4!$B$2:$B$368,$G$61,Arq_4!$AN$2:$AN$368,LEFT($E1205,1))</f>
        <v>3</v>
      </c>
      <c r="H1205" s="71">
        <f>$G1205/SUM($G1198:$G1206)</f>
        <v>6.3829787234042548E-2</v>
      </c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 ht="12.75" customHeight="1" x14ac:dyDescent="0.25">
      <c r="A1206" s="104"/>
      <c r="B1206" s="104"/>
      <c r="C1206" s="104"/>
      <c r="D1206" s="104"/>
      <c r="E1206" s="74" t="s">
        <v>440</v>
      </c>
      <c r="F1206" s="11"/>
      <c r="G1206" s="70">
        <f>COUNTIFS(Arq_4!$B$2:$B$368,$G$61,Arq_4!$AN$2:$AN$368,"")</f>
        <v>2</v>
      </c>
      <c r="H1206" s="71">
        <f>$G1206/SUM($G1198:$G1206)</f>
        <v>4.2553191489361701E-2</v>
      </c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 ht="13.5" customHeight="1" x14ac:dyDescent="0.25">
      <c r="A1207" s="106" t="s">
        <v>721</v>
      </c>
      <c r="B1207" s="102" t="s">
        <v>21</v>
      </c>
      <c r="C1207" s="102">
        <v>1</v>
      </c>
      <c r="D1207" s="105" t="s">
        <v>722</v>
      </c>
      <c r="E1207" s="27" t="s">
        <v>639</v>
      </c>
      <c r="F1207" s="23"/>
      <c r="G1207" s="68">
        <f>COUNTIFS(Arq_4!$B$2:$B$368,$G$61,Arq_4!$AO$2:$AO$368,LEFT($E1207,1))</f>
        <v>1</v>
      </c>
      <c r="H1207" s="69">
        <f>$G1207/SUM($G1207:$G1215)</f>
        <v>2.1276595744680851E-2</v>
      </c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 ht="12.75" customHeight="1" x14ac:dyDescent="0.25">
      <c r="A1208" s="103"/>
      <c r="B1208" s="103"/>
      <c r="C1208" s="103"/>
      <c r="D1208" s="103"/>
      <c r="E1208" s="27" t="s">
        <v>640</v>
      </c>
      <c r="F1208" s="23"/>
      <c r="G1208" s="68">
        <f>COUNTIFS(Arq_4!$B$2:$B$368,$G$61,Arq_4!$AO$2:$AO$368,LEFT($E1208,1))</f>
        <v>1</v>
      </c>
      <c r="H1208" s="69">
        <f>$G1208/SUM($G1207:$G1215)</f>
        <v>2.1276595744680851E-2</v>
      </c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 ht="12.75" customHeight="1" x14ac:dyDescent="0.25">
      <c r="A1209" s="103"/>
      <c r="B1209" s="103"/>
      <c r="C1209" s="103"/>
      <c r="D1209" s="103"/>
      <c r="E1209" s="27" t="s">
        <v>641</v>
      </c>
      <c r="F1209" s="23"/>
      <c r="G1209" s="68">
        <f>COUNTIFS(Arq_4!$B$2:$B$368,$G$61,Arq_4!$AO$2:$AO$368,LEFT($E1209,1))</f>
        <v>1</v>
      </c>
      <c r="H1209" s="69">
        <f>$G1209/SUM($G1207:$G1215)</f>
        <v>2.1276595744680851E-2</v>
      </c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 ht="12.75" customHeight="1" x14ac:dyDescent="0.25">
      <c r="A1210" s="103"/>
      <c r="B1210" s="103"/>
      <c r="C1210" s="103"/>
      <c r="D1210" s="103"/>
      <c r="E1210" s="27" t="s">
        <v>642</v>
      </c>
      <c r="F1210" s="23"/>
      <c r="G1210" s="68">
        <f>COUNTIFS(Arq_4!$B$2:$B$368,$G$61,Arq_4!$AO$2:$AO$368,LEFT($E1210,1))</f>
        <v>3</v>
      </c>
      <c r="H1210" s="69">
        <f>$G1210/SUM($G1207:$G1215)</f>
        <v>6.3829787234042548E-2</v>
      </c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 ht="12.75" customHeight="1" x14ac:dyDescent="0.25">
      <c r="A1211" s="103"/>
      <c r="B1211" s="103"/>
      <c r="C1211" s="103"/>
      <c r="D1211" s="103"/>
      <c r="E1211" s="27" t="s">
        <v>643</v>
      </c>
      <c r="F1211" s="23"/>
      <c r="G1211" s="68">
        <f>COUNTIFS(Arq_4!$B$2:$B$368,$G$61,Arq_4!$AO$2:$AO$368,LEFT($E1211,1))</f>
        <v>6</v>
      </c>
      <c r="H1211" s="69">
        <f>$G1211/SUM($G1207:$G1215)</f>
        <v>0.1276595744680851</v>
      </c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 ht="12.75" customHeight="1" x14ac:dyDescent="0.25">
      <c r="A1212" s="103"/>
      <c r="B1212" s="103"/>
      <c r="C1212" s="103"/>
      <c r="D1212" s="103"/>
      <c r="E1212" s="27" t="s">
        <v>644</v>
      </c>
      <c r="F1212" s="23"/>
      <c r="G1212" s="68">
        <f>COUNTIFS(Arq_4!$B$2:$B$368,$G$61,Arq_4!$AO$2:$AO$368,LEFT($E1212,1))</f>
        <v>24</v>
      </c>
      <c r="H1212" s="69">
        <f>$G1212/SUM($G1207:$G1215)</f>
        <v>0.51063829787234039</v>
      </c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 ht="12.75" customHeight="1" x14ac:dyDescent="0.25">
      <c r="A1213" s="103"/>
      <c r="B1213" s="103"/>
      <c r="C1213" s="103"/>
      <c r="D1213" s="103"/>
      <c r="E1213" s="27" t="s">
        <v>645</v>
      </c>
      <c r="F1213" s="23"/>
      <c r="G1213" s="68">
        <f>COUNTIFS(Arq_4!$B$2:$B$368,$G$61,Arq_4!$AO$2:$AO$368,LEFT($E1213,1))</f>
        <v>0</v>
      </c>
      <c r="H1213" s="69">
        <f>$G1213/SUM($G1207:$G1215)</f>
        <v>0</v>
      </c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 ht="12.75" customHeight="1" x14ac:dyDescent="0.25">
      <c r="A1214" s="103"/>
      <c r="B1214" s="103"/>
      <c r="C1214" s="103"/>
      <c r="D1214" s="103"/>
      <c r="E1214" s="27" t="s">
        <v>646</v>
      </c>
      <c r="F1214" s="23"/>
      <c r="G1214" s="68">
        <f>COUNTIFS(Arq_4!$B$2:$B$368,$G$61,Arq_4!$AO$2:$AO$368,LEFT($E1214,1))</f>
        <v>9</v>
      </c>
      <c r="H1214" s="69">
        <f>$G1214/SUM($G1207:$G1215)</f>
        <v>0.19148936170212766</v>
      </c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 ht="12.75" customHeight="1" x14ac:dyDescent="0.25">
      <c r="A1215" s="104"/>
      <c r="B1215" s="104"/>
      <c r="C1215" s="104"/>
      <c r="D1215" s="104"/>
      <c r="E1215" s="27" t="s">
        <v>440</v>
      </c>
      <c r="F1215" s="23"/>
      <c r="G1215" s="68">
        <f>COUNTIFS(Arq_4!$B$2:$B$368,$G$61,Arq_4!$AO$2:$AO$368,"")</f>
        <v>2</v>
      </c>
      <c r="H1215" s="69">
        <f>$G1215/SUM($G1207:$G1215)</f>
        <v>4.2553191489361701E-2</v>
      </c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 ht="13.5" customHeight="1" x14ac:dyDescent="0.25">
      <c r="A1216" s="107" t="s">
        <v>723</v>
      </c>
      <c r="B1216" s="108" t="s">
        <v>21</v>
      </c>
      <c r="C1216" s="108">
        <v>1</v>
      </c>
      <c r="D1216" s="109" t="s">
        <v>724</v>
      </c>
      <c r="E1216" s="25" t="s">
        <v>639</v>
      </c>
      <c r="F1216" s="11"/>
      <c r="G1216" s="70">
        <f>COUNTIFS(Arq_4!$B$2:$B$368,$G$61,Arq_4!$AP$2:$AP$368,LEFT($E1216,1))</f>
        <v>0</v>
      </c>
      <c r="H1216" s="71">
        <f>$G1216/SUM($G1216:$G1224)</f>
        <v>0</v>
      </c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 ht="12.75" customHeight="1" x14ac:dyDescent="0.25">
      <c r="A1217" s="103"/>
      <c r="B1217" s="103"/>
      <c r="C1217" s="103"/>
      <c r="D1217" s="103"/>
      <c r="E1217" s="25" t="s">
        <v>640</v>
      </c>
      <c r="F1217" s="11"/>
      <c r="G1217" s="70">
        <f>COUNTIFS(Arq_4!$B$2:$B$368,$G$61,Arq_4!$AP$2:$AP$368,LEFT($E1217,1))</f>
        <v>1</v>
      </c>
      <c r="H1217" s="71">
        <f>$G1217/SUM($G1216:$G1224)</f>
        <v>2.1276595744680851E-2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 ht="12.75" customHeight="1" x14ac:dyDescent="0.25">
      <c r="A1218" s="103"/>
      <c r="B1218" s="103"/>
      <c r="C1218" s="103"/>
      <c r="D1218" s="103"/>
      <c r="E1218" s="25" t="s">
        <v>641</v>
      </c>
      <c r="F1218" s="11"/>
      <c r="G1218" s="70">
        <f>COUNTIFS(Arq_4!$B$2:$B$368,$G$61,Arq_4!$AP$2:$AP$368,LEFT($E1218,1))</f>
        <v>3</v>
      </c>
      <c r="H1218" s="71">
        <f>$G1218/SUM($G1216:$G1224)</f>
        <v>6.3829787234042548E-2</v>
      </c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 ht="12.75" customHeight="1" x14ac:dyDescent="0.25">
      <c r="A1219" s="103"/>
      <c r="B1219" s="103"/>
      <c r="C1219" s="103"/>
      <c r="D1219" s="103"/>
      <c r="E1219" s="25" t="s">
        <v>642</v>
      </c>
      <c r="F1219" s="11"/>
      <c r="G1219" s="70">
        <f>COUNTIFS(Arq_4!$B$2:$B$368,$G$61,Arq_4!$AP$2:$AP$368,LEFT($E1219,1))</f>
        <v>6</v>
      </c>
      <c r="H1219" s="71">
        <f>$G1219/SUM($G1216:$G1224)</f>
        <v>0.1276595744680851</v>
      </c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 ht="12.75" customHeight="1" x14ac:dyDescent="0.25">
      <c r="A1220" s="103"/>
      <c r="B1220" s="103"/>
      <c r="C1220" s="103"/>
      <c r="D1220" s="103"/>
      <c r="E1220" s="25" t="s">
        <v>643</v>
      </c>
      <c r="F1220" s="11"/>
      <c r="G1220" s="70">
        <f>COUNTIFS(Arq_4!$B$2:$B$368,$G$61,Arq_4!$AP$2:$AP$368,LEFT($E1220,1))</f>
        <v>11</v>
      </c>
      <c r="H1220" s="71">
        <f>$G1220/SUM($G1216:$G1224)</f>
        <v>0.23404255319148937</v>
      </c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 ht="12.75" customHeight="1" x14ac:dyDescent="0.25">
      <c r="A1221" s="103"/>
      <c r="B1221" s="103"/>
      <c r="C1221" s="103"/>
      <c r="D1221" s="103"/>
      <c r="E1221" s="25" t="s">
        <v>644</v>
      </c>
      <c r="F1221" s="11"/>
      <c r="G1221" s="70">
        <f>COUNTIFS(Arq_4!$B$2:$B$368,$G$61,Arq_4!$AP$2:$AP$368,LEFT($E1221,1))</f>
        <v>21</v>
      </c>
      <c r="H1221" s="71">
        <f>$G1221/SUM($G1216:$G1224)</f>
        <v>0.44680851063829785</v>
      </c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 ht="12.75" customHeight="1" x14ac:dyDescent="0.25">
      <c r="A1222" s="103"/>
      <c r="B1222" s="103"/>
      <c r="C1222" s="103"/>
      <c r="D1222" s="103"/>
      <c r="E1222" s="25" t="s">
        <v>645</v>
      </c>
      <c r="F1222" s="11"/>
      <c r="G1222" s="70">
        <f>COUNTIFS(Arq_4!$B$2:$B$368,$G$61,Arq_4!$AP$2:$AP$368,LEFT($E1222,1))</f>
        <v>1</v>
      </c>
      <c r="H1222" s="71">
        <f>$G1222/SUM($G1216:$G1224)</f>
        <v>2.1276595744680851E-2</v>
      </c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 ht="12.75" customHeight="1" x14ac:dyDescent="0.25">
      <c r="A1223" s="103"/>
      <c r="B1223" s="103"/>
      <c r="C1223" s="103"/>
      <c r="D1223" s="103"/>
      <c r="E1223" s="25" t="s">
        <v>646</v>
      </c>
      <c r="F1223" s="11"/>
      <c r="G1223" s="70">
        <f>COUNTIFS(Arq_4!$B$2:$B$368,$G$61,Arq_4!$AP$2:$AP$368,LEFT($E1223,1))</f>
        <v>2</v>
      </c>
      <c r="H1223" s="71">
        <f>$G1223/SUM($G1216:$G1224)</f>
        <v>4.2553191489361701E-2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 ht="12.75" customHeight="1" x14ac:dyDescent="0.25">
      <c r="A1224" s="104"/>
      <c r="B1224" s="104"/>
      <c r="C1224" s="104"/>
      <c r="D1224" s="104"/>
      <c r="E1224" s="74" t="s">
        <v>440</v>
      </c>
      <c r="F1224" s="11"/>
      <c r="G1224" s="70">
        <f>COUNTIFS(Arq_4!$B$2:$B$368,$G$61,Arq_4!$AP$2:$AP$368,"")</f>
        <v>2</v>
      </c>
      <c r="H1224" s="71">
        <f>$G1224/SUM($G1216:$G1224)</f>
        <v>4.2553191489361701E-2</v>
      </c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 ht="13.5" customHeight="1" x14ac:dyDescent="0.25">
      <c r="A1225" s="106" t="s">
        <v>725</v>
      </c>
      <c r="B1225" s="102" t="s">
        <v>21</v>
      </c>
      <c r="C1225" s="102">
        <v>1</v>
      </c>
      <c r="D1225" s="105" t="s">
        <v>726</v>
      </c>
      <c r="E1225" s="27" t="s">
        <v>639</v>
      </c>
      <c r="F1225" s="23"/>
      <c r="G1225" s="68">
        <f>COUNTIFS(Arq_4!$B$2:$B$368,$G$61,Arq_4!$AQ$2:$AQ$368,LEFT($E1225,1))</f>
        <v>2</v>
      </c>
      <c r="H1225" s="69">
        <f>$G1225/SUM($G1225:$G1233)</f>
        <v>4.2553191489361701E-2</v>
      </c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 ht="12.75" customHeight="1" x14ac:dyDescent="0.25">
      <c r="A1226" s="103"/>
      <c r="B1226" s="103"/>
      <c r="C1226" s="103"/>
      <c r="D1226" s="103"/>
      <c r="E1226" s="27" t="s">
        <v>640</v>
      </c>
      <c r="F1226" s="23"/>
      <c r="G1226" s="68">
        <f>COUNTIFS(Arq_4!$B$2:$B$368,$G$61,Arq_4!$AQ$2:$AQ$368,LEFT($E1226,1))</f>
        <v>1</v>
      </c>
      <c r="H1226" s="69">
        <f>$G1226/SUM($G1225:$G1233)</f>
        <v>2.1276595744680851E-2</v>
      </c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 ht="12.75" customHeight="1" x14ac:dyDescent="0.25">
      <c r="A1227" s="103"/>
      <c r="B1227" s="103"/>
      <c r="C1227" s="103"/>
      <c r="D1227" s="103"/>
      <c r="E1227" s="27" t="s">
        <v>641</v>
      </c>
      <c r="F1227" s="23"/>
      <c r="G1227" s="68">
        <f>COUNTIFS(Arq_4!$B$2:$B$368,$G$61,Arq_4!$AQ$2:$AQ$368,LEFT($E1227,1))</f>
        <v>3</v>
      </c>
      <c r="H1227" s="69">
        <f>$G1227/SUM($G1225:$G1233)</f>
        <v>6.3829787234042548E-2</v>
      </c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spans="1:26" ht="12.75" customHeight="1" x14ac:dyDescent="0.25">
      <c r="A1228" s="103"/>
      <c r="B1228" s="103"/>
      <c r="C1228" s="103"/>
      <c r="D1228" s="103"/>
      <c r="E1228" s="27" t="s">
        <v>642</v>
      </c>
      <c r="F1228" s="23"/>
      <c r="G1228" s="68">
        <f>COUNTIFS(Arq_4!$B$2:$B$368,$G$61,Arq_4!$AQ$2:$AQ$368,LEFT($E1228,1))</f>
        <v>2</v>
      </c>
      <c r="H1228" s="69">
        <f>$G1228/SUM($G1225:$G1233)</f>
        <v>4.2553191489361701E-2</v>
      </c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spans="1:26" ht="12.75" customHeight="1" x14ac:dyDescent="0.25">
      <c r="A1229" s="103"/>
      <c r="B1229" s="103"/>
      <c r="C1229" s="103"/>
      <c r="D1229" s="103"/>
      <c r="E1229" s="27" t="s">
        <v>643</v>
      </c>
      <c r="F1229" s="23"/>
      <c r="G1229" s="68">
        <f>COUNTIFS(Arq_4!$B$2:$B$368,$G$61,Arq_4!$AQ$2:$AQ$368,LEFT($E1229,1))</f>
        <v>13</v>
      </c>
      <c r="H1229" s="69">
        <f>$G1229/SUM($G1225:$G1233)</f>
        <v>0.27659574468085107</v>
      </c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 ht="12.75" customHeight="1" x14ac:dyDescent="0.25">
      <c r="A1230" s="103"/>
      <c r="B1230" s="103"/>
      <c r="C1230" s="103"/>
      <c r="D1230" s="103"/>
      <c r="E1230" s="27" t="s">
        <v>644</v>
      </c>
      <c r="F1230" s="23"/>
      <c r="G1230" s="68">
        <f>COUNTIFS(Arq_4!$B$2:$B$368,$G$61,Arq_4!$AQ$2:$AQ$368,LEFT($E1230,1))</f>
        <v>22</v>
      </c>
      <c r="H1230" s="69">
        <f>$G1230/SUM($G1225:$G1233)</f>
        <v>0.46808510638297873</v>
      </c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 ht="12.75" customHeight="1" x14ac:dyDescent="0.25">
      <c r="A1231" s="103"/>
      <c r="B1231" s="103"/>
      <c r="C1231" s="103"/>
      <c r="D1231" s="103"/>
      <c r="E1231" s="27" t="s">
        <v>645</v>
      </c>
      <c r="F1231" s="23"/>
      <c r="G1231" s="68">
        <f>COUNTIFS(Arq_4!$B$2:$B$368,$G$61,Arq_4!$AQ$2:$AQ$368,LEFT($E1231,1))</f>
        <v>1</v>
      </c>
      <c r="H1231" s="69">
        <f>$G1231/SUM($G1225:$G1233)</f>
        <v>2.1276595744680851E-2</v>
      </c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spans="1:26" ht="12.75" customHeight="1" x14ac:dyDescent="0.25">
      <c r="A1232" s="103"/>
      <c r="B1232" s="103"/>
      <c r="C1232" s="103"/>
      <c r="D1232" s="103"/>
      <c r="E1232" s="27" t="s">
        <v>646</v>
      </c>
      <c r="F1232" s="23"/>
      <c r="G1232" s="68">
        <f>COUNTIFS(Arq_4!$B$2:$B$368,$G$61,Arq_4!$AQ$2:$AQ$368,LEFT($E1232,1))</f>
        <v>1</v>
      </c>
      <c r="H1232" s="69">
        <f>$G1232/SUM($G1225:$G1233)</f>
        <v>2.1276595744680851E-2</v>
      </c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 ht="12.75" customHeight="1" x14ac:dyDescent="0.25">
      <c r="A1233" s="104"/>
      <c r="B1233" s="104"/>
      <c r="C1233" s="104"/>
      <c r="D1233" s="104"/>
      <c r="E1233" s="27" t="s">
        <v>440</v>
      </c>
      <c r="F1233" s="23"/>
      <c r="G1233" s="68">
        <f>COUNTIFS(Arq_4!$B$2:$B$368,$G$61,Arq_4!$AQ$2:$AQ$368,"")</f>
        <v>2</v>
      </c>
      <c r="H1233" s="69">
        <f>$G1233/SUM($G1225:$G1233)</f>
        <v>4.2553191489361701E-2</v>
      </c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spans="1:26" ht="13.5" customHeight="1" x14ac:dyDescent="0.25">
      <c r="A1234" s="107" t="s">
        <v>727</v>
      </c>
      <c r="B1234" s="108" t="s">
        <v>21</v>
      </c>
      <c r="C1234" s="108">
        <v>1</v>
      </c>
      <c r="D1234" s="109" t="s">
        <v>728</v>
      </c>
      <c r="E1234" s="25" t="s">
        <v>639</v>
      </c>
      <c r="F1234" s="11"/>
      <c r="G1234" s="70">
        <f>COUNTIFS(Arq_4!$B$2:$B$368,$G$61,Arq_4!$AR$2:$AR$368,LEFT($E1234,1))</f>
        <v>0</v>
      </c>
      <c r="H1234" s="71">
        <f>$G1234/SUM($G1234:$G1242)</f>
        <v>0</v>
      </c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spans="1:26" ht="12.75" customHeight="1" x14ac:dyDescent="0.25">
      <c r="A1235" s="103"/>
      <c r="B1235" s="103"/>
      <c r="C1235" s="103"/>
      <c r="D1235" s="103"/>
      <c r="E1235" s="25" t="s">
        <v>640</v>
      </c>
      <c r="F1235" s="11"/>
      <c r="G1235" s="70">
        <f>COUNTIFS(Arq_4!$B$2:$B$368,$G$61,Arq_4!$AR$2:$AR$368,LEFT($E1235,1))</f>
        <v>2</v>
      </c>
      <c r="H1235" s="71">
        <f>$G1235/SUM($G1234:$G1242)</f>
        <v>4.2553191489361701E-2</v>
      </c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 ht="12.75" customHeight="1" x14ac:dyDescent="0.25">
      <c r="A1236" s="103"/>
      <c r="B1236" s="103"/>
      <c r="C1236" s="103"/>
      <c r="D1236" s="103"/>
      <c r="E1236" s="25" t="s">
        <v>641</v>
      </c>
      <c r="F1236" s="11"/>
      <c r="G1236" s="70">
        <f>COUNTIFS(Arq_4!$B$2:$B$368,$G$61,Arq_4!$AR$2:$AR$368,LEFT($E1236,1))</f>
        <v>2</v>
      </c>
      <c r="H1236" s="71">
        <f>$G1236/SUM($G1234:$G1242)</f>
        <v>4.2553191489361701E-2</v>
      </c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 ht="12.75" customHeight="1" x14ac:dyDescent="0.25">
      <c r="A1237" s="103"/>
      <c r="B1237" s="103"/>
      <c r="C1237" s="103"/>
      <c r="D1237" s="103"/>
      <c r="E1237" s="25" t="s">
        <v>642</v>
      </c>
      <c r="F1237" s="11"/>
      <c r="G1237" s="70">
        <f>COUNTIFS(Arq_4!$B$2:$B$368,$G$61,Arq_4!$AR$2:$AR$368,LEFT($E1237,1))</f>
        <v>9</v>
      </c>
      <c r="H1237" s="71">
        <f>$G1237/SUM($G1234:$G1242)</f>
        <v>0.19148936170212766</v>
      </c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spans="1:26" ht="12.75" customHeight="1" x14ac:dyDescent="0.25">
      <c r="A1238" s="103"/>
      <c r="B1238" s="103"/>
      <c r="C1238" s="103"/>
      <c r="D1238" s="103"/>
      <c r="E1238" s="25" t="s">
        <v>643</v>
      </c>
      <c r="F1238" s="11"/>
      <c r="G1238" s="70">
        <f>COUNTIFS(Arq_4!$B$2:$B$368,$G$61,Arq_4!$AR$2:$AR$368,LEFT($E1238,1))</f>
        <v>17</v>
      </c>
      <c r="H1238" s="71">
        <f>$G1238/SUM($G1234:$G1242)</f>
        <v>0.36170212765957449</v>
      </c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 ht="12.75" customHeight="1" x14ac:dyDescent="0.25">
      <c r="A1239" s="103"/>
      <c r="B1239" s="103"/>
      <c r="C1239" s="103"/>
      <c r="D1239" s="103"/>
      <c r="E1239" s="25" t="s">
        <v>644</v>
      </c>
      <c r="F1239" s="11"/>
      <c r="G1239" s="70">
        <f>COUNTIFS(Arq_4!$B$2:$B$368,$G$61,Arq_4!$AR$2:$AR$368,LEFT($E1239,1))</f>
        <v>15</v>
      </c>
      <c r="H1239" s="71">
        <f>$G1239/SUM($G1234:$G1242)</f>
        <v>0.31914893617021278</v>
      </c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spans="1:26" ht="12.75" customHeight="1" x14ac:dyDescent="0.25">
      <c r="A1240" s="103"/>
      <c r="B1240" s="103"/>
      <c r="C1240" s="103"/>
      <c r="D1240" s="103"/>
      <c r="E1240" s="25" t="s">
        <v>645</v>
      </c>
      <c r="F1240" s="11"/>
      <c r="G1240" s="70">
        <f>COUNTIFS(Arq_4!$B$2:$B$368,$G$61,Arq_4!$AR$2:$AR$368,LEFT($E1240,1))</f>
        <v>0</v>
      </c>
      <c r="H1240" s="71">
        <f>$G1240/SUM($G1234:$G1242)</f>
        <v>0</v>
      </c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spans="1:26" ht="12.75" customHeight="1" x14ac:dyDescent="0.25">
      <c r="A1241" s="103"/>
      <c r="B1241" s="103"/>
      <c r="C1241" s="103"/>
      <c r="D1241" s="103"/>
      <c r="E1241" s="25" t="s">
        <v>646</v>
      </c>
      <c r="F1241" s="11"/>
      <c r="G1241" s="70">
        <f>COUNTIFS(Arq_4!$B$2:$B$368,$G$61,Arq_4!$AR$2:$AR$368,LEFT($E1241,1))</f>
        <v>0</v>
      </c>
      <c r="H1241" s="71">
        <f>$G1241/SUM($G1234:$G1242)</f>
        <v>0</v>
      </c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spans="1:26" ht="12.75" customHeight="1" x14ac:dyDescent="0.25">
      <c r="A1242" s="104"/>
      <c r="B1242" s="104"/>
      <c r="C1242" s="104"/>
      <c r="D1242" s="104"/>
      <c r="E1242" s="74" t="s">
        <v>440</v>
      </c>
      <c r="F1242" s="11"/>
      <c r="G1242" s="70">
        <f>COUNTIFS(Arq_4!$B$2:$B$368,$G$61,Arq_4!$AR$2:$AR$368,"")</f>
        <v>2</v>
      </c>
      <c r="H1242" s="71">
        <f>$G1242/SUM($G1234:$G1242)</f>
        <v>4.2553191489361701E-2</v>
      </c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 ht="12.75" customHeight="1" x14ac:dyDescent="0.25">
      <c r="A1243" s="10"/>
      <c r="B1243" s="11"/>
      <c r="C1243" s="11"/>
      <c r="D1243" s="11"/>
      <c r="E1243" s="88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spans="1:26" ht="12.75" customHeight="1" x14ac:dyDescent="0.25">
      <c r="A1244" s="10"/>
      <c r="B1244" s="11"/>
      <c r="C1244" s="11"/>
      <c r="D1244" s="11"/>
      <c r="E1244" s="88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spans="1:26" ht="12.75" customHeight="1" x14ac:dyDescent="0.25">
      <c r="A1245" s="10"/>
      <c r="B1245" s="11"/>
      <c r="C1245" s="11"/>
      <c r="D1245" s="11"/>
      <c r="E1245" s="88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spans="1:26" ht="12.75" customHeight="1" x14ac:dyDescent="0.25">
      <c r="A1246" s="10"/>
      <c r="B1246" s="11"/>
      <c r="C1246" s="11"/>
      <c r="D1246" s="11"/>
      <c r="E1246" s="88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 ht="12.75" customHeight="1" x14ac:dyDescent="0.25">
      <c r="A1247" s="10"/>
      <c r="B1247" s="11"/>
      <c r="C1247" s="11"/>
      <c r="D1247" s="11"/>
      <c r="E1247" s="88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 ht="12.75" customHeight="1" x14ac:dyDescent="0.25">
      <c r="A1248" s="10"/>
      <c r="B1248" s="11"/>
      <c r="C1248" s="11"/>
      <c r="D1248" s="11"/>
      <c r="E1248" s="88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 ht="12.75" customHeight="1" x14ac:dyDescent="0.25">
      <c r="A1249" s="10"/>
      <c r="B1249" s="11"/>
      <c r="C1249" s="11"/>
      <c r="D1249" s="11"/>
      <c r="E1249" s="88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spans="1:26" ht="12.75" customHeight="1" x14ac:dyDescent="0.25">
      <c r="A1250" s="10"/>
      <c r="B1250" s="11"/>
      <c r="C1250" s="11"/>
      <c r="D1250" s="11"/>
      <c r="E1250" s="88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spans="1:26" ht="12.75" customHeight="1" x14ac:dyDescent="0.25">
      <c r="A1251" s="10"/>
      <c r="B1251" s="11"/>
      <c r="C1251" s="11"/>
      <c r="D1251" s="11"/>
      <c r="E1251" s="88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 ht="12.75" customHeight="1" x14ac:dyDescent="0.25">
      <c r="A1252" s="10"/>
      <c r="B1252" s="11"/>
      <c r="C1252" s="11"/>
      <c r="D1252" s="11"/>
      <c r="E1252" s="88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spans="1:26" ht="12.75" customHeight="1" x14ac:dyDescent="0.25">
      <c r="A1253" s="10"/>
      <c r="B1253" s="11"/>
      <c r="C1253" s="11"/>
      <c r="D1253" s="11"/>
      <c r="E1253" s="88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 ht="12.75" customHeight="1" x14ac:dyDescent="0.25">
      <c r="A1254" s="10"/>
      <c r="B1254" s="11"/>
      <c r="C1254" s="11"/>
      <c r="D1254" s="11"/>
      <c r="E1254" s="88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 ht="12.75" customHeight="1" x14ac:dyDescent="0.25">
      <c r="A1255" s="10"/>
      <c r="B1255" s="11"/>
      <c r="C1255" s="11"/>
      <c r="D1255" s="11"/>
      <c r="E1255" s="88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spans="1:26" ht="12.75" customHeight="1" x14ac:dyDescent="0.25">
      <c r="A1256" s="10"/>
      <c r="B1256" s="11"/>
      <c r="C1256" s="11"/>
      <c r="D1256" s="11"/>
      <c r="E1256" s="88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spans="1:26" ht="12.75" customHeight="1" x14ac:dyDescent="0.25">
      <c r="A1257" s="10"/>
      <c r="B1257" s="11"/>
      <c r="C1257" s="11"/>
      <c r="D1257" s="11"/>
      <c r="E1257" s="88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spans="1:26" ht="12.75" customHeight="1" x14ac:dyDescent="0.25">
      <c r="A1258" s="10"/>
      <c r="B1258" s="11"/>
      <c r="C1258" s="11"/>
      <c r="D1258" s="11"/>
      <c r="E1258" s="88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spans="1:26" ht="12.75" customHeight="1" x14ac:dyDescent="0.25">
      <c r="A1259" s="10"/>
      <c r="B1259" s="11"/>
      <c r="C1259" s="11"/>
      <c r="D1259" s="11"/>
      <c r="E1259" s="88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spans="1:26" ht="12.75" customHeight="1" x14ac:dyDescent="0.25">
      <c r="A1260" s="10"/>
      <c r="B1260" s="11"/>
      <c r="C1260" s="11"/>
      <c r="D1260" s="11"/>
      <c r="E1260" s="88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spans="1:26" ht="12.75" customHeight="1" x14ac:dyDescent="0.25">
      <c r="A1261" s="10"/>
      <c r="B1261" s="11"/>
      <c r="C1261" s="11"/>
      <c r="D1261" s="11"/>
      <c r="E1261" s="88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spans="1:26" ht="12.75" customHeight="1" x14ac:dyDescent="0.25">
      <c r="A1262" s="10"/>
      <c r="B1262" s="11"/>
      <c r="C1262" s="11"/>
      <c r="D1262" s="11"/>
      <c r="E1262" s="88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spans="1:26" ht="12.75" customHeight="1" x14ac:dyDescent="0.25">
      <c r="A1263" s="10"/>
      <c r="B1263" s="11"/>
      <c r="C1263" s="11"/>
      <c r="D1263" s="11"/>
      <c r="E1263" s="88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spans="1:26" ht="12.75" customHeight="1" x14ac:dyDescent="0.25">
      <c r="A1264" s="10"/>
      <c r="B1264" s="11"/>
      <c r="C1264" s="11"/>
      <c r="D1264" s="11"/>
      <c r="E1264" s="88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spans="1:26" ht="12.75" customHeight="1" x14ac:dyDescent="0.25">
      <c r="A1265" s="10"/>
      <c r="B1265" s="11"/>
      <c r="C1265" s="11"/>
      <c r="D1265" s="11"/>
      <c r="E1265" s="88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spans="1:26" ht="12.75" customHeight="1" x14ac:dyDescent="0.25">
      <c r="A1266" s="10"/>
      <c r="B1266" s="11"/>
      <c r="C1266" s="11"/>
      <c r="D1266" s="11"/>
      <c r="E1266" s="88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spans="1:26" ht="12.75" customHeight="1" x14ac:dyDescent="0.25">
      <c r="A1267" s="10"/>
      <c r="B1267" s="11"/>
      <c r="C1267" s="11"/>
      <c r="D1267" s="11"/>
      <c r="E1267" s="88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spans="1:26" ht="12.75" customHeight="1" x14ac:dyDescent="0.25">
      <c r="A1268" s="10"/>
      <c r="B1268" s="11"/>
      <c r="C1268" s="11"/>
      <c r="D1268" s="11"/>
      <c r="E1268" s="88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spans="1:26" ht="12.75" customHeight="1" x14ac:dyDescent="0.25">
      <c r="A1269" s="10"/>
      <c r="B1269" s="11"/>
      <c r="C1269" s="11"/>
      <c r="D1269" s="11"/>
      <c r="E1269" s="88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spans="1:26" ht="12.75" customHeight="1" x14ac:dyDescent="0.25">
      <c r="A1270" s="10"/>
      <c r="B1270" s="11"/>
      <c r="C1270" s="11"/>
      <c r="D1270" s="11"/>
      <c r="E1270" s="88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spans="1:26" ht="12.75" customHeight="1" x14ac:dyDescent="0.25">
      <c r="A1271" s="10"/>
      <c r="B1271" s="11"/>
      <c r="C1271" s="11"/>
      <c r="D1271" s="11"/>
      <c r="E1271" s="88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spans="1:26" ht="12.75" customHeight="1" x14ac:dyDescent="0.25">
      <c r="A1272" s="10"/>
      <c r="B1272" s="11"/>
      <c r="C1272" s="11"/>
      <c r="D1272" s="11"/>
      <c r="E1272" s="88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spans="1:26" ht="12.75" customHeight="1" x14ac:dyDescent="0.25">
      <c r="A1273" s="10"/>
      <c r="B1273" s="11"/>
      <c r="C1273" s="11"/>
      <c r="D1273" s="11"/>
      <c r="E1273" s="88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spans="1:26" ht="12.75" customHeight="1" x14ac:dyDescent="0.25">
      <c r="A1274" s="10"/>
      <c r="B1274" s="11"/>
      <c r="C1274" s="11"/>
      <c r="D1274" s="11"/>
      <c r="E1274" s="88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spans="1:26" ht="12.75" customHeight="1" x14ac:dyDescent="0.25">
      <c r="A1275" s="10"/>
      <c r="B1275" s="11"/>
      <c r="C1275" s="11"/>
      <c r="D1275" s="11"/>
      <c r="E1275" s="88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 spans="1:26" ht="12.75" customHeight="1" x14ac:dyDescent="0.25">
      <c r="A1276" s="10"/>
      <c r="B1276" s="11"/>
      <c r="C1276" s="11"/>
      <c r="D1276" s="11"/>
      <c r="E1276" s="88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 spans="1:26" ht="12.75" customHeight="1" x14ac:dyDescent="0.25">
      <c r="A1277" s="10"/>
      <c r="B1277" s="11"/>
      <c r="C1277" s="11"/>
      <c r="D1277" s="11"/>
      <c r="E1277" s="88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 spans="1:26" ht="12.75" customHeight="1" x14ac:dyDescent="0.25">
      <c r="A1278" s="10"/>
      <c r="B1278" s="11"/>
      <c r="C1278" s="11"/>
      <c r="D1278" s="11"/>
      <c r="E1278" s="88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 spans="1:26" ht="12.75" customHeight="1" x14ac:dyDescent="0.25">
      <c r="A1279" s="10"/>
      <c r="B1279" s="11"/>
      <c r="C1279" s="11"/>
      <c r="D1279" s="11"/>
      <c r="E1279" s="88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 spans="1:26" ht="12.75" customHeight="1" x14ac:dyDescent="0.25">
      <c r="A1280" s="10"/>
      <c r="B1280" s="11"/>
      <c r="C1280" s="11"/>
      <c r="D1280" s="11"/>
      <c r="E1280" s="88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 spans="1:26" ht="12.75" customHeight="1" x14ac:dyDescent="0.25">
      <c r="A1281" s="10"/>
      <c r="B1281" s="11"/>
      <c r="C1281" s="11"/>
      <c r="D1281" s="11"/>
      <c r="E1281" s="88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 spans="1:26" ht="12.75" customHeight="1" x14ac:dyDescent="0.25">
      <c r="A1282" s="10"/>
      <c r="B1282" s="11"/>
      <c r="C1282" s="11"/>
      <c r="D1282" s="11"/>
      <c r="E1282" s="88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 spans="1:26" ht="12.75" customHeight="1" x14ac:dyDescent="0.25">
      <c r="A1283" s="10"/>
      <c r="B1283" s="11"/>
      <c r="C1283" s="11"/>
      <c r="D1283" s="11"/>
      <c r="E1283" s="88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 spans="1:26" ht="12.75" customHeight="1" x14ac:dyDescent="0.25">
      <c r="A1284" s="10"/>
      <c r="B1284" s="11"/>
      <c r="C1284" s="11"/>
      <c r="D1284" s="11"/>
      <c r="E1284" s="88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 spans="1:26" ht="12.75" customHeight="1" x14ac:dyDescent="0.25">
      <c r="A1285" s="10"/>
      <c r="B1285" s="11"/>
      <c r="C1285" s="11"/>
      <c r="D1285" s="11"/>
      <c r="E1285" s="88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 spans="1:26" ht="12.75" customHeight="1" x14ac:dyDescent="0.25">
      <c r="A1286" s="10"/>
      <c r="B1286" s="11"/>
      <c r="C1286" s="11"/>
      <c r="D1286" s="11"/>
      <c r="E1286" s="88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 spans="1:26" ht="12.75" customHeight="1" x14ac:dyDescent="0.25">
      <c r="A1287" s="10"/>
      <c r="B1287" s="11"/>
      <c r="C1287" s="11"/>
      <c r="D1287" s="11"/>
      <c r="E1287" s="88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 spans="1:26" ht="12.75" customHeight="1" x14ac:dyDescent="0.25">
      <c r="A1288" s="10"/>
      <c r="B1288" s="11"/>
      <c r="C1288" s="11"/>
      <c r="D1288" s="11"/>
      <c r="E1288" s="88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 spans="1:26" ht="12.75" customHeight="1" x14ac:dyDescent="0.25">
      <c r="A1289" s="10"/>
      <c r="B1289" s="11"/>
      <c r="C1289" s="11"/>
      <c r="D1289" s="11"/>
      <c r="E1289" s="88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 spans="1:26" ht="12.75" customHeight="1" x14ac:dyDescent="0.25">
      <c r="A1290" s="10"/>
      <c r="B1290" s="11"/>
      <c r="C1290" s="11"/>
      <c r="D1290" s="11"/>
      <c r="E1290" s="88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 spans="1:26" ht="12.75" customHeight="1" x14ac:dyDescent="0.25">
      <c r="A1291" s="10"/>
      <c r="B1291" s="11"/>
      <c r="C1291" s="11"/>
      <c r="D1291" s="11"/>
      <c r="E1291" s="88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 spans="1:26" ht="12.75" customHeight="1" x14ac:dyDescent="0.25">
      <c r="A1292" s="10"/>
      <c r="B1292" s="11"/>
      <c r="C1292" s="11"/>
      <c r="D1292" s="11"/>
      <c r="E1292" s="88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 spans="1:26" ht="12.75" customHeight="1" x14ac:dyDescent="0.25">
      <c r="A1293" s="10"/>
      <c r="B1293" s="11"/>
      <c r="C1293" s="11"/>
      <c r="D1293" s="11"/>
      <c r="E1293" s="88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 spans="1:26" ht="12.75" customHeight="1" x14ac:dyDescent="0.25">
      <c r="A1294" s="10"/>
      <c r="B1294" s="11"/>
      <c r="C1294" s="11"/>
      <c r="D1294" s="11"/>
      <c r="E1294" s="88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 spans="1:26" ht="12.75" customHeight="1" x14ac:dyDescent="0.25">
      <c r="A1295" s="10"/>
      <c r="B1295" s="11"/>
      <c r="C1295" s="11"/>
      <c r="D1295" s="11"/>
      <c r="E1295" s="88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 spans="1:26" ht="12.75" customHeight="1" x14ac:dyDescent="0.25">
      <c r="A1296" s="10"/>
      <c r="B1296" s="11"/>
      <c r="C1296" s="11"/>
      <c r="D1296" s="11"/>
      <c r="E1296" s="88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 spans="1:26" ht="12.75" customHeight="1" x14ac:dyDescent="0.25">
      <c r="A1297" s="10"/>
      <c r="B1297" s="11"/>
      <c r="C1297" s="11"/>
      <c r="D1297" s="11"/>
      <c r="E1297" s="88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 spans="1:26" ht="12.75" customHeight="1" x14ac:dyDescent="0.25">
      <c r="A1298" s="10"/>
      <c r="B1298" s="11"/>
      <c r="C1298" s="11"/>
      <c r="D1298" s="11"/>
      <c r="E1298" s="88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 spans="1:26" ht="12.75" customHeight="1" x14ac:dyDescent="0.25">
      <c r="A1299" s="10"/>
      <c r="B1299" s="11"/>
      <c r="C1299" s="11"/>
      <c r="D1299" s="11"/>
      <c r="E1299" s="88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 spans="1:26" ht="12.75" customHeight="1" x14ac:dyDescent="0.25">
      <c r="A1300" s="10"/>
      <c r="B1300" s="11"/>
      <c r="C1300" s="11"/>
      <c r="D1300" s="11"/>
      <c r="E1300" s="88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 spans="1:26" ht="12.75" customHeight="1" x14ac:dyDescent="0.25">
      <c r="A1301" s="10"/>
      <c r="B1301" s="11"/>
      <c r="C1301" s="11"/>
      <c r="D1301" s="11"/>
      <c r="E1301" s="88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 spans="1:26" ht="12.75" customHeight="1" x14ac:dyDescent="0.25">
      <c r="A1302" s="10"/>
      <c r="B1302" s="11"/>
      <c r="C1302" s="11"/>
      <c r="D1302" s="11"/>
      <c r="E1302" s="88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 spans="1:26" ht="12.75" customHeight="1" x14ac:dyDescent="0.25">
      <c r="A1303" s="10"/>
      <c r="B1303" s="11"/>
      <c r="C1303" s="11"/>
      <c r="D1303" s="11"/>
      <c r="E1303" s="88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 spans="1:26" ht="12.75" customHeight="1" x14ac:dyDescent="0.25">
      <c r="A1304" s="10"/>
      <c r="B1304" s="11"/>
      <c r="C1304" s="11"/>
      <c r="D1304" s="11"/>
      <c r="E1304" s="88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 spans="1:26" ht="12.75" customHeight="1" x14ac:dyDescent="0.25">
      <c r="A1305" s="10"/>
      <c r="B1305" s="11"/>
      <c r="C1305" s="11"/>
      <c r="D1305" s="11"/>
      <c r="E1305" s="88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 spans="1:26" ht="12.75" customHeight="1" x14ac:dyDescent="0.25">
      <c r="A1306" s="10"/>
      <c r="B1306" s="11"/>
      <c r="C1306" s="11"/>
      <c r="D1306" s="11"/>
      <c r="E1306" s="88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 spans="1:26" ht="12.75" customHeight="1" x14ac:dyDescent="0.25">
      <c r="A1307" s="10"/>
      <c r="B1307" s="11"/>
      <c r="C1307" s="11"/>
      <c r="D1307" s="11"/>
      <c r="E1307" s="88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 spans="1:26" ht="12.75" customHeight="1" x14ac:dyDescent="0.25">
      <c r="A1308" s="10"/>
      <c r="B1308" s="11"/>
      <c r="C1308" s="11"/>
      <c r="D1308" s="11"/>
      <c r="E1308" s="88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 spans="1:26" ht="12.75" customHeight="1" x14ac:dyDescent="0.25">
      <c r="A1309" s="10"/>
      <c r="B1309" s="11"/>
      <c r="C1309" s="11"/>
      <c r="D1309" s="11"/>
      <c r="E1309" s="88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 spans="1:26" ht="12.75" customHeight="1" x14ac:dyDescent="0.25">
      <c r="A1310" s="10"/>
      <c r="B1310" s="11"/>
      <c r="C1310" s="11"/>
      <c r="D1310" s="11"/>
      <c r="E1310" s="88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 spans="1:26" ht="12.75" customHeight="1" x14ac:dyDescent="0.25">
      <c r="A1311" s="10"/>
      <c r="B1311" s="11"/>
      <c r="C1311" s="11"/>
      <c r="D1311" s="11"/>
      <c r="E1311" s="88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 spans="1:26" ht="12.75" customHeight="1" x14ac:dyDescent="0.25">
      <c r="A1312" s="10"/>
      <c r="B1312" s="11"/>
      <c r="C1312" s="11"/>
      <c r="D1312" s="11"/>
      <c r="E1312" s="88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 spans="1:26" ht="12.75" customHeight="1" x14ac:dyDescent="0.25">
      <c r="A1313" s="10"/>
      <c r="B1313" s="11"/>
      <c r="C1313" s="11"/>
      <c r="D1313" s="11"/>
      <c r="E1313" s="88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 spans="1:26" ht="12.75" customHeight="1" x14ac:dyDescent="0.25">
      <c r="A1314" s="10"/>
      <c r="B1314" s="11"/>
      <c r="C1314" s="11"/>
      <c r="D1314" s="11"/>
      <c r="E1314" s="88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 spans="1:26" ht="12.75" customHeight="1" x14ac:dyDescent="0.25">
      <c r="A1315" s="10"/>
      <c r="B1315" s="11"/>
      <c r="C1315" s="11"/>
      <c r="D1315" s="11"/>
      <c r="E1315" s="88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 spans="1:26" ht="12.75" customHeight="1" x14ac:dyDescent="0.25">
      <c r="A1316" s="10"/>
      <c r="B1316" s="11"/>
      <c r="C1316" s="11"/>
      <c r="D1316" s="11"/>
      <c r="E1316" s="88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 spans="1:26" ht="12.75" customHeight="1" x14ac:dyDescent="0.25">
      <c r="A1317" s="10"/>
      <c r="B1317" s="11"/>
      <c r="C1317" s="11"/>
      <c r="D1317" s="11"/>
      <c r="E1317" s="88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 spans="1:26" ht="12.75" customHeight="1" x14ac:dyDescent="0.25">
      <c r="A1318" s="10"/>
      <c r="B1318" s="11"/>
      <c r="C1318" s="11"/>
      <c r="D1318" s="11"/>
      <c r="E1318" s="88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 spans="1:26" ht="12.75" customHeight="1" x14ac:dyDescent="0.25">
      <c r="A1319" s="10"/>
      <c r="B1319" s="11"/>
      <c r="C1319" s="11"/>
      <c r="D1319" s="11"/>
      <c r="E1319" s="88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 spans="1:26" ht="12.75" customHeight="1" x14ac:dyDescent="0.25">
      <c r="A1320" s="10"/>
      <c r="B1320" s="11"/>
      <c r="C1320" s="11"/>
      <c r="D1320" s="11"/>
      <c r="E1320" s="88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 spans="1:26" ht="12.75" customHeight="1" x14ac:dyDescent="0.25">
      <c r="A1321" s="10"/>
      <c r="B1321" s="11"/>
      <c r="C1321" s="11"/>
      <c r="D1321" s="11"/>
      <c r="E1321" s="88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 spans="1:26" ht="12.75" customHeight="1" x14ac:dyDescent="0.25">
      <c r="A1322" s="10"/>
      <c r="B1322" s="11"/>
      <c r="C1322" s="11"/>
      <c r="D1322" s="11"/>
      <c r="E1322" s="88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 spans="1:26" ht="12.75" customHeight="1" x14ac:dyDescent="0.25">
      <c r="A1323" s="10"/>
      <c r="B1323" s="11"/>
      <c r="C1323" s="11"/>
      <c r="D1323" s="11"/>
      <c r="E1323" s="88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 spans="1:26" ht="12.75" customHeight="1" x14ac:dyDescent="0.25">
      <c r="A1324" s="10"/>
      <c r="B1324" s="11"/>
      <c r="C1324" s="11"/>
      <c r="D1324" s="11"/>
      <c r="E1324" s="88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 spans="1:26" ht="12.75" customHeight="1" x14ac:dyDescent="0.25">
      <c r="A1325" s="10"/>
      <c r="B1325" s="11"/>
      <c r="C1325" s="11"/>
      <c r="D1325" s="11"/>
      <c r="E1325" s="88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 spans="1:26" ht="12.75" customHeight="1" x14ac:dyDescent="0.25">
      <c r="A1326" s="10"/>
      <c r="B1326" s="11"/>
      <c r="C1326" s="11"/>
      <c r="D1326" s="11"/>
      <c r="E1326" s="88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 spans="1:26" ht="12.75" customHeight="1" x14ac:dyDescent="0.25">
      <c r="A1327" s="10"/>
      <c r="B1327" s="11"/>
      <c r="C1327" s="11"/>
      <c r="D1327" s="11"/>
      <c r="E1327" s="88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 spans="1:26" ht="12.75" customHeight="1" x14ac:dyDescent="0.25">
      <c r="A1328" s="10"/>
      <c r="B1328" s="11"/>
      <c r="C1328" s="11"/>
      <c r="D1328" s="11"/>
      <c r="E1328" s="88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 spans="1:26" ht="12.75" customHeight="1" x14ac:dyDescent="0.25">
      <c r="A1329" s="10"/>
      <c r="B1329" s="11"/>
      <c r="C1329" s="11"/>
      <c r="D1329" s="11"/>
      <c r="E1329" s="88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 spans="1:26" ht="12.75" customHeight="1" x14ac:dyDescent="0.25">
      <c r="A1330" s="10"/>
      <c r="B1330" s="11"/>
      <c r="C1330" s="11"/>
      <c r="D1330" s="11"/>
      <c r="E1330" s="88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 spans="1:26" ht="12.75" customHeight="1" x14ac:dyDescent="0.25">
      <c r="A1331" s="10"/>
      <c r="B1331" s="11"/>
      <c r="C1331" s="11"/>
      <c r="D1331" s="11"/>
      <c r="E1331" s="88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 spans="1:26" ht="12.75" customHeight="1" x14ac:dyDescent="0.25">
      <c r="A1332" s="10"/>
      <c r="B1332" s="11"/>
      <c r="C1332" s="11"/>
      <c r="D1332" s="11"/>
      <c r="E1332" s="88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 spans="1:26" ht="12.75" customHeight="1" x14ac:dyDescent="0.25">
      <c r="A1333" s="10"/>
      <c r="B1333" s="11"/>
      <c r="C1333" s="11"/>
      <c r="D1333" s="11"/>
      <c r="E1333" s="88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 spans="1:26" ht="12.75" customHeight="1" x14ac:dyDescent="0.25">
      <c r="A1334" s="10"/>
      <c r="B1334" s="11"/>
      <c r="C1334" s="11"/>
      <c r="D1334" s="11"/>
      <c r="E1334" s="88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 spans="1:26" ht="12.75" customHeight="1" x14ac:dyDescent="0.25">
      <c r="A1335" s="10"/>
      <c r="B1335" s="11"/>
      <c r="C1335" s="11"/>
      <c r="D1335" s="11"/>
      <c r="E1335" s="88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 spans="1:26" ht="12.75" customHeight="1" x14ac:dyDescent="0.25">
      <c r="A1336" s="10"/>
      <c r="B1336" s="11"/>
      <c r="C1336" s="11"/>
      <c r="D1336" s="11"/>
      <c r="E1336" s="88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 spans="1:26" ht="12.75" customHeight="1" x14ac:dyDescent="0.25">
      <c r="A1337" s="10"/>
      <c r="B1337" s="11"/>
      <c r="C1337" s="11"/>
      <c r="D1337" s="11"/>
      <c r="E1337" s="88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 spans="1:26" ht="12.75" customHeight="1" x14ac:dyDescent="0.25">
      <c r="A1338" s="10"/>
      <c r="B1338" s="11"/>
      <c r="C1338" s="11"/>
      <c r="D1338" s="11"/>
      <c r="E1338" s="88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 spans="1:26" ht="12.75" customHeight="1" x14ac:dyDescent="0.25">
      <c r="A1339" s="10"/>
      <c r="B1339" s="11"/>
      <c r="C1339" s="11"/>
      <c r="D1339" s="11"/>
      <c r="E1339" s="88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 spans="1:26" ht="12.75" customHeight="1" x14ac:dyDescent="0.25">
      <c r="A1340" s="10"/>
      <c r="B1340" s="11"/>
      <c r="C1340" s="11"/>
      <c r="D1340" s="11"/>
      <c r="E1340" s="88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 spans="1:26" ht="12.75" customHeight="1" x14ac:dyDescent="0.25">
      <c r="A1341" s="10"/>
      <c r="B1341" s="11"/>
      <c r="C1341" s="11"/>
      <c r="D1341" s="11"/>
      <c r="E1341" s="88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 spans="1:26" ht="12.75" customHeight="1" x14ac:dyDescent="0.25">
      <c r="A1342" s="10"/>
      <c r="B1342" s="11"/>
      <c r="C1342" s="11"/>
      <c r="D1342" s="11"/>
      <c r="E1342" s="88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 spans="1:26" ht="12.75" customHeight="1" x14ac:dyDescent="0.25">
      <c r="A1343" s="10"/>
      <c r="B1343" s="11"/>
      <c r="C1343" s="11"/>
      <c r="D1343" s="11"/>
      <c r="E1343" s="88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 spans="1:26" ht="12.75" customHeight="1" x14ac:dyDescent="0.25">
      <c r="A1344" s="10"/>
      <c r="B1344" s="11"/>
      <c r="C1344" s="11"/>
      <c r="D1344" s="11"/>
      <c r="E1344" s="88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 spans="1:26" ht="12.75" customHeight="1" x14ac:dyDescent="0.25">
      <c r="A1345" s="10"/>
      <c r="B1345" s="11"/>
      <c r="C1345" s="11"/>
      <c r="D1345" s="11"/>
      <c r="E1345" s="88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 spans="1:26" ht="12.75" customHeight="1" x14ac:dyDescent="0.25">
      <c r="A1346" s="10"/>
      <c r="B1346" s="11"/>
      <c r="C1346" s="11"/>
      <c r="D1346" s="11"/>
      <c r="E1346" s="88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 spans="1:26" ht="12.75" customHeight="1" x14ac:dyDescent="0.25">
      <c r="A1347" s="10"/>
      <c r="B1347" s="11"/>
      <c r="C1347" s="11"/>
      <c r="D1347" s="11"/>
      <c r="E1347" s="88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 spans="1:26" ht="12.75" customHeight="1" x14ac:dyDescent="0.25">
      <c r="A1348" s="10"/>
      <c r="B1348" s="11"/>
      <c r="C1348" s="11"/>
      <c r="D1348" s="11"/>
      <c r="E1348" s="88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 spans="1:26" ht="12.75" customHeight="1" x14ac:dyDescent="0.25">
      <c r="A1349" s="10"/>
      <c r="B1349" s="11"/>
      <c r="C1349" s="11"/>
      <c r="D1349" s="11"/>
      <c r="E1349" s="88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 spans="1:26" ht="12.75" customHeight="1" x14ac:dyDescent="0.25">
      <c r="A1350" s="10"/>
      <c r="B1350" s="11"/>
      <c r="C1350" s="11"/>
      <c r="D1350" s="11"/>
      <c r="E1350" s="88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 spans="1:26" ht="12.75" customHeight="1" x14ac:dyDescent="0.25">
      <c r="A1351" s="10"/>
      <c r="B1351" s="11"/>
      <c r="C1351" s="11"/>
      <c r="D1351" s="11"/>
      <c r="E1351" s="88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 spans="1:26" ht="12.75" customHeight="1" x14ac:dyDescent="0.25">
      <c r="A1352" s="10"/>
      <c r="B1352" s="11"/>
      <c r="C1352" s="11"/>
      <c r="D1352" s="11"/>
      <c r="E1352" s="88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 spans="1:26" ht="12.75" customHeight="1" x14ac:dyDescent="0.25">
      <c r="A1353" s="10"/>
      <c r="B1353" s="11"/>
      <c r="C1353" s="11"/>
      <c r="D1353" s="11"/>
      <c r="E1353" s="88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 spans="1:26" ht="12.75" customHeight="1" x14ac:dyDescent="0.25">
      <c r="A1354" s="10"/>
      <c r="B1354" s="11"/>
      <c r="C1354" s="11"/>
      <c r="D1354" s="11"/>
      <c r="E1354" s="88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 spans="1:26" ht="12.75" customHeight="1" x14ac:dyDescent="0.25">
      <c r="A1355" s="10"/>
      <c r="B1355" s="11"/>
      <c r="C1355" s="11"/>
      <c r="D1355" s="11"/>
      <c r="E1355" s="88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 spans="1:26" ht="12.75" customHeight="1" x14ac:dyDescent="0.25">
      <c r="A1356" s="10"/>
      <c r="B1356" s="11"/>
      <c r="C1356" s="11"/>
      <c r="D1356" s="11"/>
      <c r="E1356" s="88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 spans="1:26" ht="12.75" customHeight="1" x14ac:dyDescent="0.25">
      <c r="A1357" s="10"/>
      <c r="B1357" s="11"/>
      <c r="C1357" s="11"/>
      <c r="D1357" s="11"/>
      <c r="E1357" s="88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 spans="1:26" ht="12.75" customHeight="1" x14ac:dyDescent="0.25">
      <c r="A1358" s="10"/>
      <c r="B1358" s="11"/>
      <c r="C1358" s="11"/>
      <c r="D1358" s="11"/>
      <c r="E1358" s="88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 spans="1:26" ht="12.75" customHeight="1" x14ac:dyDescent="0.25">
      <c r="A1359" s="10"/>
      <c r="B1359" s="11"/>
      <c r="C1359" s="11"/>
      <c r="D1359" s="11"/>
      <c r="E1359" s="88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 spans="1:26" ht="12.75" customHeight="1" x14ac:dyDescent="0.25">
      <c r="A1360" s="10"/>
      <c r="B1360" s="11"/>
      <c r="C1360" s="11"/>
      <c r="D1360" s="11"/>
      <c r="E1360" s="88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 spans="1:26" ht="12.75" customHeight="1" x14ac:dyDescent="0.25">
      <c r="A1361" s="10"/>
      <c r="B1361" s="11"/>
      <c r="C1361" s="11"/>
      <c r="D1361" s="11"/>
      <c r="E1361" s="88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 spans="1:26" ht="12.75" customHeight="1" x14ac:dyDescent="0.25">
      <c r="A1362" s="10"/>
      <c r="B1362" s="11"/>
      <c r="C1362" s="11"/>
      <c r="D1362" s="11"/>
      <c r="E1362" s="88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 spans="1:26" ht="12.75" customHeight="1" x14ac:dyDescent="0.25">
      <c r="A1363" s="10"/>
      <c r="B1363" s="11"/>
      <c r="C1363" s="11"/>
      <c r="D1363" s="11"/>
      <c r="E1363" s="88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 spans="1:26" ht="12.75" customHeight="1" x14ac:dyDescent="0.25">
      <c r="A1364" s="10"/>
      <c r="B1364" s="11"/>
      <c r="C1364" s="11"/>
      <c r="D1364" s="11"/>
      <c r="E1364" s="88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 spans="1:26" ht="12.75" customHeight="1" x14ac:dyDescent="0.25">
      <c r="A1365" s="10"/>
      <c r="B1365" s="11"/>
      <c r="C1365" s="11"/>
      <c r="D1365" s="11"/>
      <c r="E1365" s="88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 spans="1:26" ht="12.75" customHeight="1" x14ac:dyDescent="0.25">
      <c r="A1366" s="10"/>
      <c r="B1366" s="11"/>
      <c r="C1366" s="11"/>
      <c r="D1366" s="11"/>
      <c r="E1366" s="88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 spans="1:26" ht="12.75" customHeight="1" x14ac:dyDescent="0.25">
      <c r="A1367" s="10"/>
      <c r="B1367" s="11"/>
      <c r="C1367" s="11"/>
      <c r="D1367" s="11"/>
      <c r="E1367" s="88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 spans="1:26" ht="12.75" customHeight="1" x14ac:dyDescent="0.25">
      <c r="A1368" s="10"/>
      <c r="B1368" s="11"/>
      <c r="C1368" s="11"/>
      <c r="D1368" s="11"/>
      <c r="E1368" s="88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 spans="1:26" ht="12.75" customHeight="1" x14ac:dyDescent="0.25">
      <c r="A1369" s="10"/>
      <c r="B1369" s="11"/>
      <c r="C1369" s="11"/>
      <c r="D1369" s="11"/>
      <c r="E1369" s="88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 spans="1:26" ht="12.75" customHeight="1" x14ac:dyDescent="0.25">
      <c r="A1370" s="10"/>
      <c r="B1370" s="11"/>
      <c r="C1370" s="11"/>
      <c r="D1370" s="11"/>
      <c r="E1370" s="88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 spans="1:26" ht="12.75" customHeight="1" x14ac:dyDescent="0.25">
      <c r="A1371" s="10"/>
      <c r="B1371" s="11"/>
      <c r="C1371" s="11"/>
      <c r="D1371" s="11"/>
      <c r="E1371" s="88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 spans="1:26" ht="12.75" customHeight="1" x14ac:dyDescent="0.25">
      <c r="A1372" s="10"/>
      <c r="B1372" s="11"/>
      <c r="C1372" s="11"/>
      <c r="D1372" s="11"/>
      <c r="E1372" s="88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 spans="1:26" ht="12.75" customHeight="1" x14ac:dyDescent="0.25">
      <c r="A1373" s="10"/>
      <c r="B1373" s="11"/>
      <c r="C1373" s="11"/>
      <c r="D1373" s="11"/>
      <c r="E1373" s="88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 spans="1:26" ht="12.75" customHeight="1" x14ac:dyDescent="0.25">
      <c r="A1374" s="10"/>
      <c r="B1374" s="11"/>
      <c r="C1374" s="11"/>
      <c r="D1374" s="11"/>
      <c r="E1374" s="88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 spans="1:26" ht="12.75" customHeight="1" x14ac:dyDescent="0.25">
      <c r="A1375" s="10"/>
      <c r="B1375" s="11"/>
      <c r="C1375" s="11"/>
      <c r="D1375" s="11"/>
      <c r="E1375" s="88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 spans="1:26" ht="12.75" customHeight="1" x14ac:dyDescent="0.25">
      <c r="A1376" s="10"/>
      <c r="B1376" s="11"/>
      <c r="C1376" s="11"/>
      <c r="D1376" s="11"/>
      <c r="E1376" s="88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 spans="1:26" ht="12.75" customHeight="1" x14ac:dyDescent="0.25">
      <c r="A1377" s="10"/>
      <c r="B1377" s="11"/>
      <c r="C1377" s="11"/>
      <c r="D1377" s="11"/>
      <c r="E1377" s="88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 spans="1:26" ht="12.75" customHeight="1" x14ac:dyDescent="0.25">
      <c r="A1378" s="10"/>
      <c r="B1378" s="11"/>
      <c r="C1378" s="11"/>
      <c r="D1378" s="11"/>
      <c r="E1378" s="88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 spans="1:26" ht="12.75" customHeight="1" x14ac:dyDescent="0.25">
      <c r="A1379" s="10"/>
      <c r="B1379" s="11"/>
      <c r="C1379" s="11"/>
      <c r="D1379" s="11"/>
      <c r="E1379" s="88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 spans="1:26" ht="12.75" customHeight="1" x14ac:dyDescent="0.25">
      <c r="A1380" s="10"/>
      <c r="B1380" s="11"/>
      <c r="C1380" s="11"/>
      <c r="D1380" s="11"/>
      <c r="E1380" s="88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 spans="1:26" ht="12.75" customHeight="1" x14ac:dyDescent="0.25">
      <c r="A1381" s="10"/>
      <c r="B1381" s="11"/>
      <c r="C1381" s="11"/>
      <c r="D1381" s="11"/>
      <c r="E1381" s="88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 spans="1:26" ht="12.75" customHeight="1" x14ac:dyDescent="0.25">
      <c r="A1382" s="10"/>
      <c r="B1382" s="11"/>
      <c r="C1382" s="11"/>
      <c r="D1382" s="11"/>
      <c r="E1382" s="88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 spans="1:26" ht="12.75" customHeight="1" x14ac:dyDescent="0.25">
      <c r="A1383" s="10"/>
      <c r="B1383" s="11"/>
      <c r="C1383" s="11"/>
      <c r="D1383" s="11"/>
      <c r="E1383" s="88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 spans="1:26" ht="12.75" customHeight="1" x14ac:dyDescent="0.25">
      <c r="A1384" s="10"/>
      <c r="B1384" s="11"/>
      <c r="C1384" s="11"/>
      <c r="D1384" s="11"/>
      <c r="E1384" s="88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 spans="1:26" ht="12.75" customHeight="1" x14ac:dyDescent="0.25">
      <c r="A1385" s="10"/>
      <c r="B1385" s="11"/>
      <c r="C1385" s="11"/>
      <c r="D1385" s="11"/>
      <c r="E1385" s="88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 spans="1:26" ht="12.75" customHeight="1" x14ac:dyDescent="0.25">
      <c r="A1386" s="10"/>
      <c r="B1386" s="11"/>
      <c r="C1386" s="11"/>
      <c r="D1386" s="11"/>
      <c r="E1386" s="88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 spans="1:26" ht="12.75" customHeight="1" x14ac:dyDescent="0.25">
      <c r="A1387" s="10"/>
      <c r="B1387" s="11"/>
      <c r="C1387" s="11"/>
      <c r="D1387" s="11"/>
      <c r="E1387" s="88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 spans="1:26" ht="12.75" customHeight="1" x14ac:dyDescent="0.25">
      <c r="A1388" s="10"/>
      <c r="B1388" s="11"/>
      <c r="C1388" s="11"/>
      <c r="D1388" s="11"/>
      <c r="E1388" s="88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 spans="1:26" ht="12.75" customHeight="1" x14ac:dyDescent="0.25">
      <c r="A1389" s="10"/>
      <c r="B1389" s="11"/>
      <c r="C1389" s="11"/>
      <c r="D1389" s="11"/>
      <c r="E1389" s="88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 spans="1:26" ht="12.75" customHeight="1" x14ac:dyDescent="0.25">
      <c r="A1390" s="10"/>
      <c r="B1390" s="11"/>
      <c r="C1390" s="11"/>
      <c r="D1390" s="11"/>
      <c r="E1390" s="88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 spans="1:26" ht="12.75" customHeight="1" x14ac:dyDescent="0.25">
      <c r="A1391" s="10"/>
      <c r="B1391" s="11"/>
      <c r="C1391" s="11"/>
      <c r="D1391" s="11"/>
      <c r="E1391" s="88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 spans="1:26" ht="12.75" customHeight="1" x14ac:dyDescent="0.25">
      <c r="A1392" s="10"/>
      <c r="B1392" s="11"/>
      <c r="C1392" s="11"/>
      <c r="D1392" s="11"/>
      <c r="E1392" s="88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 spans="1:26" ht="12.75" customHeight="1" x14ac:dyDescent="0.25">
      <c r="A1393" s="10"/>
      <c r="B1393" s="11"/>
      <c r="C1393" s="11"/>
      <c r="D1393" s="11"/>
      <c r="E1393" s="88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 spans="1:26" ht="12.75" customHeight="1" x14ac:dyDescent="0.25">
      <c r="A1394" s="10"/>
      <c r="B1394" s="11"/>
      <c r="C1394" s="11"/>
      <c r="D1394" s="11"/>
      <c r="E1394" s="88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 spans="1:26" ht="12.75" customHeight="1" x14ac:dyDescent="0.25">
      <c r="A1395" s="10"/>
      <c r="B1395" s="11"/>
      <c r="C1395" s="11"/>
      <c r="D1395" s="11"/>
      <c r="E1395" s="88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 spans="1:26" ht="12.75" customHeight="1" x14ac:dyDescent="0.25">
      <c r="A1396" s="10"/>
      <c r="B1396" s="11"/>
      <c r="C1396" s="11"/>
      <c r="D1396" s="11"/>
      <c r="E1396" s="88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 spans="1:26" ht="12.75" customHeight="1" x14ac:dyDescent="0.25">
      <c r="A1397" s="10"/>
      <c r="B1397" s="11"/>
      <c r="C1397" s="11"/>
      <c r="D1397" s="11"/>
      <c r="E1397" s="88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 spans="1:26" ht="12.75" customHeight="1" x14ac:dyDescent="0.25">
      <c r="A1398" s="10"/>
      <c r="B1398" s="11"/>
      <c r="C1398" s="11"/>
      <c r="D1398" s="11"/>
      <c r="E1398" s="88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 spans="1:26" ht="12.75" customHeight="1" x14ac:dyDescent="0.25">
      <c r="A1399" s="10"/>
      <c r="B1399" s="11"/>
      <c r="C1399" s="11"/>
      <c r="D1399" s="11"/>
      <c r="E1399" s="88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 spans="1:26" ht="12.75" customHeight="1" x14ac:dyDescent="0.25">
      <c r="A1400" s="10"/>
      <c r="B1400" s="11"/>
      <c r="C1400" s="11"/>
      <c r="D1400" s="11"/>
      <c r="E1400" s="88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 spans="1:26" ht="12.75" customHeight="1" x14ac:dyDescent="0.25">
      <c r="A1401" s="10"/>
      <c r="B1401" s="11"/>
      <c r="C1401" s="11"/>
      <c r="D1401" s="11"/>
      <c r="E1401" s="88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 spans="1:26" ht="12.75" customHeight="1" x14ac:dyDescent="0.25">
      <c r="A1402" s="10"/>
      <c r="B1402" s="11"/>
      <c r="C1402" s="11"/>
      <c r="D1402" s="11"/>
      <c r="E1402" s="88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 spans="1:26" ht="12.75" customHeight="1" x14ac:dyDescent="0.25">
      <c r="A1403" s="10"/>
      <c r="B1403" s="11"/>
      <c r="C1403" s="11"/>
      <c r="D1403" s="11"/>
      <c r="E1403" s="88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</sheetData>
  <mergeCells count="639">
    <mergeCell ref="B3:D3"/>
    <mergeCell ref="A5:E5"/>
    <mergeCell ref="A8:G8"/>
    <mergeCell ref="B10:B25"/>
    <mergeCell ref="C10:C25"/>
    <mergeCell ref="D10:D25"/>
    <mergeCell ref="G10:G15"/>
    <mergeCell ref="G26:G30"/>
    <mergeCell ref="C31:C60"/>
    <mergeCell ref="D31:D60"/>
    <mergeCell ref="A62:A63"/>
    <mergeCell ref="B62:B63"/>
    <mergeCell ref="C62:C63"/>
    <mergeCell ref="D62:D63"/>
    <mergeCell ref="G62:G63"/>
    <mergeCell ref="A10:A25"/>
    <mergeCell ref="A26:A30"/>
    <mergeCell ref="B26:B30"/>
    <mergeCell ref="C26:C30"/>
    <mergeCell ref="D26:D30"/>
    <mergeCell ref="A31:A60"/>
    <mergeCell ref="B31:B60"/>
    <mergeCell ref="A65:A92"/>
    <mergeCell ref="B65:B92"/>
    <mergeCell ref="C65:C92"/>
    <mergeCell ref="D65:D92"/>
    <mergeCell ref="G65:G92"/>
    <mergeCell ref="B93:B97"/>
    <mergeCell ref="G93:G97"/>
    <mergeCell ref="A108:A117"/>
    <mergeCell ref="B108:B117"/>
    <mergeCell ref="C108:C117"/>
    <mergeCell ref="D108:D117"/>
    <mergeCell ref="C106:C107"/>
    <mergeCell ref="D106:D107"/>
    <mergeCell ref="A93:A97"/>
    <mergeCell ref="A99:A105"/>
    <mergeCell ref="B99:B105"/>
    <mergeCell ref="C99:C105"/>
    <mergeCell ref="D99:D105"/>
    <mergeCell ref="A106:A107"/>
    <mergeCell ref="B106:B107"/>
    <mergeCell ref="C93:C97"/>
    <mergeCell ref="D93:D97"/>
    <mergeCell ref="A98:H98"/>
    <mergeCell ref="B118:B126"/>
    <mergeCell ref="C118:C126"/>
    <mergeCell ref="D118:D126"/>
    <mergeCell ref="A118:A126"/>
    <mergeCell ref="A127:A130"/>
    <mergeCell ref="B127:B130"/>
    <mergeCell ref="C127:C130"/>
    <mergeCell ref="D127:D130"/>
    <mergeCell ref="G127:G130"/>
    <mergeCell ref="B147:B149"/>
    <mergeCell ref="C147:C149"/>
    <mergeCell ref="A151:A154"/>
    <mergeCell ref="B151:B154"/>
    <mergeCell ref="C151:C154"/>
    <mergeCell ref="D151:D154"/>
    <mergeCell ref="D156:D159"/>
    <mergeCell ref="A133:H133"/>
    <mergeCell ref="A134:H134"/>
    <mergeCell ref="A143:H143"/>
    <mergeCell ref="A144:A146"/>
    <mergeCell ref="B144:B146"/>
    <mergeCell ref="C144:C146"/>
    <mergeCell ref="D144:D146"/>
    <mergeCell ref="A147:A149"/>
    <mergeCell ref="D147:D149"/>
    <mergeCell ref="C168:C174"/>
    <mergeCell ref="D168:D174"/>
    <mergeCell ref="A156:A159"/>
    <mergeCell ref="A161:A167"/>
    <mergeCell ref="B161:B167"/>
    <mergeCell ref="C161:C167"/>
    <mergeCell ref="D161:D167"/>
    <mergeCell ref="A168:A174"/>
    <mergeCell ref="B168:B174"/>
    <mergeCell ref="B156:B159"/>
    <mergeCell ref="C156:C159"/>
    <mergeCell ref="A160:H160"/>
    <mergeCell ref="C196:C202"/>
    <mergeCell ref="D196:D202"/>
    <mergeCell ref="A217:H217"/>
    <mergeCell ref="A232:A238"/>
    <mergeCell ref="B232:B238"/>
    <mergeCell ref="C232:C238"/>
    <mergeCell ref="D232:D238"/>
    <mergeCell ref="B239:B245"/>
    <mergeCell ref="C239:C245"/>
    <mergeCell ref="D239:D245"/>
    <mergeCell ref="A239:A245"/>
    <mergeCell ref="C210:C216"/>
    <mergeCell ref="D210:D216"/>
    <mergeCell ref="C225:C231"/>
    <mergeCell ref="D225:D231"/>
    <mergeCell ref="A210:A216"/>
    <mergeCell ref="A218:A224"/>
    <mergeCell ref="B218:B224"/>
    <mergeCell ref="C218:C224"/>
    <mergeCell ref="D218:D224"/>
    <mergeCell ref="A225:A231"/>
    <mergeCell ref="B225:B231"/>
    <mergeCell ref="A246:A252"/>
    <mergeCell ref="B246:B252"/>
    <mergeCell ref="C246:C252"/>
    <mergeCell ref="D246:D252"/>
    <mergeCell ref="A253:A259"/>
    <mergeCell ref="B253:B259"/>
    <mergeCell ref="A260:A266"/>
    <mergeCell ref="B260:B266"/>
    <mergeCell ref="C260:C266"/>
    <mergeCell ref="D260:D266"/>
    <mergeCell ref="C253:C259"/>
    <mergeCell ref="D253:D259"/>
    <mergeCell ref="C281:C287"/>
    <mergeCell ref="D281:D287"/>
    <mergeCell ref="A288:A294"/>
    <mergeCell ref="B288:B294"/>
    <mergeCell ref="C288:C294"/>
    <mergeCell ref="D288:D294"/>
    <mergeCell ref="D295:D301"/>
    <mergeCell ref="B267:B273"/>
    <mergeCell ref="C267:C273"/>
    <mergeCell ref="D267:D273"/>
    <mergeCell ref="A267:A273"/>
    <mergeCell ref="A274:A280"/>
    <mergeCell ref="B274:B280"/>
    <mergeCell ref="C274:C280"/>
    <mergeCell ref="D274:D280"/>
    <mergeCell ref="A281:A287"/>
    <mergeCell ref="B281:B287"/>
    <mergeCell ref="A481:H481"/>
    <mergeCell ref="A295:A301"/>
    <mergeCell ref="A302:A308"/>
    <mergeCell ref="B302:B308"/>
    <mergeCell ref="C302:C308"/>
    <mergeCell ref="D302:D308"/>
    <mergeCell ref="A309:A315"/>
    <mergeCell ref="B309:B315"/>
    <mergeCell ref="C393:C399"/>
    <mergeCell ref="D393:D399"/>
    <mergeCell ref="A400:A406"/>
    <mergeCell ref="B400:B406"/>
    <mergeCell ref="C400:C406"/>
    <mergeCell ref="D400:D406"/>
    <mergeCell ref="A408:A412"/>
    <mergeCell ref="D408:D412"/>
    <mergeCell ref="B408:B412"/>
    <mergeCell ref="C408:C412"/>
    <mergeCell ref="A413:A418"/>
    <mergeCell ref="B295:B301"/>
    <mergeCell ref="C295:C301"/>
    <mergeCell ref="D413:D418"/>
    <mergeCell ref="A419:A424"/>
    <mergeCell ref="D419:D424"/>
    <mergeCell ref="A175:A181"/>
    <mergeCell ref="B175:B181"/>
    <mergeCell ref="C175:C181"/>
    <mergeCell ref="D175:D181"/>
    <mergeCell ref="B182:B188"/>
    <mergeCell ref="C182:C188"/>
    <mergeCell ref="D182:D188"/>
    <mergeCell ref="A182:A188"/>
    <mergeCell ref="A189:A195"/>
    <mergeCell ref="B189:B195"/>
    <mergeCell ref="C189:C195"/>
    <mergeCell ref="D189:D195"/>
    <mergeCell ref="A196:A202"/>
    <mergeCell ref="B196:B202"/>
    <mergeCell ref="A203:A209"/>
    <mergeCell ref="B203:B209"/>
    <mergeCell ref="C203:C209"/>
    <mergeCell ref="D203:D209"/>
    <mergeCell ref="B210:B216"/>
    <mergeCell ref="C309:C315"/>
    <mergeCell ref="D309:D315"/>
    <mergeCell ref="C474:C480"/>
    <mergeCell ref="D474:D480"/>
    <mergeCell ref="A316:A322"/>
    <mergeCell ref="B316:B322"/>
    <mergeCell ref="C316:C322"/>
    <mergeCell ref="D316:D322"/>
    <mergeCell ref="B323:B329"/>
    <mergeCell ref="C323:C329"/>
    <mergeCell ref="D323:D329"/>
    <mergeCell ref="A323:A329"/>
    <mergeCell ref="A330:A336"/>
    <mergeCell ref="B330:B336"/>
    <mergeCell ref="C330:C336"/>
    <mergeCell ref="D330:D336"/>
    <mergeCell ref="A337:A343"/>
    <mergeCell ref="B337:B343"/>
    <mergeCell ref="B351:B357"/>
    <mergeCell ref="C351:C357"/>
    <mergeCell ref="C337:C343"/>
    <mergeCell ref="D337:D343"/>
    <mergeCell ref="A344:A350"/>
    <mergeCell ref="B344:B350"/>
    <mergeCell ref="C344:C350"/>
    <mergeCell ref="D344:D350"/>
    <mergeCell ref="D351:D357"/>
    <mergeCell ref="C365:C371"/>
    <mergeCell ref="D365:D371"/>
    <mergeCell ref="A351:A357"/>
    <mergeCell ref="A358:A364"/>
    <mergeCell ref="B358:B364"/>
    <mergeCell ref="C358:C364"/>
    <mergeCell ref="D358:D364"/>
    <mergeCell ref="A365:A371"/>
    <mergeCell ref="B365:B371"/>
    <mergeCell ref="A372:A378"/>
    <mergeCell ref="B372:B378"/>
    <mergeCell ref="C372:C378"/>
    <mergeCell ref="D372:D378"/>
    <mergeCell ref="B379:B385"/>
    <mergeCell ref="C379:C385"/>
    <mergeCell ref="D379:D385"/>
    <mergeCell ref="A379:A385"/>
    <mergeCell ref="A386:A392"/>
    <mergeCell ref="B386:B392"/>
    <mergeCell ref="C386:C392"/>
    <mergeCell ref="D386:D392"/>
    <mergeCell ref="A393:A399"/>
    <mergeCell ref="B393:B399"/>
    <mergeCell ref="B431:B436"/>
    <mergeCell ref="C431:C436"/>
    <mergeCell ref="B419:B424"/>
    <mergeCell ref="C419:C424"/>
    <mergeCell ref="A425:A430"/>
    <mergeCell ref="B425:B430"/>
    <mergeCell ref="C425:C430"/>
    <mergeCell ref="B413:B418"/>
    <mergeCell ref="C413:C418"/>
    <mergeCell ref="A407:H407"/>
    <mergeCell ref="D425:D430"/>
    <mergeCell ref="D431:D436"/>
    <mergeCell ref="C445:C451"/>
    <mergeCell ref="D445:D451"/>
    <mergeCell ref="A431:A436"/>
    <mergeCell ref="A437:A442"/>
    <mergeCell ref="B437:B442"/>
    <mergeCell ref="C437:C442"/>
    <mergeCell ref="D437:D442"/>
    <mergeCell ref="A445:A451"/>
    <mergeCell ref="B445:B451"/>
    <mergeCell ref="A443:H443"/>
    <mergeCell ref="A444:H444"/>
    <mergeCell ref="A530:A535"/>
    <mergeCell ref="B530:B535"/>
    <mergeCell ref="C530:C535"/>
    <mergeCell ref="D530:D535"/>
    <mergeCell ref="B536:B541"/>
    <mergeCell ref="C536:C541"/>
    <mergeCell ref="D536:D541"/>
    <mergeCell ref="A536:A541"/>
    <mergeCell ref="A506:A511"/>
    <mergeCell ref="B506:B511"/>
    <mergeCell ref="C506:C511"/>
    <mergeCell ref="D506:D511"/>
    <mergeCell ref="B512:B517"/>
    <mergeCell ref="C512:C517"/>
    <mergeCell ref="D512:D517"/>
    <mergeCell ref="A512:A517"/>
    <mergeCell ref="A518:A523"/>
    <mergeCell ref="B518:B523"/>
    <mergeCell ref="C518:C523"/>
    <mergeCell ref="D518:D523"/>
    <mergeCell ref="A542:A547"/>
    <mergeCell ref="B542:B547"/>
    <mergeCell ref="C542:C547"/>
    <mergeCell ref="D542:D547"/>
    <mergeCell ref="A548:A553"/>
    <mergeCell ref="B548:B553"/>
    <mergeCell ref="B560:B565"/>
    <mergeCell ref="C560:C565"/>
    <mergeCell ref="A578:H578"/>
    <mergeCell ref="A579:H579"/>
    <mergeCell ref="C548:C553"/>
    <mergeCell ref="D548:D553"/>
    <mergeCell ref="A554:A559"/>
    <mergeCell ref="B554:B559"/>
    <mergeCell ref="C554:C559"/>
    <mergeCell ref="D554:D559"/>
    <mergeCell ref="D560:D565"/>
    <mergeCell ref="C572:C577"/>
    <mergeCell ref="D572:D577"/>
    <mergeCell ref="A560:A565"/>
    <mergeCell ref="A566:A571"/>
    <mergeCell ref="B566:B571"/>
    <mergeCell ref="C566:C571"/>
    <mergeCell ref="D566:D571"/>
    <mergeCell ref="A572:A577"/>
    <mergeCell ref="B572:B577"/>
    <mergeCell ref="C604:C611"/>
    <mergeCell ref="D604:D611"/>
    <mergeCell ref="A612:A619"/>
    <mergeCell ref="B612:B619"/>
    <mergeCell ref="C612:C619"/>
    <mergeCell ref="D612:D619"/>
    <mergeCell ref="D620:D627"/>
    <mergeCell ref="A604:A611"/>
    <mergeCell ref="B604:B611"/>
    <mergeCell ref="C636:C643"/>
    <mergeCell ref="D636:D643"/>
    <mergeCell ref="A652:H652"/>
    <mergeCell ref="A620:A627"/>
    <mergeCell ref="A628:A635"/>
    <mergeCell ref="B628:B635"/>
    <mergeCell ref="C628:C635"/>
    <mergeCell ref="D628:D635"/>
    <mergeCell ref="A636:A643"/>
    <mergeCell ref="B636:B643"/>
    <mergeCell ref="A644:A651"/>
    <mergeCell ref="B644:B651"/>
    <mergeCell ref="C644:C651"/>
    <mergeCell ref="D644:D651"/>
    <mergeCell ref="B620:B627"/>
    <mergeCell ref="C620:C627"/>
    <mergeCell ref="B653:B658"/>
    <mergeCell ref="C653:C658"/>
    <mergeCell ref="D653:D658"/>
    <mergeCell ref="A653:A658"/>
    <mergeCell ref="A659:A665"/>
    <mergeCell ref="B659:B665"/>
    <mergeCell ref="C659:C665"/>
    <mergeCell ref="D659:D665"/>
    <mergeCell ref="A666:A669"/>
    <mergeCell ref="B666:B669"/>
    <mergeCell ref="B677:B683"/>
    <mergeCell ref="C677:C683"/>
    <mergeCell ref="A864:H864"/>
    <mergeCell ref="C666:C669"/>
    <mergeCell ref="D666:D669"/>
    <mergeCell ref="A670:A676"/>
    <mergeCell ref="B670:B676"/>
    <mergeCell ref="C670:C676"/>
    <mergeCell ref="D670:D676"/>
    <mergeCell ref="D677:D683"/>
    <mergeCell ref="C691:C699"/>
    <mergeCell ref="D691:D699"/>
    <mergeCell ref="A677:A683"/>
    <mergeCell ref="A684:A690"/>
    <mergeCell ref="B684:B690"/>
    <mergeCell ref="C684:C690"/>
    <mergeCell ref="D684:D690"/>
    <mergeCell ref="A691:A699"/>
    <mergeCell ref="B691:B699"/>
    <mergeCell ref="A700:A707"/>
    <mergeCell ref="B700:B707"/>
    <mergeCell ref="C700:C707"/>
    <mergeCell ref="D700:D707"/>
    <mergeCell ref="B708:B714"/>
    <mergeCell ref="A580:A587"/>
    <mergeCell ref="B580:B587"/>
    <mergeCell ref="C580:C587"/>
    <mergeCell ref="D580:D587"/>
    <mergeCell ref="B588:B595"/>
    <mergeCell ref="C588:C595"/>
    <mergeCell ref="D588:D595"/>
    <mergeCell ref="A588:A595"/>
    <mergeCell ref="A596:A603"/>
    <mergeCell ref="B596:B603"/>
    <mergeCell ref="C596:C603"/>
    <mergeCell ref="D596:D603"/>
    <mergeCell ref="C721:C732"/>
    <mergeCell ref="D721:D732"/>
    <mergeCell ref="A733:A739"/>
    <mergeCell ref="B733:B739"/>
    <mergeCell ref="C733:C739"/>
    <mergeCell ref="D733:D739"/>
    <mergeCell ref="D740:D746"/>
    <mergeCell ref="C708:C714"/>
    <mergeCell ref="D708:D714"/>
    <mergeCell ref="A708:A714"/>
    <mergeCell ref="A715:A720"/>
    <mergeCell ref="B715:B720"/>
    <mergeCell ref="C715:C720"/>
    <mergeCell ref="D715:D720"/>
    <mergeCell ref="A721:A732"/>
    <mergeCell ref="B721:B732"/>
    <mergeCell ref="C754:C760"/>
    <mergeCell ref="D754:D760"/>
    <mergeCell ref="A740:A746"/>
    <mergeCell ref="A747:A753"/>
    <mergeCell ref="B747:B753"/>
    <mergeCell ref="C747:C753"/>
    <mergeCell ref="D747:D753"/>
    <mergeCell ref="A754:A760"/>
    <mergeCell ref="B754:B760"/>
    <mergeCell ref="B740:B746"/>
    <mergeCell ref="C740:C746"/>
    <mergeCell ref="A761:A790"/>
    <mergeCell ref="B761:B790"/>
    <mergeCell ref="C761:C790"/>
    <mergeCell ref="D761:D790"/>
    <mergeCell ref="B791:B797"/>
    <mergeCell ref="C791:C797"/>
    <mergeCell ref="D791:D797"/>
    <mergeCell ref="A791:A797"/>
    <mergeCell ref="A798:A803"/>
    <mergeCell ref="B798:B803"/>
    <mergeCell ref="C798:C803"/>
    <mergeCell ref="D798:D803"/>
    <mergeCell ref="A804:A811"/>
    <mergeCell ref="B804:B811"/>
    <mergeCell ref="A452:A458"/>
    <mergeCell ref="B452:B458"/>
    <mergeCell ref="C452:C458"/>
    <mergeCell ref="D452:D458"/>
    <mergeCell ref="B459:B465"/>
    <mergeCell ref="C459:C465"/>
    <mergeCell ref="D459:D465"/>
    <mergeCell ref="A459:A465"/>
    <mergeCell ref="A466:A473"/>
    <mergeCell ref="B466:B473"/>
    <mergeCell ref="C466:C473"/>
    <mergeCell ref="D466:D473"/>
    <mergeCell ref="A474:A480"/>
    <mergeCell ref="B474:B480"/>
    <mergeCell ref="A482:A487"/>
    <mergeCell ref="B482:B487"/>
    <mergeCell ref="C482:C487"/>
    <mergeCell ref="D482:D487"/>
    <mergeCell ref="B488:B493"/>
    <mergeCell ref="C488:C493"/>
    <mergeCell ref="D488:D493"/>
    <mergeCell ref="C500:C505"/>
    <mergeCell ref="D500:D505"/>
    <mergeCell ref="A488:A493"/>
    <mergeCell ref="A494:A499"/>
    <mergeCell ref="B494:B499"/>
    <mergeCell ref="C494:C499"/>
    <mergeCell ref="D494:D499"/>
    <mergeCell ref="A500:A505"/>
    <mergeCell ref="B500:B505"/>
    <mergeCell ref="C524:C529"/>
    <mergeCell ref="D524:D529"/>
    <mergeCell ref="A524:A529"/>
    <mergeCell ref="B524:B529"/>
    <mergeCell ref="C804:C811"/>
    <mergeCell ref="D804:D811"/>
    <mergeCell ref="A812:A823"/>
    <mergeCell ref="B812:B823"/>
    <mergeCell ref="C812:C823"/>
    <mergeCell ref="D812:D823"/>
    <mergeCell ref="A824:A826"/>
    <mergeCell ref="D824:D826"/>
    <mergeCell ref="A865:A873"/>
    <mergeCell ref="B833:B838"/>
    <mergeCell ref="C833:C838"/>
    <mergeCell ref="B824:B826"/>
    <mergeCell ref="C824:C826"/>
    <mergeCell ref="A827:A832"/>
    <mergeCell ref="B827:B832"/>
    <mergeCell ref="C827:C832"/>
    <mergeCell ref="D827:D832"/>
    <mergeCell ref="D833:D838"/>
    <mergeCell ref="C845:C853"/>
    <mergeCell ref="D845:D853"/>
    <mergeCell ref="A833:A838"/>
    <mergeCell ref="A839:A844"/>
    <mergeCell ref="B839:B844"/>
    <mergeCell ref="C839:C844"/>
    <mergeCell ref="A874:A882"/>
    <mergeCell ref="B874:B882"/>
    <mergeCell ref="C874:C882"/>
    <mergeCell ref="D874:D882"/>
    <mergeCell ref="A883:A891"/>
    <mergeCell ref="B883:B891"/>
    <mergeCell ref="A892:A900"/>
    <mergeCell ref="B892:B900"/>
    <mergeCell ref="C892:C900"/>
    <mergeCell ref="D892:D900"/>
    <mergeCell ref="C883:C891"/>
    <mergeCell ref="D883:D891"/>
    <mergeCell ref="B901:B909"/>
    <mergeCell ref="C901:C909"/>
    <mergeCell ref="D901:D909"/>
    <mergeCell ref="A1072:A1080"/>
    <mergeCell ref="B1072:B1080"/>
    <mergeCell ref="C1072:C1080"/>
    <mergeCell ref="D1072:D1080"/>
    <mergeCell ref="B1081:B1089"/>
    <mergeCell ref="C1081:C1089"/>
    <mergeCell ref="D1081:D1089"/>
    <mergeCell ref="A1081:A1089"/>
    <mergeCell ref="C919:C927"/>
    <mergeCell ref="D919:D927"/>
    <mergeCell ref="A901:A909"/>
    <mergeCell ref="A910:A918"/>
    <mergeCell ref="B910:B918"/>
    <mergeCell ref="C910:C918"/>
    <mergeCell ref="D910:D918"/>
    <mergeCell ref="A919:A927"/>
    <mergeCell ref="B919:B927"/>
    <mergeCell ref="A928:A936"/>
    <mergeCell ref="B928:B936"/>
    <mergeCell ref="C928:C936"/>
    <mergeCell ref="D928:D936"/>
    <mergeCell ref="A1090:A1098"/>
    <mergeCell ref="B1090:B1098"/>
    <mergeCell ref="C1090:C1098"/>
    <mergeCell ref="D1090:D1098"/>
    <mergeCell ref="A1099:A1107"/>
    <mergeCell ref="B1099:B1107"/>
    <mergeCell ref="B1117:B1125"/>
    <mergeCell ref="C1117:C1125"/>
    <mergeCell ref="C1099:C1107"/>
    <mergeCell ref="D1099:D1107"/>
    <mergeCell ref="A1108:A1116"/>
    <mergeCell ref="B1108:B1116"/>
    <mergeCell ref="C1108:C1116"/>
    <mergeCell ref="D1108:D1116"/>
    <mergeCell ref="D1117:D1125"/>
    <mergeCell ref="C1135:C1143"/>
    <mergeCell ref="D1135:D1143"/>
    <mergeCell ref="A1117:A1125"/>
    <mergeCell ref="A1126:A1134"/>
    <mergeCell ref="B1126:B1134"/>
    <mergeCell ref="C1126:C1134"/>
    <mergeCell ref="D1126:D1134"/>
    <mergeCell ref="A1135:A1143"/>
    <mergeCell ref="B1135:B1143"/>
    <mergeCell ref="A1144:A1152"/>
    <mergeCell ref="B1144:B1152"/>
    <mergeCell ref="C1144:C1152"/>
    <mergeCell ref="D1144:D1152"/>
    <mergeCell ref="B1153:B1161"/>
    <mergeCell ref="C1153:C1161"/>
    <mergeCell ref="D1153:D1161"/>
    <mergeCell ref="A1153:A1161"/>
    <mergeCell ref="A1162:A1170"/>
    <mergeCell ref="B1162:B1170"/>
    <mergeCell ref="C1162:C1170"/>
    <mergeCell ref="D1162:D1170"/>
    <mergeCell ref="A1171:A1179"/>
    <mergeCell ref="B1171:B1179"/>
    <mergeCell ref="B1189:B1197"/>
    <mergeCell ref="C1189:C1197"/>
    <mergeCell ref="C1171:C1179"/>
    <mergeCell ref="D1171:D1179"/>
    <mergeCell ref="A1180:A1188"/>
    <mergeCell ref="B1180:B1188"/>
    <mergeCell ref="C1180:C1188"/>
    <mergeCell ref="D1180:D1188"/>
    <mergeCell ref="D1189:D1197"/>
    <mergeCell ref="C1207:C1215"/>
    <mergeCell ref="D1207:D1215"/>
    <mergeCell ref="A1189:A1197"/>
    <mergeCell ref="A1198:A1206"/>
    <mergeCell ref="B1198:B1206"/>
    <mergeCell ref="C1198:C1206"/>
    <mergeCell ref="D1198:D1206"/>
    <mergeCell ref="A1207:A1215"/>
    <mergeCell ref="B1207:B1215"/>
    <mergeCell ref="D839:D844"/>
    <mergeCell ref="A845:A853"/>
    <mergeCell ref="B845:B853"/>
    <mergeCell ref="A854:A863"/>
    <mergeCell ref="B854:B863"/>
    <mergeCell ref="C854:C863"/>
    <mergeCell ref="D854:D863"/>
    <mergeCell ref="B865:B873"/>
    <mergeCell ref="C865:C873"/>
    <mergeCell ref="D865:D873"/>
    <mergeCell ref="A1225:A1233"/>
    <mergeCell ref="A1234:A1242"/>
    <mergeCell ref="B1234:B1242"/>
    <mergeCell ref="C1234:C1242"/>
    <mergeCell ref="D1234:D1242"/>
    <mergeCell ref="A1216:A1224"/>
    <mergeCell ref="B1216:B1224"/>
    <mergeCell ref="C1216:C1224"/>
    <mergeCell ref="D1216:D1224"/>
    <mergeCell ref="B1225:B1233"/>
    <mergeCell ref="C1225:C1233"/>
    <mergeCell ref="D1225:D1233"/>
    <mergeCell ref="C955:C963"/>
    <mergeCell ref="D955:D963"/>
    <mergeCell ref="A964:A972"/>
    <mergeCell ref="B964:B972"/>
    <mergeCell ref="C964:C972"/>
    <mergeCell ref="D964:D972"/>
    <mergeCell ref="D973:D981"/>
    <mergeCell ref="B937:B945"/>
    <mergeCell ref="C937:C945"/>
    <mergeCell ref="D937:D945"/>
    <mergeCell ref="A937:A945"/>
    <mergeCell ref="A946:A954"/>
    <mergeCell ref="B946:B954"/>
    <mergeCell ref="C946:C954"/>
    <mergeCell ref="D946:D954"/>
    <mergeCell ref="A955:A963"/>
    <mergeCell ref="B955:B963"/>
    <mergeCell ref="C991:C999"/>
    <mergeCell ref="D991:D999"/>
    <mergeCell ref="A973:A981"/>
    <mergeCell ref="A982:A990"/>
    <mergeCell ref="B982:B990"/>
    <mergeCell ref="C982:C990"/>
    <mergeCell ref="D982:D990"/>
    <mergeCell ref="A991:A999"/>
    <mergeCell ref="B991:B999"/>
    <mergeCell ref="B973:B981"/>
    <mergeCell ref="C973:C981"/>
    <mergeCell ref="A1000:A1008"/>
    <mergeCell ref="B1000:B1008"/>
    <mergeCell ref="C1000:C1008"/>
    <mergeCell ref="D1000:D1008"/>
    <mergeCell ref="B1009:B1017"/>
    <mergeCell ref="C1009:C1017"/>
    <mergeCell ref="D1009:D1017"/>
    <mergeCell ref="A1009:A1017"/>
    <mergeCell ref="A1018:A1026"/>
    <mergeCell ref="B1018:B1026"/>
    <mergeCell ref="C1018:C1026"/>
    <mergeCell ref="D1018:D1026"/>
    <mergeCell ref="A1027:A1035"/>
    <mergeCell ref="B1027:B1035"/>
    <mergeCell ref="B1045:B1053"/>
    <mergeCell ref="C1045:C1053"/>
    <mergeCell ref="C1027:C1035"/>
    <mergeCell ref="D1027:D1035"/>
    <mergeCell ref="A1036:A1044"/>
    <mergeCell ref="B1036:B1044"/>
    <mergeCell ref="C1036:C1044"/>
    <mergeCell ref="D1036:D1044"/>
    <mergeCell ref="D1045:D1053"/>
    <mergeCell ref="C1063:C1071"/>
    <mergeCell ref="D1063:D1071"/>
    <mergeCell ref="A1045:A1053"/>
    <mergeCell ref="A1054:A1062"/>
    <mergeCell ref="B1054:B1062"/>
    <mergeCell ref="C1054:C1062"/>
    <mergeCell ref="D1054:D1062"/>
    <mergeCell ref="A1063:A1071"/>
    <mergeCell ref="B1063:B1071"/>
  </mergeCells>
  <hyperlinks>
    <hyperlink ref="E64" location="MUNICIPIOS!A1" display="Ir para Planilha MUNICÍPIOS" xr:uid="{00000000-0004-0000-0100-000000000000}"/>
  </hyperlink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Cursos!$A$2:$A$11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2.6640625" defaultRowHeight="15" customHeight="1" x14ac:dyDescent="0.25"/>
  <cols>
    <col min="1" max="1" width="50.109375" customWidth="1"/>
    <col min="2" max="2" width="11.44140625" customWidth="1"/>
    <col min="3" max="3" width="32.109375" customWidth="1"/>
    <col min="4" max="4" width="28.33203125" customWidth="1"/>
    <col min="5" max="5" width="18.33203125" customWidth="1"/>
    <col min="6" max="6" width="15.44140625" customWidth="1"/>
    <col min="7" max="7" width="13.88671875" customWidth="1"/>
    <col min="8" max="8" width="17.44140625" customWidth="1"/>
    <col min="9" max="15" width="8.6640625" customWidth="1"/>
    <col min="16" max="16" width="18.44140625" customWidth="1"/>
    <col min="17" max="26" width="8.6640625" customWidth="1"/>
  </cols>
  <sheetData>
    <row r="1" spans="1:8" ht="12.75" customHeight="1" x14ac:dyDescent="0.45">
      <c r="A1" s="26" t="s">
        <v>729</v>
      </c>
      <c r="B1" s="26" t="s">
        <v>73</v>
      </c>
      <c r="C1" s="26" t="s">
        <v>730</v>
      </c>
      <c r="D1" s="26" t="s">
        <v>731</v>
      </c>
      <c r="E1" s="26" t="s">
        <v>42</v>
      </c>
      <c r="F1" s="89" t="s">
        <v>76</v>
      </c>
      <c r="G1" s="90" t="s">
        <v>80</v>
      </c>
      <c r="H1" s="90" t="s">
        <v>153</v>
      </c>
    </row>
    <row r="2" spans="1:8" ht="12.75" customHeight="1" x14ac:dyDescent="0.25">
      <c r="A2" s="89" t="str">
        <f t="shared" ref="A2:A11" si="0">CONCATENATE(C2," - ",D2)</f>
        <v>Engenharia Elétrica - Campus Vitória</v>
      </c>
      <c r="B2" s="10">
        <v>88399</v>
      </c>
      <c r="C2" s="89" t="s">
        <v>732</v>
      </c>
      <c r="D2" s="89" t="s">
        <v>733</v>
      </c>
      <c r="E2" s="91">
        <v>5806</v>
      </c>
      <c r="F2" s="91">
        <v>1</v>
      </c>
      <c r="G2" s="91">
        <v>3205309</v>
      </c>
      <c r="H2" s="91">
        <v>3</v>
      </c>
    </row>
    <row r="3" spans="1:8" ht="12.75" customHeight="1" x14ac:dyDescent="0.25">
      <c r="A3" s="89" t="str">
        <f t="shared" si="0"/>
        <v>Engenharia de Controle e Automação - Campus Serra</v>
      </c>
      <c r="B3" s="10">
        <v>102499</v>
      </c>
      <c r="C3" s="89" t="s">
        <v>734</v>
      </c>
      <c r="D3" s="89" t="s">
        <v>735</v>
      </c>
      <c r="E3" s="91">
        <v>5814</v>
      </c>
      <c r="F3" s="91">
        <v>1</v>
      </c>
      <c r="G3" s="91">
        <v>3205002</v>
      </c>
      <c r="H3" s="91">
        <v>4</v>
      </c>
    </row>
    <row r="4" spans="1:8" ht="12.75" customHeight="1" x14ac:dyDescent="0.25">
      <c r="A4" s="89" t="str">
        <f t="shared" si="0"/>
        <v>Engenharia de Produção - Campus Cariacica</v>
      </c>
      <c r="B4" s="10">
        <v>121880</v>
      </c>
      <c r="C4" s="89" t="s">
        <v>736</v>
      </c>
      <c r="D4" s="89" t="s">
        <v>737</v>
      </c>
      <c r="E4" s="91">
        <v>6208</v>
      </c>
      <c r="F4" s="91">
        <v>1</v>
      </c>
      <c r="G4" s="91">
        <v>3201308</v>
      </c>
      <c r="H4" s="91">
        <v>3</v>
      </c>
    </row>
    <row r="5" spans="1:8" ht="12.75" customHeight="1" x14ac:dyDescent="0.25">
      <c r="A5" s="89" t="str">
        <f t="shared" si="0"/>
        <v>Engenharia Sanitária e Ambiental - Campus Vitória</v>
      </c>
      <c r="B5" s="10">
        <v>121884</v>
      </c>
      <c r="C5" s="89" t="s">
        <v>738</v>
      </c>
      <c r="D5" s="89" t="s">
        <v>733</v>
      </c>
      <c r="E5" s="91">
        <v>6307</v>
      </c>
      <c r="F5" s="91">
        <v>1</v>
      </c>
      <c r="G5" s="91">
        <v>3205309</v>
      </c>
      <c r="H5" s="91">
        <v>3</v>
      </c>
    </row>
    <row r="6" spans="1:8" ht="12.75" customHeight="1" x14ac:dyDescent="0.25">
      <c r="A6" s="89" t="str">
        <f t="shared" si="0"/>
        <v>Engenharia Mecânica - Campus São Mateus</v>
      </c>
      <c r="B6" s="10">
        <v>123569</v>
      </c>
      <c r="C6" s="89" t="s">
        <v>739</v>
      </c>
      <c r="D6" s="89" t="s">
        <v>740</v>
      </c>
      <c r="E6" s="91">
        <v>5902</v>
      </c>
      <c r="F6" s="91">
        <v>1</v>
      </c>
      <c r="G6" s="91">
        <v>3204906</v>
      </c>
      <c r="H6" s="91">
        <v>3</v>
      </c>
    </row>
    <row r="7" spans="1:8" ht="12.75" customHeight="1" x14ac:dyDescent="0.25">
      <c r="A7" s="89" t="str">
        <f t="shared" si="0"/>
        <v>Agronomia - Campus Santa Teresa</v>
      </c>
      <c r="B7" s="10">
        <v>1103831</v>
      </c>
      <c r="C7" s="89" t="s">
        <v>741</v>
      </c>
      <c r="D7" s="89" t="s">
        <v>742</v>
      </c>
      <c r="E7" s="91">
        <v>17</v>
      </c>
      <c r="F7" s="91">
        <v>1</v>
      </c>
      <c r="G7" s="91">
        <v>3204609</v>
      </c>
      <c r="H7" s="91">
        <v>3</v>
      </c>
    </row>
    <row r="8" spans="1:8" ht="12.75" customHeight="1" x14ac:dyDescent="0.25">
      <c r="A8" s="89" t="str">
        <f t="shared" si="0"/>
        <v>Agronomia - Campus Itapina</v>
      </c>
      <c r="B8" s="10">
        <v>1117583</v>
      </c>
      <c r="C8" s="89" t="s">
        <v>741</v>
      </c>
      <c r="D8" s="89" t="s">
        <v>743</v>
      </c>
      <c r="E8" s="91">
        <v>17</v>
      </c>
      <c r="F8" s="91">
        <v>1</v>
      </c>
      <c r="G8" s="91">
        <v>3201506</v>
      </c>
      <c r="H8" s="91">
        <v>3</v>
      </c>
    </row>
    <row r="9" spans="1:8" ht="12.75" customHeight="1" x14ac:dyDescent="0.25">
      <c r="A9" s="89" t="str">
        <f t="shared" si="0"/>
        <v>Engenharia Mecânica - Campus Cachoeiro de Itapemirim</v>
      </c>
      <c r="B9" s="10">
        <v>1181815</v>
      </c>
      <c r="C9" s="89" t="s">
        <v>739</v>
      </c>
      <c r="D9" s="89" t="s">
        <v>744</v>
      </c>
      <c r="E9" s="91">
        <v>5902</v>
      </c>
      <c r="F9" s="91">
        <v>1</v>
      </c>
      <c r="G9" s="91">
        <v>3201209</v>
      </c>
      <c r="H9" s="91">
        <v>3</v>
      </c>
    </row>
    <row r="10" spans="1:8" ht="12.75" customHeight="1" x14ac:dyDescent="0.25">
      <c r="A10" s="89" t="str">
        <f t="shared" si="0"/>
        <v>Arquitetura e Urbanismo - Campus Colatina</v>
      </c>
      <c r="B10" s="10">
        <v>1181819</v>
      </c>
      <c r="C10" s="89" t="s">
        <v>745</v>
      </c>
      <c r="D10" s="89" t="s">
        <v>746</v>
      </c>
      <c r="E10" s="91">
        <v>21</v>
      </c>
      <c r="F10" s="91">
        <v>1</v>
      </c>
      <c r="G10" s="91">
        <v>3201506</v>
      </c>
      <c r="H10" s="91">
        <v>3</v>
      </c>
    </row>
    <row r="11" spans="1:8" ht="12.75" customHeight="1" x14ac:dyDescent="0.25">
      <c r="A11" s="89" t="str">
        <f t="shared" si="0"/>
        <v>Engenharia Mecânica - Campus Aracruz</v>
      </c>
      <c r="B11" s="10">
        <v>1319229</v>
      </c>
      <c r="C11" s="89" t="s">
        <v>739</v>
      </c>
      <c r="D11" s="89" t="s">
        <v>747</v>
      </c>
      <c r="E11" s="91">
        <v>5902</v>
      </c>
      <c r="F11" s="91">
        <v>1</v>
      </c>
      <c r="G11" s="91">
        <v>3200607</v>
      </c>
      <c r="H11" s="91">
        <v>3</v>
      </c>
    </row>
    <row r="12" spans="1:8" ht="12.75" customHeight="1" x14ac:dyDescent="0.25"/>
    <row r="13" spans="1:8" ht="12.75" customHeight="1" x14ac:dyDescent="0.25"/>
    <row r="14" spans="1:8" ht="12.75" customHeight="1" x14ac:dyDescent="0.25"/>
    <row r="15" spans="1:8" ht="12.75" customHeight="1" x14ac:dyDescent="0.25"/>
    <row r="16" spans="1:8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1"/>
  <sheetViews>
    <sheetView workbookViewId="0"/>
  </sheetViews>
  <sheetFormatPr defaultColWidth="12.6640625" defaultRowHeight="15" customHeight="1" x14ac:dyDescent="0.25"/>
  <sheetData>
    <row r="1" spans="1:22" x14ac:dyDescent="0.25">
      <c r="A1" s="89" t="s">
        <v>748</v>
      </c>
      <c r="B1" s="89" t="s">
        <v>749</v>
      </c>
      <c r="C1" s="89" t="s">
        <v>750</v>
      </c>
      <c r="D1" s="89" t="s">
        <v>751</v>
      </c>
      <c r="E1" s="89" t="s">
        <v>752</v>
      </c>
      <c r="F1" s="89" t="s">
        <v>753</v>
      </c>
      <c r="G1" s="89" t="s">
        <v>754</v>
      </c>
      <c r="H1" s="89" t="s">
        <v>755</v>
      </c>
      <c r="I1" s="89" t="s">
        <v>756</v>
      </c>
      <c r="J1" s="89" t="s">
        <v>757</v>
      </c>
      <c r="K1" s="89" t="s">
        <v>758</v>
      </c>
      <c r="L1" s="89" t="s">
        <v>759</v>
      </c>
      <c r="M1" s="89" t="s">
        <v>760</v>
      </c>
      <c r="N1" s="89" t="s">
        <v>761</v>
      </c>
      <c r="O1" s="89" t="s">
        <v>762</v>
      </c>
      <c r="P1" s="89" t="s">
        <v>9</v>
      </c>
      <c r="Q1" s="89" t="s">
        <v>10</v>
      </c>
      <c r="R1" s="89" t="s">
        <v>11</v>
      </c>
      <c r="S1" s="89" t="s">
        <v>12</v>
      </c>
      <c r="T1" s="89" t="s">
        <v>763</v>
      </c>
      <c r="U1" s="89" t="s">
        <v>764</v>
      </c>
      <c r="V1" s="89" t="s">
        <v>765</v>
      </c>
    </row>
    <row r="2" spans="1:22" x14ac:dyDescent="0.25">
      <c r="A2" s="89">
        <v>2019</v>
      </c>
      <c r="B2" s="89">
        <v>17</v>
      </c>
      <c r="C2" s="89" t="s">
        <v>766</v>
      </c>
      <c r="D2" s="89">
        <v>1808</v>
      </c>
      <c r="E2" s="89" t="s">
        <v>767</v>
      </c>
      <c r="F2" s="89" t="s">
        <v>768</v>
      </c>
      <c r="G2" s="89" t="s">
        <v>769</v>
      </c>
      <c r="H2" s="89" t="s">
        <v>770</v>
      </c>
      <c r="I2" s="89">
        <v>1103831</v>
      </c>
      <c r="J2" s="89" t="s">
        <v>771</v>
      </c>
      <c r="K2" s="89">
        <v>3204609</v>
      </c>
      <c r="L2" s="89" t="s">
        <v>772</v>
      </c>
      <c r="M2" s="89" t="s">
        <v>86</v>
      </c>
      <c r="N2" s="89">
        <v>30</v>
      </c>
      <c r="O2" s="89">
        <v>28</v>
      </c>
      <c r="P2" s="89">
        <v>39.610700000000001</v>
      </c>
      <c r="Q2" s="89">
        <v>2.6791</v>
      </c>
      <c r="R2" s="89">
        <v>61.164299999999997</v>
      </c>
      <c r="S2" s="89">
        <v>3.7511000000000001</v>
      </c>
      <c r="T2" s="89">
        <v>3.4830999999999999</v>
      </c>
      <c r="U2" s="89">
        <v>4</v>
      </c>
    </row>
    <row r="3" spans="1:22" x14ac:dyDescent="0.25">
      <c r="A3" s="89">
        <v>2019</v>
      </c>
      <c r="B3" s="89">
        <v>17</v>
      </c>
      <c r="C3" s="89" t="s">
        <v>766</v>
      </c>
      <c r="D3" s="89">
        <v>1808</v>
      </c>
      <c r="E3" s="89" t="s">
        <v>767</v>
      </c>
      <c r="F3" s="89" t="s">
        <v>768</v>
      </c>
      <c r="G3" s="89" t="s">
        <v>769</v>
      </c>
      <c r="H3" s="89" t="s">
        <v>770</v>
      </c>
      <c r="I3" s="89">
        <v>1117583</v>
      </c>
      <c r="J3" s="89" t="s">
        <v>771</v>
      </c>
      <c r="K3" s="89">
        <v>3201506</v>
      </c>
      <c r="L3" s="89" t="s">
        <v>773</v>
      </c>
      <c r="M3" s="89" t="s">
        <v>86</v>
      </c>
      <c r="N3" s="89">
        <v>23</v>
      </c>
      <c r="O3" s="89">
        <v>23</v>
      </c>
      <c r="P3" s="89">
        <v>38.700000000000003</v>
      </c>
      <c r="Q3" s="89">
        <v>2.5388999999999999</v>
      </c>
      <c r="R3" s="89">
        <v>60.726100000000002</v>
      </c>
      <c r="S3" s="89">
        <v>3.6818</v>
      </c>
      <c r="T3" s="89">
        <v>3.3961000000000001</v>
      </c>
      <c r="U3" s="89">
        <v>4</v>
      </c>
    </row>
    <row r="4" spans="1:22" x14ac:dyDescent="0.25">
      <c r="A4" s="89">
        <v>2019</v>
      </c>
      <c r="B4" s="89">
        <v>21</v>
      </c>
      <c r="C4" s="89" t="s">
        <v>774</v>
      </c>
      <c r="D4" s="89">
        <v>1808</v>
      </c>
      <c r="E4" s="89" t="s">
        <v>767</v>
      </c>
      <c r="F4" s="89" t="s">
        <v>768</v>
      </c>
      <c r="G4" s="89" t="s">
        <v>769</v>
      </c>
      <c r="H4" s="89" t="s">
        <v>770</v>
      </c>
      <c r="I4" s="89">
        <v>1181819</v>
      </c>
      <c r="J4" s="89" t="s">
        <v>771</v>
      </c>
      <c r="K4" s="89">
        <v>3201506</v>
      </c>
      <c r="L4" s="89" t="s">
        <v>773</v>
      </c>
      <c r="M4" s="89" t="s">
        <v>86</v>
      </c>
      <c r="N4" s="89">
        <v>40</v>
      </c>
      <c r="O4" s="89">
        <v>36</v>
      </c>
      <c r="P4" s="89">
        <v>44.058300000000003</v>
      </c>
      <c r="Q4" s="89">
        <v>2.6227999999999998</v>
      </c>
      <c r="R4" s="89">
        <v>58.694400000000002</v>
      </c>
      <c r="S4" s="89">
        <v>2.5710999999999999</v>
      </c>
      <c r="T4" s="89">
        <v>2.5840000000000001</v>
      </c>
      <c r="U4" s="89">
        <v>3</v>
      </c>
    </row>
    <row r="5" spans="1:22" x14ac:dyDescent="0.25">
      <c r="A5" s="89">
        <v>2019</v>
      </c>
      <c r="B5" s="89">
        <v>5806</v>
      </c>
      <c r="C5" s="89" t="s">
        <v>775</v>
      </c>
      <c r="D5" s="89">
        <v>1808</v>
      </c>
      <c r="E5" s="89" t="s">
        <v>767</v>
      </c>
      <c r="F5" s="89" t="s">
        <v>768</v>
      </c>
      <c r="G5" s="89" t="s">
        <v>769</v>
      </c>
      <c r="H5" s="89" t="s">
        <v>770</v>
      </c>
      <c r="I5" s="89">
        <v>88399</v>
      </c>
      <c r="J5" s="89" t="s">
        <v>771</v>
      </c>
      <c r="K5" s="89">
        <v>3205309</v>
      </c>
      <c r="L5" s="89" t="s">
        <v>776</v>
      </c>
      <c r="M5" s="89" t="s">
        <v>86</v>
      </c>
      <c r="N5" s="89">
        <v>47</v>
      </c>
      <c r="O5" s="89">
        <v>43</v>
      </c>
      <c r="P5" s="89">
        <v>56.046500000000002</v>
      </c>
      <c r="Q5" s="89">
        <v>4.5377000000000001</v>
      </c>
      <c r="R5" s="89">
        <v>47.255800000000001</v>
      </c>
      <c r="S5" s="89">
        <v>4.0331999999999999</v>
      </c>
      <c r="T5" s="89">
        <v>4.1593</v>
      </c>
      <c r="U5" s="89">
        <v>5</v>
      </c>
    </row>
    <row r="6" spans="1:22" x14ac:dyDescent="0.25">
      <c r="A6" s="89">
        <v>2019</v>
      </c>
      <c r="B6" s="89">
        <v>5814</v>
      </c>
      <c r="C6" s="89" t="s">
        <v>777</v>
      </c>
      <c r="D6" s="89">
        <v>1808</v>
      </c>
      <c r="E6" s="89" t="s">
        <v>767</v>
      </c>
      <c r="F6" s="89" t="s">
        <v>768</v>
      </c>
      <c r="G6" s="89" t="s">
        <v>769</v>
      </c>
      <c r="H6" s="89" t="s">
        <v>770</v>
      </c>
      <c r="I6" s="89">
        <v>102499</v>
      </c>
      <c r="J6" s="89" t="s">
        <v>771</v>
      </c>
      <c r="K6" s="89">
        <v>3205002</v>
      </c>
      <c r="L6" s="89" t="s">
        <v>778</v>
      </c>
      <c r="M6" s="89" t="s">
        <v>86</v>
      </c>
      <c r="N6" s="89">
        <v>49</v>
      </c>
      <c r="O6" s="89">
        <v>39</v>
      </c>
      <c r="P6" s="89">
        <v>46.964100000000002</v>
      </c>
      <c r="Q6" s="89">
        <v>3.1065</v>
      </c>
      <c r="R6" s="89">
        <v>44.130800000000001</v>
      </c>
      <c r="S6" s="89">
        <v>3.0754999999999999</v>
      </c>
      <c r="T6" s="89">
        <v>3.0832999999999999</v>
      </c>
      <c r="U6" s="89">
        <v>4</v>
      </c>
    </row>
    <row r="7" spans="1:22" x14ac:dyDescent="0.25">
      <c r="A7" s="89">
        <v>2019</v>
      </c>
      <c r="B7" s="89">
        <v>5902</v>
      </c>
      <c r="C7" s="89" t="s">
        <v>779</v>
      </c>
      <c r="D7" s="89">
        <v>1808</v>
      </c>
      <c r="E7" s="89" t="s">
        <v>767</v>
      </c>
      <c r="F7" s="89" t="s">
        <v>768</v>
      </c>
      <c r="G7" s="89" t="s">
        <v>769</v>
      </c>
      <c r="H7" s="89" t="s">
        <v>770</v>
      </c>
      <c r="I7" s="89">
        <v>123569</v>
      </c>
      <c r="J7" s="89" t="s">
        <v>771</v>
      </c>
      <c r="K7" s="89">
        <v>3204906</v>
      </c>
      <c r="L7" s="89" t="s">
        <v>780</v>
      </c>
      <c r="M7" s="89" t="s">
        <v>86</v>
      </c>
      <c r="N7" s="89">
        <v>46</v>
      </c>
      <c r="O7" s="89">
        <v>38</v>
      </c>
      <c r="P7" s="89">
        <v>48.242100000000001</v>
      </c>
      <c r="Q7" s="89">
        <v>3.1863000000000001</v>
      </c>
      <c r="R7" s="89">
        <v>39.563200000000002</v>
      </c>
      <c r="S7" s="89">
        <v>2.9001000000000001</v>
      </c>
      <c r="T7" s="89">
        <v>2.9716</v>
      </c>
      <c r="U7" s="89">
        <v>4</v>
      </c>
    </row>
    <row r="8" spans="1:22" x14ac:dyDescent="0.25">
      <c r="A8" s="89">
        <v>2019</v>
      </c>
      <c r="B8" s="89">
        <v>5902</v>
      </c>
      <c r="C8" s="89" t="s">
        <v>779</v>
      </c>
      <c r="D8" s="89">
        <v>1808</v>
      </c>
      <c r="E8" s="89" t="s">
        <v>767</v>
      </c>
      <c r="F8" s="89" t="s">
        <v>768</v>
      </c>
      <c r="G8" s="89" t="s">
        <v>769</v>
      </c>
      <c r="H8" s="89" t="s">
        <v>770</v>
      </c>
      <c r="I8" s="89">
        <v>1181815</v>
      </c>
      <c r="J8" s="89" t="s">
        <v>771</v>
      </c>
      <c r="K8" s="89">
        <v>3201209</v>
      </c>
      <c r="L8" s="89" t="s">
        <v>781</v>
      </c>
      <c r="M8" s="89" t="s">
        <v>86</v>
      </c>
      <c r="N8" s="89">
        <v>17</v>
      </c>
      <c r="O8" s="89">
        <v>16</v>
      </c>
      <c r="P8" s="89">
        <v>41.737499999999997</v>
      </c>
      <c r="Q8" s="89">
        <v>2.1787000000000001</v>
      </c>
      <c r="R8" s="89">
        <v>39.556199999999997</v>
      </c>
      <c r="S8" s="89">
        <v>2.899</v>
      </c>
      <c r="T8" s="89">
        <v>2.7189000000000001</v>
      </c>
      <c r="U8" s="89">
        <v>3</v>
      </c>
    </row>
    <row r="9" spans="1:22" x14ac:dyDescent="0.25">
      <c r="A9" s="89">
        <v>2019</v>
      </c>
      <c r="B9" s="89">
        <v>5902</v>
      </c>
      <c r="C9" s="89" t="s">
        <v>779</v>
      </c>
      <c r="D9" s="89">
        <v>1808</v>
      </c>
      <c r="E9" s="89" t="s">
        <v>767</v>
      </c>
      <c r="F9" s="89" t="s">
        <v>768</v>
      </c>
      <c r="G9" s="89" t="s">
        <v>769</v>
      </c>
      <c r="H9" s="89" t="s">
        <v>770</v>
      </c>
      <c r="I9" s="89">
        <v>1319229</v>
      </c>
      <c r="J9" s="89" t="s">
        <v>771</v>
      </c>
      <c r="K9" s="89">
        <v>3200607</v>
      </c>
      <c r="L9" s="89" t="s">
        <v>782</v>
      </c>
      <c r="M9" s="89" t="s">
        <v>86</v>
      </c>
      <c r="N9" s="89">
        <v>20</v>
      </c>
      <c r="O9" s="89">
        <v>20</v>
      </c>
      <c r="P9" s="89">
        <v>51.97</v>
      </c>
      <c r="Q9" s="89">
        <v>3.7637999999999998</v>
      </c>
      <c r="R9" s="89">
        <v>48.094999999999999</v>
      </c>
      <c r="S9" s="89">
        <v>4.2153</v>
      </c>
      <c r="T9" s="89">
        <v>4.1024000000000003</v>
      </c>
      <c r="U9" s="89">
        <v>5</v>
      </c>
    </row>
    <row r="10" spans="1:22" x14ac:dyDescent="0.25">
      <c r="A10" s="89">
        <v>2019</v>
      </c>
      <c r="B10" s="89">
        <v>6208</v>
      </c>
      <c r="C10" s="89" t="s">
        <v>783</v>
      </c>
      <c r="D10" s="89">
        <v>1808</v>
      </c>
      <c r="E10" s="89" t="s">
        <v>767</v>
      </c>
      <c r="F10" s="89" t="s">
        <v>768</v>
      </c>
      <c r="G10" s="89" t="s">
        <v>769</v>
      </c>
      <c r="H10" s="89" t="s">
        <v>770</v>
      </c>
      <c r="I10" s="89">
        <v>121880</v>
      </c>
      <c r="J10" s="89" t="s">
        <v>771</v>
      </c>
      <c r="K10" s="89">
        <v>3201308</v>
      </c>
      <c r="L10" s="89" t="s">
        <v>784</v>
      </c>
      <c r="M10" s="89" t="s">
        <v>86</v>
      </c>
      <c r="N10" s="89">
        <v>63</v>
      </c>
      <c r="O10" s="89">
        <v>58</v>
      </c>
      <c r="P10" s="89">
        <v>50.869</v>
      </c>
      <c r="Q10" s="89">
        <v>3.9432</v>
      </c>
      <c r="R10" s="89">
        <v>51.822400000000002</v>
      </c>
      <c r="S10" s="89">
        <v>3.4758</v>
      </c>
      <c r="T10" s="89">
        <v>3.5926</v>
      </c>
      <c r="U10" s="89">
        <v>4</v>
      </c>
    </row>
    <row r="11" spans="1:22" x14ac:dyDescent="0.25">
      <c r="A11" s="89">
        <v>2019</v>
      </c>
      <c r="B11" s="89">
        <v>6307</v>
      </c>
      <c r="C11" s="89" t="s">
        <v>785</v>
      </c>
      <c r="D11" s="89">
        <v>1808</v>
      </c>
      <c r="E11" s="89" t="s">
        <v>767</v>
      </c>
      <c r="F11" s="89" t="s">
        <v>768</v>
      </c>
      <c r="G11" s="89" t="s">
        <v>769</v>
      </c>
      <c r="H11" s="89" t="s">
        <v>770</v>
      </c>
      <c r="I11" s="89">
        <v>121884</v>
      </c>
      <c r="J11" s="89" t="s">
        <v>771</v>
      </c>
      <c r="K11" s="89">
        <v>3205309</v>
      </c>
      <c r="L11" s="89" t="s">
        <v>776</v>
      </c>
      <c r="M11" s="89" t="s">
        <v>86</v>
      </c>
      <c r="N11" s="89">
        <v>32</v>
      </c>
      <c r="O11" s="89">
        <v>32</v>
      </c>
      <c r="P11" s="89">
        <v>55.568800000000003</v>
      </c>
      <c r="Q11" s="89">
        <v>3.7090000000000001</v>
      </c>
      <c r="R11" s="89">
        <v>54.912500000000001</v>
      </c>
      <c r="S11" s="89">
        <v>3.8715999999999999</v>
      </c>
      <c r="T11" s="89">
        <v>3.831</v>
      </c>
      <c r="U11" s="89">
        <v>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1"/>
  <sheetViews>
    <sheetView workbookViewId="0"/>
  </sheetViews>
  <sheetFormatPr defaultColWidth="12.6640625" defaultRowHeight="15" customHeight="1" x14ac:dyDescent="0.25"/>
  <sheetData>
    <row r="1" spans="1:15" x14ac:dyDescent="0.25">
      <c r="A1" s="89" t="s">
        <v>753</v>
      </c>
      <c r="B1" s="89" t="s">
        <v>754</v>
      </c>
      <c r="C1" s="89" t="s">
        <v>755</v>
      </c>
      <c r="D1" s="89" t="s">
        <v>756</v>
      </c>
      <c r="E1" s="89" t="s">
        <v>757</v>
      </c>
      <c r="F1" s="89" t="s">
        <v>758</v>
      </c>
      <c r="G1" s="89" t="s">
        <v>759</v>
      </c>
      <c r="H1" s="89" t="s">
        <v>760</v>
      </c>
      <c r="I1" s="89" t="s">
        <v>761</v>
      </c>
      <c r="J1" s="89" t="s">
        <v>786</v>
      </c>
      <c r="K1" s="89" t="s">
        <v>787</v>
      </c>
      <c r="L1" s="89" t="s">
        <v>788</v>
      </c>
      <c r="M1" s="89" t="s">
        <v>789</v>
      </c>
      <c r="N1" s="89" t="s">
        <v>790</v>
      </c>
      <c r="O1" s="89" t="s">
        <v>791</v>
      </c>
    </row>
    <row r="2" spans="1:15" x14ac:dyDescent="0.25">
      <c r="A2" s="89" t="s">
        <v>768</v>
      </c>
      <c r="B2" s="89" t="s">
        <v>769</v>
      </c>
      <c r="C2" s="89" t="s">
        <v>770</v>
      </c>
      <c r="D2" s="89">
        <v>1181819</v>
      </c>
      <c r="E2" s="89" t="s">
        <v>771</v>
      </c>
      <c r="F2" s="89">
        <v>3201506</v>
      </c>
      <c r="G2" s="89" t="s">
        <v>773</v>
      </c>
      <c r="H2" s="89" t="s">
        <v>86</v>
      </c>
      <c r="I2" s="89">
        <v>40</v>
      </c>
      <c r="J2" s="89">
        <v>36</v>
      </c>
      <c r="K2" s="89">
        <v>34</v>
      </c>
      <c r="L2" s="89">
        <v>0.94444444400000005</v>
      </c>
      <c r="M2" s="89">
        <v>-1.8119000000000001</v>
      </c>
      <c r="N2" s="89">
        <v>1.0976999999999999</v>
      </c>
      <c r="O2" s="89">
        <v>2</v>
      </c>
    </row>
    <row r="3" spans="1:15" x14ac:dyDescent="0.25">
      <c r="A3" s="89" t="s">
        <v>768</v>
      </c>
      <c r="B3" s="89" t="s">
        <v>769</v>
      </c>
      <c r="C3" s="89" t="s">
        <v>770</v>
      </c>
      <c r="D3" s="89">
        <v>1117583</v>
      </c>
      <c r="E3" s="89" t="s">
        <v>771</v>
      </c>
      <c r="F3" s="89">
        <v>3201506</v>
      </c>
      <c r="G3" s="89" t="s">
        <v>773</v>
      </c>
      <c r="H3" s="89" t="s">
        <v>86</v>
      </c>
      <c r="I3" s="89">
        <v>23</v>
      </c>
      <c r="J3" s="89">
        <v>23</v>
      </c>
      <c r="K3" s="89">
        <v>19</v>
      </c>
      <c r="L3" s="89">
        <v>0.82608695700000001</v>
      </c>
      <c r="M3" s="89">
        <v>-1.4334</v>
      </c>
      <c r="N3" s="89">
        <v>1.6178999999999999</v>
      </c>
      <c r="O3" s="89">
        <v>2</v>
      </c>
    </row>
    <row r="4" spans="1:15" x14ac:dyDescent="0.25">
      <c r="A4" s="89" t="s">
        <v>768</v>
      </c>
      <c r="B4" s="89" t="s">
        <v>769</v>
      </c>
      <c r="C4" s="89" t="s">
        <v>770</v>
      </c>
      <c r="D4" s="89">
        <v>123569</v>
      </c>
      <c r="E4" s="89" t="s">
        <v>771</v>
      </c>
      <c r="F4" s="89">
        <v>3204906</v>
      </c>
      <c r="G4" s="89" t="s">
        <v>780</v>
      </c>
      <c r="H4" s="89" t="s">
        <v>86</v>
      </c>
      <c r="I4" s="89">
        <v>46</v>
      </c>
      <c r="J4" s="89">
        <v>38</v>
      </c>
      <c r="K4" s="89">
        <v>36</v>
      </c>
      <c r="L4" s="89">
        <v>0.94736842099999996</v>
      </c>
      <c r="M4" s="89">
        <v>9.2100000000000001E-2</v>
      </c>
      <c r="N4" s="89">
        <v>2.2269000000000001</v>
      </c>
      <c r="O4" s="89">
        <v>3</v>
      </c>
    </row>
    <row r="5" spans="1:15" x14ac:dyDescent="0.25">
      <c r="A5" s="89" t="s">
        <v>768</v>
      </c>
      <c r="B5" s="89" t="s">
        <v>769</v>
      </c>
      <c r="C5" s="89" t="s">
        <v>770</v>
      </c>
      <c r="D5" s="89">
        <v>1319229</v>
      </c>
      <c r="E5" s="89" t="s">
        <v>771</v>
      </c>
      <c r="F5" s="89">
        <v>3200607</v>
      </c>
      <c r="G5" s="89" t="s">
        <v>782</v>
      </c>
      <c r="H5" s="89" t="s">
        <v>86</v>
      </c>
      <c r="I5" s="89">
        <v>20</v>
      </c>
      <c r="J5" s="89">
        <v>20</v>
      </c>
      <c r="K5" s="89">
        <v>19</v>
      </c>
      <c r="L5" s="89">
        <v>0.95</v>
      </c>
      <c r="M5" s="89">
        <v>4.0556000000000001</v>
      </c>
      <c r="N5" s="89">
        <v>4.1531000000000002</v>
      </c>
      <c r="O5" s="89">
        <v>5</v>
      </c>
    </row>
    <row r="6" spans="1:15" x14ac:dyDescent="0.25">
      <c r="A6" s="89" t="s">
        <v>768</v>
      </c>
      <c r="B6" s="89" t="s">
        <v>769</v>
      </c>
      <c r="C6" s="89" t="s">
        <v>770</v>
      </c>
      <c r="D6" s="89">
        <v>1103831</v>
      </c>
      <c r="E6" s="89" t="s">
        <v>771</v>
      </c>
      <c r="F6" s="89">
        <v>3204609</v>
      </c>
      <c r="G6" s="89" t="s">
        <v>772</v>
      </c>
      <c r="H6" s="89" t="s">
        <v>86</v>
      </c>
      <c r="I6" s="89">
        <v>30</v>
      </c>
      <c r="J6" s="89">
        <v>28</v>
      </c>
      <c r="K6" s="89">
        <v>27</v>
      </c>
      <c r="L6" s="89">
        <v>0.96428571399999996</v>
      </c>
      <c r="M6" s="89">
        <v>0.43769999999999998</v>
      </c>
      <c r="N6" s="89">
        <v>3.1021999999999998</v>
      </c>
      <c r="O6" s="89">
        <v>4</v>
      </c>
    </row>
    <row r="7" spans="1:15" x14ac:dyDescent="0.25">
      <c r="A7" s="89" t="s">
        <v>768</v>
      </c>
      <c r="B7" s="89" t="s">
        <v>769</v>
      </c>
      <c r="C7" s="89" t="s">
        <v>770</v>
      </c>
      <c r="D7" s="89">
        <v>121880</v>
      </c>
      <c r="E7" s="89" t="s">
        <v>771</v>
      </c>
      <c r="F7" s="89">
        <v>3201308</v>
      </c>
      <c r="G7" s="89" t="s">
        <v>784</v>
      </c>
      <c r="H7" s="89" t="s">
        <v>86</v>
      </c>
      <c r="I7" s="89">
        <v>63</v>
      </c>
      <c r="J7" s="89">
        <v>58</v>
      </c>
      <c r="K7" s="89">
        <v>48</v>
      </c>
      <c r="L7" s="89">
        <v>0.82758620699999996</v>
      </c>
      <c r="M7" s="89">
        <v>-0.83579999999999999</v>
      </c>
      <c r="N7" s="89">
        <v>2.1435</v>
      </c>
      <c r="O7" s="89">
        <v>3</v>
      </c>
    </row>
    <row r="8" spans="1:15" x14ac:dyDescent="0.25">
      <c r="A8" s="89" t="s">
        <v>768</v>
      </c>
      <c r="B8" s="89" t="s">
        <v>769</v>
      </c>
      <c r="C8" s="89" t="s">
        <v>770</v>
      </c>
      <c r="D8" s="89">
        <v>102499</v>
      </c>
      <c r="E8" s="89" t="s">
        <v>771</v>
      </c>
      <c r="F8" s="89">
        <v>3205002</v>
      </c>
      <c r="G8" s="89" t="s">
        <v>778</v>
      </c>
      <c r="H8" s="89" t="s">
        <v>86</v>
      </c>
      <c r="I8" s="89">
        <v>49</v>
      </c>
      <c r="J8" s="89">
        <v>39</v>
      </c>
      <c r="K8" s="89">
        <v>17</v>
      </c>
      <c r="L8" s="89">
        <v>0.43589743600000003</v>
      </c>
      <c r="M8" s="89">
        <v>0.16980000000000001</v>
      </c>
      <c r="N8" s="89">
        <v>2.7789999999999999</v>
      </c>
      <c r="O8" s="89">
        <v>3</v>
      </c>
    </row>
    <row r="9" spans="1:15" x14ac:dyDescent="0.25">
      <c r="A9" s="89" t="s">
        <v>768</v>
      </c>
      <c r="B9" s="89" t="s">
        <v>769</v>
      </c>
      <c r="C9" s="89" t="s">
        <v>770</v>
      </c>
      <c r="D9" s="89">
        <v>88399</v>
      </c>
      <c r="E9" s="89" t="s">
        <v>771</v>
      </c>
      <c r="F9" s="89">
        <v>3205309</v>
      </c>
      <c r="G9" s="89" t="s">
        <v>776</v>
      </c>
      <c r="H9" s="89" t="s">
        <v>86</v>
      </c>
      <c r="I9" s="89">
        <v>47</v>
      </c>
      <c r="J9" s="89">
        <v>43</v>
      </c>
      <c r="K9" s="89">
        <v>34</v>
      </c>
      <c r="L9" s="89">
        <v>0.79069767400000002</v>
      </c>
      <c r="M9" s="89">
        <v>2.0828000000000002</v>
      </c>
      <c r="N9" s="89">
        <v>3.2867000000000002</v>
      </c>
      <c r="O9" s="89">
        <v>4</v>
      </c>
    </row>
    <row r="10" spans="1:15" x14ac:dyDescent="0.25">
      <c r="A10" s="89" t="s">
        <v>768</v>
      </c>
      <c r="B10" s="89" t="s">
        <v>769</v>
      </c>
      <c r="C10" s="89" t="s">
        <v>770</v>
      </c>
      <c r="D10" s="89">
        <v>121884</v>
      </c>
      <c r="E10" s="89" t="s">
        <v>771</v>
      </c>
      <c r="F10" s="89">
        <v>3205309</v>
      </c>
      <c r="G10" s="89" t="s">
        <v>776</v>
      </c>
      <c r="H10" s="89" t="s">
        <v>86</v>
      </c>
      <c r="I10" s="89">
        <v>32</v>
      </c>
      <c r="J10" s="89">
        <v>32</v>
      </c>
      <c r="K10" s="89">
        <v>25</v>
      </c>
      <c r="L10" s="89">
        <v>0.78125</v>
      </c>
      <c r="M10" s="89">
        <v>0.43990000000000001</v>
      </c>
      <c r="N10" s="89">
        <v>2.58</v>
      </c>
      <c r="O10" s="89">
        <v>3</v>
      </c>
    </row>
    <row r="11" spans="1:15" x14ac:dyDescent="0.25">
      <c r="A11" s="89" t="s">
        <v>768</v>
      </c>
      <c r="B11" s="89" t="s">
        <v>769</v>
      </c>
      <c r="C11" s="89" t="s">
        <v>770</v>
      </c>
      <c r="D11" s="89">
        <v>1181815</v>
      </c>
      <c r="E11" s="89" t="s">
        <v>771</v>
      </c>
      <c r="F11" s="89">
        <v>3201209</v>
      </c>
      <c r="G11" s="89" t="s">
        <v>781</v>
      </c>
      <c r="H11" s="89" t="s">
        <v>86</v>
      </c>
      <c r="I11" s="89">
        <v>17</v>
      </c>
      <c r="J11" s="89">
        <v>16</v>
      </c>
      <c r="K11" s="89">
        <v>15</v>
      </c>
      <c r="L11" s="89">
        <v>0.9375</v>
      </c>
      <c r="M11" s="89">
        <v>-1.4200000000000001E-2</v>
      </c>
      <c r="N11" s="89">
        <v>2.1751999999999998</v>
      </c>
      <c r="O11" s="89">
        <v>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11"/>
  <sheetViews>
    <sheetView workbookViewId="0"/>
  </sheetViews>
  <sheetFormatPr defaultColWidth="12.6640625" defaultRowHeight="15" customHeight="1" x14ac:dyDescent="0.25"/>
  <sheetData>
    <row r="1" spans="1:39" x14ac:dyDescent="0.25">
      <c r="A1" s="89" t="s">
        <v>748</v>
      </c>
      <c r="B1" s="89" t="s">
        <v>749</v>
      </c>
      <c r="C1" s="89" t="s">
        <v>750</v>
      </c>
      <c r="D1" s="89" t="s">
        <v>751</v>
      </c>
      <c r="E1" s="89" t="s">
        <v>752</v>
      </c>
      <c r="F1" s="89" t="s">
        <v>753</v>
      </c>
      <c r="G1" s="89" t="s">
        <v>754</v>
      </c>
      <c r="H1" s="89" t="s">
        <v>755</v>
      </c>
      <c r="I1" s="89" t="s">
        <v>756</v>
      </c>
      <c r="J1" s="89" t="s">
        <v>757</v>
      </c>
      <c r="K1" s="89" t="s">
        <v>758</v>
      </c>
      <c r="L1" s="89" t="s">
        <v>759</v>
      </c>
      <c r="M1" s="89" t="s">
        <v>760</v>
      </c>
      <c r="N1" s="89" t="s">
        <v>761</v>
      </c>
      <c r="O1" s="89" t="s">
        <v>786</v>
      </c>
      <c r="P1" s="89" t="s">
        <v>9</v>
      </c>
      <c r="Q1" s="89" t="s">
        <v>10</v>
      </c>
      <c r="R1" s="89" t="s">
        <v>11</v>
      </c>
      <c r="S1" s="89" t="s">
        <v>12</v>
      </c>
      <c r="T1" s="89" t="s">
        <v>763</v>
      </c>
      <c r="U1" s="89" t="s">
        <v>792</v>
      </c>
      <c r="V1" s="89" t="s">
        <v>793</v>
      </c>
      <c r="W1" s="89" t="s">
        <v>789</v>
      </c>
      <c r="X1" s="89" t="s">
        <v>794</v>
      </c>
      <c r="Y1" s="89" t="s">
        <v>795</v>
      </c>
      <c r="Z1" s="89" t="s">
        <v>796</v>
      </c>
      <c r="AA1" s="89" t="s">
        <v>797</v>
      </c>
      <c r="AB1" s="89" t="s">
        <v>798</v>
      </c>
      <c r="AC1" s="89" t="s">
        <v>799</v>
      </c>
      <c r="AD1" s="89" t="s">
        <v>800</v>
      </c>
      <c r="AE1" s="89" t="s">
        <v>801</v>
      </c>
      <c r="AF1" s="89" t="s">
        <v>802</v>
      </c>
      <c r="AG1" s="89" t="s">
        <v>803</v>
      </c>
      <c r="AH1" s="89" t="s">
        <v>804</v>
      </c>
      <c r="AI1" s="89" t="s">
        <v>805</v>
      </c>
      <c r="AJ1" s="89" t="s">
        <v>806</v>
      </c>
      <c r="AK1" s="89" t="s">
        <v>807</v>
      </c>
      <c r="AL1" s="89" t="s">
        <v>808</v>
      </c>
      <c r="AM1" s="89" t="s">
        <v>765</v>
      </c>
    </row>
    <row r="2" spans="1:39" x14ac:dyDescent="0.25">
      <c r="A2" s="89">
        <v>2019</v>
      </c>
      <c r="B2" s="89">
        <v>17</v>
      </c>
      <c r="C2" s="89" t="s">
        <v>766</v>
      </c>
      <c r="D2" s="89">
        <v>1808</v>
      </c>
      <c r="E2" s="89" t="s">
        <v>767</v>
      </c>
      <c r="F2" s="89" t="s">
        <v>768</v>
      </c>
      <c r="G2" s="89" t="s">
        <v>769</v>
      </c>
      <c r="H2" s="89" t="s">
        <v>770</v>
      </c>
      <c r="I2" s="89">
        <v>1103831</v>
      </c>
      <c r="J2" s="89" t="s">
        <v>771</v>
      </c>
      <c r="K2" s="89">
        <v>3204609</v>
      </c>
      <c r="L2" s="89" t="s">
        <v>772</v>
      </c>
      <c r="M2" s="89" t="s">
        <v>86</v>
      </c>
      <c r="N2" s="89">
        <v>30</v>
      </c>
      <c r="O2" s="89">
        <v>28</v>
      </c>
      <c r="P2" s="89">
        <v>39.61</v>
      </c>
      <c r="Q2" s="89">
        <v>2.6789999999999998</v>
      </c>
      <c r="R2" s="89">
        <v>61.164000000000001</v>
      </c>
      <c r="S2" s="89">
        <v>3.7511000000000001</v>
      </c>
      <c r="T2" s="89">
        <v>3.4830000000000001</v>
      </c>
      <c r="U2" s="89">
        <v>27</v>
      </c>
      <c r="V2" s="89">
        <v>0.96399999999999997</v>
      </c>
      <c r="W2" s="89">
        <v>0.437</v>
      </c>
      <c r="X2" s="89">
        <v>3.1019999999999999</v>
      </c>
      <c r="Y2" s="89">
        <v>5.1870000000000003</v>
      </c>
      <c r="Z2" s="89">
        <v>2.7090000000000001</v>
      </c>
      <c r="AA2" s="89">
        <v>4.3170000000000002</v>
      </c>
      <c r="AB2" s="89">
        <v>1.5860000000000001</v>
      </c>
      <c r="AC2" s="89">
        <v>4.2030000000000003</v>
      </c>
      <c r="AD2" s="89">
        <v>1.589</v>
      </c>
      <c r="AE2" s="89">
        <v>0.95299999999999996</v>
      </c>
      <c r="AF2" s="89">
        <v>4.2089999999999996</v>
      </c>
      <c r="AG2" s="89">
        <v>0.60399999999999998</v>
      </c>
      <c r="AH2" s="89">
        <v>3.0230000000000001</v>
      </c>
      <c r="AI2" s="89">
        <v>1</v>
      </c>
      <c r="AJ2" s="89">
        <v>5</v>
      </c>
      <c r="AK2" s="89">
        <v>3.2480000000000002</v>
      </c>
      <c r="AL2" s="89">
        <v>4</v>
      </c>
    </row>
    <row r="3" spans="1:39" x14ac:dyDescent="0.25">
      <c r="A3" s="89">
        <v>2019</v>
      </c>
      <c r="B3" s="89">
        <v>17</v>
      </c>
      <c r="C3" s="89" t="s">
        <v>766</v>
      </c>
      <c r="D3" s="89">
        <v>1808</v>
      </c>
      <c r="E3" s="89" t="s">
        <v>767</v>
      </c>
      <c r="F3" s="89" t="s">
        <v>768</v>
      </c>
      <c r="G3" s="89" t="s">
        <v>769</v>
      </c>
      <c r="H3" s="89" t="s">
        <v>770</v>
      </c>
      <c r="I3" s="89">
        <v>1117583</v>
      </c>
      <c r="J3" s="89" t="s">
        <v>771</v>
      </c>
      <c r="K3" s="89">
        <v>3201506</v>
      </c>
      <c r="L3" s="89" t="s">
        <v>773</v>
      </c>
      <c r="M3" s="89" t="s">
        <v>86</v>
      </c>
      <c r="N3" s="89">
        <v>23</v>
      </c>
      <c r="O3" s="89">
        <v>23</v>
      </c>
      <c r="P3" s="89">
        <v>38.700000000000003</v>
      </c>
      <c r="Q3" s="89">
        <v>2.5379999999999998</v>
      </c>
      <c r="R3" s="89">
        <v>60.725999999999999</v>
      </c>
      <c r="S3" s="89">
        <v>3.6817000000000002</v>
      </c>
      <c r="T3" s="89">
        <v>3.3959999999999999</v>
      </c>
      <c r="U3" s="89">
        <v>19</v>
      </c>
      <c r="V3" s="89">
        <v>0.82599999999999996</v>
      </c>
      <c r="W3" s="89">
        <v>-1.4339999999999999</v>
      </c>
      <c r="X3" s="89">
        <v>1.617</v>
      </c>
      <c r="Y3" s="89">
        <v>5.1360000000000001</v>
      </c>
      <c r="Z3" s="89">
        <v>2.5649999999999999</v>
      </c>
      <c r="AA3" s="89">
        <v>5.117</v>
      </c>
      <c r="AB3" s="89">
        <v>3.2090000000000001</v>
      </c>
      <c r="AC3" s="89">
        <v>4.88</v>
      </c>
      <c r="AD3" s="89">
        <v>2.8740000000000001</v>
      </c>
      <c r="AE3" s="89">
        <v>1</v>
      </c>
      <c r="AF3" s="89">
        <v>5</v>
      </c>
      <c r="AG3" s="89">
        <v>0.75</v>
      </c>
      <c r="AH3" s="89">
        <v>3.75</v>
      </c>
      <c r="AI3" s="89">
        <v>1</v>
      </c>
      <c r="AJ3" s="89">
        <v>5</v>
      </c>
      <c r="AK3" s="89">
        <v>2.9820000000000002</v>
      </c>
      <c r="AL3" s="89">
        <v>4</v>
      </c>
    </row>
    <row r="4" spans="1:39" x14ac:dyDescent="0.25">
      <c r="A4" s="89">
        <v>2019</v>
      </c>
      <c r="B4" s="89">
        <v>21</v>
      </c>
      <c r="C4" s="89" t="s">
        <v>774</v>
      </c>
      <c r="D4" s="89">
        <v>1808</v>
      </c>
      <c r="E4" s="89" t="s">
        <v>767</v>
      </c>
      <c r="F4" s="89" t="s">
        <v>768</v>
      </c>
      <c r="G4" s="89" t="s">
        <v>769</v>
      </c>
      <c r="H4" s="89" t="s">
        <v>770</v>
      </c>
      <c r="I4" s="89">
        <v>1181819</v>
      </c>
      <c r="J4" s="89" t="s">
        <v>771</v>
      </c>
      <c r="K4" s="89">
        <v>3201506</v>
      </c>
      <c r="L4" s="89" t="s">
        <v>773</v>
      </c>
      <c r="M4" s="89" t="s">
        <v>86</v>
      </c>
      <c r="N4" s="89">
        <v>40</v>
      </c>
      <c r="O4" s="89">
        <v>36</v>
      </c>
      <c r="P4" s="89">
        <v>44.058</v>
      </c>
      <c r="Q4" s="89">
        <v>2.6219999999999999</v>
      </c>
      <c r="R4" s="89">
        <v>58.694000000000003</v>
      </c>
      <c r="S4" s="89">
        <v>2.5710000000000002</v>
      </c>
      <c r="T4" s="89">
        <v>2.5840000000000001</v>
      </c>
      <c r="U4" s="89">
        <v>34</v>
      </c>
      <c r="V4" s="89">
        <v>0.94399999999999995</v>
      </c>
      <c r="W4" s="89">
        <v>-1.8120000000000001</v>
      </c>
      <c r="X4" s="89">
        <v>1.097</v>
      </c>
      <c r="Y4" s="89">
        <v>5.4139999999999997</v>
      </c>
      <c r="Z4" s="89">
        <v>3.3570000000000002</v>
      </c>
      <c r="AA4" s="89">
        <v>5.5960000000000001</v>
      </c>
      <c r="AB4" s="89">
        <v>4.2229999999999999</v>
      </c>
      <c r="AC4" s="89">
        <v>4.7640000000000002</v>
      </c>
      <c r="AD4" s="89">
        <v>3.1469999999999998</v>
      </c>
      <c r="AE4" s="89">
        <v>0.92800000000000005</v>
      </c>
      <c r="AF4" s="89">
        <v>4.38</v>
      </c>
      <c r="AG4" s="89">
        <v>0.214</v>
      </c>
      <c r="AH4" s="89">
        <v>1.071</v>
      </c>
      <c r="AI4" s="89">
        <v>1</v>
      </c>
      <c r="AJ4" s="89">
        <v>5</v>
      </c>
      <c r="AK4" s="89">
        <v>2.306</v>
      </c>
      <c r="AL4" s="89">
        <v>3</v>
      </c>
    </row>
    <row r="5" spans="1:39" x14ac:dyDescent="0.25">
      <c r="A5" s="89">
        <v>2019</v>
      </c>
      <c r="B5" s="89">
        <v>5806</v>
      </c>
      <c r="C5" s="89" t="s">
        <v>775</v>
      </c>
      <c r="D5" s="89">
        <v>1808</v>
      </c>
      <c r="E5" s="89" t="s">
        <v>767</v>
      </c>
      <c r="F5" s="89" t="s">
        <v>768</v>
      </c>
      <c r="G5" s="89" t="s">
        <v>769</v>
      </c>
      <c r="H5" s="89" t="s">
        <v>770</v>
      </c>
      <c r="I5" s="89">
        <v>88399</v>
      </c>
      <c r="J5" s="89" t="s">
        <v>771</v>
      </c>
      <c r="K5" s="89">
        <v>3205309</v>
      </c>
      <c r="L5" s="89" t="s">
        <v>776</v>
      </c>
      <c r="M5" s="89" t="s">
        <v>86</v>
      </c>
      <c r="N5" s="89">
        <v>47</v>
      </c>
      <c r="O5" s="89">
        <v>43</v>
      </c>
      <c r="P5" s="89">
        <v>56.045999999999999</v>
      </c>
      <c r="Q5" s="89">
        <v>4.5369999999999999</v>
      </c>
      <c r="R5" s="89">
        <v>47.255000000000003</v>
      </c>
      <c r="S5" s="89">
        <v>4.0331000000000001</v>
      </c>
      <c r="T5" s="89">
        <v>4.1589999999999998</v>
      </c>
      <c r="U5" s="89">
        <v>34</v>
      </c>
      <c r="V5" s="89">
        <v>0.79</v>
      </c>
      <c r="W5" s="89">
        <v>2.0819999999999999</v>
      </c>
      <c r="X5" s="89">
        <v>3.286</v>
      </c>
      <c r="Y5" s="89">
        <v>5.2169999999999996</v>
      </c>
      <c r="Z5" s="89">
        <v>3.4409999999999998</v>
      </c>
      <c r="AA5" s="89">
        <v>5.37</v>
      </c>
      <c r="AB5" s="89">
        <v>3.78</v>
      </c>
      <c r="AC5" s="89">
        <v>5.399</v>
      </c>
      <c r="AD5" s="89">
        <v>4.2210000000000001</v>
      </c>
      <c r="AE5" s="89">
        <v>0.98099999999999998</v>
      </c>
      <c r="AF5" s="89">
        <v>4.7910000000000004</v>
      </c>
      <c r="AG5" s="89">
        <v>0.61099999999999999</v>
      </c>
      <c r="AH5" s="89">
        <v>3.0550000000000002</v>
      </c>
      <c r="AI5" s="89">
        <v>1</v>
      </c>
      <c r="AJ5" s="89">
        <v>5</v>
      </c>
      <c r="AK5" s="89">
        <v>3.7269999999999999</v>
      </c>
      <c r="AL5" s="89">
        <v>4</v>
      </c>
    </row>
    <row r="6" spans="1:39" x14ac:dyDescent="0.25">
      <c r="A6" s="89">
        <v>2019</v>
      </c>
      <c r="B6" s="89">
        <v>5814</v>
      </c>
      <c r="C6" s="89" t="s">
        <v>777</v>
      </c>
      <c r="D6" s="89">
        <v>1808</v>
      </c>
      <c r="E6" s="89" t="s">
        <v>767</v>
      </c>
      <c r="F6" s="89" t="s">
        <v>768</v>
      </c>
      <c r="G6" s="89" t="s">
        <v>769</v>
      </c>
      <c r="H6" s="89" t="s">
        <v>770</v>
      </c>
      <c r="I6" s="89">
        <v>102499</v>
      </c>
      <c r="J6" s="89" t="s">
        <v>771</v>
      </c>
      <c r="K6" s="89">
        <v>3205002</v>
      </c>
      <c r="L6" s="89" t="s">
        <v>778</v>
      </c>
      <c r="M6" s="89" t="s">
        <v>86</v>
      </c>
      <c r="N6" s="89">
        <v>49</v>
      </c>
      <c r="O6" s="89">
        <v>39</v>
      </c>
      <c r="P6" s="89">
        <v>46.963999999999999</v>
      </c>
      <c r="Q6" s="89">
        <v>3.1059999999999999</v>
      </c>
      <c r="R6" s="89">
        <v>44.13</v>
      </c>
      <c r="S6" s="89">
        <v>3.0754999999999999</v>
      </c>
      <c r="T6" s="89">
        <v>3.0830000000000002</v>
      </c>
      <c r="U6" s="89">
        <v>17</v>
      </c>
      <c r="V6" s="89">
        <v>0.435</v>
      </c>
      <c r="W6" s="89">
        <v>0.16900000000000001</v>
      </c>
      <c r="X6" s="89">
        <v>2.778</v>
      </c>
      <c r="Y6" s="89">
        <v>5.0759999999999996</v>
      </c>
      <c r="Z6" s="89">
        <v>3.0139999999999998</v>
      </c>
      <c r="AA6" s="89">
        <v>5.1239999999999997</v>
      </c>
      <c r="AB6" s="89">
        <v>3.1629999999999998</v>
      </c>
      <c r="AC6" s="89">
        <v>4.9329999999999998</v>
      </c>
      <c r="AD6" s="89">
        <v>3.6080000000000001</v>
      </c>
      <c r="AE6" s="89">
        <v>1</v>
      </c>
      <c r="AF6" s="89">
        <v>5</v>
      </c>
      <c r="AG6" s="89">
        <v>0.80700000000000005</v>
      </c>
      <c r="AH6" s="89">
        <v>4.0380000000000003</v>
      </c>
      <c r="AI6" s="89">
        <v>1</v>
      </c>
      <c r="AJ6" s="89">
        <v>5</v>
      </c>
      <c r="AK6" s="89">
        <v>3.419</v>
      </c>
      <c r="AL6" s="89">
        <v>4</v>
      </c>
    </row>
    <row r="7" spans="1:39" x14ac:dyDescent="0.25">
      <c r="A7" s="89">
        <v>2019</v>
      </c>
      <c r="B7" s="89">
        <v>5902</v>
      </c>
      <c r="C7" s="89" t="s">
        <v>779</v>
      </c>
      <c r="D7" s="89">
        <v>1808</v>
      </c>
      <c r="E7" s="89" t="s">
        <v>767</v>
      </c>
      <c r="F7" s="89" t="s">
        <v>768</v>
      </c>
      <c r="G7" s="89" t="s">
        <v>769</v>
      </c>
      <c r="H7" s="89" t="s">
        <v>770</v>
      </c>
      <c r="I7" s="89">
        <v>123569</v>
      </c>
      <c r="J7" s="89" t="s">
        <v>771</v>
      </c>
      <c r="K7" s="89">
        <v>3204906</v>
      </c>
      <c r="L7" s="89" t="s">
        <v>780</v>
      </c>
      <c r="M7" s="89" t="s">
        <v>86</v>
      </c>
      <c r="N7" s="89">
        <v>46</v>
      </c>
      <c r="O7" s="89">
        <v>38</v>
      </c>
      <c r="P7" s="89">
        <v>48.241999999999997</v>
      </c>
      <c r="Q7" s="89">
        <v>3.1859999999999999</v>
      </c>
      <c r="R7" s="89">
        <v>39.563000000000002</v>
      </c>
      <c r="S7" s="89">
        <v>2.9</v>
      </c>
      <c r="T7" s="89">
        <v>2.9710000000000001</v>
      </c>
      <c r="U7" s="89">
        <v>36</v>
      </c>
      <c r="V7" s="89">
        <v>0.94699999999999995</v>
      </c>
      <c r="W7" s="89">
        <v>9.1999999999999998E-2</v>
      </c>
      <c r="X7" s="89">
        <v>2.226</v>
      </c>
      <c r="Y7" s="89">
        <v>4.7359999999999998</v>
      </c>
      <c r="Z7" s="89">
        <v>2.5419999999999998</v>
      </c>
      <c r="AA7" s="89">
        <v>4.6820000000000004</v>
      </c>
      <c r="AB7" s="89">
        <v>2.3340000000000001</v>
      </c>
      <c r="AC7" s="89">
        <v>4.649</v>
      </c>
      <c r="AD7" s="89">
        <v>3.2229999999999999</v>
      </c>
      <c r="AE7" s="89">
        <v>0.88</v>
      </c>
      <c r="AF7" s="89">
        <v>3.4870000000000001</v>
      </c>
      <c r="AG7" s="89">
        <v>0.16600000000000001</v>
      </c>
      <c r="AH7" s="89">
        <v>0.83299999999999996</v>
      </c>
      <c r="AI7" s="89">
        <v>1</v>
      </c>
      <c r="AJ7" s="89">
        <v>5</v>
      </c>
      <c r="AK7" s="89">
        <v>2.5230000000000001</v>
      </c>
      <c r="AL7" s="89">
        <v>3</v>
      </c>
    </row>
    <row r="8" spans="1:39" x14ac:dyDescent="0.25">
      <c r="A8" s="89">
        <v>2019</v>
      </c>
      <c r="B8" s="89">
        <v>5902</v>
      </c>
      <c r="C8" s="89" t="s">
        <v>779</v>
      </c>
      <c r="D8" s="89">
        <v>1808</v>
      </c>
      <c r="E8" s="89" t="s">
        <v>767</v>
      </c>
      <c r="F8" s="89" t="s">
        <v>768</v>
      </c>
      <c r="G8" s="89" t="s">
        <v>769</v>
      </c>
      <c r="H8" s="89" t="s">
        <v>770</v>
      </c>
      <c r="I8" s="89">
        <v>1181815</v>
      </c>
      <c r="J8" s="89" t="s">
        <v>771</v>
      </c>
      <c r="K8" s="89">
        <v>3201209</v>
      </c>
      <c r="L8" s="89" t="s">
        <v>781</v>
      </c>
      <c r="M8" s="89" t="s">
        <v>86</v>
      </c>
      <c r="N8" s="89">
        <v>17</v>
      </c>
      <c r="O8" s="89">
        <v>16</v>
      </c>
      <c r="P8" s="89">
        <v>41.737000000000002</v>
      </c>
      <c r="Q8" s="89">
        <v>2.1779999999999999</v>
      </c>
      <c r="R8" s="89">
        <v>39.555999999999997</v>
      </c>
      <c r="S8" s="89">
        <v>2.899</v>
      </c>
      <c r="T8" s="89">
        <v>2.718</v>
      </c>
      <c r="U8" s="89">
        <v>15</v>
      </c>
      <c r="V8" s="89">
        <v>0.93700000000000006</v>
      </c>
      <c r="W8" s="89">
        <v>-1.4999999999999999E-2</v>
      </c>
      <c r="X8" s="89">
        <v>2.1749999999999998</v>
      </c>
      <c r="Y8" s="89">
        <v>4.63</v>
      </c>
      <c r="Z8" s="89">
        <v>2.3359999999999999</v>
      </c>
      <c r="AA8" s="89">
        <v>4.2220000000000004</v>
      </c>
      <c r="AB8" s="89">
        <v>1.4039999999999999</v>
      </c>
      <c r="AC8" s="89">
        <v>2.722</v>
      </c>
      <c r="AD8" s="89">
        <v>0.68799999999999994</v>
      </c>
      <c r="AE8" s="89">
        <v>0.92800000000000005</v>
      </c>
      <c r="AF8" s="89">
        <v>4.0919999999999996</v>
      </c>
      <c r="AG8" s="89">
        <v>0.35699999999999998</v>
      </c>
      <c r="AH8" s="89">
        <v>1.7849999999999999</v>
      </c>
      <c r="AI8" s="89">
        <v>1</v>
      </c>
      <c r="AJ8" s="89">
        <v>5</v>
      </c>
      <c r="AK8" s="89">
        <v>2.5169999999999999</v>
      </c>
      <c r="AL8" s="89">
        <v>3</v>
      </c>
    </row>
    <row r="9" spans="1:39" x14ac:dyDescent="0.25">
      <c r="A9" s="89">
        <v>2019</v>
      </c>
      <c r="B9" s="89">
        <v>5902</v>
      </c>
      <c r="C9" s="89" t="s">
        <v>779</v>
      </c>
      <c r="D9" s="89">
        <v>1808</v>
      </c>
      <c r="E9" s="89" t="s">
        <v>767</v>
      </c>
      <c r="F9" s="89" t="s">
        <v>768</v>
      </c>
      <c r="G9" s="89" t="s">
        <v>769</v>
      </c>
      <c r="H9" s="89" t="s">
        <v>770</v>
      </c>
      <c r="I9" s="89">
        <v>1319229</v>
      </c>
      <c r="J9" s="89" t="s">
        <v>771</v>
      </c>
      <c r="K9" s="89">
        <v>3200607</v>
      </c>
      <c r="L9" s="89" t="s">
        <v>782</v>
      </c>
      <c r="M9" s="89" t="s">
        <v>86</v>
      </c>
      <c r="N9" s="89">
        <v>20</v>
      </c>
      <c r="O9" s="89">
        <v>20</v>
      </c>
      <c r="P9" s="89">
        <v>51.97</v>
      </c>
      <c r="Q9" s="89">
        <v>3.7629999999999999</v>
      </c>
      <c r="R9" s="89">
        <v>48.094999999999999</v>
      </c>
      <c r="S9" s="89">
        <v>4.2152000000000003</v>
      </c>
      <c r="T9" s="89">
        <v>4.1020000000000003</v>
      </c>
      <c r="U9" s="89">
        <v>19</v>
      </c>
      <c r="V9" s="89">
        <v>0.94899999999999995</v>
      </c>
      <c r="W9" s="89">
        <v>4.0549999999999997</v>
      </c>
      <c r="X9" s="89">
        <v>4.1529999999999996</v>
      </c>
      <c r="Y9" s="89">
        <v>5.3019999999999996</v>
      </c>
      <c r="Z9" s="89">
        <v>3.6440000000000001</v>
      </c>
      <c r="AA9" s="89">
        <v>5.2750000000000004</v>
      </c>
      <c r="AB9" s="89">
        <v>3.5350000000000001</v>
      </c>
      <c r="AC9" s="89">
        <v>5.008</v>
      </c>
      <c r="AD9" s="89">
        <v>3.6949999999999998</v>
      </c>
      <c r="AE9" s="89">
        <v>1</v>
      </c>
      <c r="AF9" s="89">
        <v>5</v>
      </c>
      <c r="AG9" s="89">
        <v>0.28499999999999998</v>
      </c>
      <c r="AH9" s="89">
        <v>1.4279999999999999</v>
      </c>
      <c r="AI9" s="89">
        <v>1</v>
      </c>
      <c r="AJ9" s="89">
        <v>5</v>
      </c>
      <c r="AK9" s="89">
        <v>3.78</v>
      </c>
      <c r="AL9" s="89">
        <v>4</v>
      </c>
    </row>
    <row r="10" spans="1:39" x14ac:dyDescent="0.25">
      <c r="A10" s="89">
        <v>2019</v>
      </c>
      <c r="B10" s="89">
        <v>6208</v>
      </c>
      <c r="C10" s="89" t="s">
        <v>783</v>
      </c>
      <c r="D10" s="89">
        <v>1808</v>
      </c>
      <c r="E10" s="89" t="s">
        <v>767</v>
      </c>
      <c r="F10" s="89" t="s">
        <v>768</v>
      </c>
      <c r="G10" s="89" t="s">
        <v>769</v>
      </c>
      <c r="H10" s="89" t="s">
        <v>770</v>
      </c>
      <c r="I10" s="89">
        <v>121880</v>
      </c>
      <c r="J10" s="89" t="s">
        <v>771</v>
      </c>
      <c r="K10" s="89">
        <v>3201308</v>
      </c>
      <c r="L10" s="89" t="s">
        <v>784</v>
      </c>
      <c r="M10" s="89" t="s">
        <v>86</v>
      </c>
      <c r="N10" s="89">
        <v>63</v>
      </c>
      <c r="O10" s="89">
        <v>58</v>
      </c>
      <c r="P10" s="89">
        <v>50.868000000000002</v>
      </c>
      <c r="Q10" s="89">
        <v>3.9430000000000001</v>
      </c>
      <c r="R10" s="89">
        <v>51.822000000000003</v>
      </c>
      <c r="S10" s="89">
        <v>3.4756999999999998</v>
      </c>
      <c r="T10" s="89">
        <v>3.5920000000000001</v>
      </c>
      <c r="U10" s="89">
        <v>48</v>
      </c>
      <c r="V10" s="89">
        <v>0.82699999999999996</v>
      </c>
      <c r="W10" s="89">
        <v>-0.83599999999999997</v>
      </c>
      <c r="X10" s="89">
        <v>2.1429999999999998</v>
      </c>
      <c r="Y10" s="89">
        <v>4.8410000000000002</v>
      </c>
      <c r="Z10" s="89">
        <v>2.4380000000000002</v>
      </c>
      <c r="AA10" s="89">
        <v>5.2469999999999999</v>
      </c>
      <c r="AB10" s="89">
        <v>3.5270000000000001</v>
      </c>
      <c r="AC10" s="89">
        <v>4.258</v>
      </c>
      <c r="AD10" s="89">
        <v>2.581</v>
      </c>
      <c r="AE10" s="89">
        <v>0.93700000000000006</v>
      </c>
      <c r="AF10" s="89">
        <v>4.4029999999999996</v>
      </c>
      <c r="AG10" s="89">
        <v>0.5</v>
      </c>
      <c r="AH10" s="89">
        <v>2.5</v>
      </c>
      <c r="AI10" s="89">
        <v>1</v>
      </c>
      <c r="AJ10" s="89">
        <v>5</v>
      </c>
      <c r="AK10" s="89">
        <v>2.972</v>
      </c>
      <c r="AL10" s="89">
        <v>4</v>
      </c>
    </row>
    <row r="11" spans="1:39" x14ac:dyDescent="0.25">
      <c r="A11" s="89">
        <v>2019</v>
      </c>
      <c r="B11" s="89">
        <v>6307</v>
      </c>
      <c r="C11" s="89" t="s">
        <v>785</v>
      </c>
      <c r="D11" s="89">
        <v>1808</v>
      </c>
      <c r="E11" s="89" t="s">
        <v>767</v>
      </c>
      <c r="F11" s="89" t="s">
        <v>768</v>
      </c>
      <c r="G11" s="89" t="s">
        <v>769</v>
      </c>
      <c r="H11" s="89" t="s">
        <v>770</v>
      </c>
      <c r="I11" s="89">
        <v>121884</v>
      </c>
      <c r="J11" s="89" t="s">
        <v>771</v>
      </c>
      <c r="K11" s="89">
        <v>3205309</v>
      </c>
      <c r="L11" s="89" t="s">
        <v>776</v>
      </c>
      <c r="M11" s="89" t="s">
        <v>86</v>
      </c>
      <c r="N11" s="89">
        <v>32</v>
      </c>
      <c r="O11" s="89">
        <v>32</v>
      </c>
      <c r="P11" s="89">
        <v>55.567999999999998</v>
      </c>
      <c r="Q11" s="89">
        <v>3.7090000000000001</v>
      </c>
      <c r="R11" s="89">
        <v>54.911999999999999</v>
      </c>
      <c r="S11" s="89">
        <v>3.8715999999999999</v>
      </c>
      <c r="T11" s="89">
        <v>3.83</v>
      </c>
      <c r="U11" s="89">
        <v>25</v>
      </c>
      <c r="V11" s="89">
        <v>0.78100000000000003</v>
      </c>
      <c r="W11" s="89">
        <v>0.439</v>
      </c>
      <c r="X11" s="89">
        <v>2.5790000000000002</v>
      </c>
      <c r="Y11" s="89">
        <v>5.2560000000000002</v>
      </c>
      <c r="Z11" s="89">
        <v>2.9980000000000002</v>
      </c>
      <c r="AA11" s="89">
        <v>5.0990000000000002</v>
      </c>
      <c r="AB11" s="89">
        <v>3.2469999999999999</v>
      </c>
      <c r="AC11" s="89">
        <v>4.9909999999999997</v>
      </c>
      <c r="AD11" s="89">
        <v>3.5590000000000002</v>
      </c>
      <c r="AE11" s="89">
        <v>0.96799999999999997</v>
      </c>
      <c r="AF11" s="89">
        <v>4.6479999999999997</v>
      </c>
      <c r="AG11" s="89">
        <v>0.59299999999999997</v>
      </c>
      <c r="AH11" s="89">
        <v>2.968</v>
      </c>
      <c r="AI11" s="89">
        <v>1</v>
      </c>
      <c r="AJ11" s="89">
        <v>5</v>
      </c>
      <c r="AK11" s="89">
        <v>3.3140000000000001</v>
      </c>
      <c r="AL11" s="89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/>
  </sheetViews>
  <sheetFormatPr defaultColWidth="12.6640625" defaultRowHeight="15" customHeight="1" x14ac:dyDescent="0.25"/>
  <cols>
    <col min="1" max="10" width="11.44140625" customWidth="1"/>
    <col min="11" max="26" width="8.6640625" customWidth="1"/>
  </cols>
  <sheetData>
    <row r="1" spans="1:10" ht="12.75" customHeight="1" x14ac:dyDescent="0.25">
      <c r="A1" s="89" t="s">
        <v>20</v>
      </c>
      <c r="B1" s="89" t="s">
        <v>73</v>
      </c>
      <c r="C1" s="89" t="s">
        <v>24</v>
      </c>
      <c r="D1" s="89" t="s">
        <v>27</v>
      </c>
      <c r="E1" s="89" t="s">
        <v>35</v>
      </c>
      <c r="F1" s="89" t="s">
        <v>42</v>
      </c>
      <c r="G1" s="89" t="s">
        <v>76</v>
      </c>
      <c r="H1" s="89" t="s">
        <v>80</v>
      </c>
      <c r="I1" s="89" t="s">
        <v>83</v>
      </c>
      <c r="J1" s="89" t="s">
        <v>809</v>
      </c>
    </row>
    <row r="2" spans="1:10" ht="12.75" customHeight="1" x14ac:dyDescent="0.25">
      <c r="A2" s="89">
        <v>2019</v>
      </c>
      <c r="B2" s="89">
        <v>88399</v>
      </c>
      <c r="C2" s="89">
        <v>1808</v>
      </c>
      <c r="D2" s="89">
        <v>1</v>
      </c>
      <c r="E2" s="89">
        <v>10026</v>
      </c>
      <c r="F2" s="89">
        <v>5806</v>
      </c>
      <c r="G2" s="89">
        <v>1</v>
      </c>
      <c r="H2" s="89">
        <v>3205309</v>
      </c>
      <c r="I2" s="89">
        <v>32</v>
      </c>
      <c r="J2" s="89">
        <v>3</v>
      </c>
    </row>
    <row r="3" spans="1:10" ht="12.75" customHeight="1" x14ac:dyDescent="0.25">
      <c r="A3" s="89">
        <v>2019</v>
      </c>
      <c r="B3" s="89">
        <v>88399</v>
      </c>
      <c r="C3" s="89">
        <v>1808</v>
      </c>
      <c r="D3" s="89">
        <v>1</v>
      </c>
      <c r="E3" s="89">
        <v>10026</v>
      </c>
      <c r="F3" s="89">
        <v>5806</v>
      </c>
      <c r="G3" s="89">
        <v>1</v>
      </c>
      <c r="H3" s="89">
        <v>3205309</v>
      </c>
      <c r="I3" s="89">
        <v>32</v>
      </c>
      <c r="J3" s="89">
        <v>3</v>
      </c>
    </row>
    <row r="4" spans="1:10" ht="12.75" customHeight="1" x14ac:dyDescent="0.25">
      <c r="A4" s="89">
        <v>2019</v>
      </c>
      <c r="B4" s="89">
        <v>88399</v>
      </c>
      <c r="C4" s="89">
        <v>1808</v>
      </c>
      <c r="D4" s="89">
        <v>1</v>
      </c>
      <c r="E4" s="89">
        <v>10026</v>
      </c>
      <c r="F4" s="89">
        <v>5806</v>
      </c>
      <c r="G4" s="89">
        <v>1</v>
      </c>
      <c r="H4" s="89">
        <v>3205309</v>
      </c>
      <c r="I4" s="89">
        <v>32</v>
      </c>
      <c r="J4" s="89">
        <v>3</v>
      </c>
    </row>
    <row r="5" spans="1:10" ht="12.75" customHeight="1" x14ac:dyDescent="0.25">
      <c r="A5" s="89">
        <v>2019</v>
      </c>
      <c r="B5" s="89">
        <v>88399</v>
      </c>
      <c r="C5" s="89">
        <v>1808</v>
      </c>
      <c r="D5" s="89">
        <v>1</v>
      </c>
      <c r="E5" s="89">
        <v>10026</v>
      </c>
      <c r="F5" s="89">
        <v>5806</v>
      </c>
      <c r="G5" s="89">
        <v>1</v>
      </c>
      <c r="H5" s="89">
        <v>3205309</v>
      </c>
      <c r="I5" s="89">
        <v>32</v>
      </c>
      <c r="J5" s="89">
        <v>3</v>
      </c>
    </row>
    <row r="6" spans="1:10" ht="12.75" customHeight="1" x14ac:dyDescent="0.25">
      <c r="A6" s="89">
        <v>2019</v>
      </c>
      <c r="B6" s="89">
        <v>88399</v>
      </c>
      <c r="C6" s="89">
        <v>1808</v>
      </c>
      <c r="D6" s="89">
        <v>1</v>
      </c>
      <c r="E6" s="89">
        <v>10026</v>
      </c>
      <c r="F6" s="89">
        <v>5806</v>
      </c>
      <c r="G6" s="89">
        <v>1</v>
      </c>
      <c r="H6" s="89">
        <v>3205309</v>
      </c>
      <c r="I6" s="89">
        <v>32</v>
      </c>
      <c r="J6" s="89">
        <v>3</v>
      </c>
    </row>
    <row r="7" spans="1:10" ht="12.75" customHeight="1" x14ac:dyDescent="0.25">
      <c r="A7" s="89">
        <v>2019</v>
      </c>
      <c r="B7" s="89">
        <v>88399</v>
      </c>
      <c r="C7" s="89">
        <v>1808</v>
      </c>
      <c r="D7" s="89">
        <v>1</v>
      </c>
      <c r="E7" s="89">
        <v>10026</v>
      </c>
      <c r="F7" s="89">
        <v>5806</v>
      </c>
      <c r="G7" s="89">
        <v>1</v>
      </c>
      <c r="H7" s="89">
        <v>3205309</v>
      </c>
      <c r="I7" s="89">
        <v>32</v>
      </c>
      <c r="J7" s="89">
        <v>3</v>
      </c>
    </row>
    <row r="8" spans="1:10" ht="12.75" customHeight="1" x14ac:dyDescent="0.25">
      <c r="A8" s="89">
        <v>2019</v>
      </c>
      <c r="B8" s="89">
        <v>88399</v>
      </c>
      <c r="C8" s="89">
        <v>1808</v>
      </c>
      <c r="D8" s="89">
        <v>1</v>
      </c>
      <c r="E8" s="89">
        <v>10026</v>
      </c>
      <c r="F8" s="89">
        <v>5806</v>
      </c>
      <c r="G8" s="89">
        <v>1</v>
      </c>
      <c r="H8" s="89">
        <v>3205309</v>
      </c>
      <c r="I8" s="89">
        <v>32</v>
      </c>
      <c r="J8" s="89">
        <v>3</v>
      </c>
    </row>
    <row r="9" spans="1:10" ht="12.75" customHeight="1" x14ac:dyDescent="0.25">
      <c r="A9" s="89">
        <v>2019</v>
      </c>
      <c r="B9" s="89">
        <v>88399</v>
      </c>
      <c r="C9" s="89">
        <v>1808</v>
      </c>
      <c r="D9" s="89">
        <v>1</v>
      </c>
      <c r="E9" s="89">
        <v>10026</v>
      </c>
      <c r="F9" s="89">
        <v>5806</v>
      </c>
      <c r="G9" s="89">
        <v>1</v>
      </c>
      <c r="H9" s="89">
        <v>3205309</v>
      </c>
      <c r="I9" s="89">
        <v>32</v>
      </c>
      <c r="J9" s="89">
        <v>3</v>
      </c>
    </row>
    <row r="10" spans="1:10" ht="12.75" customHeight="1" x14ac:dyDescent="0.25">
      <c r="A10" s="89">
        <v>2019</v>
      </c>
      <c r="B10" s="89">
        <v>88399</v>
      </c>
      <c r="C10" s="89">
        <v>1808</v>
      </c>
      <c r="D10" s="89">
        <v>1</v>
      </c>
      <c r="E10" s="89">
        <v>10026</v>
      </c>
      <c r="F10" s="89">
        <v>5806</v>
      </c>
      <c r="G10" s="89">
        <v>1</v>
      </c>
      <c r="H10" s="89">
        <v>3205309</v>
      </c>
      <c r="I10" s="89">
        <v>32</v>
      </c>
      <c r="J10" s="89">
        <v>3</v>
      </c>
    </row>
    <row r="11" spans="1:10" ht="12.75" customHeight="1" x14ac:dyDescent="0.25">
      <c r="A11" s="89">
        <v>2019</v>
      </c>
      <c r="B11" s="89">
        <v>88399</v>
      </c>
      <c r="C11" s="89">
        <v>1808</v>
      </c>
      <c r="D11" s="89">
        <v>1</v>
      </c>
      <c r="E11" s="89">
        <v>10026</v>
      </c>
      <c r="F11" s="89">
        <v>5806</v>
      </c>
      <c r="G11" s="89">
        <v>1</v>
      </c>
      <c r="H11" s="89">
        <v>3205309</v>
      </c>
      <c r="I11" s="89">
        <v>32</v>
      </c>
      <c r="J11" s="89">
        <v>3</v>
      </c>
    </row>
    <row r="12" spans="1:10" ht="12.75" customHeight="1" x14ac:dyDescent="0.25">
      <c r="A12" s="89">
        <v>2019</v>
      </c>
      <c r="B12" s="89">
        <v>88399</v>
      </c>
      <c r="C12" s="89">
        <v>1808</v>
      </c>
      <c r="D12" s="89">
        <v>1</v>
      </c>
      <c r="E12" s="89">
        <v>10026</v>
      </c>
      <c r="F12" s="89">
        <v>5806</v>
      </c>
      <c r="G12" s="89">
        <v>1</v>
      </c>
      <c r="H12" s="89">
        <v>3205309</v>
      </c>
      <c r="I12" s="89">
        <v>32</v>
      </c>
      <c r="J12" s="89">
        <v>3</v>
      </c>
    </row>
    <row r="13" spans="1:10" ht="12.75" customHeight="1" x14ac:dyDescent="0.25">
      <c r="A13" s="89">
        <v>2019</v>
      </c>
      <c r="B13" s="89">
        <v>88399</v>
      </c>
      <c r="C13" s="89">
        <v>1808</v>
      </c>
      <c r="D13" s="89">
        <v>1</v>
      </c>
      <c r="E13" s="89">
        <v>10026</v>
      </c>
      <c r="F13" s="89">
        <v>5806</v>
      </c>
      <c r="G13" s="89">
        <v>1</v>
      </c>
      <c r="H13" s="89">
        <v>3205309</v>
      </c>
      <c r="I13" s="89">
        <v>32</v>
      </c>
      <c r="J13" s="89">
        <v>3</v>
      </c>
    </row>
    <row r="14" spans="1:10" ht="12.75" customHeight="1" x14ac:dyDescent="0.25">
      <c r="A14" s="89">
        <v>2019</v>
      </c>
      <c r="B14" s="89">
        <v>88399</v>
      </c>
      <c r="C14" s="89">
        <v>1808</v>
      </c>
      <c r="D14" s="89">
        <v>1</v>
      </c>
      <c r="E14" s="89">
        <v>10026</v>
      </c>
      <c r="F14" s="89">
        <v>5806</v>
      </c>
      <c r="G14" s="89">
        <v>1</v>
      </c>
      <c r="H14" s="89">
        <v>3205309</v>
      </c>
      <c r="I14" s="89">
        <v>32</v>
      </c>
      <c r="J14" s="89">
        <v>3</v>
      </c>
    </row>
    <row r="15" spans="1:10" ht="12.75" customHeight="1" x14ac:dyDescent="0.25">
      <c r="A15" s="89">
        <v>2019</v>
      </c>
      <c r="B15" s="89">
        <v>88399</v>
      </c>
      <c r="C15" s="89">
        <v>1808</v>
      </c>
      <c r="D15" s="89">
        <v>1</v>
      </c>
      <c r="E15" s="89">
        <v>10026</v>
      </c>
      <c r="F15" s="89">
        <v>5806</v>
      </c>
      <c r="G15" s="89">
        <v>1</v>
      </c>
      <c r="H15" s="89">
        <v>3205309</v>
      </c>
      <c r="I15" s="89">
        <v>32</v>
      </c>
      <c r="J15" s="89">
        <v>3</v>
      </c>
    </row>
    <row r="16" spans="1:10" ht="12.75" customHeight="1" x14ac:dyDescent="0.25">
      <c r="A16" s="89">
        <v>2019</v>
      </c>
      <c r="B16" s="89">
        <v>88399</v>
      </c>
      <c r="C16" s="89">
        <v>1808</v>
      </c>
      <c r="D16" s="89">
        <v>1</v>
      </c>
      <c r="E16" s="89">
        <v>10026</v>
      </c>
      <c r="F16" s="89">
        <v>5806</v>
      </c>
      <c r="G16" s="89">
        <v>1</v>
      </c>
      <c r="H16" s="89">
        <v>3205309</v>
      </c>
      <c r="I16" s="89">
        <v>32</v>
      </c>
      <c r="J16" s="89">
        <v>3</v>
      </c>
    </row>
    <row r="17" spans="1:10" ht="12.75" customHeight="1" x14ac:dyDescent="0.25">
      <c r="A17" s="89">
        <v>2019</v>
      </c>
      <c r="B17" s="89">
        <v>88399</v>
      </c>
      <c r="C17" s="89">
        <v>1808</v>
      </c>
      <c r="D17" s="89">
        <v>1</v>
      </c>
      <c r="E17" s="89">
        <v>10026</v>
      </c>
      <c r="F17" s="89">
        <v>5806</v>
      </c>
      <c r="G17" s="89">
        <v>1</v>
      </c>
      <c r="H17" s="89">
        <v>3205309</v>
      </c>
      <c r="I17" s="89">
        <v>32</v>
      </c>
      <c r="J17" s="89">
        <v>3</v>
      </c>
    </row>
    <row r="18" spans="1:10" ht="12.75" customHeight="1" x14ac:dyDescent="0.25">
      <c r="A18" s="89">
        <v>2019</v>
      </c>
      <c r="B18" s="89">
        <v>88399</v>
      </c>
      <c r="C18" s="89">
        <v>1808</v>
      </c>
      <c r="D18" s="89">
        <v>1</v>
      </c>
      <c r="E18" s="89">
        <v>10026</v>
      </c>
      <c r="F18" s="89">
        <v>5806</v>
      </c>
      <c r="G18" s="89">
        <v>1</v>
      </c>
      <c r="H18" s="89">
        <v>3205309</v>
      </c>
      <c r="I18" s="89">
        <v>32</v>
      </c>
      <c r="J18" s="89">
        <v>3</v>
      </c>
    </row>
    <row r="19" spans="1:10" ht="12.75" customHeight="1" x14ac:dyDescent="0.25">
      <c r="A19" s="89">
        <v>2019</v>
      </c>
      <c r="B19" s="89">
        <v>88399</v>
      </c>
      <c r="C19" s="89">
        <v>1808</v>
      </c>
      <c r="D19" s="89">
        <v>1</v>
      </c>
      <c r="E19" s="89">
        <v>10026</v>
      </c>
      <c r="F19" s="89">
        <v>5806</v>
      </c>
      <c r="G19" s="89">
        <v>1</v>
      </c>
      <c r="H19" s="89">
        <v>3205309</v>
      </c>
      <c r="I19" s="89">
        <v>32</v>
      </c>
      <c r="J19" s="89">
        <v>3</v>
      </c>
    </row>
    <row r="20" spans="1:10" ht="12.75" customHeight="1" x14ac:dyDescent="0.25">
      <c r="A20" s="89">
        <v>2019</v>
      </c>
      <c r="B20" s="89">
        <v>88399</v>
      </c>
      <c r="C20" s="89">
        <v>1808</v>
      </c>
      <c r="D20" s="89">
        <v>1</v>
      </c>
      <c r="E20" s="89">
        <v>10026</v>
      </c>
      <c r="F20" s="89">
        <v>5806</v>
      </c>
      <c r="G20" s="89">
        <v>1</v>
      </c>
      <c r="H20" s="89">
        <v>3205309</v>
      </c>
      <c r="I20" s="89">
        <v>32</v>
      </c>
      <c r="J20" s="89">
        <v>3</v>
      </c>
    </row>
    <row r="21" spans="1:10" ht="12.75" customHeight="1" x14ac:dyDescent="0.25">
      <c r="A21" s="89">
        <v>2019</v>
      </c>
      <c r="B21" s="89">
        <v>88399</v>
      </c>
      <c r="C21" s="89">
        <v>1808</v>
      </c>
      <c r="D21" s="89">
        <v>1</v>
      </c>
      <c r="E21" s="89">
        <v>10026</v>
      </c>
      <c r="F21" s="89">
        <v>5806</v>
      </c>
      <c r="G21" s="89">
        <v>1</v>
      </c>
      <c r="H21" s="89">
        <v>3205309</v>
      </c>
      <c r="I21" s="89">
        <v>32</v>
      </c>
      <c r="J21" s="89">
        <v>3</v>
      </c>
    </row>
    <row r="22" spans="1:10" ht="12.75" customHeight="1" x14ac:dyDescent="0.25">
      <c r="A22" s="89">
        <v>2019</v>
      </c>
      <c r="B22" s="89">
        <v>88399</v>
      </c>
      <c r="C22" s="89">
        <v>1808</v>
      </c>
      <c r="D22" s="89">
        <v>1</v>
      </c>
      <c r="E22" s="89">
        <v>10026</v>
      </c>
      <c r="F22" s="89">
        <v>5806</v>
      </c>
      <c r="G22" s="89">
        <v>1</v>
      </c>
      <c r="H22" s="89">
        <v>3205309</v>
      </c>
      <c r="I22" s="89">
        <v>32</v>
      </c>
      <c r="J22" s="89">
        <v>3</v>
      </c>
    </row>
    <row r="23" spans="1:10" ht="12.75" customHeight="1" x14ac:dyDescent="0.25">
      <c r="A23" s="89">
        <v>2019</v>
      </c>
      <c r="B23" s="89">
        <v>88399</v>
      </c>
      <c r="C23" s="89">
        <v>1808</v>
      </c>
      <c r="D23" s="89">
        <v>1</v>
      </c>
      <c r="E23" s="89">
        <v>10026</v>
      </c>
      <c r="F23" s="89">
        <v>5806</v>
      </c>
      <c r="G23" s="89">
        <v>1</v>
      </c>
      <c r="H23" s="89">
        <v>3205309</v>
      </c>
      <c r="I23" s="89">
        <v>32</v>
      </c>
      <c r="J23" s="89">
        <v>3</v>
      </c>
    </row>
    <row r="24" spans="1:10" ht="12.75" customHeight="1" x14ac:dyDescent="0.25">
      <c r="A24" s="89">
        <v>2019</v>
      </c>
      <c r="B24" s="89">
        <v>88399</v>
      </c>
      <c r="C24" s="89">
        <v>1808</v>
      </c>
      <c r="D24" s="89">
        <v>1</v>
      </c>
      <c r="E24" s="89">
        <v>10026</v>
      </c>
      <c r="F24" s="89">
        <v>5806</v>
      </c>
      <c r="G24" s="89">
        <v>1</v>
      </c>
      <c r="H24" s="89">
        <v>3205309</v>
      </c>
      <c r="I24" s="89">
        <v>32</v>
      </c>
      <c r="J24" s="89">
        <v>3</v>
      </c>
    </row>
    <row r="25" spans="1:10" ht="12.75" customHeight="1" x14ac:dyDescent="0.25">
      <c r="A25" s="89">
        <v>2019</v>
      </c>
      <c r="B25" s="89">
        <v>88399</v>
      </c>
      <c r="C25" s="89">
        <v>1808</v>
      </c>
      <c r="D25" s="89">
        <v>1</v>
      </c>
      <c r="E25" s="89">
        <v>10026</v>
      </c>
      <c r="F25" s="89">
        <v>5806</v>
      </c>
      <c r="G25" s="89">
        <v>1</v>
      </c>
      <c r="H25" s="89">
        <v>3205309</v>
      </c>
      <c r="I25" s="89">
        <v>32</v>
      </c>
      <c r="J25" s="89">
        <v>3</v>
      </c>
    </row>
    <row r="26" spans="1:10" ht="12.75" customHeight="1" x14ac:dyDescent="0.25">
      <c r="A26" s="89">
        <v>2019</v>
      </c>
      <c r="B26" s="89">
        <v>88399</v>
      </c>
      <c r="C26" s="89">
        <v>1808</v>
      </c>
      <c r="D26" s="89">
        <v>1</v>
      </c>
      <c r="E26" s="89">
        <v>10026</v>
      </c>
      <c r="F26" s="89">
        <v>5806</v>
      </c>
      <c r="G26" s="89">
        <v>1</v>
      </c>
      <c r="H26" s="89">
        <v>3205309</v>
      </c>
      <c r="I26" s="89">
        <v>32</v>
      </c>
      <c r="J26" s="89">
        <v>3</v>
      </c>
    </row>
    <row r="27" spans="1:10" ht="12.75" customHeight="1" x14ac:dyDescent="0.25">
      <c r="A27" s="89">
        <v>2019</v>
      </c>
      <c r="B27" s="89">
        <v>88399</v>
      </c>
      <c r="C27" s="89">
        <v>1808</v>
      </c>
      <c r="D27" s="89">
        <v>1</v>
      </c>
      <c r="E27" s="89">
        <v>10026</v>
      </c>
      <c r="F27" s="89">
        <v>5806</v>
      </c>
      <c r="G27" s="89">
        <v>1</v>
      </c>
      <c r="H27" s="89">
        <v>3205309</v>
      </c>
      <c r="I27" s="89">
        <v>32</v>
      </c>
      <c r="J27" s="89">
        <v>3</v>
      </c>
    </row>
    <row r="28" spans="1:10" ht="12.75" customHeight="1" x14ac:dyDescent="0.25">
      <c r="A28" s="89">
        <v>2019</v>
      </c>
      <c r="B28" s="89">
        <v>88399</v>
      </c>
      <c r="C28" s="89">
        <v>1808</v>
      </c>
      <c r="D28" s="89">
        <v>1</v>
      </c>
      <c r="E28" s="89">
        <v>10026</v>
      </c>
      <c r="F28" s="89">
        <v>5806</v>
      </c>
      <c r="G28" s="89">
        <v>1</v>
      </c>
      <c r="H28" s="89">
        <v>3205309</v>
      </c>
      <c r="I28" s="89">
        <v>32</v>
      </c>
      <c r="J28" s="89">
        <v>3</v>
      </c>
    </row>
    <row r="29" spans="1:10" ht="12.75" customHeight="1" x14ac:dyDescent="0.25">
      <c r="A29" s="89">
        <v>2019</v>
      </c>
      <c r="B29" s="89">
        <v>88399</v>
      </c>
      <c r="C29" s="89">
        <v>1808</v>
      </c>
      <c r="D29" s="89">
        <v>1</v>
      </c>
      <c r="E29" s="89">
        <v>10026</v>
      </c>
      <c r="F29" s="89">
        <v>5806</v>
      </c>
      <c r="G29" s="89">
        <v>1</v>
      </c>
      <c r="H29" s="89">
        <v>3205309</v>
      </c>
      <c r="I29" s="89">
        <v>32</v>
      </c>
      <c r="J29" s="89">
        <v>3</v>
      </c>
    </row>
    <row r="30" spans="1:10" ht="12.75" customHeight="1" x14ac:dyDescent="0.25">
      <c r="A30" s="89">
        <v>2019</v>
      </c>
      <c r="B30" s="89">
        <v>88399</v>
      </c>
      <c r="C30" s="89">
        <v>1808</v>
      </c>
      <c r="D30" s="89">
        <v>1</v>
      </c>
      <c r="E30" s="89">
        <v>10026</v>
      </c>
      <c r="F30" s="89">
        <v>5806</v>
      </c>
      <c r="G30" s="89">
        <v>1</v>
      </c>
      <c r="H30" s="89">
        <v>3205309</v>
      </c>
      <c r="I30" s="89">
        <v>32</v>
      </c>
      <c r="J30" s="89">
        <v>3</v>
      </c>
    </row>
    <row r="31" spans="1:10" ht="12.75" customHeight="1" x14ac:dyDescent="0.25">
      <c r="A31" s="89">
        <v>2019</v>
      </c>
      <c r="B31" s="89">
        <v>88399</v>
      </c>
      <c r="C31" s="89">
        <v>1808</v>
      </c>
      <c r="D31" s="89">
        <v>1</v>
      </c>
      <c r="E31" s="89">
        <v>10026</v>
      </c>
      <c r="F31" s="89">
        <v>5806</v>
      </c>
      <c r="G31" s="89">
        <v>1</v>
      </c>
      <c r="H31" s="89">
        <v>3205309</v>
      </c>
      <c r="I31" s="89">
        <v>32</v>
      </c>
      <c r="J31" s="89">
        <v>3</v>
      </c>
    </row>
    <row r="32" spans="1:10" ht="12.75" customHeight="1" x14ac:dyDescent="0.25">
      <c r="A32" s="89">
        <v>2019</v>
      </c>
      <c r="B32" s="89">
        <v>88399</v>
      </c>
      <c r="C32" s="89">
        <v>1808</v>
      </c>
      <c r="D32" s="89">
        <v>1</v>
      </c>
      <c r="E32" s="89">
        <v>10026</v>
      </c>
      <c r="F32" s="89">
        <v>5806</v>
      </c>
      <c r="G32" s="89">
        <v>1</v>
      </c>
      <c r="H32" s="89">
        <v>3205309</v>
      </c>
      <c r="I32" s="89">
        <v>32</v>
      </c>
      <c r="J32" s="89">
        <v>3</v>
      </c>
    </row>
    <row r="33" spans="1:10" ht="12.75" customHeight="1" x14ac:dyDescent="0.25">
      <c r="A33" s="89">
        <v>2019</v>
      </c>
      <c r="B33" s="89">
        <v>88399</v>
      </c>
      <c r="C33" s="89">
        <v>1808</v>
      </c>
      <c r="D33" s="89">
        <v>1</v>
      </c>
      <c r="E33" s="89">
        <v>10026</v>
      </c>
      <c r="F33" s="89">
        <v>5806</v>
      </c>
      <c r="G33" s="89">
        <v>1</v>
      </c>
      <c r="H33" s="89">
        <v>3205309</v>
      </c>
      <c r="I33" s="89">
        <v>32</v>
      </c>
      <c r="J33" s="89">
        <v>3</v>
      </c>
    </row>
    <row r="34" spans="1:10" ht="12.75" customHeight="1" x14ac:dyDescent="0.25">
      <c r="A34" s="89">
        <v>2019</v>
      </c>
      <c r="B34" s="89">
        <v>88399</v>
      </c>
      <c r="C34" s="89">
        <v>1808</v>
      </c>
      <c r="D34" s="89">
        <v>1</v>
      </c>
      <c r="E34" s="89">
        <v>10026</v>
      </c>
      <c r="F34" s="89">
        <v>5806</v>
      </c>
      <c r="G34" s="89">
        <v>1</v>
      </c>
      <c r="H34" s="89">
        <v>3205309</v>
      </c>
      <c r="I34" s="89">
        <v>32</v>
      </c>
      <c r="J34" s="89">
        <v>3</v>
      </c>
    </row>
    <row r="35" spans="1:10" ht="12.75" customHeight="1" x14ac:dyDescent="0.25">
      <c r="A35" s="89">
        <v>2019</v>
      </c>
      <c r="B35" s="89">
        <v>88399</v>
      </c>
      <c r="C35" s="89">
        <v>1808</v>
      </c>
      <c r="D35" s="89">
        <v>1</v>
      </c>
      <c r="E35" s="89">
        <v>10026</v>
      </c>
      <c r="F35" s="89">
        <v>5806</v>
      </c>
      <c r="G35" s="89">
        <v>1</v>
      </c>
      <c r="H35" s="89">
        <v>3205309</v>
      </c>
      <c r="I35" s="89">
        <v>32</v>
      </c>
      <c r="J35" s="89">
        <v>3</v>
      </c>
    </row>
    <row r="36" spans="1:10" ht="12.75" customHeight="1" x14ac:dyDescent="0.25">
      <c r="A36" s="89">
        <v>2019</v>
      </c>
      <c r="B36" s="89">
        <v>88399</v>
      </c>
      <c r="C36" s="89">
        <v>1808</v>
      </c>
      <c r="D36" s="89">
        <v>1</v>
      </c>
      <c r="E36" s="89">
        <v>10026</v>
      </c>
      <c r="F36" s="89">
        <v>5806</v>
      </c>
      <c r="G36" s="89">
        <v>1</v>
      </c>
      <c r="H36" s="89">
        <v>3205309</v>
      </c>
      <c r="I36" s="89">
        <v>32</v>
      </c>
      <c r="J36" s="89">
        <v>3</v>
      </c>
    </row>
    <row r="37" spans="1:10" ht="12.75" customHeight="1" x14ac:dyDescent="0.25">
      <c r="A37" s="89">
        <v>2019</v>
      </c>
      <c r="B37" s="89">
        <v>88399</v>
      </c>
      <c r="C37" s="89">
        <v>1808</v>
      </c>
      <c r="D37" s="89">
        <v>1</v>
      </c>
      <c r="E37" s="89">
        <v>10026</v>
      </c>
      <c r="F37" s="89">
        <v>5806</v>
      </c>
      <c r="G37" s="89">
        <v>1</v>
      </c>
      <c r="H37" s="89">
        <v>3205309</v>
      </c>
      <c r="I37" s="89">
        <v>32</v>
      </c>
      <c r="J37" s="89">
        <v>3</v>
      </c>
    </row>
    <row r="38" spans="1:10" ht="12.75" customHeight="1" x14ac:dyDescent="0.25">
      <c r="A38" s="89">
        <v>2019</v>
      </c>
      <c r="B38" s="89">
        <v>88399</v>
      </c>
      <c r="C38" s="89">
        <v>1808</v>
      </c>
      <c r="D38" s="89">
        <v>1</v>
      </c>
      <c r="E38" s="89">
        <v>10026</v>
      </c>
      <c r="F38" s="89">
        <v>5806</v>
      </c>
      <c r="G38" s="89">
        <v>1</v>
      </c>
      <c r="H38" s="89">
        <v>3205309</v>
      </c>
      <c r="I38" s="89">
        <v>32</v>
      </c>
      <c r="J38" s="89">
        <v>3</v>
      </c>
    </row>
    <row r="39" spans="1:10" ht="12.75" customHeight="1" x14ac:dyDescent="0.25">
      <c r="A39" s="89">
        <v>2019</v>
      </c>
      <c r="B39" s="89">
        <v>88399</v>
      </c>
      <c r="C39" s="89">
        <v>1808</v>
      </c>
      <c r="D39" s="89">
        <v>1</v>
      </c>
      <c r="E39" s="89">
        <v>10026</v>
      </c>
      <c r="F39" s="89">
        <v>5806</v>
      </c>
      <c r="G39" s="89">
        <v>1</v>
      </c>
      <c r="H39" s="89">
        <v>3205309</v>
      </c>
      <c r="I39" s="89">
        <v>32</v>
      </c>
      <c r="J39" s="89">
        <v>3</v>
      </c>
    </row>
    <row r="40" spans="1:10" ht="12.75" customHeight="1" x14ac:dyDescent="0.25">
      <c r="A40" s="89">
        <v>2019</v>
      </c>
      <c r="B40" s="89">
        <v>88399</v>
      </c>
      <c r="C40" s="89">
        <v>1808</v>
      </c>
      <c r="D40" s="89">
        <v>1</v>
      </c>
      <c r="E40" s="89">
        <v>10026</v>
      </c>
      <c r="F40" s="89">
        <v>5806</v>
      </c>
      <c r="G40" s="89">
        <v>1</v>
      </c>
      <c r="H40" s="89">
        <v>3205309</v>
      </c>
      <c r="I40" s="89">
        <v>32</v>
      </c>
      <c r="J40" s="89">
        <v>3</v>
      </c>
    </row>
    <row r="41" spans="1:10" ht="12.75" customHeight="1" x14ac:dyDescent="0.25">
      <c r="A41" s="89">
        <v>2019</v>
      </c>
      <c r="B41" s="89">
        <v>88399</v>
      </c>
      <c r="C41" s="89">
        <v>1808</v>
      </c>
      <c r="D41" s="89">
        <v>1</v>
      </c>
      <c r="E41" s="89">
        <v>10026</v>
      </c>
      <c r="F41" s="89">
        <v>5806</v>
      </c>
      <c r="G41" s="89">
        <v>1</v>
      </c>
      <c r="H41" s="89">
        <v>3205309</v>
      </c>
      <c r="I41" s="89">
        <v>32</v>
      </c>
      <c r="J41" s="89">
        <v>3</v>
      </c>
    </row>
    <row r="42" spans="1:10" ht="12.75" customHeight="1" x14ac:dyDescent="0.25">
      <c r="A42" s="89">
        <v>2019</v>
      </c>
      <c r="B42" s="89">
        <v>88399</v>
      </c>
      <c r="C42" s="89">
        <v>1808</v>
      </c>
      <c r="D42" s="89">
        <v>1</v>
      </c>
      <c r="E42" s="89">
        <v>10026</v>
      </c>
      <c r="F42" s="89">
        <v>5806</v>
      </c>
      <c r="G42" s="89">
        <v>1</v>
      </c>
      <c r="H42" s="89">
        <v>3205309</v>
      </c>
      <c r="I42" s="89">
        <v>32</v>
      </c>
      <c r="J42" s="89">
        <v>3</v>
      </c>
    </row>
    <row r="43" spans="1:10" ht="12.75" customHeight="1" x14ac:dyDescent="0.25">
      <c r="A43" s="89">
        <v>2019</v>
      </c>
      <c r="B43" s="89">
        <v>88399</v>
      </c>
      <c r="C43" s="89">
        <v>1808</v>
      </c>
      <c r="D43" s="89">
        <v>1</v>
      </c>
      <c r="E43" s="89">
        <v>10026</v>
      </c>
      <c r="F43" s="89">
        <v>5806</v>
      </c>
      <c r="G43" s="89">
        <v>1</v>
      </c>
      <c r="H43" s="89">
        <v>3205309</v>
      </c>
      <c r="I43" s="89">
        <v>32</v>
      </c>
      <c r="J43" s="89">
        <v>3</v>
      </c>
    </row>
    <row r="44" spans="1:10" ht="12.75" customHeight="1" x14ac:dyDescent="0.25">
      <c r="A44" s="89">
        <v>2019</v>
      </c>
      <c r="B44" s="89">
        <v>88399</v>
      </c>
      <c r="C44" s="89">
        <v>1808</v>
      </c>
      <c r="D44" s="89">
        <v>1</v>
      </c>
      <c r="E44" s="89">
        <v>10026</v>
      </c>
      <c r="F44" s="89">
        <v>5806</v>
      </c>
      <c r="G44" s="89">
        <v>1</v>
      </c>
      <c r="H44" s="89">
        <v>3205309</v>
      </c>
      <c r="I44" s="89">
        <v>32</v>
      </c>
      <c r="J44" s="89">
        <v>3</v>
      </c>
    </row>
    <row r="45" spans="1:10" ht="12.75" customHeight="1" x14ac:dyDescent="0.25">
      <c r="A45" s="89">
        <v>2019</v>
      </c>
      <c r="B45" s="89">
        <v>88399</v>
      </c>
      <c r="C45" s="89">
        <v>1808</v>
      </c>
      <c r="D45" s="89">
        <v>1</v>
      </c>
      <c r="E45" s="89">
        <v>10026</v>
      </c>
      <c r="F45" s="89">
        <v>5806</v>
      </c>
      <c r="G45" s="89">
        <v>1</v>
      </c>
      <c r="H45" s="89">
        <v>3205309</v>
      </c>
      <c r="I45" s="89">
        <v>32</v>
      </c>
      <c r="J45" s="89">
        <v>3</v>
      </c>
    </row>
    <row r="46" spans="1:10" ht="12.75" customHeight="1" x14ac:dyDescent="0.25">
      <c r="A46" s="89">
        <v>2019</v>
      </c>
      <c r="B46" s="89">
        <v>88399</v>
      </c>
      <c r="C46" s="89">
        <v>1808</v>
      </c>
      <c r="D46" s="89">
        <v>1</v>
      </c>
      <c r="E46" s="89">
        <v>10026</v>
      </c>
      <c r="F46" s="89">
        <v>5806</v>
      </c>
      <c r="G46" s="89">
        <v>1</v>
      </c>
      <c r="H46" s="89">
        <v>3205309</v>
      </c>
      <c r="I46" s="89">
        <v>32</v>
      </c>
      <c r="J46" s="89">
        <v>3</v>
      </c>
    </row>
    <row r="47" spans="1:10" ht="12.75" customHeight="1" x14ac:dyDescent="0.25">
      <c r="A47" s="89">
        <v>2019</v>
      </c>
      <c r="B47" s="89">
        <v>88399</v>
      </c>
      <c r="C47" s="89">
        <v>1808</v>
      </c>
      <c r="D47" s="89">
        <v>1</v>
      </c>
      <c r="E47" s="89">
        <v>10026</v>
      </c>
      <c r="F47" s="89">
        <v>5806</v>
      </c>
      <c r="G47" s="89">
        <v>1</v>
      </c>
      <c r="H47" s="89">
        <v>3205309</v>
      </c>
      <c r="I47" s="89">
        <v>32</v>
      </c>
      <c r="J47" s="89">
        <v>3</v>
      </c>
    </row>
    <row r="48" spans="1:10" ht="12.75" customHeight="1" x14ac:dyDescent="0.25">
      <c r="A48" s="89">
        <v>2019</v>
      </c>
      <c r="B48" s="89">
        <v>88399</v>
      </c>
      <c r="C48" s="89">
        <v>1808</v>
      </c>
      <c r="D48" s="89">
        <v>1</v>
      </c>
      <c r="E48" s="89">
        <v>10026</v>
      </c>
      <c r="F48" s="89">
        <v>5806</v>
      </c>
      <c r="G48" s="89">
        <v>1</v>
      </c>
      <c r="H48" s="89">
        <v>3205309</v>
      </c>
      <c r="I48" s="89">
        <v>32</v>
      </c>
      <c r="J48" s="89">
        <v>3</v>
      </c>
    </row>
    <row r="49" spans="1:10" ht="12.75" customHeight="1" x14ac:dyDescent="0.25">
      <c r="A49" s="89">
        <v>2019</v>
      </c>
      <c r="B49" s="89">
        <v>102499</v>
      </c>
      <c r="C49" s="89">
        <v>1808</v>
      </c>
      <c r="D49" s="89">
        <v>1</v>
      </c>
      <c r="E49" s="89">
        <v>10026</v>
      </c>
      <c r="F49" s="89">
        <v>5814</v>
      </c>
      <c r="G49" s="89">
        <v>1</v>
      </c>
      <c r="H49" s="89">
        <v>3205002</v>
      </c>
      <c r="I49" s="89">
        <v>32</v>
      </c>
      <c r="J49" s="89">
        <v>3</v>
      </c>
    </row>
    <row r="50" spans="1:10" ht="12.75" customHeight="1" x14ac:dyDescent="0.25">
      <c r="A50" s="89">
        <v>2019</v>
      </c>
      <c r="B50" s="89">
        <v>102499</v>
      </c>
      <c r="C50" s="89">
        <v>1808</v>
      </c>
      <c r="D50" s="89">
        <v>1</v>
      </c>
      <c r="E50" s="89">
        <v>10026</v>
      </c>
      <c r="F50" s="89">
        <v>5814</v>
      </c>
      <c r="G50" s="89">
        <v>1</v>
      </c>
      <c r="H50" s="89">
        <v>3205002</v>
      </c>
      <c r="I50" s="89">
        <v>32</v>
      </c>
      <c r="J50" s="89">
        <v>3</v>
      </c>
    </row>
    <row r="51" spans="1:10" ht="12.75" customHeight="1" x14ac:dyDescent="0.25">
      <c r="A51" s="89">
        <v>2019</v>
      </c>
      <c r="B51" s="89">
        <v>102499</v>
      </c>
      <c r="C51" s="89">
        <v>1808</v>
      </c>
      <c r="D51" s="89">
        <v>1</v>
      </c>
      <c r="E51" s="89">
        <v>10026</v>
      </c>
      <c r="F51" s="89">
        <v>5814</v>
      </c>
      <c r="G51" s="89">
        <v>1</v>
      </c>
      <c r="H51" s="89">
        <v>3205002</v>
      </c>
      <c r="I51" s="89">
        <v>32</v>
      </c>
      <c r="J51" s="89">
        <v>3</v>
      </c>
    </row>
    <row r="52" spans="1:10" ht="12.75" customHeight="1" x14ac:dyDescent="0.25">
      <c r="A52" s="89">
        <v>2019</v>
      </c>
      <c r="B52" s="89">
        <v>102499</v>
      </c>
      <c r="C52" s="89">
        <v>1808</v>
      </c>
      <c r="D52" s="89">
        <v>1</v>
      </c>
      <c r="E52" s="89">
        <v>10026</v>
      </c>
      <c r="F52" s="89">
        <v>5814</v>
      </c>
      <c r="G52" s="89">
        <v>1</v>
      </c>
      <c r="H52" s="89">
        <v>3205002</v>
      </c>
      <c r="I52" s="89">
        <v>32</v>
      </c>
      <c r="J52" s="89">
        <v>3</v>
      </c>
    </row>
    <row r="53" spans="1:10" ht="12.75" customHeight="1" x14ac:dyDescent="0.25">
      <c r="A53" s="89">
        <v>2019</v>
      </c>
      <c r="B53" s="89">
        <v>102499</v>
      </c>
      <c r="C53" s="89">
        <v>1808</v>
      </c>
      <c r="D53" s="89">
        <v>1</v>
      </c>
      <c r="E53" s="89">
        <v>10026</v>
      </c>
      <c r="F53" s="89">
        <v>5814</v>
      </c>
      <c r="G53" s="89">
        <v>1</v>
      </c>
      <c r="H53" s="89">
        <v>3205002</v>
      </c>
      <c r="I53" s="89">
        <v>32</v>
      </c>
      <c r="J53" s="89">
        <v>3</v>
      </c>
    </row>
    <row r="54" spans="1:10" ht="12.75" customHeight="1" x14ac:dyDescent="0.25">
      <c r="A54" s="89">
        <v>2019</v>
      </c>
      <c r="B54" s="89">
        <v>102499</v>
      </c>
      <c r="C54" s="89">
        <v>1808</v>
      </c>
      <c r="D54" s="89">
        <v>1</v>
      </c>
      <c r="E54" s="89">
        <v>10026</v>
      </c>
      <c r="F54" s="89">
        <v>5814</v>
      </c>
      <c r="G54" s="89">
        <v>1</v>
      </c>
      <c r="H54" s="89">
        <v>3205002</v>
      </c>
      <c r="I54" s="89">
        <v>32</v>
      </c>
      <c r="J54" s="89">
        <v>3</v>
      </c>
    </row>
    <row r="55" spans="1:10" ht="12.75" customHeight="1" x14ac:dyDescent="0.25">
      <c r="A55" s="89">
        <v>2019</v>
      </c>
      <c r="B55" s="89">
        <v>102499</v>
      </c>
      <c r="C55" s="89">
        <v>1808</v>
      </c>
      <c r="D55" s="89">
        <v>1</v>
      </c>
      <c r="E55" s="89">
        <v>10026</v>
      </c>
      <c r="F55" s="89">
        <v>5814</v>
      </c>
      <c r="G55" s="89">
        <v>1</v>
      </c>
      <c r="H55" s="89">
        <v>3205002</v>
      </c>
      <c r="I55" s="89">
        <v>32</v>
      </c>
      <c r="J55" s="89">
        <v>3</v>
      </c>
    </row>
    <row r="56" spans="1:10" ht="12.75" customHeight="1" x14ac:dyDescent="0.25">
      <c r="A56" s="89">
        <v>2019</v>
      </c>
      <c r="B56" s="89">
        <v>102499</v>
      </c>
      <c r="C56" s="89">
        <v>1808</v>
      </c>
      <c r="D56" s="89">
        <v>1</v>
      </c>
      <c r="E56" s="89">
        <v>10026</v>
      </c>
      <c r="F56" s="89">
        <v>5814</v>
      </c>
      <c r="G56" s="89">
        <v>1</v>
      </c>
      <c r="H56" s="89">
        <v>3205002</v>
      </c>
      <c r="I56" s="89">
        <v>32</v>
      </c>
      <c r="J56" s="89">
        <v>3</v>
      </c>
    </row>
    <row r="57" spans="1:10" ht="12.75" customHeight="1" x14ac:dyDescent="0.25">
      <c r="A57" s="89">
        <v>2019</v>
      </c>
      <c r="B57" s="89">
        <v>102499</v>
      </c>
      <c r="C57" s="89">
        <v>1808</v>
      </c>
      <c r="D57" s="89">
        <v>1</v>
      </c>
      <c r="E57" s="89">
        <v>10026</v>
      </c>
      <c r="F57" s="89">
        <v>5814</v>
      </c>
      <c r="G57" s="89">
        <v>1</v>
      </c>
      <c r="H57" s="89">
        <v>3205002</v>
      </c>
      <c r="I57" s="89">
        <v>32</v>
      </c>
      <c r="J57" s="89">
        <v>3</v>
      </c>
    </row>
    <row r="58" spans="1:10" ht="12.75" customHeight="1" x14ac:dyDescent="0.25">
      <c r="A58" s="89">
        <v>2019</v>
      </c>
      <c r="B58" s="89">
        <v>102499</v>
      </c>
      <c r="C58" s="89">
        <v>1808</v>
      </c>
      <c r="D58" s="89">
        <v>1</v>
      </c>
      <c r="E58" s="89">
        <v>10026</v>
      </c>
      <c r="F58" s="89">
        <v>5814</v>
      </c>
      <c r="G58" s="89">
        <v>1</v>
      </c>
      <c r="H58" s="89">
        <v>3205002</v>
      </c>
      <c r="I58" s="89">
        <v>32</v>
      </c>
      <c r="J58" s="89">
        <v>3</v>
      </c>
    </row>
    <row r="59" spans="1:10" ht="12.75" customHeight="1" x14ac:dyDescent="0.25">
      <c r="A59" s="89">
        <v>2019</v>
      </c>
      <c r="B59" s="89">
        <v>102499</v>
      </c>
      <c r="C59" s="89">
        <v>1808</v>
      </c>
      <c r="D59" s="89">
        <v>1</v>
      </c>
      <c r="E59" s="89">
        <v>10026</v>
      </c>
      <c r="F59" s="89">
        <v>5814</v>
      </c>
      <c r="G59" s="89">
        <v>1</v>
      </c>
      <c r="H59" s="89">
        <v>3205002</v>
      </c>
      <c r="I59" s="89">
        <v>32</v>
      </c>
      <c r="J59" s="89">
        <v>3</v>
      </c>
    </row>
    <row r="60" spans="1:10" ht="12.75" customHeight="1" x14ac:dyDescent="0.25">
      <c r="A60" s="89">
        <v>2019</v>
      </c>
      <c r="B60" s="89">
        <v>102499</v>
      </c>
      <c r="C60" s="89">
        <v>1808</v>
      </c>
      <c r="D60" s="89">
        <v>1</v>
      </c>
      <c r="E60" s="89">
        <v>10026</v>
      </c>
      <c r="F60" s="89">
        <v>5814</v>
      </c>
      <c r="G60" s="89">
        <v>1</v>
      </c>
      <c r="H60" s="89">
        <v>3205002</v>
      </c>
      <c r="I60" s="89">
        <v>32</v>
      </c>
      <c r="J60" s="89">
        <v>3</v>
      </c>
    </row>
    <row r="61" spans="1:10" ht="12.75" customHeight="1" x14ac:dyDescent="0.25">
      <c r="A61" s="89">
        <v>2019</v>
      </c>
      <c r="B61" s="89">
        <v>102499</v>
      </c>
      <c r="C61" s="89">
        <v>1808</v>
      </c>
      <c r="D61" s="89">
        <v>1</v>
      </c>
      <c r="E61" s="89">
        <v>10026</v>
      </c>
      <c r="F61" s="89">
        <v>5814</v>
      </c>
      <c r="G61" s="89">
        <v>1</v>
      </c>
      <c r="H61" s="89">
        <v>3205002</v>
      </c>
      <c r="I61" s="89">
        <v>32</v>
      </c>
      <c r="J61" s="89">
        <v>3</v>
      </c>
    </row>
    <row r="62" spans="1:10" ht="12.75" customHeight="1" x14ac:dyDescent="0.25">
      <c r="A62" s="89">
        <v>2019</v>
      </c>
      <c r="B62" s="89">
        <v>102499</v>
      </c>
      <c r="C62" s="89">
        <v>1808</v>
      </c>
      <c r="D62" s="89">
        <v>1</v>
      </c>
      <c r="E62" s="89">
        <v>10026</v>
      </c>
      <c r="F62" s="89">
        <v>5814</v>
      </c>
      <c r="G62" s="89">
        <v>1</v>
      </c>
      <c r="H62" s="89">
        <v>3205002</v>
      </c>
      <c r="I62" s="89">
        <v>32</v>
      </c>
      <c r="J62" s="89">
        <v>3</v>
      </c>
    </row>
    <row r="63" spans="1:10" ht="12.75" customHeight="1" x14ac:dyDescent="0.25">
      <c r="A63" s="89">
        <v>2019</v>
      </c>
      <c r="B63" s="89">
        <v>102499</v>
      </c>
      <c r="C63" s="89">
        <v>1808</v>
      </c>
      <c r="D63" s="89">
        <v>1</v>
      </c>
      <c r="E63" s="89">
        <v>10026</v>
      </c>
      <c r="F63" s="89">
        <v>5814</v>
      </c>
      <c r="G63" s="89">
        <v>1</v>
      </c>
      <c r="H63" s="89">
        <v>3205002</v>
      </c>
      <c r="I63" s="89">
        <v>32</v>
      </c>
      <c r="J63" s="89">
        <v>3</v>
      </c>
    </row>
    <row r="64" spans="1:10" ht="12.75" customHeight="1" x14ac:dyDescent="0.25">
      <c r="A64" s="89">
        <v>2019</v>
      </c>
      <c r="B64" s="89">
        <v>102499</v>
      </c>
      <c r="C64" s="89">
        <v>1808</v>
      </c>
      <c r="D64" s="89">
        <v>1</v>
      </c>
      <c r="E64" s="89">
        <v>10026</v>
      </c>
      <c r="F64" s="89">
        <v>5814</v>
      </c>
      <c r="G64" s="89">
        <v>1</v>
      </c>
      <c r="H64" s="89">
        <v>3205002</v>
      </c>
      <c r="I64" s="89">
        <v>32</v>
      </c>
      <c r="J64" s="89">
        <v>3</v>
      </c>
    </row>
    <row r="65" spans="1:10" ht="12.75" customHeight="1" x14ac:dyDescent="0.25">
      <c r="A65" s="89">
        <v>2019</v>
      </c>
      <c r="B65" s="89">
        <v>102499</v>
      </c>
      <c r="C65" s="89">
        <v>1808</v>
      </c>
      <c r="D65" s="89">
        <v>1</v>
      </c>
      <c r="E65" s="89">
        <v>10026</v>
      </c>
      <c r="F65" s="89">
        <v>5814</v>
      </c>
      <c r="G65" s="89">
        <v>1</v>
      </c>
      <c r="H65" s="89">
        <v>3205002</v>
      </c>
      <c r="I65" s="89">
        <v>32</v>
      </c>
      <c r="J65" s="89">
        <v>3</v>
      </c>
    </row>
    <row r="66" spans="1:10" ht="12.75" customHeight="1" x14ac:dyDescent="0.25">
      <c r="A66" s="89">
        <v>2019</v>
      </c>
      <c r="B66" s="89">
        <v>102499</v>
      </c>
      <c r="C66" s="89">
        <v>1808</v>
      </c>
      <c r="D66" s="89">
        <v>1</v>
      </c>
      <c r="E66" s="89">
        <v>10026</v>
      </c>
      <c r="F66" s="89">
        <v>5814</v>
      </c>
      <c r="G66" s="89">
        <v>1</v>
      </c>
      <c r="H66" s="89">
        <v>3205002</v>
      </c>
      <c r="I66" s="89">
        <v>32</v>
      </c>
      <c r="J66" s="89">
        <v>3</v>
      </c>
    </row>
    <row r="67" spans="1:10" ht="12.75" customHeight="1" x14ac:dyDescent="0.25">
      <c r="A67" s="89">
        <v>2019</v>
      </c>
      <c r="B67" s="89">
        <v>102499</v>
      </c>
      <c r="C67" s="89">
        <v>1808</v>
      </c>
      <c r="D67" s="89">
        <v>1</v>
      </c>
      <c r="E67" s="89">
        <v>10026</v>
      </c>
      <c r="F67" s="89">
        <v>5814</v>
      </c>
      <c r="G67" s="89">
        <v>1</v>
      </c>
      <c r="H67" s="89">
        <v>3205002</v>
      </c>
      <c r="I67" s="89">
        <v>32</v>
      </c>
      <c r="J67" s="89">
        <v>3</v>
      </c>
    </row>
    <row r="68" spans="1:10" ht="12.75" customHeight="1" x14ac:dyDescent="0.25">
      <c r="A68" s="89">
        <v>2019</v>
      </c>
      <c r="B68" s="89">
        <v>102499</v>
      </c>
      <c r="C68" s="89">
        <v>1808</v>
      </c>
      <c r="D68" s="89">
        <v>1</v>
      </c>
      <c r="E68" s="89">
        <v>10026</v>
      </c>
      <c r="F68" s="89">
        <v>5814</v>
      </c>
      <c r="G68" s="89">
        <v>1</v>
      </c>
      <c r="H68" s="89">
        <v>3205002</v>
      </c>
      <c r="I68" s="89">
        <v>32</v>
      </c>
      <c r="J68" s="89">
        <v>3</v>
      </c>
    </row>
    <row r="69" spans="1:10" ht="12.75" customHeight="1" x14ac:dyDescent="0.25">
      <c r="A69" s="89">
        <v>2019</v>
      </c>
      <c r="B69" s="89">
        <v>102499</v>
      </c>
      <c r="C69" s="89">
        <v>1808</v>
      </c>
      <c r="D69" s="89">
        <v>1</v>
      </c>
      <c r="E69" s="89">
        <v>10026</v>
      </c>
      <c r="F69" s="89">
        <v>5814</v>
      </c>
      <c r="G69" s="89">
        <v>1</v>
      </c>
      <c r="H69" s="89">
        <v>3205002</v>
      </c>
      <c r="I69" s="89">
        <v>32</v>
      </c>
      <c r="J69" s="89">
        <v>3</v>
      </c>
    </row>
    <row r="70" spans="1:10" ht="12.75" customHeight="1" x14ac:dyDescent="0.25">
      <c r="A70" s="89">
        <v>2019</v>
      </c>
      <c r="B70" s="89">
        <v>102499</v>
      </c>
      <c r="C70" s="89">
        <v>1808</v>
      </c>
      <c r="D70" s="89">
        <v>1</v>
      </c>
      <c r="E70" s="89">
        <v>10026</v>
      </c>
      <c r="F70" s="89">
        <v>5814</v>
      </c>
      <c r="G70" s="89">
        <v>1</v>
      </c>
      <c r="H70" s="89">
        <v>3205002</v>
      </c>
      <c r="I70" s="89">
        <v>32</v>
      </c>
      <c r="J70" s="89">
        <v>3</v>
      </c>
    </row>
    <row r="71" spans="1:10" ht="12.75" customHeight="1" x14ac:dyDescent="0.25">
      <c r="A71" s="89">
        <v>2019</v>
      </c>
      <c r="B71" s="89">
        <v>102499</v>
      </c>
      <c r="C71" s="89">
        <v>1808</v>
      </c>
      <c r="D71" s="89">
        <v>1</v>
      </c>
      <c r="E71" s="89">
        <v>10026</v>
      </c>
      <c r="F71" s="89">
        <v>5814</v>
      </c>
      <c r="G71" s="89">
        <v>1</v>
      </c>
      <c r="H71" s="89">
        <v>3205002</v>
      </c>
      <c r="I71" s="89">
        <v>32</v>
      </c>
      <c r="J71" s="89">
        <v>3</v>
      </c>
    </row>
    <row r="72" spans="1:10" ht="12.75" customHeight="1" x14ac:dyDescent="0.25">
      <c r="A72" s="89">
        <v>2019</v>
      </c>
      <c r="B72" s="89">
        <v>102499</v>
      </c>
      <c r="C72" s="89">
        <v>1808</v>
      </c>
      <c r="D72" s="89">
        <v>1</v>
      </c>
      <c r="E72" s="89">
        <v>10026</v>
      </c>
      <c r="F72" s="89">
        <v>5814</v>
      </c>
      <c r="G72" s="89">
        <v>1</v>
      </c>
      <c r="H72" s="89">
        <v>3205002</v>
      </c>
      <c r="I72" s="89">
        <v>32</v>
      </c>
      <c r="J72" s="89">
        <v>3</v>
      </c>
    </row>
    <row r="73" spans="1:10" ht="12.75" customHeight="1" x14ac:dyDescent="0.25">
      <c r="A73" s="89">
        <v>2019</v>
      </c>
      <c r="B73" s="89">
        <v>102499</v>
      </c>
      <c r="C73" s="89">
        <v>1808</v>
      </c>
      <c r="D73" s="89">
        <v>1</v>
      </c>
      <c r="E73" s="89">
        <v>10026</v>
      </c>
      <c r="F73" s="89">
        <v>5814</v>
      </c>
      <c r="G73" s="89">
        <v>1</v>
      </c>
      <c r="H73" s="89">
        <v>3205002</v>
      </c>
      <c r="I73" s="89">
        <v>32</v>
      </c>
      <c r="J73" s="89">
        <v>3</v>
      </c>
    </row>
    <row r="74" spans="1:10" ht="12.75" customHeight="1" x14ac:dyDescent="0.25">
      <c r="A74" s="89">
        <v>2019</v>
      </c>
      <c r="B74" s="89">
        <v>102499</v>
      </c>
      <c r="C74" s="89">
        <v>1808</v>
      </c>
      <c r="D74" s="89">
        <v>1</v>
      </c>
      <c r="E74" s="89">
        <v>10026</v>
      </c>
      <c r="F74" s="89">
        <v>5814</v>
      </c>
      <c r="G74" s="89">
        <v>1</v>
      </c>
      <c r="H74" s="89">
        <v>3205002</v>
      </c>
      <c r="I74" s="89">
        <v>32</v>
      </c>
      <c r="J74" s="89">
        <v>3</v>
      </c>
    </row>
    <row r="75" spans="1:10" ht="12.75" customHeight="1" x14ac:dyDescent="0.25">
      <c r="A75" s="89">
        <v>2019</v>
      </c>
      <c r="B75" s="89">
        <v>102499</v>
      </c>
      <c r="C75" s="89">
        <v>1808</v>
      </c>
      <c r="D75" s="89">
        <v>1</v>
      </c>
      <c r="E75" s="89">
        <v>10026</v>
      </c>
      <c r="F75" s="89">
        <v>5814</v>
      </c>
      <c r="G75" s="89">
        <v>1</v>
      </c>
      <c r="H75" s="89">
        <v>3205002</v>
      </c>
      <c r="I75" s="89">
        <v>32</v>
      </c>
      <c r="J75" s="89">
        <v>3</v>
      </c>
    </row>
    <row r="76" spans="1:10" ht="12.75" customHeight="1" x14ac:dyDescent="0.25">
      <c r="A76" s="89">
        <v>2019</v>
      </c>
      <c r="B76" s="89">
        <v>102499</v>
      </c>
      <c r="C76" s="89">
        <v>1808</v>
      </c>
      <c r="D76" s="89">
        <v>1</v>
      </c>
      <c r="E76" s="89">
        <v>10026</v>
      </c>
      <c r="F76" s="89">
        <v>5814</v>
      </c>
      <c r="G76" s="89">
        <v>1</v>
      </c>
      <c r="H76" s="89">
        <v>3205002</v>
      </c>
      <c r="I76" s="89">
        <v>32</v>
      </c>
      <c r="J76" s="89">
        <v>3</v>
      </c>
    </row>
    <row r="77" spans="1:10" ht="12.75" customHeight="1" x14ac:dyDescent="0.25">
      <c r="A77" s="89">
        <v>2019</v>
      </c>
      <c r="B77" s="89">
        <v>102499</v>
      </c>
      <c r="C77" s="89">
        <v>1808</v>
      </c>
      <c r="D77" s="89">
        <v>1</v>
      </c>
      <c r="E77" s="89">
        <v>10026</v>
      </c>
      <c r="F77" s="89">
        <v>5814</v>
      </c>
      <c r="G77" s="89">
        <v>1</v>
      </c>
      <c r="H77" s="89">
        <v>3205002</v>
      </c>
      <c r="I77" s="89">
        <v>32</v>
      </c>
      <c r="J77" s="89">
        <v>3</v>
      </c>
    </row>
    <row r="78" spans="1:10" ht="12.75" customHeight="1" x14ac:dyDescent="0.25">
      <c r="A78" s="89">
        <v>2019</v>
      </c>
      <c r="B78" s="89">
        <v>102499</v>
      </c>
      <c r="C78" s="89">
        <v>1808</v>
      </c>
      <c r="D78" s="89">
        <v>1</v>
      </c>
      <c r="E78" s="89">
        <v>10026</v>
      </c>
      <c r="F78" s="89">
        <v>5814</v>
      </c>
      <c r="G78" s="89">
        <v>1</v>
      </c>
      <c r="H78" s="89">
        <v>3205002</v>
      </c>
      <c r="I78" s="89">
        <v>32</v>
      </c>
      <c r="J78" s="89">
        <v>3</v>
      </c>
    </row>
    <row r="79" spans="1:10" ht="12.75" customHeight="1" x14ac:dyDescent="0.25">
      <c r="A79" s="89">
        <v>2019</v>
      </c>
      <c r="B79" s="89">
        <v>102499</v>
      </c>
      <c r="C79" s="89">
        <v>1808</v>
      </c>
      <c r="D79" s="89">
        <v>1</v>
      </c>
      <c r="E79" s="89">
        <v>10026</v>
      </c>
      <c r="F79" s="89">
        <v>5814</v>
      </c>
      <c r="G79" s="89">
        <v>1</v>
      </c>
      <c r="H79" s="89">
        <v>3205002</v>
      </c>
      <c r="I79" s="89">
        <v>32</v>
      </c>
      <c r="J79" s="89">
        <v>3</v>
      </c>
    </row>
    <row r="80" spans="1:10" ht="12.75" customHeight="1" x14ac:dyDescent="0.25">
      <c r="A80" s="89">
        <v>2019</v>
      </c>
      <c r="B80" s="89">
        <v>102499</v>
      </c>
      <c r="C80" s="89">
        <v>1808</v>
      </c>
      <c r="D80" s="89">
        <v>1</v>
      </c>
      <c r="E80" s="89">
        <v>10026</v>
      </c>
      <c r="F80" s="89">
        <v>5814</v>
      </c>
      <c r="G80" s="89">
        <v>1</v>
      </c>
      <c r="H80" s="89">
        <v>3205002</v>
      </c>
      <c r="I80" s="89">
        <v>32</v>
      </c>
      <c r="J80" s="89">
        <v>3</v>
      </c>
    </row>
    <row r="81" spans="1:10" ht="12.75" customHeight="1" x14ac:dyDescent="0.25">
      <c r="A81" s="89">
        <v>2019</v>
      </c>
      <c r="B81" s="89">
        <v>102499</v>
      </c>
      <c r="C81" s="89">
        <v>1808</v>
      </c>
      <c r="D81" s="89">
        <v>1</v>
      </c>
      <c r="E81" s="89">
        <v>10026</v>
      </c>
      <c r="F81" s="89">
        <v>5814</v>
      </c>
      <c r="G81" s="89">
        <v>1</v>
      </c>
      <c r="H81" s="89">
        <v>3205002</v>
      </c>
      <c r="I81" s="89">
        <v>32</v>
      </c>
      <c r="J81" s="89">
        <v>3</v>
      </c>
    </row>
    <row r="82" spans="1:10" ht="12.75" customHeight="1" x14ac:dyDescent="0.25">
      <c r="A82" s="89">
        <v>2019</v>
      </c>
      <c r="B82" s="89">
        <v>102499</v>
      </c>
      <c r="C82" s="89">
        <v>1808</v>
      </c>
      <c r="D82" s="89">
        <v>1</v>
      </c>
      <c r="E82" s="89">
        <v>10026</v>
      </c>
      <c r="F82" s="89">
        <v>5814</v>
      </c>
      <c r="G82" s="89">
        <v>1</v>
      </c>
      <c r="H82" s="89">
        <v>3205002</v>
      </c>
      <c r="I82" s="89">
        <v>32</v>
      </c>
      <c r="J82" s="89">
        <v>3</v>
      </c>
    </row>
    <row r="83" spans="1:10" ht="12.75" customHeight="1" x14ac:dyDescent="0.25">
      <c r="A83" s="89">
        <v>2019</v>
      </c>
      <c r="B83" s="89">
        <v>102499</v>
      </c>
      <c r="C83" s="89">
        <v>1808</v>
      </c>
      <c r="D83" s="89">
        <v>1</v>
      </c>
      <c r="E83" s="89">
        <v>10026</v>
      </c>
      <c r="F83" s="89">
        <v>5814</v>
      </c>
      <c r="G83" s="89">
        <v>1</v>
      </c>
      <c r="H83" s="89">
        <v>3205002</v>
      </c>
      <c r="I83" s="89">
        <v>32</v>
      </c>
      <c r="J83" s="89">
        <v>3</v>
      </c>
    </row>
    <row r="84" spans="1:10" ht="12.75" customHeight="1" x14ac:dyDescent="0.25">
      <c r="A84" s="89">
        <v>2019</v>
      </c>
      <c r="B84" s="89">
        <v>102499</v>
      </c>
      <c r="C84" s="89">
        <v>1808</v>
      </c>
      <c r="D84" s="89">
        <v>1</v>
      </c>
      <c r="E84" s="89">
        <v>10026</v>
      </c>
      <c r="F84" s="89">
        <v>5814</v>
      </c>
      <c r="G84" s="89">
        <v>1</v>
      </c>
      <c r="H84" s="89">
        <v>3205002</v>
      </c>
      <c r="I84" s="89">
        <v>32</v>
      </c>
      <c r="J84" s="89">
        <v>3</v>
      </c>
    </row>
    <row r="85" spans="1:10" ht="12.75" customHeight="1" x14ac:dyDescent="0.25">
      <c r="A85" s="89">
        <v>2019</v>
      </c>
      <c r="B85" s="89">
        <v>102499</v>
      </c>
      <c r="C85" s="89">
        <v>1808</v>
      </c>
      <c r="D85" s="89">
        <v>1</v>
      </c>
      <c r="E85" s="89">
        <v>10026</v>
      </c>
      <c r="F85" s="89">
        <v>5814</v>
      </c>
      <c r="G85" s="89">
        <v>1</v>
      </c>
      <c r="H85" s="89">
        <v>3205002</v>
      </c>
      <c r="I85" s="89">
        <v>32</v>
      </c>
      <c r="J85" s="89">
        <v>3</v>
      </c>
    </row>
    <row r="86" spans="1:10" ht="12.75" customHeight="1" x14ac:dyDescent="0.25">
      <c r="A86" s="89">
        <v>2019</v>
      </c>
      <c r="B86" s="89">
        <v>102499</v>
      </c>
      <c r="C86" s="89">
        <v>1808</v>
      </c>
      <c r="D86" s="89">
        <v>1</v>
      </c>
      <c r="E86" s="89">
        <v>10026</v>
      </c>
      <c r="F86" s="89">
        <v>5814</v>
      </c>
      <c r="G86" s="89">
        <v>1</v>
      </c>
      <c r="H86" s="89">
        <v>3205002</v>
      </c>
      <c r="I86" s="89">
        <v>32</v>
      </c>
      <c r="J86" s="89">
        <v>3</v>
      </c>
    </row>
    <row r="87" spans="1:10" ht="12.75" customHeight="1" x14ac:dyDescent="0.25">
      <c r="A87" s="89">
        <v>2019</v>
      </c>
      <c r="B87" s="89">
        <v>102499</v>
      </c>
      <c r="C87" s="89">
        <v>1808</v>
      </c>
      <c r="D87" s="89">
        <v>1</v>
      </c>
      <c r="E87" s="89">
        <v>10026</v>
      </c>
      <c r="F87" s="89">
        <v>5814</v>
      </c>
      <c r="G87" s="89">
        <v>1</v>
      </c>
      <c r="H87" s="89">
        <v>3205002</v>
      </c>
      <c r="I87" s="89">
        <v>32</v>
      </c>
      <c r="J87" s="89">
        <v>3</v>
      </c>
    </row>
    <row r="88" spans="1:10" ht="12.75" customHeight="1" x14ac:dyDescent="0.25">
      <c r="A88" s="89">
        <v>2019</v>
      </c>
      <c r="B88" s="89">
        <v>102499</v>
      </c>
      <c r="C88" s="89">
        <v>1808</v>
      </c>
      <c r="D88" s="89">
        <v>1</v>
      </c>
      <c r="E88" s="89">
        <v>10026</v>
      </c>
      <c r="F88" s="89">
        <v>5814</v>
      </c>
      <c r="G88" s="89">
        <v>1</v>
      </c>
      <c r="H88" s="89">
        <v>3205002</v>
      </c>
      <c r="I88" s="89">
        <v>32</v>
      </c>
      <c r="J88" s="89">
        <v>3</v>
      </c>
    </row>
    <row r="89" spans="1:10" ht="12.75" customHeight="1" x14ac:dyDescent="0.25">
      <c r="A89" s="89">
        <v>2019</v>
      </c>
      <c r="B89" s="89">
        <v>102499</v>
      </c>
      <c r="C89" s="89">
        <v>1808</v>
      </c>
      <c r="D89" s="89">
        <v>1</v>
      </c>
      <c r="E89" s="89">
        <v>10026</v>
      </c>
      <c r="F89" s="89">
        <v>5814</v>
      </c>
      <c r="G89" s="89">
        <v>1</v>
      </c>
      <c r="H89" s="89">
        <v>3205002</v>
      </c>
      <c r="I89" s="89">
        <v>32</v>
      </c>
      <c r="J89" s="89">
        <v>3</v>
      </c>
    </row>
    <row r="90" spans="1:10" ht="12.75" customHeight="1" x14ac:dyDescent="0.25">
      <c r="A90" s="89">
        <v>2019</v>
      </c>
      <c r="B90" s="89">
        <v>102499</v>
      </c>
      <c r="C90" s="89">
        <v>1808</v>
      </c>
      <c r="D90" s="89">
        <v>1</v>
      </c>
      <c r="E90" s="89">
        <v>10026</v>
      </c>
      <c r="F90" s="89">
        <v>5814</v>
      </c>
      <c r="G90" s="89">
        <v>1</v>
      </c>
      <c r="H90" s="89">
        <v>3205002</v>
      </c>
      <c r="I90" s="89">
        <v>32</v>
      </c>
      <c r="J90" s="89">
        <v>3</v>
      </c>
    </row>
    <row r="91" spans="1:10" ht="12.75" customHeight="1" x14ac:dyDescent="0.25">
      <c r="A91" s="89">
        <v>2019</v>
      </c>
      <c r="B91" s="89">
        <v>102499</v>
      </c>
      <c r="C91" s="89">
        <v>1808</v>
      </c>
      <c r="D91" s="89">
        <v>1</v>
      </c>
      <c r="E91" s="89">
        <v>10026</v>
      </c>
      <c r="F91" s="89">
        <v>5814</v>
      </c>
      <c r="G91" s="89">
        <v>1</v>
      </c>
      <c r="H91" s="89">
        <v>3205002</v>
      </c>
      <c r="I91" s="89">
        <v>32</v>
      </c>
      <c r="J91" s="89">
        <v>3</v>
      </c>
    </row>
    <row r="92" spans="1:10" ht="12.75" customHeight="1" x14ac:dyDescent="0.25">
      <c r="A92" s="89">
        <v>2019</v>
      </c>
      <c r="B92" s="89">
        <v>102499</v>
      </c>
      <c r="C92" s="89">
        <v>1808</v>
      </c>
      <c r="D92" s="89">
        <v>1</v>
      </c>
      <c r="E92" s="89">
        <v>10026</v>
      </c>
      <c r="F92" s="89">
        <v>5814</v>
      </c>
      <c r="G92" s="89">
        <v>1</v>
      </c>
      <c r="H92" s="89">
        <v>3205002</v>
      </c>
      <c r="I92" s="89">
        <v>32</v>
      </c>
      <c r="J92" s="89">
        <v>3</v>
      </c>
    </row>
    <row r="93" spans="1:10" ht="12.75" customHeight="1" x14ac:dyDescent="0.25">
      <c r="A93" s="89">
        <v>2019</v>
      </c>
      <c r="B93" s="89">
        <v>102499</v>
      </c>
      <c r="C93" s="89">
        <v>1808</v>
      </c>
      <c r="D93" s="89">
        <v>1</v>
      </c>
      <c r="E93" s="89">
        <v>10026</v>
      </c>
      <c r="F93" s="89">
        <v>5814</v>
      </c>
      <c r="G93" s="89">
        <v>1</v>
      </c>
      <c r="H93" s="89">
        <v>3205002</v>
      </c>
      <c r="I93" s="89">
        <v>32</v>
      </c>
      <c r="J93" s="89">
        <v>3</v>
      </c>
    </row>
    <row r="94" spans="1:10" ht="12.75" customHeight="1" x14ac:dyDescent="0.25">
      <c r="A94" s="89">
        <v>2019</v>
      </c>
      <c r="B94" s="89">
        <v>102499</v>
      </c>
      <c r="C94" s="89">
        <v>1808</v>
      </c>
      <c r="D94" s="89">
        <v>1</v>
      </c>
      <c r="E94" s="89">
        <v>10026</v>
      </c>
      <c r="F94" s="89">
        <v>5814</v>
      </c>
      <c r="G94" s="89">
        <v>1</v>
      </c>
      <c r="H94" s="89">
        <v>3205002</v>
      </c>
      <c r="I94" s="89">
        <v>32</v>
      </c>
      <c r="J94" s="89">
        <v>3</v>
      </c>
    </row>
    <row r="95" spans="1:10" ht="12.75" customHeight="1" x14ac:dyDescent="0.25">
      <c r="A95" s="89">
        <v>2019</v>
      </c>
      <c r="B95" s="89">
        <v>102499</v>
      </c>
      <c r="C95" s="89">
        <v>1808</v>
      </c>
      <c r="D95" s="89">
        <v>1</v>
      </c>
      <c r="E95" s="89">
        <v>10026</v>
      </c>
      <c r="F95" s="89">
        <v>5814</v>
      </c>
      <c r="G95" s="89">
        <v>1</v>
      </c>
      <c r="H95" s="89">
        <v>3205002</v>
      </c>
      <c r="I95" s="89">
        <v>32</v>
      </c>
      <c r="J95" s="89">
        <v>3</v>
      </c>
    </row>
    <row r="96" spans="1:10" ht="12.75" customHeight="1" x14ac:dyDescent="0.25">
      <c r="A96" s="89">
        <v>2019</v>
      </c>
      <c r="B96" s="89">
        <v>102499</v>
      </c>
      <c r="C96" s="89">
        <v>1808</v>
      </c>
      <c r="D96" s="89">
        <v>1</v>
      </c>
      <c r="E96" s="89">
        <v>10026</v>
      </c>
      <c r="F96" s="89">
        <v>5814</v>
      </c>
      <c r="G96" s="89">
        <v>1</v>
      </c>
      <c r="H96" s="89">
        <v>3205002</v>
      </c>
      <c r="I96" s="89">
        <v>32</v>
      </c>
      <c r="J96" s="89">
        <v>3</v>
      </c>
    </row>
    <row r="97" spans="1:10" ht="12.75" customHeight="1" x14ac:dyDescent="0.25">
      <c r="A97" s="89">
        <v>2019</v>
      </c>
      <c r="B97" s="89">
        <v>102499</v>
      </c>
      <c r="C97" s="89">
        <v>1808</v>
      </c>
      <c r="D97" s="89">
        <v>1</v>
      </c>
      <c r="E97" s="89">
        <v>10026</v>
      </c>
      <c r="F97" s="89">
        <v>5814</v>
      </c>
      <c r="G97" s="89">
        <v>1</v>
      </c>
      <c r="H97" s="89">
        <v>3205002</v>
      </c>
      <c r="I97" s="89">
        <v>32</v>
      </c>
      <c r="J97" s="89">
        <v>3</v>
      </c>
    </row>
    <row r="98" spans="1:10" ht="12.75" customHeight="1" x14ac:dyDescent="0.25">
      <c r="A98" s="89">
        <v>2019</v>
      </c>
      <c r="B98" s="89">
        <v>121880</v>
      </c>
      <c r="C98" s="89">
        <v>1808</v>
      </c>
      <c r="D98" s="89">
        <v>1</v>
      </c>
      <c r="E98" s="89">
        <v>10026</v>
      </c>
      <c r="F98" s="89">
        <v>6208</v>
      </c>
      <c r="G98" s="89">
        <v>1</v>
      </c>
      <c r="H98" s="89">
        <v>3201308</v>
      </c>
      <c r="I98" s="89">
        <v>32</v>
      </c>
      <c r="J98" s="89">
        <v>3</v>
      </c>
    </row>
    <row r="99" spans="1:10" ht="12.75" customHeight="1" x14ac:dyDescent="0.25">
      <c r="A99" s="89">
        <v>2019</v>
      </c>
      <c r="B99" s="89">
        <v>121880</v>
      </c>
      <c r="C99" s="89">
        <v>1808</v>
      </c>
      <c r="D99" s="89">
        <v>1</v>
      </c>
      <c r="E99" s="89">
        <v>10026</v>
      </c>
      <c r="F99" s="89">
        <v>6208</v>
      </c>
      <c r="G99" s="89">
        <v>1</v>
      </c>
      <c r="H99" s="89">
        <v>3201308</v>
      </c>
      <c r="I99" s="89">
        <v>32</v>
      </c>
      <c r="J99" s="89">
        <v>3</v>
      </c>
    </row>
    <row r="100" spans="1:10" ht="12.75" customHeight="1" x14ac:dyDescent="0.25">
      <c r="A100" s="89">
        <v>2019</v>
      </c>
      <c r="B100" s="89">
        <v>121880</v>
      </c>
      <c r="C100" s="89">
        <v>1808</v>
      </c>
      <c r="D100" s="89">
        <v>1</v>
      </c>
      <c r="E100" s="89">
        <v>10026</v>
      </c>
      <c r="F100" s="89">
        <v>6208</v>
      </c>
      <c r="G100" s="89">
        <v>1</v>
      </c>
      <c r="H100" s="89">
        <v>3201308</v>
      </c>
      <c r="I100" s="89">
        <v>32</v>
      </c>
      <c r="J100" s="89">
        <v>3</v>
      </c>
    </row>
    <row r="101" spans="1:10" ht="12.75" customHeight="1" x14ac:dyDescent="0.25">
      <c r="A101" s="89">
        <v>2019</v>
      </c>
      <c r="B101" s="89">
        <v>121880</v>
      </c>
      <c r="C101" s="89">
        <v>1808</v>
      </c>
      <c r="D101" s="89">
        <v>1</v>
      </c>
      <c r="E101" s="89">
        <v>10026</v>
      </c>
      <c r="F101" s="89">
        <v>6208</v>
      </c>
      <c r="G101" s="89">
        <v>1</v>
      </c>
      <c r="H101" s="89">
        <v>3201308</v>
      </c>
      <c r="I101" s="89">
        <v>32</v>
      </c>
      <c r="J101" s="89">
        <v>3</v>
      </c>
    </row>
    <row r="102" spans="1:10" ht="12.75" customHeight="1" x14ac:dyDescent="0.25">
      <c r="A102" s="89">
        <v>2019</v>
      </c>
      <c r="B102" s="89">
        <v>121880</v>
      </c>
      <c r="C102" s="89">
        <v>1808</v>
      </c>
      <c r="D102" s="89">
        <v>1</v>
      </c>
      <c r="E102" s="89">
        <v>10026</v>
      </c>
      <c r="F102" s="89">
        <v>6208</v>
      </c>
      <c r="G102" s="89">
        <v>1</v>
      </c>
      <c r="H102" s="89">
        <v>3201308</v>
      </c>
      <c r="I102" s="89">
        <v>32</v>
      </c>
      <c r="J102" s="89">
        <v>3</v>
      </c>
    </row>
    <row r="103" spans="1:10" ht="12.75" customHeight="1" x14ac:dyDescent="0.25">
      <c r="A103" s="89">
        <v>2019</v>
      </c>
      <c r="B103" s="89">
        <v>121880</v>
      </c>
      <c r="C103" s="89">
        <v>1808</v>
      </c>
      <c r="D103" s="89">
        <v>1</v>
      </c>
      <c r="E103" s="89">
        <v>10026</v>
      </c>
      <c r="F103" s="89">
        <v>6208</v>
      </c>
      <c r="G103" s="89">
        <v>1</v>
      </c>
      <c r="H103" s="89">
        <v>3201308</v>
      </c>
      <c r="I103" s="89">
        <v>32</v>
      </c>
      <c r="J103" s="89">
        <v>3</v>
      </c>
    </row>
    <row r="104" spans="1:10" ht="12.75" customHeight="1" x14ac:dyDescent="0.25">
      <c r="A104" s="89">
        <v>2019</v>
      </c>
      <c r="B104" s="89">
        <v>121880</v>
      </c>
      <c r="C104" s="89">
        <v>1808</v>
      </c>
      <c r="D104" s="89">
        <v>1</v>
      </c>
      <c r="E104" s="89">
        <v>10026</v>
      </c>
      <c r="F104" s="89">
        <v>6208</v>
      </c>
      <c r="G104" s="89">
        <v>1</v>
      </c>
      <c r="H104" s="89">
        <v>3201308</v>
      </c>
      <c r="I104" s="89">
        <v>32</v>
      </c>
      <c r="J104" s="89">
        <v>3</v>
      </c>
    </row>
    <row r="105" spans="1:10" ht="12.75" customHeight="1" x14ac:dyDescent="0.25">
      <c r="A105" s="89">
        <v>2019</v>
      </c>
      <c r="B105" s="89">
        <v>121880</v>
      </c>
      <c r="C105" s="89">
        <v>1808</v>
      </c>
      <c r="D105" s="89">
        <v>1</v>
      </c>
      <c r="E105" s="89">
        <v>10026</v>
      </c>
      <c r="F105" s="89">
        <v>6208</v>
      </c>
      <c r="G105" s="89">
        <v>1</v>
      </c>
      <c r="H105" s="89">
        <v>3201308</v>
      </c>
      <c r="I105" s="89">
        <v>32</v>
      </c>
      <c r="J105" s="89">
        <v>3</v>
      </c>
    </row>
    <row r="106" spans="1:10" ht="12.75" customHeight="1" x14ac:dyDescent="0.25">
      <c r="A106" s="89">
        <v>2019</v>
      </c>
      <c r="B106" s="89">
        <v>121880</v>
      </c>
      <c r="C106" s="89">
        <v>1808</v>
      </c>
      <c r="D106" s="89">
        <v>1</v>
      </c>
      <c r="E106" s="89">
        <v>10026</v>
      </c>
      <c r="F106" s="89">
        <v>6208</v>
      </c>
      <c r="G106" s="89">
        <v>1</v>
      </c>
      <c r="H106" s="89">
        <v>3201308</v>
      </c>
      <c r="I106" s="89">
        <v>32</v>
      </c>
      <c r="J106" s="89">
        <v>3</v>
      </c>
    </row>
    <row r="107" spans="1:10" ht="12.75" customHeight="1" x14ac:dyDescent="0.25">
      <c r="A107" s="89">
        <v>2019</v>
      </c>
      <c r="B107" s="89">
        <v>121880</v>
      </c>
      <c r="C107" s="89">
        <v>1808</v>
      </c>
      <c r="D107" s="89">
        <v>1</v>
      </c>
      <c r="E107" s="89">
        <v>10026</v>
      </c>
      <c r="F107" s="89">
        <v>6208</v>
      </c>
      <c r="G107" s="89">
        <v>1</v>
      </c>
      <c r="H107" s="89">
        <v>3201308</v>
      </c>
      <c r="I107" s="89">
        <v>32</v>
      </c>
      <c r="J107" s="89">
        <v>3</v>
      </c>
    </row>
    <row r="108" spans="1:10" ht="12.75" customHeight="1" x14ac:dyDescent="0.25">
      <c r="A108" s="89">
        <v>2019</v>
      </c>
      <c r="B108" s="89">
        <v>121880</v>
      </c>
      <c r="C108" s="89">
        <v>1808</v>
      </c>
      <c r="D108" s="89">
        <v>1</v>
      </c>
      <c r="E108" s="89">
        <v>10026</v>
      </c>
      <c r="F108" s="89">
        <v>6208</v>
      </c>
      <c r="G108" s="89">
        <v>1</v>
      </c>
      <c r="H108" s="89">
        <v>3201308</v>
      </c>
      <c r="I108" s="89">
        <v>32</v>
      </c>
      <c r="J108" s="89">
        <v>3</v>
      </c>
    </row>
    <row r="109" spans="1:10" ht="12.75" customHeight="1" x14ac:dyDescent="0.25">
      <c r="A109" s="89">
        <v>2019</v>
      </c>
      <c r="B109" s="89">
        <v>121880</v>
      </c>
      <c r="C109" s="89">
        <v>1808</v>
      </c>
      <c r="D109" s="89">
        <v>1</v>
      </c>
      <c r="E109" s="89">
        <v>10026</v>
      </c>
      <c r="F109" s="89">
        <v>6208</v>
      </c>
      <c r="G109" s="89">
        <v>1</v>
      </c>
      <c r="H109" s="89">
        <v>3201308</v>
      </c>
      <c r="I109" s="89">
        <v>32</v>
      </c>
      <c r="J109" s="89">
        <v>3</v>
      </c>
    </row>
    <row r="110" spans="1:10" ht="12.75" customHeight="1" x14ac:dyDescent="0.25">
      <c r="A110" s="89">
        <v>2019</v>
      </c>
      <c r="B110" s="89">
        <v>121880</v>
      </c>
      <c r="C110" s="89">
        <v>1808</v>
      </c>
      <c r="D110" s="89">
        <v>1</v>
      </c>
      <c r="E110" s="89">
        <v>10026</v>
      </c>
      <c r="F110" s="89">
        <v>6208</v>
      </c>
      <c r="G110" s="89">
        <v>1</v>
      </c>
      <c r="H110" s="89">
        <v>3201308</v>
      </c>
      <c r="I110" s="89">
        <v>32</v>
      </c>
      <c r="J110" s="89">
        <v>3</v>
      </c>
    </row>
    <row r="111" spans="1:10" ht="12.75" customHeight="1" x14ac:dyDescent="0.25">
      <c r="A111" s="89">
        <v>2019</v>
      </c>
      <c r="B111" s="89">
        <v>121880</v>
      </c>
      <c r="C111" s="89">
        <v>1808</v>
      </c>
      <c r="D111" s="89">
        <v>1</v>
      </c>
      <c r="E111" s="89">
        <v>10026</v>
      </c>
      <c r="F111" s="89">
        <v>6208</v>
      </c>
      <c r="G111" s="89">
        <v>1</v>
      </c>
      <c r="H111" s="89">
        <v>3201308</v>
      </c>
      <c r="I111" s="89">
        <v>32</v>
      </c>
      <c r="J111" s="89">
        <v>3</v>
      </c>
    </row>
    <row r="112" spans="1:10" ht="12.75" customHeight="1" x14ac:dyDescent="0.25">
      <c r="A112" s="89">
        <v>2019</v>
      </c>
      <c r="B112" s="89">
        <v>121880</v>
      </c>
      <c r="C112" s="89">
        <v>1808</v>
      </c>
      <c r="D112" s="89">
        <v>1</v>
      </c>
      <c r="E112" s="89">
        <v>10026</v>
      </c>
      <c r="F112" s="89">
        <v>6208</v>
      </c>
      <c r="G112" s="89">
        <v>1</v>
      </c>
      <c r="H112" s="89">
        <v>3201308</v>
      </c>
      <c r="I112" s="89">
        <v>32</v>
      </c>
      <c r="J112" s="89">
        <v>3</v>
      </c>
    </row>
    <row r="113" spans="1:10" ht="12.75" customHeight="1" x14ac:dyDescent="0.25">
      <c r="A113" s="89">
        <v>2019</v>
      </c>
      <c r="B113" s="89">
        <v>121880</v>
      </c>
      <c r="C113" s="89">
        <v>1808</v>
      </c>
      <c r="D113" s="89">
        <v>1</v>
      </c>
      <c r="E113" s="89">
        <v>10026</v>
      </c>
      <c r="F113" s="89">
        <v>6208</v>
      </c>
      <c r="G113" s="89">
        <v>1</v>
      </c>
      <c r="H113" s="89">
        <v>3201308</v>
      </c>
      <c r="I113" s="89">
        <v>32</v>
      </c>
      <c r="J113" s="89">
        <v>3</v>
      </c>
    </row>
    <row r="114" spans="1:10" ht="12.75" customHeight="1" x14ac:dyDescent="0.25">
      <c r="A114" s="89">
        <v>2019</v>
      </c>
      <c r="B114" s="89">
        <v>121880</v>
      </c>
      <c r="C114" s="89">
        <v>1808</v>
      </c>
      <c r="D114" s="89">
        <v>1</v>
      </c>
      <c r="E114" s="89">
        <v>10026</v>
      </c>
      <c r="F114" s="89">
        <v>6208</v>
      </c>
      <c r="G114" s="89">
        <v>1</v>
      </c>
      <c r="H114" s="89">
        <v>3201308</v>
      </c>
      <c r="I114" s="89">
        <v>32</v>
      </c>
      <c r="J114" s="89">
        <v>3</v>
      </c>
    </row>
    <row r="115" spans="1:10" ht="12.75" customHeight="1" x14ac:dyDescent="0.25">
      <c r="A115" s="89">
        <v>2019</v>
      </c>
      <c r="B115" s="89">
        <v>121880</v>
      </c>
      <c r="C115" s="89">
        <v>1808</v>
      </c>
      <c r="D115" s="89">
        <v>1</v>
      </c>
      <c r="E115" s="89">
        <v>10026</v>
      </c>
      <c r="F115" s="89">
        <v>6208</v>
      </c>
      <c r="G115" s="89">
        <v>1</v>
      </c>
      <c r="H115" s="89">
        <v>3201308</v>
      </c>
      <c r="I115" s="89">
        <v>32</v>
      </c>
      <c r="J115" s="89">
        <v>3</v>
      </c>
    </row>
    <row r="116" spans="1:10" ht="12.75" customHeight="1" x14ac:dyDescent="0.25">
      <c r="A116" s="89">
        <v>2019</v>
      </c>
      <c r="B116" s="89">
        <v>121880</v>
      </c>
      <c r="C116" s="89">
        <v>1808</v>
      </c>
      <c r="D116" s="89">
        <v>1</v>
      </c>
      <c r="E116" s="89">
        <v>10026</v>
      </c>
      <c r="F116" s="89">
        <v>6208</v>
      </c>
      <c r="G116" s="89">
        <v>1</v>
      </c>
      <c r="H116" s="89">
        <v>3201308</v>
      </c>
      <c r="I116" s="89">
        <v>32</v>
      </c>
      <c r="J116" s="89">
        <v>3</v>
      </c>
    </row>
    <row r="117" spans="1:10" ht="12.75" customHeight="1" x14ac:dyDescent="0.25">
      <c r="A117" s="89">
        <v>2019</v>
      </c>
      <c r="B117" s="89">
        <v>121880</v>
      </c>
      <c r="C117" s="89">
        <v>1808</v>
      </c>
      <c r="D117" s="89">
        <v>1</v>
      </c>
      <c r="E117" s="89">
        <v>10026</v>
      </c>
      <c r="F117" s="89">
        <v>6208</v>
      </c>
      <c r="G117" s="89">
        <v>1</v>
      </c>
      <c r="H117" s="89">
        <v>3201308</v>
      </c>
      <c r="I117" s="89">
        <v>32</v>
      </c>
      <c r="J117" s="89">
        <v>3</v>
      </c>
    </row>
    <row r="118" spans="1:10" ht="12.75" customHeight="1" x14ac:dyDescent="0.25">
      <c r="A118" s="89">
        <v>2019</v>
      </c>
      <c r="B118" s="89">
        <v>121880</v>
      </c>
      <c r="C118" s="89">
        <v>1808</v>
      </c>
      <c r="D118" s="89">
        <v>1</v>
      </c>
      <c r="E118" s="89">
        <v>10026</v>
      </c>
      <c r="F118" s="89">
        <v>6208</v>
      </c>
      <c r="G118" s="89">
        <v>1</v>
      </c>
      <c r="H118" s="89">
        <v>3201308</v>
      </c>
      <c r="I118" s="89">
        <v>32</v>
      </c>
      <c r="J118" s="89">
        <v>3</v>
      </c>
    </row>
    <row r="119" spans="1:10" ht="12.75" customHeight="1" x14ac:dyDescent="0.25">
      <c r="A119" s="89">
        <v>2019</v>
      </c>
      <c r="B119" s="89">
        <v>121880</v>
      </c>
      <c r="C119" s="89">
        <v>1808</v>
      </c>
      <c r="D119" s="89">
        <v>1</v>
      </c>
      <c r="E119" s="89">
        <v>10026</v>
      </c>
      <c r="F119" s="89">
        <v>6208</v>
      </c>
      <c r="G119" s="89">
        <v>1</v>
      </c>
      <c r="H119" s="89">
        <v>3201308</v>
      </c>
      <c r="I119" s="89">
        <v>32</v>
      </c>
      <c r="J119" s="89">
        <v>3</v>
      </c>
    </row>
    <row r="120" spans="1:10" ht="12.75" customHeight="1" x14ac:dyDescent="0.25">
      <c r="A120" s="89">
        <v>2019</v>
      </c>
      <c r="B120" s="89">
        <v>121880</v>
      </c>
      <c r="C120" s="89">
        <v>1808</v>
      </c>
      <c r="D120" s="89">
        <v>1</v>
      </c>
      <c r="E120" s="89">
        <v>10026</v>
      </c>
      <c r="F120" s="89">
        <v>6208</v>
      </c>
      <c r="G120" s="89">
        <v>1</v>
      </c>
      <c r="H120" s="89">
        <v>3201308</v>
      </c>
      <c r="I120" s="89">
        <v>32</v>
      </c>
      <c r="J120" s="89">
        <v>3</v>
      </c>
    </row>
    <row r="121" spans="1:10" ht="12.75" customHeight="1" x14ac:dyDescent="0.25">
      <c r="A121" s="89">
        <v>2019</v>
      </c>
      <c r="B121" s="89">
        <v>121880</v>
      </c>
      <c r="C121" s="89">
        <v>1808</v>
      </c>
      <c r="D121" s="89">
        <v>1</v>
      </c>
      <c r="E121" s="89">
        <v>10026</v>
      </c>
      <c r="F121" s="89">
        <v>6208</v>
      </c>
      <c r="G121" s="89">
        <v>1</v>
      </c>
      <c r="H121" s="89">
        <v>3201308</v>
      </c>
      <c r="I121" s="89">
        <v>32</v>
      </c>
      <c r="J121" s="89">
        <v>3</v>
      </c>
    </row>
    <row r="122" spans="1:10" ht="12.75" customHeight="1" x14ac:dyDescent="0.25">
      <c r="A122" s="89">
        <v>2019</v>
      </c>
      <c r="B122" s="89">
        <v>121880</v>
      </c>
      <c r="C122" s="89">
        <v>1808</v>
      </c>
      <c r="D122" s="89">
        <v>1</v>
      </c>
      <c r="E122" s="89">
        <v>10026</v>
      </c>
      <c r="F122" s="89">
        <v>6208</v>
      </c>
      <c r="G122" s="89">
        <v>1</v>
      </c>
      <c r="H122" s="89">
        <v>3201308</v>
      </c>
      <c r="I122" s="89">
        <v>32</v>
      </c>
      <c r="J122" s="89">
        <v>3</v>
      </c>
    </row>
    <row r="123" spans="1:10" ht="12.75" customHeight="1" x14ac:dyDescent="0.25">
      <c r="A123" s="89">
        <v>2019</v>
      </c>
      <c r="B123" s="89">
        <v>121880</v>
      </c>
      <c r="C123" s="89">
        <v>1808</v>
      </c>
      <c r="D123" s="89">
        <v>1</v>
      </c>
      <c r="E123" s="89">
        <v>10026</v>
      </c>
      <c r="F123" s="89">
        <v>6208</v>
      </c>
      <c r="G123" s="89">
        <v>1</v>
      </c>
      <c r="H123" s="89">
        <v>3201308</v>
      </c>
      <c r="I123" s="89">
        <v>32</v>
      </c>
      <c r="J123" s="89">
        <v>3</v>
      </c>
    </row>
    <row r="124" spans="1:10" ht="12.75" customHeight="1" x14ac:dyDescent="0.25">
      <c r="A124" s="89">
        <v>2019</v>
      </c>
      <c r="B124" s="89">
        <v>121880</v>
      </c>
      <c r="C124" s="89">
        <v>1808</v>
      </c>
      <c r="D124" s="89">
        <v>1</v>
      </c>
      <c r="E124" s="89">
        <v>10026</v>
      </c>
      <c r="F124" s="89">
        <v>6208</v>
      </c>
      <c r="G124" s="89">
        <v>1</v>
      </c>
      <c r="H124" s="89">
        <v>3201308</v>
      </c>
      <c r="I124" s="89">
        <v>32</v>
      </c>
      <c r="J124" s="89">
        <v>3</v>
      </c>
    </row>
    <row r="125" spans="1:10" ht="12.75" customHeight="1" x14ac:dyDescent="0.25">
      <c r="A125" s="89">
        <v>2019</v>
      </c>
      <c r="B125" s="89">
        <v>121880</v>
      </c>
      <c r="C125" s="89">
        <v>1808</v>
      </c>
      <c r="D125" s="89">
        <v>1</v>
      </c>
      <c r="E125" s="89">
        <v>10026</v>
      </c>
      <c r="F125" s="89">
        <v>6208</v>
      </c>
      <c r="G125" s="89">
        <v>1</v>
      </c>
      <c r="H125" s="89">
        <v>3201308</v>
      </c>
      <c r="I125" s="89">
        <v>32</v>
      </c>
      <c r="J125" s="89">
        <v>3</v>
      </c>
    </row>
    <row r="126" spans="1:10" ht="12.75" customHeight="1" x14ac:dyDescent="0.25">
      <c r="A126" s="89">
        <v>2019</v>
      </c>
      <c r="B126" s="89">
        <v>121880</v>
      </c>
      <c r="C126" s="89">
        <v>1808</v>
      </c>
      <c r="D126" s="89">
        <v>1</v>
      </c>
      <c r="E126" s="89">
        <v>10026</v>
      </c>
      <c r="F126" s="89">
        <v>6208</v>
      </c>
      <c r="G126" s="89">
        <v>1</v>
      </c>
      <c r="H126" s="89">
        <v>3201308</v>
      </c>
      <c r="I126" s="89">
        <v>32</v>
      </c>
      <c r="J126" s="89">
        <v>3</v>
      </c>
    </row>
    <row r="127" spans="1:10" ht="12.75" customHeight="1" x14ac:dyDescent="0.25">
      <c r="A127" s="89">
        <v>2019</v>
      </c>
      <c r="B127" s="89">
        <v>121880</v>
      </c>
      <c r="C127" s="89">
        <v>1808</v>
      </c>
      <c r="D127" s="89">
        <v>1</v>
      </c>
      <c r="E127" s="89">
        <v>10026</v>
      </c>
      <c r="F127" s="89">
        <v>6208</v>
      </c>
      <c r="G127" s="89">
        <v>1</v>
      </c>
      <c r="H127" s="89">
        <v>3201308</v>
      </c>
      <c r="I127" s="89">
        <v>32</v>
      </c>
      <c r="J127" s="89">
        <v>3</v>
      </c>
    </row>
    <row r="128" spans="1:10" ht="12.75" customHeight="1" x14ac:dyDescent="0.25">
      <c r="A128" s="89">
        <v>2019</v>
      </c>
      <c r="B128" s="89">
        <v>121880</v>
      </c>
      <c r="C128" s="89">
        <v>1808</v>
      </c>
      <c r="D128" s="89">
        <v>1</v>
      </c>
      <c r="E128" s="89">
        <v>10026</v>
      </c>
      <c r="F128" s="89">
        <v>6208</v>
      </c>
      <c r="G128" s="89">
        <v>1</v>
      </c>
      <c r="H128" s="89">
        <v>3201308</v>
      </c>
      <c r="I128" s="89">
        <v>32</v>
      </c>
      <c r="J128" s="89">
        <v>3</v>
      </c>
    </row>
    <row r="129" spans="1:10" ht="12.75" customHeight="1" x14ac:dyDescent="0.25">
      <c r="A129" s="89">
        <v>2019</v>
      </c>
      <c r="B129" s="89">
        <v>121880</v>
      </c>
      <c r="C129" s="89">
        <v>1808</v>
      </c>
      <c r="D129" s="89">
        <v>1</v>
      </c>
      <c r="E129" s="89">
        <v>10026</v>
      </c>
      <c r="F129" s="89">
        <v>6208</v>
      </c>
      <c r="G129" s="89">
        <v>1</v>
      </c>
      <c r="H129" s="89">
        <v>3201308</v>
      </c>
      <c r="I129" s="89">
        <v>32</v>
      </c>
      <c r="J129" s="89">
        <v>3</v>
      </c>
    </row>
    <row r="130" spans="1:10" ht="12.75" customHeight="1" x14ac:dyDescent="0.25">
      <c r="A130" s="89">
        <v>2019</v>
      </c>
      <c r="B130" s="89">
        <v>121880</v>
      </c>
      <c r="C130" s="89">
        <v>1808</v>
      </c>
      <c r="D130" s="89">
        <v>1</v>
      </c>
      <c r="E130" s="89">
        <v>10026</v>
      </c>
      <c r="F130" s="89">
        <v>6208</v>
      </c>
      <c r="G130" s="89">
        <v>1</v>
      </c>
      <c r="H130" s="89">
        <v>3201308</v>
      </c>
      <c r="I130" s="89">
        <v>32</v>
      </c>
      <c r="J130" s="89">
        <v>3</v>
      </c>
    </row>
    <row r="131" spans="1:10" ht="12.75" customHeight="1" x14ac:dyDescent="0.25">
      <c r="A131" s="89">
        <v>2019</v>
      </c>
      <c r="B131" s="89">
        <v>121880</v>
      </c>
      <c r="C131" s="89">
        <v>1808</v>
      </c>
      <c r="D131" s="89">
        <v>1</v>
      </c>
      <c r="E131" s="89">
        <v>10026</v>
      </c>
      <c r="F131" s="89">
        <v>6208</v>
      </c>
      <c r="G131" s="89">
        <v>1</v>
      </c>
      <c r="H131" s="89">
        <v>3201308</v>
      </c>
      <c r="I131" s="89">
        <v>32</v>
      </c>
      <c r="J131" s="89">
        <v>3</v>
      </c>
    </row>
    <row r="132" spans="1:10" ht="12.75" customHeight="1" x14ac:dyDescent="0.25">
      <c r="A132" s="89">
        <v>2019</v>
      </c>
      <c r="B132" s="89">
        <v>121880</v>
      </c>
      <c r="C132" s="89">
        <v>1808</v>
      </c>
      <c r="D132" s="89">
        <v>1</v>
      </c>
      <c r="E132" s="89">
        <v>10026</v>
      </c>
      <c r="F132" s="89">
        <v>6208</v>
      </c>
      <c r="G132" s="89">
        <v>1</v>
      </c>
      <c r="H132" s="89">
        <v>3201308</v>
      </c>
      <c r="I132" s="89">
        <v>32</v>
      </c>
      <c r="J132" s="89">
        <v>3</v>
      </c>
    </row>
    <row r="133" spans="1:10" ht="12.75" customHeight="1" x14ac:dyDescent="0.25">
      <c r="A133" s="89">
        <v>2019</v>
      </c>
      <c r="B133" s="89">
        <v>121880</v>
      </c>
      <c r="C133" s="89">
        <v>1808</v>
      </c>
      <c r="D133" s="89">
        <v>1</v>
      </c>
      <c r="E133" s="89">
        <v>10026</v>
      </c>
      <c r="F133" s="89">
        <v>6208</v>
      </c>
      <c r="G133" s="89">
        <v>1</v>
      </c>
      <c r="H133" s="89">
        <v>3201308</v>
      </c>
      <c r="I133" s="89">
        <v>32</v>
      </c>
      <c r="J133" s="89">
        <v>3</v>
      </c>
    </row>
    <row r="134" spans="1:10" ht="12.75" customHeight="1" x14ac:dyDescent="0.25">
      <c r="A134" s="89">
        <v>2019</v>
      </c>
      <c r="B134" s="89">
        <v>121880</v>
      </c>
      <c r="C134" s="89">
        <v>1808</v>
      </c>
      <c r="D134" s="89">
        <v>1</v>
      </c>
      <c r="E134" s="89">
        <v>10026</v>
      </c>
      <c r="F134" s="89">
        <v>6208</v>
      </c>
      <c r="G134" s="89">
        <v>1</v>
      </c>
      <c r="H134" s="89">
        <v>3201308</v>
      </c>
      <c r="I134" s="89">
        <v>32</v>
      </c>
      <c r="J134" s="89">
        <v>3</v>
      </c>
    </row>
    <row r="135" spans="1:10" ht="12.75" customHeight="1" x14ac:dyDescent="0.25">
      <c r="A135" s="89">
        <v>2019</v>
      </c>
      <c r="B135" s="89">
        <v>121880</v>
      </c>
      <c r="C135" s="89">
        <v>1808</v>
      </c>
      <c r="D135" s="89">
        <v>1</v>
      </c>
      <c r="E135" s="89">
        <v>10026</v>
      </c>
      <c r="F135" s="89">
        <v>6208</v>
      </c>
      <c r="G135" s="89">
        <v>1</v>
      </c>
      <c r="H135" s="89">
        <v>3201308</v>
      </c>
      <c r="I135" s="89">
        <v>32</v>
      </c>
      <c r="J135" s="89">
        <v>3</v>
      </c>
    </row>
    <row r="136" spans="1:10" ht="12.75" customHeight="1" x14ac:dyDescent="0.25">
      <c r="A136" s="89">
        <v>2019</v>
      </c>
      <c r="B136" s="89">
        <v>121880</v>
      </c>
      <c r="C136" s="89">
        <v>1808</v>
      </c>
      <c r="D136" s="89">
        <v>1</v>
      </c>
      <c r="E136" s="89">
        <v>10026</v>
      </c>
      <c r="F136" s="89">
        <v>6208</v>
      </c>
      <c r="G136" s="89">
        <v>1</v>
      </c>
      <c r="H136" s="89">
        <v>3201308</v>
      </c>
      <c r="I136" s="89">
        <v>32</v>
      </c>
      <c r="J136" s="89">
        <v>3</v>
      </c>
    </row>
    <row r="137" spans="1:10" ht="12.75" customHeight="1" x14ac:dyDescent="0.25">
      <c r="A137" s="89">
        <v>2019</v>
      </c>
      <c r="B137" s="89">
        <v>121880</v>
      </c>
      <c r="C137" s="89">
        <v>1808</v>
      </c>
      <c r="D137" s="89">
        <v>1</v>
      </c>
      <c r="E137" s="89">
        <v>10026</v>
      </c>
      <c r="F137" s="89">
        <v>6208</v>
      </c>
      <c r="G137" s="89">
        <v>1</v>
      </c>
      <c r="H137" s="89">
        <v>3201308</v>
      </c>
      <c r="I137" s="89">
        <v>32</v>
      </c>
      <c r="J137" s="89">
        <v>3</v>
      </c>
    </row>
    <row r="138" spans="1:10" ht="12.75" customHeight="1" x14ac:dyDescent="0.25">
      <c r="A138" s="89">
        <v>2019</v>
      </c>
      <c r="B138" s="89">
        <v>121880</v>
      </c>
      <c r="C138" s="89">
        <v>1808</v>
      </c>
      <c r="D138" s="89">
        <v>1</v>
      </c>
      <c r="E138" s="89">
        <v>10026</v>
      </c>
      <c r="F138" s="89">
        <v>6208</v>
      </c>
      <c r="G138" s="89">
        <v>1</v>
      </c>
      <c r="H138" s="89">
        <v>3201308</v>
      </c>
      <c r="I138" s="89">
        <v>32</v>
      </c>
      <c r="J138" s="89">
        <v>3</v>
      </c>
    </row>
    <row r="139" spans="1:10" ht="12.75" customHeight="1" x14ac:dyDescent="0.25">
      <c r="A139" s="89">
        <v>2019</v>
      </c>
      <c r="B139" s="89">
        <v>121880</v>
      </c>
      <c r="C139" s="89">
        <v>1808</v>
      </c>
      <c r="D139" s="89">
        <v>1</v>
      </c>
      <c r="E139" s="89">
        <v>10026</v>
      </c>
      <c r="F139" s="89">
        <v>6208</v>
      </c>
      <c r="G139" s="89">
        <v>1</v>
      </c>
      <c r="H139" s="89">
        <v>3201308</v>
      </c>
      <c r="I139" s="89">
        <v>32</v>
      </c>
      <c r="J139" s="89">
        <v>3</v>
      </c>
    </row>
    <row r="140" spans="1:10" ht="12.75" customHeight="1" x14ac:dyDescent="0.25">
      <c r="A140" s="89">
        <v>2019</v>
      </c>
      <c r="B140" s="89">
        <v>121880</v>
      </c>
      <c r="C140" s="89">
        <v>1808</v>
      </c>
      <c r="D140" s="89">
        <v>1</v>
      </c>
      <c r="E140" s="89">
        <v>10026</v>
      </c>
      <c r="F140" s="89">
        <v>6208</v>
      </c>
      <c r="G140" s="89">
        <v>1</v>
      </c>
      <c r="H140" s="89">
        <v>3201308</v>
      </c>
      <c r="I140" s="89">
        <v>32</v>
      </c>
      <c r="J140" s="89">
        <v>3</v>
      </c>
    </row>
    <row r="141" spans="1:10" ht="12.75" customHeight="1" x14ac:dyDescent="0.25">
      <c r="A141" s="89">
        <v>2019</v>
      </c>
      <c r="B141" s="89">
        <v>121880</v>
      </c>
      <c r="C141" s="89">
        <v>1808</v>
      </c>
      <c r="D141" s="89">
        <v>1</v>
      </c>
      <c r="E141" s="89">
        <v>10026</v>
      </c>
      <c r="F141" s="89">
        <v>6208</v>
      </c>
      <c r="G141" s="89">
        <v>1</v>
      </c>
      <c r="H141" s="89">
        <v>3201308</v>
      </c>
      <c r="I141" s="89">
        <v>32</v>
      </c>
      <c r="J141" s="89">
        <v>3</v>
      </c>
    </row>
    <row r="142" spans="1:10" ht="12.75" customHeight="1" x14ac:dyDescent="0.25">
      <c r="A142" s="89">
        <v>2019</v>
      </c>
      <c r="B142" s="89">
        <v>121880</v>
      </c>
      <c r="C142" s="89">
        <v>1808</v>
      </c>
      <c r="D142" s="89">
        <v>1</v>
      </c>
      <c r="E142" s="89">
        <v>10026</v>
      </c>
      <c r="F142" s="89">
        <v>6208</v>
      </c>
      <c r="G142" s="89">
        <v>1</v>
      </c>
      <c r="H142" s="89">
        <v>3201308</v>
      </c>
      <c r="I142" s="89">
        <v>32</v>
      </c>
      <c r="J142" s="89">
        <v>3</v>
      </c>
    </row>
    <row r="143" spans="1:10" ht="12.75" customHeight="1" x14ac:dyDescent="0.25">
      <c r="A143" s="89">
        <v>2019</v>
      </c>
      <c r="B143" s="89">
        <v>121880</v>
      </c>
      <c r="C143" s="89">
        <v>1808</v>
      </c>
      <c r="D143" s="89">
        <v>1</v>
      </c>
      <c r="E143" s="89">
        <v>10026</v>
      </c>
      <c r="F143" s="89">
        <v>6208</v>
      </c>
      <c r="G143" s="89">
        <v>1</v>
      </c>
      <c r="H143" s="89">
        <v>3201308</v>
      </c>
      <c r="I143" s="89">
        <v>32</v>
      </c>
      <c r="J143" s="89">
        <v>3</v>
      </c>
    </row>
    <row r="144" spans="1:10" ht="12.75" customHeight="1" x14ac:dyDescent="0.25">
      <c r="A144" s="89">
        <v>2019</v>
      </c>
      <c r="B144" s="89">
        <v>121880</v>
      </c>
      <c r="C144" s="89">
        <v>1808</v>
      </c>
      <c r="D144" s="89">
        <v>1</v>
      </c>
      <c r="E144" s="89">
        <v>10026</v>
      </c>
      <c r="F144" s="89">
        <v>6208</v>
      </c>
      <c r="G144" s="89">
        <v>1</v>
      </c>
      <c r="H144" s="89">
        <v>3201308</v>
      </c>
      <c r="I144" s="89">
        <v>32</v>
      </c>
      <c r="J144" s="89">
        <v>3</v>
      </c>
    </row>
    <row r="145" spans="1:10" ht="12.75" customHeight="1" x14ac:dyDescent="0.25">
      <c r="A145" s="89">
        <v>2019</v>
      </c>
      <c r="B145" s="89">
        <v>121880</v>
      </c>
      <c r="C145" s="89">
        <v>1808</v>
      </c>
      <c r="D145" s="89">
        <v>1</v>
      </c>
      <c r="E145" s="89">
        <v>10026</v>
      </c>
      <c r="F145" s="89">
        <v>6208</v>
      </c>
      <c r="G145" s="89">
        <v>1</v>
      </c>
      <c r="H145" s="89">
        <v>3201308</v>
      </c>
      <c r="I145" s="89">
        <v>32</v>
      </c>
      <c r="J145" s="89">
        <v>3</v>
      </c>
    </row>
    <row r="146" spans="1:10" ht="12.75" customHeight="1" x14ac:dyDescent="0.25">
      <c r="A146" s="89">
        <v>2019</v>
      </c>
      <c r="B146" s="89">
        <v>121880</v>
      </c>
      <c r="C146" s="89">
        <v>1808</v>
      </c>
      <c r="D146" s="89">
        <v>1</v>
      </c>
      <c r="E146" s="89">
        <v>10026</v>
      </c>
      <c r="F146" s="89">
        <v>6208</v>
      </c>
      <c r="G146" s="89">
        <v>1</v>
      </c>
      <c r="H146" s="89">
        <v>3201308</v>
      </c>
      <c r="I146" s="89">
        <v>32</v>
      </c>
      <c r="J146" s="89">
        <v>3</v>
      </c>
    </row>
    <row r="147" spans="1:10" ht="12.75" customHeight="1" x14ac:dyDescent="0.25">
      <c r="A147" s="89">
        <v>2019</v>
      </c>
      <c r="B147" s="89">
        <v>121880</v>
      </c>
      <c r="C147" s="89">
        <v>1808</v>
      </c>
      <c r="D147" s="89">
        <v>1</v>
      </c>
      <c r="E147" s="89">
        <v>10026</v>
      </c>
      <c r="F147" s="89">
        <v>6208</v>
      </c>
      <c r="G147" s="89">
        <v>1</v>
      </c>
      <c r="H147" s="89">
        <v>3201308</v>
      </c>
      <c r="I147" s="89">
        <v>32</v>
      </c>
      <c r="J147" s="89">
        <v>3</v>
      </c>
    </row>
    <row r="148" spans="1:10" ht="12.75" customHeight="1" x14ac:dyDescent="0.25">
      <c r="A148" s="89">
        <v>2019</v>
      </c>
      <c r="B148" s="89">
        <v>121880</v>
      </c>
      <c r="C148" s="89">
        <v>1808</v>
      </c>
      <c r="D148" s="89">
        <v>1</v>
      </c>
      <c r="E148" s="89">
        <v>10026</v>
      </c>
      <c r="F148" s="89">
        <v>6208</v>
      </c>
      <c r="G148" s="89">
        <v>1</v>
      </c>
      <c r="H148" s="89">
        <v>3201308</v>
      </c>
      <c r="I148" s="89">
        <v>32</v>
      </c>
      <c r="J148" s="89">
        <v>3</v>
      </c>
    </row>
    <row r="149" spans="1:10" ht="12.75" customHeight="1" x14ac:dyDescent="0.25">
      <c r="A149" s="89">
        <v>2019</v>
      </c>
      <c r="B149" s="89">
        <v>121880</v>
      </c>
      <c r="C149" s="89">
        <v>1808</v>
      </c>
      <c r="D149" s="89">
        <v>1</v>
      </c>
      <c r="E149" s="89">
        <v>10026</v>
      </c>
      <c r="F149" s="89">
        <v>6208</v>
      </c>
      <c r="G149" s="89">
        <v>1</v>
      </c>
      <c r="H149" s="89">
        <v>3201308</v>
      </c>
      <c r="I149" s="89">
        <v>32</v>
      </c>
      <c r="J149" s="89">
        <v>3</v>
      </c>
    </row>
    <row r="150" spans="1:10" ht="12.75" customHeight="1" x14ac:dyDescent="0.25">
      <c r="A150" s="89">
        <v>2019</v>
      </c>
      <c r="B150" s="89">
        <v>121880</v>
      </c>
      <c r="C150" s="89">
        <v>1808</v>
      </c>
      <c r="D150" s="89">
        <v>1</v>
      </c>
      <c r="E150" s="89">
        <v>10026</v>
      </c>
      <c r="F150" s="89">
        <v>6208</v>
      </c>
      <c r="G150" s="89">
        <v>1</v>
      </c>
      <c r="H150" s="89">
        <v>3201308</v>
      </c>
      <c r="I150" s="89">
        <v>32</v>
      </c>
      <c r="J150" s="89">
        <v>3</v>
      </c>
    </row>
    <row r="151" spans="1:10" ht="12.75" customHeight="1" x14ac:dyDescent="0.25">
      <c r="A151" s="89">
        <v>2019</v>
      </c>
      <c r="B151" s="89">
        <v>121880</v>
      </c>
      <c r="C151" s="89">
        <v>1808</v>
      </c>
      <c r="D151" s="89">
        <v>1</v>
      </c>
      <c r="E151" s="89">
        <v>10026</v>
      </c>
      <c r="F151" s="89">
        <v>6208</v>
      </c>
      <c r="G151" s="89">
        <v>1</v>
      </c>
      <c r="H151" s="89">
        <v>3201308</v>
      </c>
      <c r="I151" s="89">
        <v>32</v>
      </c>
      <c r="J151" s="89">
        <v>3</v>
      </c>
    </row>
    <row r="152" spans="1:10" ht="12.75" customHeight="1" x14ac:dyDescent="0.25">
      <c r="A152" s="89">
        <v>2019</v>
      </c>
      <c r="B152" s="89">
        <v>121880</v>
      </c>
      <c r="C152" s="89">
        <v>1808</v>
      </c>
      <c r="D152" s="89">
        <v>1</v>
      </c>
      <c r="E152" s="89">
        <v>10026</v>
      </c>
      <c r="F152" s="89">
        <v>6208</v>
      </c>
      <c r="G152" s="89">
        <v>1</v>
      </c>
      <c r="H152" s="89">
        <v>3201308</v>
      </c>
      <c r="I152" s="89">
        <v>32</v>
      </c>
      <c r="J152" s="89">
        <v>3</v>
      </c>
    </row>
    <row r="153" spans="1:10" ht="12.75" customHeight="1" x14ac:dyDescent="0.25">
      <c r="A153" s="89">
        <v>2019</v>
      </c>
      <c r="B153" s="89">
        <v>121880</v>
      </c>
      <c r="C153" s="89">
        <v>1808</v>
      </c>
      <c r="D153" s="89">
        <v>1</v>
      </c>
      <c r="E153" s="89">
        <v>10026</v>
      </c>
      <c r="F153" s="89">
        <v>6208</v>
      </c>
      <c r="G153" s="89">
        <v>1</v>
      </c>
      <c r="H153" s="89">
        <v>3201308</v>
      </c>
      <c r="I153" s="89">
        <v>32</v>
      </c>
      <c r="J153" s="89">
        <v>3</v>
      </c>
    </row>
    <row r="154" spans="1:10" ht="12.75" customHeight="1" x14ac:dyDescent="0.25">
      <c r="A154" s="89">
        <v>2019</v>
      </c>
      <c r="B154" s="89">
        <v>121880</v>
      </c>
      <c r="C154" s="89">
        <v>1808</v>
      </c>
      <c r="D154" s="89">
        <v>1</v>
      </c>
      <c r="E154" s="89">
        <v>10026</v>
      </c>
      <c r="F154" s="89">
        <v>6208</v>
      </c>
      <c r="G154" s="89">
        <v>1</v>
      </c>
      <c r="H154" s="89">
        <v>3201308</v>
      </c>
      <c r="I154" s="89">
        <v>32</v>
      </c>
      <c r="J154" s="89">
        <v>3</v>
      </c>
    </row>
    <row r="155" spans="1:10" ht="12.75" customHeight="1" x14ac:dyDescent="0.25">
      <c r="A155" s="89">
        <v>2019</v>
      </c>
      <c r="B155" s="89">
        <v>121880</v>
      </c>
      <c r="C155" s="89">
        <v>1808</v>
      </c>
      <c r="D155" s="89">
        <v>1</v>
      </c>
      <c r="E155" s="89">
        <v>10026</v>
      </c>
      <c r="F155" s="89">
        <v>6208</v>
      </c>
      <c r="G155" s="89">
        <v>1</v>
      </c>
      <c r="H155" s="89">
        <v>3201308</v>
      </c>
      <c r="I155" s="89">
        <v>32</v>
      </c>
      <c r="J155" s="89">
        <v>3</v>
      </c>
    </row>
    <row r="156" spans="1:10" ht="12.75" customHeight="1" x14ac:dyDescent="0.25">
      <c r="A156" s="89">
        <v>2019</v>
      </c>
      <c r="B156" s="89">
        <v>121880</v>
      </c>
      <c r="C156" s="89">
        <v>1808</v>
      </c>
      <c r="D156" s="89">
        <v>1</v>
      </c>
      <c r="E156" s="89">
        <v>10026</v>
      </c>
      <c r="F156" s="89">
        <v>6208</v>
      </c>
      <c r="G156" s="89">
        <v>1</v>
      </c>
      <c r="H156" s="89">
        <v>3201308</v>
      </c>
      <c r="I156" s="89">
        <v>32</v>
      </c>
      <c r="J156" s="89">
        <v>3</v>
      </c>
    </row>
    <row r="157" spans="1:10" ht="12.75" customHeight="1" x14ac:dyDescent="0.25">
      <c r="A157" s="89">
        <v>2019</v>
      </c>
      <c r="B157" s="89">
        <v>121880</v>
      </c>
      <c r="C157" s="89">
        <v>1808</v>
      </c>
      <c r="D157" s="89">
        <v>1</v>
      </c>
      <c r="E157" s="89">
        <v>10026</v>
      </c>
      <c r="F157" s="89">
        <v>6208</v>
      </c>
      <c r="G157" s="89">
        <v>1</v>
      </c>
      <c r="H157" s="89">
        <v>3201308</v>
      </c>
      <c r="I157" s="89">
        <v>32</v>
      </c>
      <c r="J157" s="89">
        <v>3</v>
      </c>
    </row>
    <row r="158" spans="1:10" ht="12.75" customHeight="1" x14ac:dyDescent="0.25">
      <c r="A158" s="89">
        <v>2019</v>
      </c>
      <c r="B158" s="89">
        <v>121880</v>
      </c>
      <c r="C158" s="89">
        <v>1808</v>
      </c>
      <c r="D158" s="89">
        <v>1</v>
      </c>
      <c r="E158" s="89">
        <v>10026</v>
      </c>
      <c r="F158" s="89">
        <v>6208</v>
      </c>
      <c r="G158" s="89">
        <v>1</v>
      </c>
      <c r="H158" s="89">
        <v>3201308</v>
      </c>
      <c r="I158" s="89">
        <v>32</v>
      </c>
      <c r="J158" s="89">
        <v>3</v>
      </c>
    </row>
    <row r="159" spans="1:10" ht="12.75" customHeight="1" x14ac:dyDescent="0.25">
      <c r="A159" s="89">
        <v>2019</v>
      </c>
      <c r="B159" s="89">
        <v>121880</v>
      </c>
      <c r="C159" s="89">
        <v>1808</v>
      </c>
      <c r="D159" s="89">
        <v>1</v>
      </c>
      <c r="E159" s="89">
        <v>10026</v>
      </c>
      <c r="F159" s="89">
        <v>6208</v>
      </c>
      <c r="G159" s="89">
        <v>1</v>
      </c>
      <c r="H159" s="89">
        <v>3201308</v>
      </c>
      <c r="I159" s="89">
        <v>32</v>
      </c>
      <c r="J159" s="89">
        <v>3</v>
      </c>
    </row>
    <row r="160" spans="1:10" ht="12.75" customHeight="1" x14ac:dyDescent="0.25">
      <c r="A160" s="89">
        <v>2019</v>
      </c>
      <c r="B160" s="89">
        <v>121880</v>
      </c>
      <c r="C160" s="89">
        <v>1808</v>
      </c>
      <c r="D160" s="89">
        <v>1</v>
      </c>
      <c r="E160" s="89">
        <v>10026</v>
      </c>
      <c r="F160" s="89">
        <v>6208</v>
      </c>
      <c r="G160" s="89">
        <v>1</v>
      </c>
      <c r="H160" s="89">
        <v>3201308</v>
      </c>
      <c r="I160" s="89">
        <v>32</v>
      </c>
      <c r="J160" s="89">
        <v>3</v>
      </c>
    </row>
    <row r="161" spans="1:10" ht="12.75" customHeight="1" x14ac:dyDescent="0.25">
      <c r="A161" s="89">
        <v>2019</v>
      </c>
      <c r="B161" s="89">
        <v>121884</v>
      </c>
      <c r="C161" s="89">
        <v>1808</v>
      </c>
      <c r="D161" s="89">
        <v>1</v>
      </c>
      <c r="E161" s="89">
        <v>10026</v>
      </c>
      <c r="F161" s="89">
        <v>6307</v>
      </c>
      <c r="G161" s="89">
        <v>1</v>
      </c>
      <c r="H161" s="89">
        <v>3205309</v>
      </c>
      <c r="I161" s="89">
        <v>32</v>
      </c>
      <c r="J161" s="89">
        <v>3</v>
      </c>
    </row>
    <row r="162" spans="1:10" ht="12.75" customHeight="1" x14ac:dyDescent="0.25">
      <c r="A162" s="89">
        <v>2019</v>
      </c>
      <c r="B162" s="89">
        <v>121884</v>
      </c>
      <c r="C162" s="89">
        <v>1808</v>
      </c>
      <c r="D162" s="89">
        <v>1</v>
      </c>
      <c r="E162" s="89">
        <v>10026</v>
      </c>
      <c r="F162" s="89">
        <v>6307</v>
      </c>
      <c r="G162" s="89">
        <v>1</v>
      </c>
      <c r="H162" s="89">
        <v>3205309</v>
      </c>
      <c r="I162" s="89">
        <v>32</v>
      </c>
      <c r="J162" s="89">
        <v>3</v>
      </c>
    </row>
    <row r="163" spans="1:10" ht="12.75" customHeight="1" x14ac:dyDescent="0.25">
      <c r="A163" s="89">
        <v>2019</v>
      </c>
      <c r="B163" s="89">
        <v>121884</v>
      </c>
      <c r="C163" s="89">
        <v>1808</v>
      </c>
      <c r="D163" s="89">
        <v>1</v>
      </c>
      <c r="E163" s="89">
        <v>10026</v>
      </c>
      <c r="F163" s="89">
        <v>6307</v>
      </c>
      <c r="G163" s="89">
        <v>1</v>
      </c>
      <c r="H163" s="89">
        <v>3205309</v>
      </c>
      <c r="I163" s="89">
        <v>32</v>
      </c>
      <c r="J163" s="89">
        <v>3</v>
      </c>
    </row>
    <row r="164" spans="1:10" ht="12.75" customHeight="1" x14ac:dyDescent="0.25">
      <c r="A164" s="89">
        <v>2019</v>
      </c>
      <c r="B164" s="89">
        <v>121884</v>
      </c>
      <c r="C164" s="89">
        <v>1808</v>
      </c>
      <c r="D164" s="89">
        <v>1</v>
      </c>
      <c r="E164" s="89">
        <v>10026</v>
      </c>
      <c r="F164" s="89">
        <v>6307</v>
      </c>
      <c r="G164" s="89">
        <v>1</v>
      </c>
      <c r="H164" s="89">
        <v>3205309</v>
      </c>
      <c r="I164" s="89">
        <v>32</v>
      </c>
      <c r="J164" s="89">
        <v>3</v>
      </c>
    </row>
    <row r="165" spans="1:10" ht="12.75" customHeight="1" x14ac:dyDescent="0.25">
      <c r="A165" s="89">
        <v>2019</v>
      </c>
      <c r="B165" s="89">
        <v>121884</v>
      </c>
      <c r="C165" s="89">
        <v>1808</v>
      </c>
      <c r="D165" s="89">
        <v>1</v>
      </c>
      <c r="E165" s="89">
        <v>10026</v>
      </c>
      <c r="F165" s="89">
        <v>6307</v>
      </c>
      <c r="G165" s="89">
        <v>1</v>
      </c>
      <c r="H165" s="89">
        <v>3205309</v>
      </c>
      <c r="I165" s="89">
        <v>32</v>
      </c>
      <c r="J165" s="89">
        <v>3</v>
      </c>
    </row>
    <row r="166" spans="1:10" ht="12.75" customHeight="1" x14ac:dyDescent="0.25">
      <c r="A166" s="89">
        <v>2019</v>
      </c>
      <c r="B166" s="89">
        <v>121884</v>
      </c>
      <c r="C166" s="89">
        <v>1808</v>
      </c>
      <c r="D166" s="89">
        <v>1</v>
      </c>
      <c r="E166" s="89">
        <v>10026</v>
      </c>
      <c r="F166" s="89">
        <v>6307</v>
      </c>
      <c r="G166" s="89">
        <v>1</v>
      </c>
      <c r="H166" s="89">
        <v>3205309</v>
      </c>
      <c r="I166" s="89">
        <v>32</v>
      </c>
      <c r="J166" s="89">
        <v>3</v>
      </c>
    </row>
    <row r="167" spans="1:10" ht="12.75" customHeight="1" x14ac:dyDescent="0.25">
      <c r="A167" s="89">
        <v>2019</v>
      </c>
      <c r="B167" s="89">
        <v>121884</v>
      </c>
      <c r="C167" s="89">
        <v>1808</v>
      </c>
      <c r="D167" s="89">
        <v>1</v>
      </c>
      <c r="E167" s="89">
        <v>10026</v>
      </c>
      <c r="F167" s="89">
        <v>6307</v>
      </c>
      <c r="G167" s="89">
        <v>1</v>
      </c>
      <c r="H167" s="89">
        <v>3205309</v>
      </c>
      <c r="I167" s="89">
        <v>32</v>
      </c>
      <c r="J167" s="89">
        <v>3</v>
      </c>
    </row>
    <row r="168" spans="1:10" ht="12.75" customHeight="1" x14ac:dyDescent="0.25">
      <c r="A168" s="89">
        <v>2019</v>
      </c>
      <c r="B168" s="89">
        <v>121884</v>
      </c>
      <c r="C168" s="89">
        <v>1808</v>
      </c>
      <c r="D168" s="89">
        <v>1</v>
      </c>
      <c r="E168" s="89">
        <v>10026</v>
      </c>
      <c r="F168" s="89">
        <v>6307</v>
      </c>
      <c r="G168" s="89">
        <v>1</v>
      </c>
      <c r="H168" s="89">
        <v>3205309</v>
      </c>
      <c r="I168" s="89">
        <v>32</v>
      </c>
      <c r="J168" s="89">
        <v>3</v>
      </c>
    </row>
    <row r="169" spans="1:10" ht="12.75" customHeight="1" x14ac:dyDescent="0.25">
      <c r="A169" s="89">
        <v>2019</v>
      </c>
      <c r="B169" s="89">
        <v>121884</v>
      </c>
      <c r="C169" s="89">
        <v>1808</v>
      </c>
      <c r="D169" s="89">
        <v>1</v>
      </c>
      <c r="E169" s="89">
        <v>10026</v>
      </c>
      <c r="F169" s="89">
        <v>6307</v>
      </c>
      <c r="G169" s="89">
        <v>1</v>
      </c>
      <c r="H169" s="89">
        <v>3205309</v>
      </c>
      <c r="I169" s="89">
        <v>32</v>
      </c>
      <c r="J169" s="89">
        <v>3</v>
      </c>
    </row>
    <row r="170" spans="1:10" ht="12.75" customHeight="1" x14ac:dyDescent="0.25">
      <c r="A170" s="89">
        <v>2019</v>
      </c>
      <c r="B170" s="89">
        <v>121884</v>
      </c>
      <c r="C170" s="89">
        <v>1808</v>
      </c>
      <c r="D170" s="89">
        <v>1</v>
      </c>
      <c r="E170" s="89">
        <v>10026</v>
      </c>
      <c r="F170" s="89">
        <v>6307</v>
      </c>
      <c r="G170" s="89">
        <v>1</v>
      </c>
      <c r="H170" s="89">
        <v>3205309</v>
      </c>
      <c r="I170" s="89">
        <v>32</v>
      </c>
      <c r="J170" s="89">
        <v>3</v>
      </c>
    </row>
    <row r="171" spans="1:10" ht="12.75" customHeight="1" x14ac:dyDescent="0.25">
      <c r="A171" s="89">
        <v>2019</v>
      </c>
      <c r="B171" s="89">
        <v>121884</v>
      </c>
      <c r="C171" s="89">
        <v>1808</v>
      </c>
      <c r="D171" s="89">
        <v>1</v>
      </c>
      <c r="E171" s="89">
        <v>10026</v>
      </c>
      <c r="F171" s="89">
        <v>6307</v>
      </c>
      <c r="G171" s="89">
        <v>1</v>
      </c>
      <c r="H171" s="89">
        <v>3205309</v>
      </c>
      <c r="I171" s="89">
        <v>32</v>
      </c>
      <c r="J171" s="89">
        <v>3</v>
      </c>
    </row>
    <row r="172" spans="1:10" ht="12.75" customHeight="1" x14ac:dyDescent="0.25">
      <c r="A172" s="89">
        <v>2019</v>
      </c>
      <c r="B172" s="89">
        <v>121884</v>
      </c>
      <c r="C172" s="89">
        <v>1808</v>
      </c>
      <c r="D172" s="89">
        <v>1</v>
      </c>
      <c r="E172" s="89">
        <v>10026</v>
      </c>
      <c r="F172" s="89">
        <v>6307</v>
      </c>
      <c r="G172" s="89">
        <v>1</v>
      </c>
      <c r="H172" s="89">
        <v>3205309</v>
      </c>
      <c r="I172" s="89">
        <v>32</v>
      </c>
      <c r="J172" s="89">
        <v>3</v>
      </c>
    </row>
    <row r="173" spans="1:10" ht="12.75" customHeight="1" x14ac:dyDescent="0.25">
      <c r="A173" s="89">
        <v>2019</v>
      </c>
      <c r="B173" s="89">
        <v>121884</v>
      </c>
      <c r="C173" s="89">
        <v>1808</v>
      </c>
      <c r="D173" s="89">
        <v>1</v>
      </c>
      <c r="E173" s="89">
        <v>10026</v>
      </c>
      <c r="F173" s="89">
        <v>6307</v>
      </c>
      <c r="G173" s="89">
        <v>1</v>
      </c>
      <c r="H173" s="89">
        <v>3205309</v>
      </c>
      <c r="I173" s="89">
        <v>32</v>
      </c>
      <c r="J173" s="89">
        <v>3</v>
      </c>
    </row>
    <row r="174" spans="1:10" ht="12.75" customHeight="1" x14ac:dyDescent="0.25">
      <c r="A174" s="89">
        <v>2019</v>
      </c>
      <c r="B174" s="89">
        <v>121884</v>
      </c>
      <c r="C174" s="89">
        <v>1808</v>
      </c>
      <c r="D174" s="89">
        <v>1</v>
      </c>
      <c r="E174" s="89">
        <v>10026</v>
      </c>
      <c r="F174" s="89">
        <v>6307</v>
      </c>
      <c r="G174" s="89">
        <v>1</v>
      </c>
      <c r="H174" s="89">
        <v>3205309</v>
      </c>
      <c r="I174" s="89">
        <v>32</v>
      </c>
      <c r="J174" s="89">
        <v>3</v>
      </c>
    </row>
    <row r="175" spans="1:10" ht="12.75" customHeight="1" x14ac:dyDescent="0.25">
      <c r="A175" s="89">
        <v>2019</v>
      </c>
      <c r="B175" s="89">
        <v>121884</v>
      </c>
      <c r="C175" s="89">
        <v>1808</v>
      </c>
      <c r="D175" s="89">
        <v>1</v>
      </c>
      <c r="E175" s="89">
        <v>10026</v>
      </c>
      <c r="F175" s="89">
        <v>6307</v>
      </c>
      <c r="G175" s="89">
        <v>1</v>
      </c>
      <c r="H175" s="89">
        <v>3205309</v>
      </c>
      <c r="I175" s="89">
        <v>32</v>
      </c>
      <c r="J175" s="89">
        <v>3</v>
      </c>
    </row>
    <row r="176" spans="1:10" ht="12.75" customHeight="1" x14ac:dyDescent="0.25">
      <c r="A176" s="89">
        <v>2019</v>
      </c>
      <c r="B176" s="89">
        <v>121884</v>
      </c>
      <c r="C176" s="89">
        <v>1808</v>
      </c>
      <c r="D176" s="89">
        <v>1</v>
      </c>
      <c r="E176" s="89">
        <v>10026</v>
      </c>
      <c r="F176" s="89">
        <v>6307</v>
      </c>
      <c r="G176" s="89">
        <v>1</v>
      </c>
      <c r="H176" s="89">
        <v>3205309</v>
      </c>
      <c r="I176" s="89">
        <v>32</v>
      </c>
      <c r="J176" s="89">
        <v>3</v>
      </c>
    </row>
    <row r="177" spans="1:10" ht="12.75" customHeight="1" x14ac:dyDescent="0.25">
      <c r="A177" s="89">
        <v>2019</v>
      </c>
      <c r="B177" s="89">
        <v>121884</v>
      </c>
      <c r="C177" s="89">
        <v>1808</v>
      </c>
      <c r="D177" s="89">
        <v>1</v>
      </c>
      <c r="E177" s="89">
        <v>10026</v>
      </c>
      <c r="F177" s="89">
        <v>6307</v>
      </c>
      <c r="G177" s="89">
        <v>1</v>
      </c>
      <c r="H177" s="89">
        <v>3205309</v>
      </c>
      <c r="I177" s="89">
        <v>32</v>
      </c>
      <c r="J177" s="89">
        <v>3</v>
      </c>
    </row>
    <row r="178" spans="1:10" ht="12.75" customHeight="1" x14ac:dyDescent="0.25">
      <c r="A178" s="89">
        <v>2019</v>
      </c>
      <c r="B178" s="89">
        <v>121884</v>
      </c>
      <c r="C178" s="89">
        <v>1808</v>
      </c>
      <c r="D178" s="89">
        <v>1</v>
      </c>
      <c r="E178" s="89">
        <v>10026</v>
      </c>
      <c r="F178" s="89">
        <v>6307</v>
      </c>
      <c r="G178" s="89">
        <v>1</v>
      </c>
      <c r="H178" s="89">
        <v>3205309</v>
      </c>
      <c r="I178" s="89">
        <v>32</v>
      </c>
      <c r="J178" s="89">
        <v>3</v>
      </c>
    </row>
    <row r="179" spans="1:10" ht="12.75" customHeight="1" x14ac:dyDescent="0.25">
      <c r="A179" s="89">
        <v>2019</v>
      </c>
      <c r="B179" s="89">
        <v>121884</v>
      </c>
      <c r="C179" s="89">
        <v>1808</v>
      </c>
      <c r="D179" s="89">
        <v>1</v>
      </c>
      <c r="E179" s="89">
        <v>10026</v>
      </c>
      <c r="F179" s="89">
        <v>6307</v>
      </c>
      <c r="G179" s="89">
        <v>1</v>
      </c>
      <c r="H179" s="89">
        <v>3205309</v>
      </c>
      <c r="I179" s="89">
        <v>32</v>
      </c>
      <c r="J179" s="89">
        <v>3</v>
      </c>
    </row>
    <row r="180" spans="1:10" ht="12.75" customHeight="1" x14ac:dyDescent="0.25">
      <c r="A180" s="89">
        <v>2019</v>
      </c>
      <c r="B180" s="89">
        <v>121884</v>
      </c>
      <c r="C180" s="89">
        <v>1808</v>
      </c>
      <c r="D180" s="89">
        <v>1</v>
      </c>
      <c r="E180" s="89">
        <v>10026</v>
      </c>
      <c r="F180" s="89">
        <v>6307</v>
      </c>
      <c r="G180" s="89">
        <v>1</v>
      </c>
      <c r="H180" s="89">
        <v>3205309</v>
      </c>
      <c r="I180" s="89">
        <v>32</v>
      </c>
      <c r="J180" s="89">
        <v>3</v>
      </c>
    </row>
    <row r="181" spans="1:10" ht="12.75" customHeight="1" x14ac:dyDescent="0.25">
      <c r="A181" s="89">
        <v>2019</v>
      </c>
      <c r="B181" s="89">
        <v>121884</v>
      </c>
      <c r="C181" s="89">
        <v>1808</v>
      </c>
      <c r="D181" s="89">
        <v>1</v>
      </c>
      <c r="E181" s="89">
        <v>10026</v>
      </c>
      <c r="F181" s="89">
        <v>6307</v>
      </c>
      <c r="G181" s="89">
        <v>1</v>
      </c>
      <c r="H181" s="89">
        <v>3205309</v>
      </c>
      <c r="I181" s="89">
        <v>32</v>
      </c>
      <c r="J181" s="89">
        <v>3</v>
      </c>
    </row>
    <row r="182" spans="1:10" ht="12.75" customHeight="1" x14ac:dyDescent="0.25">
      <c r="A182" s="89">
        <v>2019</v>
      </c>
      <c r="B182" s="89">
        <v>121884</v>
      </c>
      <c r="C182" s="89">
        <v>1808</v>
      </c>
      <c r="D182" s="89">
        <v>1</v>
      </c>
      <c r="E182" s="89">
        <v>10026</v>
      </c>
      <c r="F182" s="89">
        <v>6307</v>
      </c>
      <c r="G182" s="89">
        <v>1</v>
      </c>
      <c r="H182" s="89">
        <v>3205309</v>
      </c>
      <c r="I182" s="89">
        <v>32</v>
      </c>
      <c r="J182" s="89">
        <v>3</v>
      </c>
    </row>
    <row r="183" spans="1:10" ht="12.75" customHeight="1" x14ac:dyDescent="0.25">
      <c r="A183" s="89">
        <v>2019</v>
      </c>
      <c r="B183" s="89">
        <v>121884</v>
      </c>
      <c r="C183" s="89">
        <v>1808</v>
      </c>
      <c r="D183" s="89">
        <v>1</v>
      </c>
      <c r="E183" s="89">
        <v>10026</v>
      </c>
      <c r="F183" s="89">
        <v>6307</v>
      </c>
      <c r="G183" s="89">
        <v>1</v>
      </c>
      <c r="H183" s="89">
        <v>3205309</v>
      </c>
      <c r="I183" s="89">
        <v>32</v>
      </c>
      <c r="J183" s="89">
        <v>3</v>
      </c>
    </row>
    <row r="184" spans="1:10" ht="12.75" customHeight="1" x14ac:dyDescent="0.25">
      <c r="A184" s="89">
        <v>2019</v>
      </c>
      <c r="B184" s="89">
        <v>121884</v>
      </c>
      <c r="C184" s="89">
        <v>1808</v>
      </c>
      <c r="D184" s="89">
        <v>1</v>
      </c>
      <c r="E184" s="89">
        <v>10026</v>
      </c>
      <c r="F184" s="89">
        <v>6307</v>
      </c>
      <c r="G184" s="89">
        <v>1</v>
      </c>
      <c r="H184" s="89">
        <v>3205309</v>
      </c>
      <c r="I184" s="89">
        <v>32</v>
      </c>
      <c r="J184" s="89">
        <v>3</v>
      </c>
    </row>
    <row r="185" spans="1:10" ht="12.75" customHeight="1" x14ac:dyDescent="0.25">
      <c r="A185" s="89">
        <v>2019</v>
      </c>
      <c r="B185" s="89">
        <v>121884</v>
      </c>
      <c r="C185" s="89">
        <v>1808</v>
      </c>
      <c r="D185" s="89">
        <v>1</v>
      </c>
      <c r="E185" s="89">
        <v>10026</v>
      </c>
      <c r="F185" s="89">
        <v>6307</v>
      </c>
      <c r="G185" s="89">
        <v>1</v>
      </c>
      <c r="H185" s="89">
        <v>3205309</v>
      </c>
      <c r="I185" s="89">
        <v>32</v>
      </c>
      <c r="J185" s="89">
        <v>3</v>
      </c>
    </row>
    <row r="186" spans="1:10" ht="12.75" customHeight="1" x14ac:dyDescent="0.25">
      <c r="A186" s="89">
        <v>2019</v>
      </c>
      <c r="B186" s="89">
        <v>121884</v>
      </c>
      <c r="C186" s="89">
        <v>1808</v>
      </c>
      <c r="D186" s="89">
        <v>1</v>
      </c>
      <c r="E186" s="89">
        <v>10026</v>
      </c>
      <c r="F186" s="89">
        <v>6307</v>
      </c>
      <c r="G186" s="89">
        <v>1</v>
      </c>
      <c r="H186" s="89">
        <v>3205309</v>
      </c>
      <c r="I186" s="89">
        <v>32</v>
      </c>
      <c r="J186" s="89">
        <v>3</v>
      </c>
    </row>
    <row r="187" spans="1:10" ht="12.75" customHeight="1" x14ac:dyDescent="0.25">
      <c r="A187" s="89">
        <v>2019</v>
      </c>
      <c r="B187" s="89">
        <v>121884</v>
      </c>
      <c r="C187" s="89">
        <v>1808</v>
      </c>
      <c r="D187" s="89">
        <v>1</v>
      </c>
      <c r="E187" s="89">
        <v>10026</v>
      </c>
      <c r="F187" s="89">
        <v>6307</v>
      </c>
      <c r="G187" s="89">
        <v>1</v>
      </c>
      <c r="H187" s="89">
        <v>3205309</v>
      </c>
      <c r="I187" s="89">
        <v>32</v>
      </c>
      <c r="J187" s="89">
        <v>3</v>
      </c>
    </row>
    <row r="188" spans="1:10" ht="12.75" customHeight="1" x14ac:dyDescent="0.25">
      <c r="A188" s="89">
        <v>2019</v>
      </c>
      <c r="B188" s="89">
        <v>121884</v>
      </c>
      <c r="C188" s="89">
        <v>1808</v>
      </c>
      <c r="D188" s="89">
        <v>1</v>
      </c>
      <c r="E188" s="89">
        <v>10026</v>
      </c>
      <c r="F188" s="89">
        <v>6307</v>
      </c>
      <c r="G188" s="89">
        <v>1</v>
      </c>
      <c r="H188" s="89">
        <v>3205309</v>
      </c>
      <c r="I188" s="89">
        <v>32</v>
      </c>
      <c r="J188" s="89">
        <v>3</v>
      </c>
    </row>
    <row r="189" spans="1:10" ht="12.75" customHeight="1" x14ac:dyDescent="0.25">
      <c r="A189" s="89">
        <v>2019</v>
      </c>
      <c r="B189" s="89">
        <v>121884</v>
      </c>
      <c r="C189" s="89">
        <v>1808</v>
      </c>
      <c r="D189" s="89">
        <v>1</v>
      </c>
      <c r="E189" s="89">
        <v>10026</v>
      </c>
      <c r="F189" s="89">
        <v>6307</v>
      </c>
      <c r="G189" s="89">
        <v>1</v>
      </c>
      <c r="H189" s="89">
        <v>3205309</v>
      </c>
      <c r="I189" s="89">
        <v>32</v>
      </c>
      <c r="J189" s="89">
        <v>3</v>
      </c>
    </row>
    <row r="190" spans="1:10" ht="12.75" customHeight="1" x14ac:dyDescent="0.25">
      <c r="A190" s="89">
        <v>2019</v>
      </c>
      <c r="B190" s="89">
        <v>121884</v>
      </c>
      <c r="C190" s="89">
        <v>1808</v>
      </c>
      <c r="D190" s="89">
        <v>1</v>
      </c>
      <c r="E190" s="89">
        <v>10026</v>
      </c>
      <c r="F190" s="89">
        <v>6307</v>
      </c>
      <c r="G190" s="89">
        <v>1</v>
      </c>
      <c r="H190" s="89">
        <v>3205309</v>
      </c>
      <c r="I190" s="89">
        <v>32</v>
      </c>
      <c r="J190" s="89">
        <v>3</v>
      </c>
    </row>
    <row r="191" spans="1:10" ht="12.75" customHeight="1" x14ac:dyDescent="0.25">
      <c r="A191" s="89">
        <v>2019</v>
      </c>
      <c r="B191" s="89">
        <v>121884</v>
      </c>
      <c r="C191" s="89">
        <v>1808</v>
      </c>
      <c r="D191" s="89">
        <v>1</v>
      </c>
      <c r="E191" s="89">
        <v>10026</v>
      </c>
      <c r="F191" s="89">
        <v>6307</v>
      </c>
      <c r="G191" s="89">
        <v>1</v>
      </c>
      <c r="H191" s="89">
        <v>3205309</v>
      </c>
      <c r="I191" s="89">
        <v>32</v>
      </c>
      <c r="J191" s="89">
        <v>3</v>
      </c>
    </row>
    <row r="192" spans="1:10" ht="12.75" customHeight="1" x14ac:dyDescent="0.25">
      <c r="A192" s="89">
        <v>2019</v>
      </c>
      <c r="B192" s="89">
        <v>121884</v>
      </c>
      <c r="C192" s="89">
        <v>1808</v>
      </c>
      <c r="D192" s="89">
        <v>1</v>
      </c>
      <c r="E192" s="89">
        <v>10026</v>
      </c>
      <c r="F192" s="89">
        <v>6307</v>
      </c>
      <c r="G192" s="89">
        <v>1</v>
      </c>
      <c r="H192" s="89">
        <v>3205309</v>
      </c>
      <c r="I192" s="89">
        <v>32</v>
      </c>
      <c r="J192" s="89">
        <v>3</v>
      </c>
    </row>
    <row r="193" spans="1:10" ht="12.75" customHeight="1" x14ac:dyDescent="0.25">
      <c r="A193" s="89">
        <v>2019</v>
      </c>
      <c r="B193" s="89">
        <v>123569</v>
      </c>
      <c r="C193" s="89">
        <v>1808</v>
      </c>
      <c r="D193" s="89">
        <v>1</v>
      </c>
      <c r="E193" s="89">
        <v>10026</v>
      </c>
      <c r="F193" s="89">
        <v>5902</v>
      </c>
      <c r="G193" s="89">
        <v>1</v>
      </c>
      <c r="H193" s="89">
        <v>3204906</v>
      </c>
      <c r="I193" s="89">
        <v>32</v>
      </c>
      <c r="J193" s="89">
        <v>3</v>
      </c>
    </row>
    <row r="194" spans="1:10" ht="12.75" customHeight="1" x14ac:dyDescent="0.25">
      <c r="A194" s="89">
        <v>2019</v>
      </c>
      <c r="B194" s="89">
        <v>123569</v>
      </c>
      <c r="C194" s="89">
        <v>1808</v>
      </c>
      <c r="D194" s="89">
        <v>1</v>
      </c>
      <c r="E194" s="89">
        <v>10026</v>
      </c>
      <c r="F194" s="89">
        <v>5902</v>
      </c>
      <c r="G194" s="89">
        <v>1</v>
      </c>
      <c r="H194" s="89">
        <v>3204906</v>
      </c>
      <c r="I194" s="89">
        <v>32</v>
      </c>
      <c r="J194" s="89">
        <v>3</v>
      </c>
    </row>
    <row r="195" spans="1:10" ht="12.75" customHeight="1" x14ac:dyDescent="0.25">
      <c r="A195" s="89">
        <v>2019</v>
      </c>
      <c r="B195" s="89">
        <v>123569</v>
      </c>
      <c r="C195" s="89">
        <v>1808</v>
      </c>
      <c r="D195" s="89">
        <v>1</v>
      </c>
      <c r="E195" s="89">
        <v>10026</v>
      </c>
      <c r="F195" s="89">
        <v>5902</v>
      </c>
      <c r="G195" s="89">
        <v>1</v>
      </c>
      <c r="H195" s="89">
        <v>3204906</v>
      </c>
      <c r="I195" s="89">
        <v>32</v>
      </c>
      <c r="J195" s="89">
        <v>3</v>
      </c>
    </row>
    <row r="196" spans="1:10" ht="12.75" customHeight="1" x14ac:dyDescent="0.25">
      <c r="A196" s="89">
        <v>2019</v>
      </c>
      <c r="B196" s="89">
        <v>123569</v>
      </c>
      <c r="C196" s="89">
        <v>1808</v>
      </c>
      <c r="D196" s="89">
        <v>1</v>
      </c>
      <c r="E196" s="89">
        <v>10026</v>
      </c>
      <c r="F196" s="89">
        <v>5902</v>
      </c>
      <c r="G196" s="89">
        <v>1</v>
      </c>
      <c r="H196" s="89">
        <v>3204906</v>
      </c>
      <c r="I196" s="89">
        <v>32</v>
      </c>
      <c r="J196" s="89">
        <v>3</v>
      </c>
    </row>
    <row r="197" spans="1:10" ht="12.75" customHeight="1" x14ac:dyDescent="0.25">
      <c r="A197" s="89">
        <v>2019</v>
      </c>
      <c r="B197" s="89">
        <v>123569</v>
      </c>
      <c r="C197" s="89">
        <v>1808</v>
      </c>
      <c r="D197" s="89">
        <v>1</v>
      </c>
      <c r="E197" s="89">
        <v>10026</v>
      </c>
      <c r="F197" s="89">
        <v>5902</v>
      </c>
      <c r="G197" s="89">
        <v>1</v>
      </c>
      <c r="H197" s="89">
        <v>3204906</v>
      </c>
      <c r="I197" s="89">
        <v>32</v>
      </c>
      <c r="J197" s="89">
        <v>3</v>
      </c>
    </row>
    <row r="198" spans="1:10" ht="12.75" customHeight="1" x14ac:dyDescent="0.25">
      <c r="A198" s="89">
        <v>2019</v>
      </c>
      <c r="B198" s="89">
        <v>123569</v>
      </c>
      <c r="C198" s="89">
        <v>1808</v>
      </c>
      <c r="D198" s="89">
        <v>1</v>
      </c>
      <c r="E198" s="89">
        <v>10026</v>
      </c>
      <c r="F198" s="89">
        <v>5902</v>
      </c>
      <c r="G198" s="89">
        <v>1</v>
      </c>
      <c r="H198" s="89">
        <v>3204906</v>
      </c>
      <c r="I198" s="89">
        <v>32</v>
      </c>
      <c r="J198" s="89">
        <v>3</v>
      </c>
    </row>
    <row r="199" spans="1:10" ht="12.75" customHeight="1" x14ac:dyDescent="0.25">
      <c r="A199" s="89">
        <v>2019</v>
      </c>
      <c r="B199" s="89">
        <v>123569</v>
      </c>
      <c r="C199" s="89">
        <v>1808</v>
      </c>
      <c r="D199" s="89">
        <v>1</v>
      </c>
      <c r="E199" s="89">
        <v>10026</v>
      </c>
      <c r="F199" s="89">
        <v>5902</v>
      </c>
      <c r="G199" s="89">
        <v>1</v>
      </c>
      <c r="H199" s="89">
        <v>3204906</v>
      </c>
      <c r="I199" s="89">
        <v>32</v>
      </c>
      <c r="J199" s="89">
        <v>3</v>
      </c>
    </row>
    <row r="200" spans="1:10" ht="12.75" customHeight="1" x14ac:dyDescent="0.25">
      <c r="A200" s="89">
        <v>2019</v>
      </c>
      <c r="B200" s="89">
        <v>123569</v>
      </c>
      <c r="C200" s="89">
        <v>1808</v>
      </c>
      <c r="D200" s="89">
        <v>1</v>
      </c>
      <c r="E200" s="89">
        <v>10026</v>
      </c>
      <c r="F200" s="89">
        <v>5902</v>
      </c>
      <c r="G200" s="89">
        <v>1</v>
      </c>
      <c r="H200" s="89">
        <v>3204906</v>
      </c>
      <c r="I200" s="89">
        <v>32</v>
      </c>
      <c r="J200" s="89">
        <v>3</v>
      </c>
    </row>
    <row r="201" spans="1:10" ht="12.75" customHeight="1" x14ac:dyDescent="0.25">
      <c r="A201" s="89">
        <v>2019</v>
      </c>
      <c r="B201" s="89">
        <v>123569</v>
      </c>
      <c r="C201" s="89">
        <v>1808</v>
      </c>
      <c r="D201" s="89">
        <v>1</v>
      </c>
      <c r="E201" s="89">
        <v>10026</v>
      </c>
      <c r="F201" s="89">
        <v>5902</v>
      </c>
      <c r="G201" s="89">
        <v>1</v>
      </c>
      <c r="H201" s="89">
        <v>3204906</v>
      </c>
      <c r="I201" s="89">
        <v>32</v>
      </c>
      <c r="J201" s="89">
        <v>3</v>
      </c>
    </row>
    <row r="202" spans="1:10" ht="12.75" customHeight="1" x14ac:dyDescent="0.25">
      <c r="A202" s="89">
        <v>2019</v>
      </c>
      <c r="B202" s="89">
        <v>123569</v>
      </c>
      <c r="C202" s="89">
        <v>1808</v>
      </c>
      <c r="D202" s="89">
        <v>1</v>
      </c>
      <c r="E202" s="89">
        <v>10026</v>
      </c>
      <c r="F202" s="89">
        <v>5902</v>
      </c>
      <c r="G202" s="89">
        <v>1</v>
      </c>
      <c r="H202" s="89">
        <v>3204906</v>
      </c>
      <c r="I202" s="89">
        <v>32</v>
      </c>
      <c r="J202" s="89">
        <v>3</v>
      </c>
    </row>
    <row r="203" spans="1:10" ht="12.75" customHeight="1" x14ac:dyDescent="0.25">
      <c r="A203" s="89">
        <v>2019</v>
      </c>
      <c r="B203" s="89">
        <v>123569</v>
      </c>
      <c r="C203" s="89">
        <v>1808</v>
      </c>
      <c r="D203" s="89">
        <v>1</v>
      </c>
      <c r="E203" s="89">
        <v>10026</v>
      </c>
      <c r="F203" s="89">
        <v>5902</v>
      </c>
      <c r="G203" s="89">
        <v>1</v>
      </c>
      <c r="H203" s="89">
        <v>3204906</v>
      </c>
      <c r="I203" s="89">
        <v>32</v>
      </c>
      <c r="J203" s="89">
        <v>3</v>
      </c>
    </row>
    <row r="204" spans="1:10" ht="12.75" customHeight="1" x14ac:dyDescent="0.25">
      <c r="A204" s="89">
        <v>2019</v>
      </c>
      <c r="B204" s="89">
        <v>123569</v>
      </c>
      <c r="C204" s="89">
        <v>1808</v>
      </c>
      <c r="D204" s="89">
        <v>1</v>
      </c>
      <c r="E204" s="89">
        <v>10026</v>
      </c>
      <c r="F204" s="89">
        <v>5902</v>
      </c>
      <c r="G204" s="89">
        <v>1</v>
      </c>
      <c r="H204" s="89">
        <v>3204906</v>
      </c>
      <c r="I204" s="89">
        <v>32</v>
      </c>
      <c r="J204" s="89">
        <v>3</v>
      </c>
    </row>
    <row r="205" spans="1:10" ht="12.75" customHeight="1" x14ac:dyDescent="0.25">
      <c r="A205" s="89">
        <v>2019</v>
      </c>
      <c r="B205" s="89">
        <v>123569</v>
      </c>
      <c r="C205" s="89">
        <v>1808</v>
      </c>
      <c r="D205" s="89">
        <v>1</v>
      </c>
      <c r="E205" s="89">
        <v>10026</v>
      </c>
      <c r="F205" s="89">
        <v>5902</v>
      </c>
      <c r="G205" s="89">
        <v>1</v>
      </c>
      <c r="H205" s="89">
        <v>3204906</v>
      </c>
      <c r="I205" s="89">
        <v>32</v>
      </c>
      <c r="J205" s="89">
        <v>3</v>
      </c>
    </row>
    <row r="206" spans="1:10" ht="12.75" customHeight="1" x14ac:dyDescent="0.25">
      <c r="A206" s="89">
        <v>2019</v>
      </c>
      <c r="B206" s="89">
        <v>123569</v>
      </c>
      <c r="C206" s="89">
        <v>1808</v>
      </c>
      <c r="D206" s="89">
        <v>1</v>
      </c>
      <c r="E206" s="89">
        <v>10026</v>
      </c>
      <c r="F206" s="89">
        <v>5902</v>
      </c>
      <c r="G206" s="89">
        <v>1</v>
      </c>
      <c r="H206" s="89">
        <v>3204906</v>
      </c>
      <c r="I206" s="89">
        <v>32</v>
      </c>
      <c r="J206" s="89">
        <v>3</v>
      </c>
    </row>
    <row r="207" spans="1:10" ht="12.75" customHeight="1" x14ac:dyDescent="0.25">
      <c r="A207" s="89">
        <v>2019</v>
      </c>
      <c r="B207" s="89">
        <v>123569</v>
      </c>
      <c r="C207" s="89">
        <v>1808</v>
      </c>
      <c r="D207" s="89">
        <v>1</v>
      </c>
      <c r="E207" s="89">
        <v>10026</v>
      </c>
      <c r="F207" s="89">
        <v>5902</v>
      </c>
      <c r="G207" s="89">
        <v>1</v>
      </c>
      <c r="H207" s="89">
        <v>3204906</v>
      </c>
      <c r="I207" s="89">
        <v>32</v>
      </c>
      <c r="J207" s="89">
        <v>3</v>
      </c>
    </row>
    <row r="208" spans="1:10" ht="12.75" customHeight="1" x14ac:dyDescent="0.25">
      <c r="A208" s="89">
        <v>2019</v>
      </c>
      <c r="B208" s="89">
        <v>123569</v>
      </c>
      <c r="C208" s="89">
        <v>1808</v>
      </c>
      <c r="D208" s="89">
        <v>1</v>
      </c>
      <c r="E208" s="89">
        <v>10026</v>
      </c>
      <c r="F208" s="89">
        <v>5902</v>
      </c>
      <c r="G208" s="89">
        <v>1</v>
      </c>
      <c r="H208" s="89">
        <v>3204906</v>
      </c>
      <c r="I208" s="89">
        <v>32</v>
      </c>
      <c r="J208" s="89">
        <v>3</v>
      </c>
    </row>
    <row r="209" spans="1:10" ht="12.75" customHeight="1" x14ac:dyDescent="0.25">
      <c r="A209" s="89">
        <v>2019</v>
      </c>
      <c r="B209" s="89">
        <v>123569</v>
      </c>
      <c r="C209" s="89">
        <v>1808</v>
      </c>
      <c r="D209" s="89">
        <v>1</v>
      </c>
      <c r="E209" s="89">
        <v>10026</v>
      </c>
      <c r="F209" s="89">
        <v>5902</v>
      </c>
      <c r="G209" s="89">
        <v>1</v>
      </c>
      <c r="H209" s="89">
        <v>3204906</v>
      </c>
      <c r="I209" s="89">
        <v>32</v>
      </c>
      <c r="J209" s="89">
        <v>3</v>
      </c>
    </row>
    <row r="210" spans="1:10" ht="12.75" customHeight="1" x14ac:dyDescent="0.25">
      <c r="A210" s="89">
        <v>2019</v>
      </c>
      <c r="B210" s="89">
        <v>123569</v>
      </c>
      <c r="C210" s="89">
        <v>1808</v>
      </c>
      <c r="D210" s="89">
        <v>1</v>
      </c>
      <c r="E210" s="89">
        <v>10026</v>
      </c>
      <c r="F210" s="89">
        <v>5902</v>
      </c>
      <c r="G210" s="89">
        <v>1</v>
      </c>
      <c r="H210" s="89">
        <v>3204906</v>
      </c>
      <c r="I210" s="89">
        <v>32</v>
      </c>
      <c r="J210" s="89">
        <v>3</v>
      </c>
    </row>
    <row r="211" spans="1:10" ht="12.75" customHeight="1" x14ac:dyDescent="0.25">
      <c r="A211" s="89">
        <v>2019</v>
      </c>
      <c r="B211" s="89">
        <v>123569</v>
      </c>
      <c r="C211" s="89">
        <v>1808</v>
      </c>
      <c r="D211" s="89">
        <v>1</v>
      </c>
      <c r="E211" s="89">
        <v>10026</v>
      </c>
      <c r="F211" s="89">
        <v>5902</v>
      </c>
      <c r="G211" s="89">
        <v>1</v>
      </c>
      <c r="H211" s="89">
        <v>3204906</v>
      </c>
      <c r="I211" s="89">
        <v>32</v>
      </c>
      <c r="J211" s="89">
        <v>3</v>
      </c>
    </row>
    <row r="212" spans="1:10" ht="12.75" customHeight="1" x14ac:dyDescent="0.25">
      <c r="A212" s="89">
        <v>2019</v>
      </c>
      <c r="B212" s="89">
        <v>123569</v>
      </c>
      <c r="C212" s="89">
        <v>1808</v>
      </c>
      <c r="D212" s="89">
        <v>1</v>
      </c>
      <c r="E212" s="89">
        <v>10026</v>
      </c>
      <c r="F212" s="89">
        <v>5902</v>
      </c>
      <c r="G212" s="89">
        <v>1</v>
      </c>
      <c r="H212" s="89">
        <v>3204906</v>
      </c>
      <c r="I212" s="89">
        <v>32</v>
      </c>
      <c r="J212" s="89">
        <v>3</v>
      </c>
    </row>
    <row r="213" spans="1:10" ht="12.75" customHeight="1" x14ac:dyDescent="0.25">
      <c r="A213" s="89">
        <v>2019</v>
      </c>
      <c r="B213" s="89">
        <v>123569</v>
      </c>
      <c r="C213" s="89">
        <v>1808</v>
      </c>
      <c r="D213" s="89">
        <v>1</v>
      </c>
      <c r="E213" s="89">
        <v>10026</v>
      </c>
      <c r="F213" s="89">
        <v>5902</v>
      </c>
      <c r="G213" s="89">
        <v>1</v>
      </c>
      <c r="H213" s="89">
        <v>3204906</v>
      </c>
      <c r="I213" s="89">
        <v>32</v>
      </c>
      <c r="J213" s="89">
        <v>3</v>
      </c>
    </row>
    <row r="214" spans="1:10" ht="12.75" customHeight="1" x14ac:dyDescent="0.25">
      <c r="A214" s="89">
        <v>2019</v>
      </c>
      <c r="B214" s="89">
        <v>123569</v>
      </c>
      <c r="C214" s="89">
        <v>1808</v>
      </c>
      <c r="D214" s="89">
        <v>1</v>
      </c>
      <c r="E214" s="89">
        <v>10026</v>
      </c>
      <c r="F214" s="89">
        <v>5902</v>
      </c>
      <c r="G214" s="89">
        <v>1</v>
      </c>
      <c r="H214" s="89">
        <v>3204906</v>
      </c>
      <c r="I214" s="89">
        <v>32</v>
      </c>
      <c r="J214" s="89">
        <v>3</v>
      </c>
    </row>
    <row r="215" spans="1:10" ht="12.75" customHeight="1" x14ac:dyDescent="0.25">
      <c r="A215" s="89">
        <v>2019</v>
      </c>
      <c r="B215" s="89">
        <v>123569</v>
      </c>
      <c r="C215" s="89">
        <v>1808</v>
      </c>
      <c r="D215" s="89">
        <v>1</v>
      </c>
      <c r="E215" s="89">
        <v>10026</v>
      </c>
      <c r="F215" s="89">
        <v>5902</v>
      </c>
      <c r="G215" s="89">
        <v>1</v>
      </c>
      <c r="H215" s="89">
        <v>3204906</v>
      </c>
      <c r="I215" s="89">
        <v>32</v>
      </c>
      <c r="J215" s="89">
        <v>3</v>
      </c>
    </row>
    <row r="216" spans="1:10" ht="12.75" customHeight="1" x14ac:dyDescent="0.25">
      <c r="A216" s="89">
        <v>2019</v>
      </c>
      <c r="B216" s="89">
        <v>123569</v>
      </c>
      <c r="C216" s="89">
        <v>1808</v>
      </c>
      <c r="D216" s="89">
        <v>1</v>
      </c>
      <c r="E216" s="89">
        <v>10026</v>
      </c>
      <c r="F216" s="89">
        <v>5902</v>
      </c>
      <c r="G216" s="89">
        <v>1</v>
      </c>
      <c r="H216" s="89">
        <v>3204906</v>
      </c>
      <c r="I216" s="89">
        <v>32</v>
      </c>
      <c r="J216" s="89">
        <v>3</v>
      </c>
    </row>
    <row r="217" spans="1:10" ht="12.75" customHeight="1" x14ac:dyDescent="0.25">
      <c r="A217" s="89">
        <v>2019</v>
      </c>
      <c r="B217" s="89">
        <v>123569</v>
      </c>
      <c r="C217" s="89">
        <v>1808</v>
      </c>
      <c r="D217" s="89">
        <v>1</v>
      </c>
      <c r="E217" s="89">
        <v>10026</v>
      </c>
      <c r="F217" s="89">
        <v>5902</v>
      </c>
      <c r="G217" s="89">
        <v>1</v>
      </c>
      <c r="H217" s="89">
        <v>3204906</v>
      </c>
      <c r="I217" s="89">
        <v>32</v>
      </c>
      <c r="J217" s="89">
        <v>3</v>
      </c>
    </row>
    <row r="218" spans="1:10" ht="12.75" customHeight="1" x14ac:dyDescent="0.25">
      <c r="A218" s="89">
        <v>2019</v>
      </c>
      <c r="B218" s="89">
        <v>123569</v>
      </c>
      <c r="C218" s="89">
        <v>1808</v>
      </c>
      <c r="D218" s="89">
        <v>1</v>
      </c>
      <c r="E218" s="89">
        <v>10026</v>
      </c>
      <c r="F218" s="89">
        <v>5902</v>
      </c>
      <c r="G218" s="89">
        <v>1</v>
      </c>
      <c r="H218" s="89">
        <v>3204906</v>
      </c>
      <c r="I218" s="89">
        <v>32</v>
      </c>
      <c r="J218" s="89">
        <v>3</v>
      </c>
    </row>
    <row r="219" spans="1:10" ht="12.75" customHeight="1" x14ac:dyDescent="0.25">
      <c r="A219" s="89">
        <v>2019</v>
      </c>
      <c r="B219" s="89">
        <v>123569</v>
      </c>
      <c r="C219" s="89">
        <v>1808</v>
      </c>
      <c r="D219" s="89">
        <v>1</v>
      </c>
      <c r="E219" s="89">
        <v>10026</v>
      </c>
      <c r="F219" s="89">
        <v>5902</v>
      </c>
      <c r="G219" s="89">
        <v>1</v>
      </c>
      <c r="H219" s="89">
        <v>3204906</v>
      </c>
      <c r="I219" s="89">
        <v>32</v>
      </c>
      <c r="J219" s="89">
        <v>3</v>
      </c>
    </row>
    <row r="220" spans="1:10" ht="12.75" customHeight="1" x14ac:dyDescent="0.25">
      <c r="A220" s="89">
        <v>2019</v>
      </c>
      <c r="B220" s="89">
        <v>123569</v>
      </c>
      <c r="C220" s="89">
        <v>1808</v>
      </c>
      <c r="D220" s="89">
        <v>1</v>
      </c>
      <c r="E220" s="89">
        <v>10026</v>
      </c>
      <c r="F220" s="89">
        <v>5902</v>
      </c>
      <c r="G220" s="89">
        <v>1</v>
      </c>
      <c r="H220" s="89">
        <v>3204906</v>
      </c>
      <c r="I220" s="89">
        <v>32</v>
      </c>
      <c r="J220" s="89">
        <v>3</v>
      </c>
    </row>
    <row r="221" spans="1:10" ht="12.75" customHeight="1" x14ac:dyDescent="0.25">
      <c r="A221" s="89">
        <v>2019</v>
      </c>
      <c r="B221" s="89">
        <v>123569</v>
      </c>
      <c r="C221" s="89">
        <v>1808</v>
      </c>
      <c r="D221" s="89">
        <v>1</v>
      </c>
      <c r="E221" s="89">
        <v>10026</v>
      </c>
      <c r="F221" s="89">
        <v>5902</v>
      </c>
      <c r="G221" s="89">
        <v>1</v>
      </c>
      <c r="H221" s="89">
        <v>3204906</v>
      </c>
      <c r="I221" s="89">
        <v>32</v>
      </c>
      <c r="J221" s="89">
        <v>3</v>
      </c>
    </row>
    <row r="222" spans="1:10" ht="12.75" customHeight="1" x14ac:dyDescent="0.25">
      <c r="A222" s="89">
        <v>2019</v>
      </c>
      <c r="B222" s="89">
        <v>123569</v>
      </c>
      <c r="C222" s="89">
        <v>1808</v>
      </c>
      <c r="D222" s="89">
        <v>1</v>
      </c>
      <c r="E222" s="89">
        <v>10026</v>
      </c>
      <c r="F222" s="89">
        <v>5902</v>
      </c>
      <c r="G222" s="89">
        <v>1</v>
      </c>
      <c r="H222" s="89">
        <v>3204906</v>
      </c>
      <c r="I222" s="89">
        <v>32</v>
      </c>
      <c r="J222" s="89">
        <v>3</v>
      </c>
    </row>
    <row r="223" spans="1:10" ht="12.75" customHeight="1" x14ac:dyDescent="0.25">
      <c r="A223" s="89">
        <v>2019</v>
      </c>
      <c r="B223" s="89">
        <v>123569</v>
      </c>
      <c r="C223" s="89">
        <v>1808</v>
      </c>
      <c r="D223" s="89">
        <v>1</v>
      </c>
      <c r="E223" s="89">
        <v>10026</v>
      </c>
      <c r="F223" s="89">
        <v>5902</v>
      </c>
      <c r="G223" s="89">
        <v>1</v>
      </c>
      <c r="H223" s="89">
        <v>3204906</v>
      </c>
      <c r="I223" s="89">
        <v>32</v>
      </c>
      <c r="J223" s="89">
        <v>3</v>
      </c>
    </row>
    <row r="224" spans="1:10" ht="12.75" customHeight="1" x14ac:dyDescent="0.25">
      <c r="A224" s="89">
        <v>2019</v>
      </c>
      <c r="B224" s="89">
        <v>123569</v>
      </c>
      <c r="C224" s="89">
        <v>1808</v>
      </c>
      <c r="D224" s="89">
        <v>1</v>
      </c>
      <c r="E224" s="89">
        <v>10026</v>
      </c>
      <c r="F224" s="89">
        <v>5902</v>
      </c>
      <c r="G224" s="89">
        <v>1</v>
      </c>
      <c r="H224" s="89">
        <v>3204906</v>
      </c>
      <c r="I224" s="89">
        <v>32</v>
      </c>
      <c r="J224" s="89">
        <v>3</v>
      </c>
    </row>
    <row r="225" spans="1:10" ht="12.75" customHeight="1" x14ac:dyDescent="0.25">
      <c r="A225" s="89">
        <v>2019</v>
      </c>
      <c r="B225" s="89">
        <v>123569</v>
      </c>
      <c r="C225" s="89">
        <v>1808</v>
      </c>
      <c r="D225" s="89">
        <v>1</v>
      </c>
      <c r="E225" s="89">
        <v>10026</v>
      </c>
      <c r="F225" s="89">
        <v>5902</v>
      </c>
      <c r="G225" s="89">
        <v>1</v>
      </c>
      <c r="H225" s="89">
        <v>3204906</v>
      </c>
      <c r="I225" s="89">
        <v>32</v>
      </c>
      <c r="J225" s="89">
        <v>3</v>
      </c>
    </row>
    <row r="226" spans="1:10" ht="12.75" customHeight="1" x14ac:dyDescent="0.25">
      <c r="A226" s="89">
        <v>2019</v>
      </c>
      <c r="B226" s="89">
        <v>123569</v>
      </c>
      <c r="C226" s="89">
        <v>1808</v>
      </c>
      <c r="D226" s="89">
        <v>1</v>
      </c>
      <c r="E226" s="89">
        <v>10026</v>
      </c>
      <c r="F226" s="89">
        <v>5902</v>
      </c>
      <c r="G226" s="89">
        <v>1</v>
      </c>
      <c r="H226" s="89">
        <v>3204906</v>
      </c>
      <c r="I226" s="89">
        <v>32</v>
      </c>
      <c r="J226" s="89">
        <v>3</v>
      </c>
    </row>
    <row r="227" spans="1:10" ht="12.75" customHeight="1" x14ac:dyDescent="0.25">
      <c r="A227" s="89">
        <v>2019</v>
      </c>
      <c r="B227" s="89">
        <v>123569</v>
      </c>
      <c r="C227" s="89">
        <v>1808</v>
      </c>
      <c r="D227" s="89">
        <v>1</v>
      </c>
      <c r="E227" s="89">
        <v>10026</v>
      </c>
      <c r="F227" s="89">
        <v>5902</v>
      </c>
      <c r="G227" s="89">
        <v>1</v>
      </c>
      <c r="H227" s="89">
        <v>3204906</v>
      </c>
      <c r="I227" s="89">
        <v>32</v>
      </c>
      <c r="J227" s="89">
        <v>3</v>
      </c>
    </row>
    <row r="228" spans="1:10" ht="12.75" customHeight="1" x14ac:dyDescent="0.25">
      <c r="A228" s="89">
        <v>2019</v>
      </c>
      <c r="B228" s="89">
        <v>123569</v>
      </c>
      <c r="C228" s="89">
        <v>1808</v>
      </c>
      <c r="D228" s="89">
        <v>1</v>
      </c>
      <c r="E228" s="89">
        <v>10026</v>
      </c>
      <c r="F228" s="89">
        <v>5902</v>
      </c>
      <c r="G228" s="89">
        <v>1</v>
      </c>
      <c r="H228" s="89">
        <v>3204906</v>
      </c>
      <c r="I228" s="89">
        <v>32</v>
      </c>
      <c r="J228" s="89">
        <v>3</v>
      </c>
    </row>
    <row r="229" spans="1:10" ht="12.75" customHeight="1" x14ac:dyDescent="0.25">
      <c r="A229" s="89">
        <v>2019</v>
      </c>
      <c r="B229" s="89">
        <v>123569</v>
      </c>
      <c r="C229" s="89">
        <v>1808</v>
      </c>
      <c r="D229" s="89">
        <v>1</v>
      </c>
      <c r="E229" s="89">
        <v>10026</v>
      </c>
      <c r="F229" s="89">
        <v>5902</v>
      </c>
      <c r="G229" s="89">
        <v>1</v>
      </c>
      <c r="H229" s="89">
        <v>3204906</v>
      </c>
      <c r="I229" s="89">
        <v>32</v>
      </c>
      <c r="J229" s="89">
        <v>3</v>
      </c>
    </row>
    <row r="230" spans="1:10" ht="12.75" customHeight="1" x14ac:dyDescent="0.25">
      <c r="A230" s="89">
        <v>2019</v>
      </c>
      <c r="B230" s="89">
        <v>123569</v>
      </c>
      <c r="C230" s="89">
        <v>1808</v>
      </c>
      <c r="D230" s="89">
        <v>1</v>
      </c>
      <c r="E230" s="89">
        <v>10026</v>
      </c>
      <c r="F230" s="89">
        <v>5902</v>
      </c>
      <c r="G230" s="89">
        <v>1</v>
      </c>
      <c r="H230" s="89">
        <v>3204906</v>
      </c>
      <c r="I230" s="89">
        <v>32</v>
      </c>
      <c r="J230" s="89">
        <v>3</v>
      </c>
    </row>
    <row r="231" spans="1:10" ht="12.75" customHeight="1" x14ac:dyDescent="0.25">
      <c r="A231" s="89">
        <v>2019</v>
      </c>
      <c r="B231" s="89">
        <v>123569</v>
      </c>
      <c r="C231" s="89">
        <v>1808</v>
      </c>
      <c r="D231" s="89">
        <v>1</v>
      </c>
      <c r="E231" s="89">
        <v>10026</v>
      </c>
      <c r="F231" s="89">
        <v>5902</v>
      </c>
      <c r="G231" s="89">
        <v>1</v>
      </c>
      <c r="H231" s="89">
        <v>3204906</v>
      </c>
      <c r="I231" s="89">
        <v>32</v>
      </c>
      <c r="J231" s="89">
        <v>3</v>
      </c>
    </row>
    <row r="232" spans="1:10" ht="12.75" customHeight="1" x14ac:dyDescent="0.25">
      <c r="A232" s="89">
        <v>2019</v>
      </c>
      <c r="B232" s="89">
        <v>123569</v>
      </c>
      <c r="C232" s="89">
        <v>1808</v>
      </c>
      <c r="D232" s="89">
        <v>1</v>
      </c>
      <c r="E232" s="89">
        <v>10026</v>
      </c>
      <c r="F232" s="89">
        <v>5902</v>
      </c>
      <c r="G232" s="89">
        <v>1</v>
      </c>
      <c r="H232" s="89">
        <v>3204906</v>
      </c>
      <c r="I232" s="89">
        <v>32</v>
      </c>
      <c r="J232" s="89">
        <v>3</v>
      </c>
    </row>
    <row r="233" spans="1:10" ht="12.75" customHeight="1" x14ac:dyDescent="0.25">
      <c r="A233" s="89">
        <v>2019</v>
      </c>
      <c r="B233" s="89">
        <v>123569</v>
      </c>
      <c r="C233" s="89">
        <v>1808</v>
      </c>
      <c r="D233" s="89">
        <v>1</v>
      </c>
      <c r="E233" s="89">
        <v>10026</v>
      </c>
      <c r="F233" s="89">
        <v>5902</v>
      </c>
      <c r="G233" s="89">
        <v>1</v>
      </c>
      <c r="H233" s="89">
        <v>3204906</v>
      </c>
      <c r="I233" s="89">
        <v>32</v>
      </c>
      <c r="J233" s="89">
        <v>3</v>
      </c>
    </row>
    <row r="234" spans="1:10" ht="12.75" customHeight="1" x14ac:dyDescent="0.25">
      <c r="A234" s="89">
        <v>2019</v>
      </c>
      <c r="B234" s="89">
        <v>123569</v>
      </c>
      <c r="C234" s="89">
        <v>1808</v>
      </c>
      <c r="D234" s="89">
        <v>1</v>
      </c>
      <c r="E234" s="89">
        <v>10026</v>
      </c>
      <c r="F234" s="89">
        <v>5902</v>
      </c>
      <c r="G234" s="89">
        <v>1</v>
      </c>
      <c r="H234" s="89">
        <v>3204906</v>
      </c>
      <c r="I234" s="89">
        <v>32</v>
      </c>
      <c r="J234" s="89">
        <v>3</v>
      </c>
    </row>
    <row r="235" spans="1:10" ht="12.75" customHeight="1" x14ac:dyDescent="0.25">
      <c r="A235" s="89">
        <v>2019</v>
      </c>
      <c r="B235" s="89">
        <v>123569</v>
      </c>
      <c r="C235" s="89">
        <v>1808</v>
      </c>
      <c r="D235" s="89">
        <v>1</v>
      </c>
      <c r="E235" s="89">
        <v>10026</v>
      </c>
      <c r="F235" s="89">
        <v>5902</v>
      </c>
      <c r="G235" s="89">
        <v>1</v>
      </c>
      <c r="H235" s="89">
        <v>3204906</v>
      </c>
      <c r="I235" s="89">
        <v>32</v>
      </c>
      <c r="J235" s="89">
        <v>3</v>
      </c>
    </row>
    <row r="236" spans="1:10" ht="12.75" customHeight="1" x14ac:dyDescent="0.25">
      <c r="A236" s="89">
        <v>2019</v>
      </c>
      <c r="B236" s="89">
        <v>123569</v>
      </c>
      <c r="C236" s="89">
        <v>1808</v>
      </c>
      <c r="D236" s="89">
        <v>1</v>
      </c>
      <c r="E236" s="89">
        <v>10026</v>
      </c>
      <c r="F236" s="89">
        <v>5902</v>
      </c>
      <c r="G236" s="89">
        <v>1</v>
      </c>
      <c r="H236" s="89">
        <v>3204906</v>
      </c>
      <c r="I236" s="89">
        <v>32</v>
      </c>
      <c r="J236" s="89">
        <v>3</v>
      </c>
    </row>
    <row r="237" spans="1:10" ht="12.75" customHeight="1" x14ac:dyDescent="0.25">
      <c r="A237" s="89">
        <v>2019</v>
      </c>
      <c r="B237" s="89">
        <v>123569</v>
      </c>
      <c r="C237" s="89">
        <v>1808</v>
      </c>
      <c r="D237" s="89">
        <v>1</v>
      </c>
      <c r="E237" s="89">
        <v>10026</v>
      </c>
      <c r="F237" s="89">
        <v>5902</v>
      </c>
      <c r="G237" s="89">
        <v>1</v>
      </c>
      <c r="H237" s="89">
        <v>3204906</v>
      </c>
      <c r="I237" s="89">
        <v>32</v>
      </c>
      <c r="J237" s="89">
        <v>3</v>
      </c>
    </row>
    <row r="238" spans="1:10" ht="12.75" customHeight="1" x14ac:dyDescent="0.25">
      <c r="A238" s="89">
        <v>2019</v>
      </c>
      <c r="B238" s="89">
        <v>123569</v>
      </c>
      <c r="C238" s="89">
        <v>1808</v>
      </c>
      <c r="D238" s="89">
        <v>1</v>
      </c>
      <c r="E238" s="89">
        <v>10026</v>
      </c>
      <c r="F238" s="89">
        <v>5902</v>
      </c>
      <c r="G238" s="89">
        <v>1</v>
      </c>
      <c r="H238" s="89">
        <v>3204906</v>
      </c>
      <c r="I238" s="89">
        <v>32</v>
      </c>
      <c r="J238" s="89">
        <v>3</v>
      </c>
    </row>
    <row r="239" spans="1:10" ht="12.75" customHeight="1" x14ac:dyDescent="0.25">
      <c r="A239" s="89">
        <v>2019</v>
      </c>
      <c r="B239" s="89">
        <v>1103831</v>
      </c>
      <c r="C239" s="89">
        <v>1808</v>
      </c>
      <c r="D239" s="89">
        <v>1</v>
      </c>
      <c r="E239" s="89">
        <v>10026</v>
      </c>
      <c r="F239" s="89">
        <v>17</v>
      </c>
      <c r="G239" s="89">
        <v>1</v>
      </c>
      <c r="H239" s="89">
        <v>3204609</v>
      </c>
      <c r="I239" s="89">
        <v>32</v>
      </c>
      <c r="J239" s="89">
        <v>3</v>
      </c>
    </row>
    <row r="240" spans="1:10" ht="12.75" customHeight="1" x14ac:dyDescent="0.25">
      <c r="A240" s="89">
        <v>2019</v>
      </c>
      <c r="B240" s="89">
        <v>1103831</v>
      </c>
      <c r="C240" s="89">
        <v>1808</v>
      </c>
      <c r="D240" s="89">
        <v>1</v>
      </c>
      <c r="E240" s="89">
        <v>10026</v>
      </c>
      <c r="F240" s="89">
        <v>17</v>
      </c>
      <c r="G240" s="89">
        <v>1</v>
      </c>
      <c r="H240" s="89">
        <v>3204609</v>
      </c>
      <c r="I240" s="89">
        <v>32</v>
      </c>
      <c r="J240" s="89">
        <v>3</v>
      </c>
    </row>
    <row r="241" spans="1:10" ht="12.75" customHeight="1" x14ac:dyDescent="0.25">
      <c r="A241" s="89">
        <v>2019</v>
      </c>
      <c r="B241" s="89">
        <v>1103831</v>
      </c>
      <c r="C241" s="89">
        <v>1808</v>
      </c>
      <c r="D241" s="89">
        <v>1</v>
      </c>
      <c r="E241" s="89">
        <v>10026</v>
      </c>
      <c r="F241" s="89">
        <v>17</v>
      </c>
      <c r="G241" s="89">
        <v>1</v>
      </c>
      <c r="H241" s="89">
        <v>3204609</v>
      </c>
      <c r="I241" s="89">
        <v>32</v>
      </c>
      <c r="J241" s="89">
        <v>3</v>
      </c>
    </row>
    <row r="242" spans="1:10" ht="12.75" customHeight="1" x14ac:dyDescent="0.25">
      <c r="A242" s="89">
        <v>2019</v>
      </c>
      <c r="B242" s="89">
        <v>1103831</v>
      </c>
      <c r="C242" s="89">
        <v>1808</v>
      </c>
      <c r="D242" s="89">
        <v>1</v>
      </c>
      <c r="E242" s="89">
        <v>10026</v>
      </c>
      <c r="F242" s="89">
        <v>17</v>
      </c>
      <c r="G242" s="89">
        <v>1</v>
      </c>
      <c r="H242" s="89">
        <v>3204609</v>
      </c>
      <c r="I242" s="89">
        <v>32</v>
      </c>
      <c r="J242" s="89">
        <v>3</v>
      </c>
    </row>
    <row r="243" spans="1:10" ht="12.75" customHeight="1" x14ac:dyDescent="0.25">
      <c r="A243" s="89">
        <v>2019</v>
      </c>
      <c r="B243" s="89">
        <v>1103831</v>
      </c>
      <c r="C243" s="89">
        <v>1808</v>
      </c>
      <c r="D243" s="89">
        <v>1</v>
      </c>
      <c r="E243" s="89">
        <v>10026</v>
      </c>
      <c r="F243" s="89">
        <v>17</v>
      </c>
      <c r="G243" s="89">
        <v>1</v>
      </c>
      <c r="H243" s="89">
        <v>3204609</v>
      </c>
      <c r="I243" s="89">
        <v>32</v>
      </c>
      <c r="J243" s="89">
        <v>3</v>
      </c>
    </row>
    <row r="244" spans="1:10" ht="12.75" customHeight="1" x14ac:dyDescent="0.25">
      <c r="A244" s="89">
        <v>2019</v>
      </c>
      <c r="B244" s="89">
        <v>1103831</v>
      </c>
      <c r="C244" s="89">
        <v>1808</v>
      </c>
      <c r="D244" s="89">
        <v>1</v>
      </c>
      <c r="E244" s="89">
        <v>10026</v>
      </c>
      <c r="F244" s="89">
        <v>17</v>
      </c>
      <c r="G244" s="89">
        <v>1</v>
      </c>
      <c r="H244" s="89">
        <v>3204609</v>
      </c>
      <c r="I244" s="89">
        <v>32</v>
      </c>
      <c r="J244" s="89">
        <v>3</v>
      </c>
    </row>
    <row r="245" spans="1:10" ht="12.75" customHeight="1" x14ac:dyDescent="0.25">
      <c r="A245" s="89">
        <v>2019</v>
      </c>
      <c r="B245" s="89">
        <v>1103831</v>
      </c>
      <c r="C245" s="89">
        <v>1808</v>
      </c>
      <c r="D245" s="89">
        <v>1</v>
      </c>
      <c r="E245" s="89">
        <v>10026</v>
      </c>
      <c r="F245" s="89">
        <v>17</v>
      </c>
      <c r="G245" s="89">
        <v>1</v>
      </c>
      <c r="H245" s="89">
        <v>3204609</v>
      </c>
      <c r="I245" s="89">
        <v>32</v>
      </c>
      <c r="J245" s="89">
        <v>3</v>
      </c>
    </row>
    <row r="246" spans="1:10" ht="12.75" customHeight="1" x14ac:dyDescent="0.25">
      <c r="A246" s="89">
        <v>2019</v>
      </c>
      <c r="B246" s="89">
        <v>1103831</v>
      </c>
      <c r="C246" s="89">
        <v>1808</v>
      </c>
      <c r="D246" s="89">
        <v>1</v>
      </c>
      <c r="E246" s="89">
        <v>10026</v>
      </c>
      <c r="F246" s="89">
        <v>17</v>
      </c>
      <c r="G246" s="89">
        <v>1</v>
      </c>
      <c r="H246" s="89">
        <v>3204609</v>
      </c>
      <c r="I246" s="89">
        <v>32</v>
      </c>
      <c r="J246" s="89">
        <v>3</v>
      </c>
    </row>
    <row r="247" spans="1:10" ht="12.75" customHeight="1" x14ac:dyDescent="0.25">
      <c r="A247" s="89">
        <v>2019</v>
      </c>
      <c r="B247" s="89">
        <v>1103831</v>
      </c>
      <c r="C247" s="89">
        <v>1808</v>
      </c>
      <c r="D247" s="89">
        <v>1</v>
      </c>
      <c r="E247" s="89">
        <v>10026</v>
      </c>
      <c r="F247" s="89">
        <v>17</v>
      </c>
      <c r="G247" s="89">
        <v>1</v>
      </c>
      <c r="H247" s="89">
        <v>3204609</v>
      </c>
      <c r="I247" s="89">
        <v>32</v>
      </c>
      <c r="J247" s="89">
        <v>3</v>
      </c>
    </row>
    <row r="248" spans="1:10" ht="12.75" customHeight="1" x14ac:dyDescent="0.25">
      <c r="A248" s="89">
        <v>2019</v>
      </c>
      <c r="B248" s="89">
        <v>1103831</v>
      </c>
      <c r="C248" s="89">
        <v>1808</v>
      </c>
      <c r="D248" s="89">
        <v>1</v>
      </c>
      <c r="E248" s="89">
        <v>10026</v>
      </c>
      <c r="F248" s="89">
        <v>17</v>
      </c>
      <c r="G248" s="89">
        <v>1</v>
      </c>
      <c r="H248" s="89">
        <v>3204609</v>
      </c>
      <c r="I248" s="89">
        <v>32</v>
      </c>
      <c r="J248" s="89">
        <v>3</v>
      </c>
    </row>
    <row r="249" spans="1:10" ht="12.75" customHeight="1" x14ac:dyDescent="0.25">
      <c r="A249" s="89">
        <v>2019</v>
      </c>
      <c r="B249" s="89">
        <v>1103831</v>
      </c>
      <c r="C249" s="89">
        <v>1808</v>
      </c>
      <c r="D249" s="89">
        <v>1</v>
      </c>
      <c r="E249" s="89">
        <v>10026</v>
      </c>
      <c r="F249" s="89">
        <v>17</v>
      </c>
      <c r="G249" s="89">
        <v>1</v>
      </c>
      <c r="H249" s="89">
        <v>3204609</v>
      </c>
      <c r="I249" s="89">
        <v>32</v>
      </c>
      <c r="J249" s="89">
        <v>3</v>
      </c>
    </row>
    <row r="250" spans="1:10" ht="12.75" customHeight="1" x14ac:dyDescent="0.25">
      <c r="A250" s="89">
        <v>2019</v>
      </c>
      <c r="B250" s="89">
        <v>1103831</v>
      </c>
      <c r="C250" s="89">
        <v>1808</v>
      </c>
      <c r="D250" s="89">
        <v>1</v>
      </c>
      <c r="E250" s="89">
        <v>10026</v>
      </c>
      <c r="F250" s="89">
        <v>17</v>
      </c>
      <c r="G250" s="89">
        <v>1</v>
      </c>
      <c r="H250" s="89">
        <v>3204609</v>
      </c>
      <c r="I250" s="89">
        <v>32</v>
      </c>
      <c r="J250" s="89">
        <v>3</v>
      </c>
    </row>
    <row r="251" spans="1:10" ht="12.75" customHeight="1" x14ac:dyDescent="0.25">
      <c r="A251" s="89">
        <v>2019</v>
      </c>
      <c r="B251" s="89">
        <v>1103831</v>
      </c>
      <c r="C251" s="89">
        <v>1808</v>
      </c>
      <c r="D251" s="89">
        <v>1</v>
      </c>
      <c r="E251" s="89">
        <v>10026</v>
      </c>
      <c r="F251" s="89">
        <v>17</v>
      </c>
      <c r="G251" s="89">
        <v>1</v>
      </c>
      <c r="H251" s="89">
        <v>3204609</v>
      </c>
      <c r="I251" s="89">
        <v>32</v>
      </c>
      <c r="J251" s="89">
        <v>3</v>
      </c>
    </row>
    <row r="252" spans="1:10" ht="12.75" customHeight="1" x14ac:dyDescent="0.25">
      <c r="A252" s="89">
        <v>2019</v>
      </c>
      <c r="B252" s="89">
        <v>1103831</v>
      </c>
      <c r="C252" s="89">
        <v>1808</v>
      </c>
      <c r="D252" s="89">
        <v>1</v>
      </c>
      <c r="E252" s="89">
        <v>10026</v>
      </c>
      <c r="F252" s="89">
        <v>17</v>
      </c>
      <c r="G252" s="89">
        <v>1</v>
      </c>
      <c r="H252" s="89">
        <v>3204609</v>
      </c>
      <c r="I252" s="89">
        <v>32</v>
      </c>
      <c r="J252" s="89">
        <v>3</v>
      </c>
    </row>
    <row r="253" spans="1:10" ht="12.75" customHeight="1" x14ac:dyDescent="0.25">
      <c r="A253" s="89">
        <v>2019</v>
      </c>
      <c r="B253" s="89">
        <v>1103831</v>
      </c>
      <c r="C253" s="89">
        <v>1808</v>
      </c>
      <c r="D253" s="89">
        <v>1</v>
      </c>
      <c r="E253" s="89">
        <v>10026</v>
      </c>
      <c r="F253" s="89">
        <v>17</v>
      </c>
      <c r="G253" s="89">
        <v>1</v>
      </c>
      <c r="H253" s="89">
        <v>3204609</v>
      </c>
      <c r="I253" s="89">
        <v>32</v>
      </c>
      <c r="J253" s="89">
        <v>3</v>
      </c>
    </row>
    <row r="254" spans="1:10" ht="12.75" customHeight="1" x14ac:dyDescent="0.25">
      <c r="A254" s="89">
        <v>2019</v>
      </c>
      <c r="B254" s="89">
        <v>1103831</v>
      </c>
      <c r="C254" s="89">
        <v>1808</v>
      </c>
      <c r="D254" s="89">
        <v>1</v>
      </c>
      <c r="E254" s="89">
        <v>10026</v>
      </c>
      <c r="F254" s="89">
        <v>17</v>
      </c>
      <c r="G254" s="89">
        <v>1</v>
      </c>
      <c r="H254" s="89">
        <v>3204609</v>
      </c>
      <c r="I254" s="89">
        <v>32</v>
      </c>
      <c r="J254" s="89">
        <v>3</v>
      </c>
    </row>
    <row r="255" spans="1:10" ht="12.75" customHeight="1" x14ac:dyDescent="0.25">
      <c r="A255" s="89">
        <v>2019</v>
      </c>
      <c r="B255" s="89">
        <v>1103831</v>
      </c>
      <c r="C255" s="89">
        <v>1808</v>
      </c>
      <c r="D255" s="89">
        <v>1</v>
      </c>
      <c r="E255" s="89">
        <v>10026</v>
      </c>
      <c r="F255" s="89">
        <v>17</v>
      </c>
      <c r="G255" s="89">
        <v>1</v>
      </c>
      <c r="H255" s="89">
        <v>3204609</v>
      </c>
      <c r="I255" s="89">
        <v>32</v>
      </c>
      <c r="J255" s="89">
        <v>3</v>
      </c>
    </row>
    <row r="256" spans="1:10" ht="12.75" customHeight="1" x14ac:dyDescent="0.25">
      <c r="A256" s="89">
        <v>2019</v>
      </c>
      <c r="B256" s="89">
        <v>1103831</v>
      </c>
      <c r="C256" s="89">
        <v>1808</v>
      </c>
      <c r="D256" s="89">
        <v>1</v>
      </c>
      <c r="E256" s="89">
        <v>10026</v>
      </c>
      <c r="F256" s="89">
        <v>17</v>
      </c>
      <c r="G256" s="89">
        <v>1</v>
      </c>
      <c r="H256" s="89">
        <v>3204609</v>
      </c>
      <c r="I256" s="89">
        <v>32</v>
      </c>
      <c r="J256" s="89">
        <v>3</v>
      </c>
    </row>
    <row r="257" spans="1:10" ht="12.75" customHeight="1" x14ac:dyDescent="0.25">
      <c r="A257" s="89">
        <v>2019</v>
      </c>
      <c r="B257" s="89">
        <v>1103831</v>
      </c>
      <c r="C257" s="89">
        <v>1808</v>
      </c>
      <c r="D257" s="89">
        <v>1</v>
      </c>
      <c r="E257" s="89">
        <v>10026</v>
      </c>
      <c r="F257" s="89">
        <v>17</v>
      </c>
      <c r="G257" s="89">
        <v>1</v>
      </c>
      <c r="H257" s="89">
        <v>3204609</v>
      </c>
      <c r="I257" s="89">
        <v>32</v>
      </c>
      <c r="J257" s="89">
        <v>3</v>
      </c>
    </row>
    <row r="258" spans="1:10" ht="12.75" customHeight="1" x14ac:dyDescent="0.25">
      <c r="A258" s="89">
        <v>2019</v>
      </c>
      <c r="B258" s="89">
        <v>1103831</v>
      </c>
      <c r="C258" s="89">
        <v>1808</v>
      </c>
      <c r="D258" s="89">
        <v>1</v>
      </c>
      <c r="E258" s="89">
        <v>10026</v>
      </c>
      <c r="F258" s="89">
        <v>17</v>
      </c>
      <c r="G258" s="89">
        <v>1</v>
      </c>
      <c r="H258" s="89">
        <v>3204609</v>
      </c>
      <c r="I258" s="89">
        <v>32</v>
      </c>
      <c r="J258" s="89">
        <v>3</v>
      </c>
    </row>
    <row r="259" spans="1:10" ht="12.75" customHeight="1" x14ac:dyDescent="0.25">
      <c r="A259" s="89">
        <v>2019</v>
      </c>
      <c r="B259" s="89">
        <v>1103831</v>
      </c>
      <c r="C259" s="89">
        <v>1808</v>
      </c>
      <c r="D259" s="89">
        <v>1</v>
      </c>
      <c r="E259" s="89">
        <v>10026</v>
      </c>
      <c r="F259" s="89">
        <v>17</v>
      </c>
      <c r="G259" s="89">
        <v>1</v>
      </c>
      <c r="H259" s="89">
        <v>3204609</v>
      </c>
      <c r="I259" s="89">
        <v>32</v>
      </c>
      <c r="J259" s="89">
        <v>3</v>
      </c>
    </row>
    <row r="260" spans="1:10" ht="12.75" customHeight="1" x14ac:dyDescent="0.25">
      <c r="A260" s="89">
        <v>2019</v>
      </c>
      <c r="B260" s="89">
        <v>1103831</v>
      </c>
      <c r="C260" s="89">
        <v>1808</v>
      </c>
      <c r="D260" s="89">
        <v>1</v>
      </c>
      <c r="E260" s="89">
        <v>10026</v>
      </c>
      <c r="F260" s="89">
        <v>17</v>
      </c>
      <c r="G260" s="89">
        <v>1</v>
      </c>
      <c r="H260" s="89">
        <v>3204609</v>
      </c>
      <c r="I260" s="89">
        <v>32</v>
      </c>
      <c r="J260" s="89">
        <v>3</v>
      </c>
    </row>
    <row r="261" spans="1:10" ht="12.75" customHeight="1" x14ac:dyDescent="0.25">
      <c r="A261" s="89">
        <v>2019</v>
      </c>
      <c r="B261" s="89">
        <v>1103831</v>
      </c>
      <c r="C261" s="89">
        <v>1808</v>
      </c>
      <c r="D261" s="89">
        <v>1</v>
      </c>
      <c r="E261" s="89">
        <v>10026</v>
      </c>
      <c r="F261" s="89">
        <v>17</v>
      </c>
      <c r="G261" s="89">
        <v>1</v>
      </c>
      <c r="H261" s="89">
        <v>3204609</v>
      </c>
      <c r="I261" s="89">
        <v>32</v>
      </c>
      <c r="J261" s="89">
        <v>3</v>
      </c>
    </row>
    <row r="262" spans="1:10" ht="12.75" customHeight="1" x14ac:dyDescent="0.25">
      <c r="A262" s="89">
        <v>2019</v>
      </c>
      <c r="B262" s="89">
        <v>1103831</v>
      </c>
      <c r="C262" s="89">
        <v>1808</v>
      </c>
      <c r="D262" s="89">
        <v>1</v>
      </c>
      <c r="E262" s="89">
        <v>10026</v>
      </c>
      <c r="F262" s="89">
        <v>17</v>
      </c>
      <c r="G262" s="89">
        <v>1</v>
      </c>
      <c r="H262" s="89">
        <v>3204609</v>
      </c>
      <c r="I262" s="89">
        <v>32</v>
      </c>
      <c r="J262" s="89">
        <v>3</v>
      </c>
    </row>
    <row r="263" spans="1:10" ht="12.75" customHeight="1" x14ac:dyDescent="0.25">
      <c r="A263" s="89">
        <v>2019</v>
      </c>
      <c r="B263" s="89">
        <v>1103831</v>
      </c>
      <c r="C263" s="89">
        <v>1808</v>
      </c>
      <c r="D263" s="89">
        <v>1</v>
      </c>
      <c r="E263" s="89">
        <v>10026</v>
      </c>
      <c r="F263" s="89">
        <v>17</v>
      </c>
      <c r="G263" s="89">
        <v>1</v>
      </c>
      <c r="H263" s="89">
        <v>3204609</v>
      </c>
      <c r="I263" s="89">
        <v>32</v>
      </c>
      <c r="J263" s="89">
        <v>3</v>
      </c>
    </row>
    <row r="264" spans="1:10" ht="12.75" customHeight="1" x14ac:dyDescent="0.25">
      <c r="A264" s="89">
        <v>2019</v>
      </c>
      <c r="B264" s="89">
        <v>1103831</v>
      </c>
      <c r="C264" s="89">
        <v>1808</v>
      </c>
      <c r="D264" s="89">
        <v>1</v>
      </c>
      <c r="E264" s="89">
        <v>10026</v>
      </c>
      <c r="F264" s="89">
        <v>17</v>
      </c>
      <c r="G264" s="89">
        <v>1</v>
      </c>
      <c r="H264" s="89">
        <v>3204609</v>
      </c>
      <c r="I264" s="89">
        <v>32</v>
      </c>
      <c r="J264" s="89">
        <v>3</v>
      </c>
    </row>
    <row r="265" spans="1:10" ht="12.75" customHeight="1" x14ac:dyDescent="0.25">
      <c r="A265" s="89">
        <v>2019</v>
      </c>
      <c r="B265" s="89">
        <v>1103831</v>
      </c>
      <c r="C265" s="89">
        <v>1808</v>
      </c>
      <c r="D265" s="89">
        <v>1</v>
      </c>
      <c r="E265" s="89">
        <v>10026</v>
      </c>
      <c r="F265" s="89">
        <v>17</v>
      </c>
      <c r="G265" s="89">
        <v>1</v>
      </c>
      <c r="H265" s="89">
        <v>3204609</v>
      </c>
      <c r="I265" s="89">
        <v>32</v>
      </c>
      <c r="J265" s="89">
        <v>3</v>
      </c>
    </row>
    <row r="266" spans="1:10" ht="12.75" customHeight="1" x14ac:dyDescent="0.25">
      <c r="A266" s="89">
        <v>2019</v>
      </c>
      <c r="B266" s="89">
        <v>1103831</v>
      </c>
      <c r="C266" s="89">
        <v>1808</v>
      </c>
      <c r="D266" s="89">
        <v>1</v>
      </c>
      <c r="E266" s="89">
        <v>10026</v>
      </c>
      <c r="F266" s="89">
        <v>17</v>
      </c>
      <c r="G266" s="89">
        <v>1</v>
      </c>
      <c r="H266" s="89">
        <v>3204609</v>
      </c>
      <c r="I266" s="89">
        <v>32</v>
      </c>
      <c r="J266" s="89">
        <v>3</v>
      </c>
    </row>
    <row r="267" spans="1:10" ht="12.75" customHeight="1" x14ac:dyDescent="0.25">
      <c r="A267" s="89">
        <v>2019</v>
      </c>
      <c r="B267" s="89">
        <v>1103831</v>
      </c>
      <c r="C267" s="89">
        <v>1808</v>
      </c>
      <c r="D267" s="89">
        <v>1</v>
      </c>
      <c r="E267" s="89">
        <v>10026</v>
      </c>
      <c r="F267" s="89">
        <v>17</v>
      </c>
      <c r="G267" s="89">
        <v>1</v>
      </c>
      <c r="H267" s="89">
        <v>3204609</v>
      </c>
      <c r="I267" s="89">
        <v>32</v>
      </c>
      <c r="J267" s="89">
        <v>3</v>
      </c>
    </row>
    <row r="268" spans="1:10" ht="12.75" customHeight="1" x14ac:dyDescent="0.25">
      <c r="A268" s="89">
        <v>2019</v>
      </c>
      <c r="B268" s="89">
        <v>1103831</v>
      </c>
      <c r="C268" s="89">
        <v>1808</v>
      </c>
      <c r="D268" s="89">
        <v>1</v>
      </c>
      <c r="E268" s="89">
        <v>10026</v>
      </c>
      <c r="F268" s="89">
        <v>17</v>
      </c>
      <c r="G268" s="89">
        <v>1</v>
      </c>
      <c r="H268" s="89">
        <v>3204609</v>
      </c>
      <c r="I268" s="89">
        <v>32</v>
      </c>
      <c r="J268" s="89">
        <v>3</v>
      </c>
    </row>
    <row r="269" spans="1:10" ht="12.75" customHeight="1" x14ac:dyDescent="0.25">
      <c r="A269" s="89">
        <v>2019</v>
      </c>
      <c r="B269" s="89">
        <v>1117583</v>
      </c>
      <c r="C269" s="89">
        <v>1808</v>
      </c>
      <c r="D269" s="89">
        <v>1</v>
      </c>
      <c r="E269" s="89">
        <v>10026</v>
      </c>
      <c r="F269" s="89">
        <v>17</v>
      </c>
      <c r="G269" s="89">
        <v>1</v>
      </c>
      <c r="H269" s="89">
        <v>3201506</v>
      </c>
      <c r="I269" s="89">
        <v>32</v>
      </c>
      <c r="J269" s="89">
        <v>3</v>
      </c>
    </row>
    <row r="270" spans="1:10" ht="12.75" customHeight="1" x14ac:dyDescent="0.25">
      <c r="A270" s="89">
        <v>2019</v>
      </c>
      <c r="B270" s="89">
        <v>1117583</v>
      </c>
      <c r="C270" s="89">
        <v>1808</v>
      </c>
      <c r="D270" s="89">
        <v>1</v>
      </c>
      <c r="E270" s="89">
        <v>10026</v>
      </c>
      <c r="F270" s="89">
        <v>17</v>
      </c>
      <c r="G270" s="89">
        <v>1</v>
      </c>
      <c r="H270" s="89">
        <v>3201506</v>
      </c>
      <c r="I270" s="89">
        <v>32</v>
      </c>
      <c r="J270" s="89">
        <v>3</v>
      </c>
    </row>
    <row r="271" spans="1:10" ht="12.75" customHeight="1" x14ac:dyDescent="0.25">
      <c r="A271" s="89">
        <v>2019</v>
      </c>
      <c r="B271" s="89">
        <v>1117583</v>
      </c>
      <c r="C271" s="89">
        <v>1808</v>
      </c>
      <c r="D271" s="89">
        <v>1</v>
      </c>
      <c r="E271" s="89">
        <v>10026</v>
      </c>
      <c r="F271" s="89">
        <v>17</v>
      </c>
      <c r="G271" s="89">
        <v>1</v>
      </c>
      <c r="H271" s="89">
        <v>3201506</v>
      </c>
      <c r="I271" s="89">
        <v>32</v>
      </c>
      <c r="J271" s="89">
        <v>3</v>
      </c>
    </row>
    <row r="272" spans="1:10" ht="12.75" customHeight="1" x14ac:dyDescent="0.25">
      <c r="A272" s="89">
        <v>2019</v>
      </c>
      <c r="B272" s="89">
        <v>1117583</v>
      </c>
      <c r="C272" s="89">
        <v>1808</v>
      </c>
      <c r="D272" s="89">
        <v>1</v>
      </c>
      <c r="E272" s="89">
        <v>10026</v>
      </c>
      <c r="F272" s="89">
        <v>17</v>
      </c>
      <c r="G272" s="89">
        <v>1</v>
      </c>
      <c r="H272" s="89">
        <v>3201506</v>
      </c>
      <c r="I272" s="89">
        <v>32</v>
      </c>
      <c r="J272" s="89">
        <v>3</v>
      </c>
    </row>
    <row r="273" spans="1:10" ht="12.75" customHeight="1" x14ac:dyDescent="0.25">
      <c r="A273" s="89">
        <v>2019</v>
      </c>
      <c r="B273" s="89">
        <v>1117583</v>
      </c>
      <c r="C273" s="89">
        <v>1808</v>
      </c>
      <c r="D273" s="89">
        <v>1</v>
      </c>
      <c r="E273" s="89">
        <v>10026</v>
      </c>
      <c r="F273" s="89">
        <v>17</v>
      </c>
      <c r="G273" s="89">
        <v>1</v>
      </c>
      <c r="H273" s="89">
        <v>3201506</v>
      </c>
      <c r="I273" s="89">
        <v>32</v>
      </c>
      <c r="J273" s="89">
        <v>3</v>
      </c>
    </row>
    <row r="274" spans="1:10" ht="12.75" customHeight="1" x14ac:dyDescent="0.25">
      <c r="A274" s="89">
        <v>2019</v>
      </c>
      <c r="B274" s="89">
        <v>1117583</v>
      </c>
      <c r="C274" s="89">
        <v>1808</v>
      </c>
      <c r="D274" s="89">
        <v>1</v>
      </c>
      <c r="E274" s="89">
        <v>10026</v>
      </c>
      <c r="F274" s="89">
        <v>17</v>
      </c>
      <c r="G274" s="89">
        <v>1</v>
      </c>
      <c r="H274" s="89">
        <v>3201506</v>
      </c>
      <c r="I274" s="89">
        <v>32</v>
      </c>
      <c r="J274" s="89">
        <v>3</v>
      </c>
    </row>
    <row r="275" spans="1:10" ht="12.75" customHeight="1" x14ac:dyDescent="0.25">
      <c r="A275" s="89">
        <v>2019</v>
      </c>
      <c r="B275" s="89">
        <v>1117583</v>
      </c>
      <c r="C275" s="89">
        <v>1808</v>
      </c>
      <c r="D275" s="89">
        <v>1</v>
      </c>
      <c r="E275" s="89">
        <v>10026</v>
      </c>
      <c r="F275" s="89">
        <v>17</v>
      </c>
      <c r="G275" s="89">
        <v>1</v>
      </c>
      <c r="H275" s="89">
        <v>3201506</v>
      </c>
      <c r="I275" s="89">
        <v>32</v>
      </c>
      <c r="J275" s="89">
        <v>3</v>
      </c>
    </row>
    <row r="276" spans="1:10" ht="12.75" customHeight="1" x14ac:dyDescent="0.25">
      <c r="A276" s="89">
        <v>2019</v>
      </c>
      <c r="B276" s="89">
        <v>1117583</v>
      </c>
      <c r="C276" s="89">
        <v>1808</v>
      </c>
      <c r="D276" s="89">
        <v>1</v>
      </c>
      <c r="E276" s="89">
        <v>10026</v>
      </c>
      <c r="F276" s="89">
        <v>17</v>
      </c>
      <c r="G276" s="89">
        <v>1</v>
      </c>
      <c r="H276" s="89">
        <v>3201506</v>
      </c>
      <c r="I276" s="89">
        <v>32</v>
      </c>
      <c r="J276" s="89">
        <v>3</v>
      </c>
    </row>
    <row r="277" spans="1:10" ht="12.75" customHeight="1" x14ac:dyDescent="0.25">
      <c r="A277" s="89">
        <v>2019</v>
      </c>
      <c r="B277" s="89">
        <v>1117583</v>
      </c>
      <c r="C277" s="89">
        <v>1808</v>
      </c>
      <c r="D277" s="89">
        <v>1</v>
      </c>
      <c r="E277" s="89">
        <v>10026</v>
      </c>
      <c r="F277" s="89">
        <v>17</v>
      </c>
      <c r="G277" s="89">
        <v>1</v>
      </c>
      <c r="H277" s="89">
        <v>3201506</v>
      </c>
      <c r="I277" s="89">
        <v>32</v>
      </c>
      <c r="J277" s="89">
        <v>3</v>
      </c>
    </row>
    <row r="278" spans="1:10" ht="12.75" customHeight="1" x14ac:dyDescent="0.25">
      <c r="A278" s="89">
        <v>2019</v>
      </c>
      <c r="B278" s="89">
        <v>1117583</v>
      </c>
      <c r="C278" s="89">
        <v>1808</v>
      </c>
      <c r="D278" s="89">
        <v>1</v>
      </c>
      <c r="E278" s="89">
        <v>10026</v>
      </c>
      <c r="F278" s="89">
        <v>17</v>
      </c>
      <c r="G278" s="89">
        <v>1</v>
      </c>
      <c r="H278" s="89">
        <v>3201506</v>
      </c>
      <c r="I278" s="89">
        <v>32</v>
      </c>
      <c r="J278" s="89">
        <v>3</v>
      </c>
    </row>
    <row r="279" spans="1:10" ht="12.75" customHeight="1" x14ac:dyDescent="0.25">
      <c r="A279" s="89">
        <v>2019</v>
      </c>
      <c r="B279" s="89">
        <v>1117583</v>
      </c>
      <c r="C279" s="89">
        <v>1808</v>
      </c>
      <c r="D279" s="89">
        <v>1</v>
      </c>
      <c r="E279" s="89">
        <v>10026</v>
      </c>
      <c r="F279" s="89">
        <v>17</v>
      </c>
      <c r="G279" s="89">
        <v>1</v>
      </c>
      <c r="H279" s="89">
        <v>3201506</v>
      </c>
      <c r="I279" s="89">
        <v>32</v>
      </c>
      <c r="J279" s="89">
        <v>3</v>
      </c>
    </row>
    <row r="280" spans="1:10" ht="12.75" customHeight="1" x14ac:dyDescent="0.25">
      <c r="A280" s="89">
        <v>2019</v>
      </c>
      <c r="B280" s="89">
        <v>1117583</v>
      </c>
      <c r="C280" s="89">
        <v>1808</v>
      </c>
      <c r="D280" s="89">
        <v>1</v>
      </c>
      <c r="E280" s="89">
        <v>10026</v>
      </c>
      <c r="F280" s="89">
        <v>17</v>
      </c>
      <c r="G280" s="89">
        <v>1</v>
      </c>
      <c r="H280" s="89">
        <v>3201506</v>
      </c>
      <c r="I280" s="89">
        <v>32</v>
      </c>
      <c r="J280" s="89">
        <v>3</v>
      </c>
    </row>
    <row r="281" spans="1:10" ht="12.75" customHeight="1" x14ac:dyDescent="0.25">
      <c r="A281" s="89">
        <v>2019</v>
      </c>
      <c r="B281" s="89">
        <v>1117583</v>
      </c>
      <c r="C281" s="89">
        <v>1808</v>
      </c>
      <c r="D281" s="89">
        <v>1</v>
      </c>
      <c r="E281" s="89">
        <v>10026</v>
      </c>
      <c r="F281" s="89">
        <v>17</v>
      </c>
      <c r="G281" s="89">
        <v>1</v>
      </c>
      <c r="H281" s="89">
        <v>3201506</v>
      </c>
      <c r="I281" s="89">
        <v>32</v>
      </c>
      <c r="J281" s="89">
        <v>3</v>
      </c>
    </row>
    <row r="282" spans="1:10" ht="12.75" customHeight="1" x14ac:dyDescent="0.25">
      <c r="A282" s="89">
        <v>2019</v>
      </c>
      <c r="B282" s="89">
        <v>1117583</v>
      </c>
      <c r="C282" s="89">
        <v>1808</v>
      </c>
      <c r="D282" s="89">
        <v>1</v>
      </c>
      <c r="E282" s="89">
        <v>10026</v>
      </c>
      <c r="F282" s="89">
        <v>17</v>
      </c>
      <c r="G282" s="89">
        <v>1</v>
      </c>
      <c r="H282" s="89">
        <v>3201506</v>
      </c>
      <c r="I282" s="89">
        <v>32</v>
      </c>
      <c r="J282" s="89">
        <v>3</v>
      </c>
    </row>
    <row r="283" spans="1:10" ht="12.75" customHeight="1" x14ac:dyDescent="0.25">
      <c r="A283" s="89">
        <v>2019</v>
      </c>
      <c r="B283" s="89">
        <v>1117583</v>
      </c>
      <c r="C283" s="89">
        <v>1808</v>
      </c>
      <c r="D283" s="89">
        <v>1</v>
      </c>
      <c r="E283" s="89">
        <v>10026</v>
      </c>
      <c r="F283" s="89">
        <v>17</v>
      </c>
      <c r="G283" s="89">
        <v>1</v>
      </c>
      <c r="H283" s="89">
        <v>3201506</v>
      </c>
      <c r="I283" s="89">
        <v>32</v>
      </c>
      <c r="J283" s="89">
        <v>3</v>
      </c>
    </row>
    <row r="284" spans="1:10" ht="12.75" customHeight="1" x14ac:dyDescent="0.25">
      <c r="A284" s="89">
        <v>2019</v>
      </c>
      <c r="B284" s="89">
        <v>1117583</v>
      </c>
      <c r="C284" s="89">
        <v>1808</v>
      </c>
      <c r="D284" s="89">
        <v>1</v>
      </c>
      <c r="E284" s="89">
        <v>10026</v>
      </c>
      <c r="F284" s="89">
        <v>17</v>
      </c>
      <c r="G284" s="89">
        <v>1</v>
      </c>
      <c r="H284" s="89">
        <v>3201506</v>
      </c>
      <c r="I284" s="89">
        <v>32</v>
      </c>
      <c r="J284" s="89">
        <v>3</v>
      </c>
    </row>
    <row r="285" spans="1:10" ht="12.75" customHeight="1" x14ac:dyDescent="0.25">
      <c r="A285" s="89">
        <v>2019</v>
      </c>
      <c r="B285" s="89">
        <v>1117583</v>
      </c>
      <c r="C285" s="89">
        <v>1808</v>
      </c>
      <c r="D285" s="89">
        <v>1</v>
      </c>
      <c r="E285" s="89">
        <v>10026</v>
      </c>
      <c r="F285" s="89">
        <v>17</v>
      </c>
      <c r="G285" s="89">
        <v>1</v>
      </c>
      <c r="H285" s="89">
        <v>3201506</v>
      </c>
      <c r="I285" s="89">
        <v>32</v>
      </c>
      <c r="J285" s="89">
        <v>3</v>
      </c>
    </row>
    <row r="286" spans="1:10" ht="12.75" customHeight="1" x14ac:dyDescent="0.25">
      <c r="A286" s="89">
        <v>2019</v>
      </c>
      <c r="B286" s="89">
        <v>1117583</v>
      </c>
      <c r="C286" s="89">
        <v>1808</v>
      </c>
      <c r="D286" s="89">
        <v>1</v>
      </c>
      <c r="E286" s="89">
        <v>10026</v>
      </c>
      <c r="F286" s="89">
        <v>17</v>
      </c>
      <c r="G286" s="89">
        <v>1</v>
      </c>
      <c r="H286" s="89">
        <v>3201506</v>
      </c>
      <c r="I286" s="89">
        <v>32</v>
      </c>
      <c r="J286" s="89">
        <v>3</v>
      </c>
    </row>
    <row r="287" spans="1:10" ht="12.75" customHeight="1" x14ac:dyDescent="0.25">
      <c r="A287" s="89">
        <v>2019</v>
      </c>
      <c r="B287" s="89">
        <v>1117583</v>
      </c>
      <c r="C287" s="89">
        <v>1808</v>
      </c>
      <c r="D287" s="89">
        <v>1</v>
      </c>
      <c r="E287" s="89">
        <v>10026</v>
      </c>
      <c r="F287" s="89">
        <v>17</v>
      </c>
      <c r="G287" s="89">
        <v>1</v>
      </c>
      <c r="H287" s="89">
        <v>3201506</v>
      </c>
      <c r="I287" s="89">
        <v>32</v>
      </c>
      <c r="J287" s="89">
        <v>3</v>
      </c>
    </row>
    <row r="288" spans="1:10" ht="12.75" customHeight="1" x14ac:dyDescent="0.25">
      <c r="A288" s="89">
        <v>2019</v>
      </c>
      <c r="B288" s="89">
        <v>1117583</v>
      </c>
      <c r="C288" s="89">
        <v>1808</v>
      </c>
      <c r="D288" s="89">
        <v>1</v>
      </c>
      <c r="E288" s="89">
        <v>10026</v>
      </c>
      <c r="F288" s="89">
        <v>17</v>
      </c>
      <c r="G288" s="89">
        <v>1</v>
      </c>
      <c r="H288" s="89">
        <v>3201506</v>
      </c>
      <c r="I288" s="89">
        <v>32</v>
      </c>
      <c r="J288" s="89">
        <v>3</v>
      </c>
    </row>
    <row r="289" spans="1:10" ht="12.75" customHeight="1" x14ac:dyDescent="0.25">
      <c r="A289" s="89">
        <v>2019</v>
      </c>
      <c r="B289" s="89">
        <v>1117583</v>
      </c>
      <c r="C289" s="89">
        <v>1808</v>
      </c>
      <c r="D289" s="89">
        <v>1</v>
      </c>
      <c r="E289" s="89">
        <v>10026</v>
      </c>
      <c r="F289" s="89">
        <v>17</v>
      </c>
      <c r="G289" s="89">
        <v>1</v>
      </c>
      <c r="H289" s="89">
        <v>3201506</v>
      </c>
      <c r="I289" s="89">
        <v>32</v>
      </c>
      <c r="J289" s="89">
        <v>3</v>
      </c>
    </row>
    <row r="290" spans="1:10" ht="12.75" customHeight="1" x14ac:dyDescent="0.25">
      <c r="A290" s="89">
        <v>2019</v>
      </c>
      <c r="B290" s="89">
        <v>1117583</v>
      </c>
      <c r="C290" s="89">
        <v>1808</v>
      </c>
      <c r="D290" s="89">
        <v>1</v>
      </c>
      <c r="E290" s="89">
        <v>10026</v>
      </c>
      <c r="F290" s="89">
        <v>17</v>
      </c>
      <c r="G290" s="89">
        <v>1</v>
      </c>
      <c r="H290" s="89">
        <v>3201506</v>
      </c>
      <c r="I290" s="89">
        <v>32</v>
      </c>
      <c r="J290" s="89">
        <v>3</v>
      </c>
    </row>
    <row r="291" spans="1:10" ht="12.75" customHeight="1" x14ac:dyDescent="0.25">
      <c r="A291" s="89">
        <v>2019</v>
      </c>
      <c r="B291" s="89">
        <v>1117583</v>
      </c>
      <c r="C291" s="89">
        <v>1808</v>
      </c>
      <c r="D291" s="89">
        <v>1</v>
      </c>
      <c r="E291" s="89">
        <v>10026</v>
      </c>
      <c r="F291" s="89">
        <v>17</v>
      </c>
      <c r="G291" s="89">
        <v>1</v>
      </c>
      <c r="H291" s="89">
        <v>3201506</v>
      </c>
      <c r="I291" s="89">
        <v>32</v>
      </c>
      <c r="J291" s="89">
        <v>3</v>
      </c>
    </row>
    <row r="292" spans="1:10" ht="12.75" customHeight="1" x14ac:dyDescent="0.25">
      <c r="A292" s="89">
        <v>2019</v>
      </c>
      <c r="B292" s="89">
        <v>1181815</v>
      </c>
      <c r="C292" s="89">
        <v>1808</v>
      </c>
      <c r="D292" s="89">
        <v>1</v>
      </c>
      <c r="E292" s="89">
        <v>10026</v>
      </c>
      <c r="F292" s="89">
        <v>5902</v>
      </c>
      <c r="G292" s="89">
        <v>1</v>
      </c>
      <c r="H292" s="89">
        <v>3201209</v>
      </c>
      <c r="I292" s="89">
        <v>32</v>
      </c>
      <c r="J292" s="89">
        <v>3</v>
      </c>
    </row>
    <row r="293" spans="1:10" ht="12.75" customHeight="1" x14ac:dyDescent="0.25">
      <c r="A293" s="89">
        <v>2019</v>
      </c>
      <c r="B293" s="89">
        <v>1181815</v>
      </c>
      <c r="C293" s="89">
        <v>1808</v>
      </c>
      <c r="D293" s="89">
        <v>1</v>
      </c>
      <c r="E293" s="89">
        <v>10026</v>
      </c>
      <c r="F293" s="89">
        <v>5902</v>
      </c>
      <c r="G293" s="89">
        <v>1</v>
      </c>
      <c r="H293" s="89">
        <v>3201209</v>
      </c>
      <c r="I293" s="89">
        <v>32</v>
      </c>
      <c r="J293" s="89">
        <v>3</v>
      </c>
    </row>
    <row r="294" spans="1:10" ht="12.75" customHeight="1" x14ac:dyDescent="0.25">
      <c r="A294" s="89">
        <v>2019</v>
      </c>
      <c r="B294" s="89">
        <v>1181815</v>
      </c>
      <c r="C294" s="89">
        <v>1808</v>
      </c>
      <c r="D294" s="89">
        <v>1</v>
      </c>
      <c r="E294" s="89">
        <v>10026</v>
      </c>
      <c r="F294" s="89">
        <v>5902</v>
      </c>
      <c r="G294" s="89">
        <v>1</v>
      </c>
      <c r="H294" s="89">
        <v>3201209</v>
      </c>
      <c r="I294" s="89">
        <v>32</v>
      </c>
      <c r="J294" s="89">
        <v>3</v>
      </c>
    </row>
    <row r="295" spans="1:10" ht="12.75" customHeight="1" x14ac:dyDescent="0.25">
      <c r="A295" s="89">
        <v>2019</v>
      </c>
      <c r="B295" s="89">
        <v>1181815</v>
      </c>
      <c r="C295" s="89">
        <v>1808</v>
      </c>
      <c r="D295" s="89">
        <v>1</v>
      </c>
      <c r="E295" s="89">
        <v>10026</v>
      </c>
      <c r="F295" s="89">
        <v>5902</v>
      </c>
      <c r="G295" s="89">
        <v>1</v>
      </c>
      <c r="H295" s="89">
        <v>3201209</v>
      </c>
      <c r="I295" s="89">
        <v>32</v>
      </c>
      <c r="J295" s="89">
        <v>3</v>
      </c>
    </row>
    <row r="296" spans="1:10" ht="12.75" customHeight="1" x14ac:dyDescent="0.25">
      <c r="A296" s="89">
        <v>2019</v>
      </c>
      <c r="B296" s="89">
        <v>1181815</v>
      </c>
      <c r="C296" s="89">
        <v>1808</v>
      </c>
      <c r="D296" s="89">
        <v>1</v>
      </c>
      <c r="E296" s="89">
        <v>10026</v>
      </c>
      <c r="F296" s="89">
        <v>5902</v>
      </c>
      <c r="G296" s="89">
        <v>1</v>
      </c>
      <c r="H296" s="89">
        <v>3201209</v>
      </c>
      <c r="I296" s="89">
        <v>32</v>
      </c>
      <c r="J296" s="89">
        <v>3</v>
      </c>
    </row>
    <row r="297" spans="1:10" ht="12.75" customHeight="1" x14ac:dyDescent="0.25">
      <c r="A297" s="89">
        <v>2019</v>
      </c>
      <c r="B297" s="89">
        <v>1181815</v>
      </c>
      <c r="C297" s="89">
        <v>1808</v>
      </c>
      <c r="D297" s="89">
        <v>1</v>
      </c>
      <c r="E297" s="89">
        <v>10026</v>
      </c>
      <c r="F297" s="89">
        <v>5902</v>
      </c>
      <c r="G297" s="89">
        <v>1</v>
      </c>
      <c r="H297" s="89">
        <v>3201209</v>
      </c>
      <c r="I297" s="89">
        <v>32</v>
      </c>
      <c r="J297" s="89">
        <v>3</v>
      </c>
    </row>
    <row r="298" spans="1:10" ht="12.75" customHeight="1" x14ac:dyDescent="0.25">
      <c r="A298" s="89">
        <v>2019</v>
      </c>
      <c r="B298" s="89">
        <v>1181815</v>
      </c>
      <c r="C298" s="89">
        <v>1808</v>
      </c>
      <c r="D298" s="89">
        <v>1</v>
      </c>
      <c r="E298" s="89">
        <v>10026</v>
      </c>
      <c r="F298" s="89">
        <v>5902</v>
      </c>
      <c r="G298" s="89">
        <v>1</v>
      </c>
      <c r="H298" s="89">
        <v>3201209</v>
      </c>
      <c r="I298" s="89">
        <v>32</v>
      </c>
      <c r="J298" s="89">
        <v>3</v>
      </c>
    </row>
    <row r="299" spans="1:10" ht="12.75" customHeight="1" x14ac:dyDescent="0.25">
      <c r="A299" s="89">
        <v>2019</v>
      </c>
      <c r="B299" s="89">
        <v>1181815</v>
      </c>
      <c r="C299" s="89">
        <v>1808</v>
      </c>
      <c r="D299" s="89">
        <v>1</v>
      </c>
      <c r="E299" s="89">
        <v>10026</v>
      </c>
      <c r="F299" s="89">
        <v>5902</v>
      </c>
      <c r="G299" s="89">
        <v>1</v>
      </c>
      <c r="H299" s="89">
        <v>3201209</v>
      </c>
      <c r="I299" s="89">
        <v>32</v>
      </c>
      <c r="J299" s="89">
        <v>3</v>
      </c>
    </row>
    <row r="300" spans="1:10" ht="12.75" customHeight="1" x14ac:dyDescent="0.25">
      <c r="A300" s="89">
        <v>2019</v>
      </c>
      <c r="B300" s="89">
        <v>1181815</v>
      </c>
      <c r="C300" s="89">
        <v>1808</v>
      </c>
      <c r="D300" s="89">
        <v>1</v>
      </c>
      <c r="E300" s="89">
        <v>10026</v>
      </c>
      <c r="F300" s="89">
        <v>5902</v>
      </c>
      <c r="G300" s="89">
        <v>1</v>
      </c>
      <c r="H300" s="89">
        <v>3201209</v>
      </c>
      <c r="I300" s="89">
        <v>32</v>
      </c>
      <c r="J300" s="89">
        <v>3</v>
      </c>
    </row>
    <row r="301" spans="1:10" ht="12.75" customHeight="1" x14ac:dyDescent="0.25">
      <c r="A301" s="89">
        <v>2019</v>
      </c>
      <c r="B301" s="89">
        <v>1181815</v>
      </c>
      <c r="C301" s="89">
        <v>1808</v>
      </c>
      <c r="D301" s="89">
        <v>1</v>
      </c>
      <c r="E301" s="89">
        <v>10026</v>
      </c>
      <c r="F301" s="89">
        <v>5902</v>
      </c>
      <c r="G301" s="89">
        <v>1</v>
      </c>
      <c r="H301" s="89">
        <v>3201209</v>
      </c>
      <c r="I301" s="89">
        <v>32</v>
      </c>
      <c r="J301" s="89">
        <v>3</v>
      </c>
    </row>
    <row r="302" spans="1:10" ht="12.75" customHeight="1" x14ac:dyDescent="0.25">
      <c r="A302" s="89">
        <v>2019</v>
      </c>
      <c r="B302" s="89">
        <v>1181815</v>
      </c>
      <c r="C302" s="89">
        <v>1808</v>
      </c>
      <c r="D302" s="89">
        <v>1</v>
      </c>
      <c r="E302" s="89">
        <v>10026</v>
      </c>
      <c r="F302" s="89">
        <v>5902</v>
      </c>
      <c r="G302" s="89">
        <v>1</v>
      </c>
      <c r="H302" s="89">
        <v>3201209</v>
      </c>
      <c r="I302" s="89">
        <v>32</v>
      </c>
      <c r="J302" s="89">
        <v>3</v>
      </c>
    </row>
    <row r="303" spans="1:10" ht="12.75" customHeight="1" x14ac:dyDescent="0.25">
      <c r="A303" s="89">
        <v>2019</v>
      </c>
      <c r="B303" s="89">
        <v>1181815</v>
      </c>
      <c r="C303" s="89">
        <v>1808</v>
      </c>
      <c r="D303" s="89">
        <v>1</v>
      </c>
      <c r="E303" s="89">
        <v>10026</v>
      </c>
      <c r="F303" s="89">
        <v>5902</v>
      </c>
      <c r="G303" s="89">
        <v>1</v>
      </c>
      <c r="H303" s="89">
        <v>3201209</v>
      </c>
      <c r="I303" s="89">
        <v>32</v>
      </c>
      <c r="J303" s="89">
        <v>3</v>
      </c>
    </row>
    <row r="304" spans="1:10" ht="12.75" customHeight="1" x14ac:dyDescent="0.25">
      <c r="A304" s="89">
        <v>2019</v>
      </c>
      <c r="B304" s="89">
        <v>1181815</v>
      </c>
      <c r="C304" s="89">
        <v>1808</v>
      </c>
      <c r="D304" s="89">
        <v>1</v>
      </c>
      <c r="E304" s="89">
        <v>10026</v>
      </c>
      <c r="F304" s="89">
        <v>5902</v>
      </c>
      <c r="G304" s="89">
        <v>1</v>
      </c>
      <c r="H304" s="89">
        <v>3201209</v>
      </c>
      <c r="I304" s="89">
        <v>32</v>
      </c>
      <c r="J304" s="89">
        <v>3</v>
      </c>
    </row>
    <row r="305" spans="1:10" ht="12.75" customHeight="1" x14ac:dyDescent="0.25">
      <c r="A305" s="89">
        <v>2019</v>
      </c>
      <c r="B305" s="89">
        <v>1181815</v>
      </c>
      <c r="C305" s="89">
        <v>1808</v>
      </c>
      <c r="D305" s="89">
        <v>1</v>
      </c>
      <c r="E305" s="89">
        <v>10026</v>
      </c>
      <c r="F305" s="89">
        <v>5902</v>
      </c>
      <c r="G305" s="89">
        <v>1</v>
      </c>
      <c r="H305" s="89">
        <v>3201209</v>
      </c>
      <c r="I305" s="89">
        <v>32</v>
      </c>
      <c r="J305" s="89">
        <v>3</v>
      </c>
    </row>
    <row r="306" spans="1:10" ht="12.75" customHeight="1" x14ac:dyDescent="0.25">
      <c r="A306" s="89">
        <v>2019</v>
      </c>
      <c r="B306" s="89">
        <v>1181815</v>
      </c>
      <c r="C306" s="89">
        <v>1808</v>
      </c>
      <c r="D306" s="89">
        <v>1</v>
      </c>
      <c r="E306" s="89">
        <v>10026</v>
      </c>
      <c r="F306" s="89">
        <v>5902</v>
      </c>
      <c r="G306" s="89">
        <v>1</v>
      </c>
      <c r="H306" s="89">
        <v>3201209</v>
      </c>
      <c r="I306" s="89">
        <v>32</v>
      </c>
      <c r="J306" s="89">
        <v>3</v>
      </c>
    </row>
    <row r="307" spans="1:10" ht="12.75" customHeight="1" x14ac:dyDescent="0.25">
      <c r="A307" s="89">
        <v>2019</v>
      </c>
      <c r="B307" s="89">
        <v>1181815</v>
      </c>
      <c r="C307" s="89">
        <v>1808</v>
      </c>
      <c r="D307" s="89">
        <v>1</v>
      </c>
      <c r="E307" s="89">
        <v>10026</v>
      </c>
      <c r="F307" s="89">
        <v>5902</v>
      </c>
      <c r="G307" s="89">
        <v>1</v>
      </c>
      <c r="H307" s="89">
        <v>3201209</v>
      </c>
      <c r="I307" s="89">
        <v>32</v>
      </c>
      <c r="J307" s="89">
        <v>3</v>
      </c>
    </row>
    <row r="308" spans="1:10" ht="12.75" customHeight="1" x14ac:dyDescent="0.25">
      <c r="A308" s="89">
        <v>2019</v>
      </c>
      <c r="B308" s="89">
        <v>1181815</v>
      </c>
      <c r="C308" s="89">
        <v>1808</v>
      </c>
      <c r="D308" s="89">
        <v>1</v>
      </c>
      <c r="E308" s="89">
        <v>10026</v>
      </c>
      <c r="F308" s="89">
        <v>5902</v>
      </c>
      <c r="G308" s="89">
        <v>1</v>
      </c>
      <c r="H308" s="89">
        <v>3201209</v>
      </c>
      <c r="I308" s="89">
        <v>32</v>
      </c>
      <c r="J308" s="89">
        <v>3</v>
      </c>
    </row>
    <row r="309" spans="1:10" ht="12.75" customHeight="1" x14ac:dyDescent="0.25">
      <c r="A309" s="89">
        <v>2019</v>
      </c>
      <c r="B309" s="89">
        <v>1181819</v>
      </c>
      <c r="C309" s="89">
        <v>1808</v>
      </c>
      <c r="D309" s="89">
        <v>1</v>
      </c>
      <c r="E309" s="89">
        <v>10026</v>
      </c>
      <c r="F309" s="89">
        <v>21</v>
      </c>
      <c r="G309" s="89">
        <v>1</v>
      </c>
      <c r="H309" s="89">
        <v>3201506</v>
      </c>
      <c r="I309" s="89">
        <v>32</v>
      </c>
      <c r="J309" s="89">
        <v>3</v>
      </c>
    </row>
    <row r="310" spans="1:10" ht="12.75" customHeight="1" x14ac:dyDescent="0.25">
      <c r="A310" s="89">
        <v>2019</v>
      </c>
      <c r="B310" s="89">
        <v>1181819</v>
      </c>
      <c r="C310" s="89">
        <v>1808</v>
      </c>
      <c r="D310" s="89">
        <v>1</v>
      </c>
      <c r="E310" s="89">
        <v>10026</v>
      </c>
      <c r="F310" s="89">
        <v>21</v>
      </c>
      <c r="G310" s="89">
        <v>1</v>
      </c>
      <c r="H310" s="89">
        <v>3201506</v>
      </c>
      <c r="I310" s="89">
        <v>32</v>
      </c>
      <c r="J310" s="89">
        <v>3</v>
      </c>
    </row>
    <row r="311" spans="1:10" ht="12.75" customHeight="1" x14ac:dyDescent="0.25">
      <c r="A311" s="89">
        <v>2019</v>
      </c>
      <c r="B311" s="89">
        <v>1181819</v>
      </c>
      <c r="C311" s="89">
        <v>1808</v>
      </c>
      <c r="D311" s="89">
        <v>1</v>
      </c>
      <c r="E311" s="89">
        <v>10026</v>
      </c>
      <c r="F311" s="89">
        <v>21</v>
      </c>
      <c r="G311" s="89">
        <v>1</v>
      </c>
      <c r="H311" s="89">
        <v>3201506</v>
      </c>
      <c r="I311" s="89">
        <v>32</v>
      </c>
      <c r="J311" s="89">
        <v>3</v>
      </c>
    </row>
    <row r="312" spans="1:10" ht="12.75" customHeight="1" x14ac:dyDescent="0.25">
      <c r="A312" s="89">
        <v>2019</v>
      </c>
      <c r="B312" s="89">
        <v>1181819</v>
      </c>
      <c r="C312" s="89">
        <v>1808</v>
      </c>
      <c r="D312" s="89">
        <v>1</v>
      </c>
      <c r="E312" s="89">
        <v>10026</v>
      </c>
      <c r="F312" s="89">
        <v>21</v>
      </c>
      <c r="G312" s="89">
        <v>1</v>
      </c>
      <c r="H312" s="89">
        <v>3201506</v>
      </c>
      <c r="I312" s="89">
        <v>32</v>
      </c>
      <c r="J312" s="89">
        <v>3</v>
      </c>
    </row>
    <row r="313" spans="1:10" ht="12.75" customHeight="1" x14ac:dyDescent="0.25">
      <c r="A313" s="89">
        <v>2019</v>
      </c>
      <c r="B313" s="89">
        <v>1181819</v>
      </c>
      <c r="C313" s="89">
        <v>1808</v>
      </c>
      <c r="D313" s="89">
        <v>1</v>
      </c>
      <c r="E313" s="89">
        <v>10026</v>
      </c>
      <c r="F313" s="89">
        <v>21</v>
      </c>
      <c r="G313" s="89">
        <v>1</v>
      </c>
      <c r="H313" s="89">
        <v>3201506</v>
      </c>
      <c r="I313" s="89">
        <v>32</v>
      </c>
      <c r="J313" s="89">
        <v>3</v>
      </c>
    </row>
    <row r="314" spans="1:10" ht="12.75" customHeight="1" x14ac:dyDescent="0.25">
      <c r="A314" s="89">
        <v>2019</v>
      </c>
      <c r="B314" s="89">
        <v>1181819</v>
      </c>
      <c r="C314" s="89">
        <v>1808</v>
      </c>
      <c r="D314" s="89">
        <v>1</v>
      </c>
      <c r="E314" s="89">
        <v>10026</v>
      </c>
      <c r="F314" s="89">
        <v>21</v>
      </c>
      <c r="G314" s="89">
        <v>1</v>
      </c>
      <c r="H314" s="89">
        <v>3201506</v>
      </c>
      <c r="I314" s="89">
        <v>32</v>
      </c>
      <c r="J314" s="89">
        <v>3</v>
      </c>
    </row>
    <row r="315" spans="1:10" ht="12.75" customHeight="1" x14ac:dyDescent="0.25">
      <c r="A315" s="89">
        <v>2019</v>
      </c>
      <c r="B315" s="89">
        <v>1181819</v>
      </c>
      <c r="C315" s="89">
        <v>1808</v>
      </c>
      <c r="D315" s="89">
        <v>1</v>
      </c>
      <c r="E315" s="89">
        <v>10026</v>
      </c>
      <c r="F315" s="89">
        <v>21</v>
      </c>
      <c r="G315" s="89">
        <v>1</v>
      </c>
      <c r="H315" s="89">
        <v>3201506</v>
      </c>
      <c r="I315" s="89">
        <v>32</v>
      </c>
      <c r="J315" s="89">
        <v>3</v>
      </c>
    </row>
    <row r="316" spans="1:10" ht="12.75" customHeight="1" x14ac:dyDescent="0.25">
      <c r="A316" s="89">
        <v>2019</v>
      </c>
      <c r="B316" s="89">
        <v>1181819</v>
      </c>
      <c r="C316" s="89">
        <v>1808</v>
      </c>
      <c r="D316" s="89">
        <v>1</v>
      </c>
      <c r="E316" s="89">
        <v>10026</v>
      </c>
      <c r="F316" s="89">
        <v>21</v>
      </c>
      <c r="G316" s="89">
        <v>1</v>
      </c>
      <c r="H316" s="89">
        <v>3201506</v>
      </c>
      <c r="I316" s="89">
        <v>32</v>
      </c>
      <c r="J316" s="89">
        <v>3</v>
      </c>
    </row>
    <row r="317" spans="1:10" ht="12.75" customHeight="1" x14ac:dyDescent="0.25">
      <c r="A317" s="89">
        <v>2019</v>
      </c>
      <c r="B317" s="89">
        <v>1181819</v>
      </c>
      <c r="C317" s="89">
        <v>1808</v>
      </c>
      <c r="D317" s="89">
        <v>1</v>
      </c>
      <c r="E317" s="89">
        <v>10026</v>
      </c>
      <c r="F317" s="89">
        <v>21</v>
      </c>
      <c r="G317" s="89">
        <v>1</v>
      </c>
      <c r="H317" s="89">
        <v>3201506</v>
      </c>
      <c r="I317" s="89">
        <v>32</v>
      </c>
      <c r="J317" s="89">
        <v>3</v>
      </c>
    </row>
    <row r="318" spans="1:10" ht="12.75" customHeight="1" x14ac:dyDescent="0.25">
      <c r="A318" s="89">
        <v>2019</v>
      </c>
      <c r="B318" s="89">
        <v>1181819</v>
      </c>
      <c r="C318" s="89">
        <v>1808</v>
      </c>
      <c r="D318" s="89">
        <v>1</v>
      </c>
      <c r="E318" s="89">
        <v>10026</v>
      </c>
      <c r="F318" s="89">
        <v>21</v>
      </c>
      <c r="G318" s="89">
        <v>1</v>
      </c>
      <c r="H318" s="89">
        <v>3201506</v>
      </c>
      <c r="I318" s="89">
        <v>32</v>
      </c>
      <c r="J318" s="89">
        <v>3</v>
      </c>
    </row>
    <row r="319" spans="1:10" ht="12.75" customHeight="1" x14ac:dyDescent="0.25">
      <c r="A319" s="89">
        <v>2019</v>
      </c>
      <c r="B319" s="89">
        <v>1181819</v>
      </c>
      <c r="C319" s="89">
        <v>1808</v>
      </c>
      <c r="D319" s="89">
        <v>1</v>
      </c>
      <c r="E319" s="89">
        <v>10026</v>
      </c>
      <c r="F319" s="89">
        <v>21</v>
      </c>
      <c r="G319" s="89">
        <v>1</v>
      </c>
      <c r="H319" s="89">
        <v>3201506</v>
      </c>
      <c r="I319" s="89">
        <v>32</v>
      </c>
      <c r="J319" s="89">
        <v>3</v>
      </c>
    </row>
    <row r="320" spans="1:10" ht="12.75" customHeight="1" x14ac:dyDescent="0.25">
      <c r="A320" s="89">
        <v>2019</v>
      </c>
      <c r="B320" s="89">
        <v>1181819</v>
      </c>
      <c r="C320" s="89">
        <v>1808</v>
      </c>
      <c r="D320" s="89">
        <v>1</v>
      </c>
      <c r="E320" s="89">
        <v>10026</v>
      </c>
      <c r="F320" s="89">
        <v>21</v>
      </c>
      <c r="G320" s="89">
        <v>1</v>
      </c>
      <c r="H320" s="89">
        <v>3201506</v>
      </c>
      <c r="I320" s="89">
        <v>32</v>
      </c>
      <c r="J320" s="89">
        <v>3</v>
      </c>
    </row>
    <row r="321" spans="1:10" ht="12.75" customHeight="1" x14ac:dyDescent="0.25">
      <c r="A321" s="89">
        <v>2019</v>
      </c>
      <c r="B321" s="89">
        <v>1181819</v>
      </c>
      <c r="C321" s="89">
        <v>1808</v>
      </c>
      <c r="D321" s="89">
        <v>1</v>
      </c>
      <c r="E321" s="89">
        <v>10026</v>
      </c>
      <c r="F321" s="89">
        <v>21</v>
      </c>
      <c r="G321" s="89">
        <v>1</v>
      </c>
      <c r="H321" s="89">
        <v>3201506</v>
      </c>
      <c r="I321" s="89">
        <v>32</v>
      </c>
      <c r="J321" s="89">
        <v>3</v>
      </c>
    </row>
    <row r="322" spans="1:10" ht="12.75" customHeight="1" x14ac:dyDescent="0.25">
      <c r="A322" s="89">
        <v>2019</v>
      </c>
      <c r="B322" s="89">
        <v>1181819</v>
      </c>
      <c r="C322" s="89">
        <v>1808</v>
      </c>
      <c r="D322" s="89">
        <v>1</v>
      </c>
      <c r="E322" s="89">
        <v>10026</v>
      </c>
      <c r="F322" s="89">
        <v>21</v>
      </c>
      <c r="G322" s="89">
        <v>1</v>
      </c>
      <c r="H322" s="89">
        <v>3201506</v>
      </c>
      <c r="I322" s="89">
        <v>32</v>
      </c>
      <c r="J322" s="89">
        <v>3</v>
      </c>
    </row>
    <row r="323" spans="1:10" ht="12.75" customHeight="1" x14ac:dyDescent="0.25">
      <c r="A323" s="89">
        <v>2019</v>
      </c>
      <c r="B323" s="89">
        <v>1181819</v>
      </c>
      <c r="C323" s="89">
        <v>1808</v>
      </c>
      <c r="D323" s="89">
        <v>1</v>
      </c>
      <c r="E323" s="89">
        <v>10026</v>
      </c>
      <c r="F323" s="89">
        <v>21</v>
      </c>
      <c r="G323" s="89">
        <v>1</v>
      </c>
      <c r="H323" s="89">
        <v>3201506</v>
      </c>
      <c r="I323" s="89">
        <v>32</v>
      </c>
      <c r="J323" s="89">
        <v>3</v>
      </c>
    </row>
    <row r="324" spans="1:10" ht="12.75" customHeight="1" x14ac:dyDescent="0.25">
      <c r="A324" s="89">
        <v>2019</v>
      </c>
      <c r="B324" s="89">
        <v>1181819</v>
      </c>
      <c r="C324" s="89">
        <v>1808</v>
      </c>
      <c r="D324" s="89">
        <v>1</v>
      </c>
      <c r="E324" s="89">
        <v>10026</v>
      </c>
      <c r="F324" s="89">
        <v>21</v>
      </c>
      <c r="G324" s="89">
        <v>1</v>
      </c>
      <c r="H324" s="89">
        <v>3201506</v>
      </c>
      <c r="I324" s="89">
        <v>32</v>
      </c>
      <c r="J324" s="89">
        <v>3</v>
      </c>
    </row>
    <row r="325" spans="1:10" ht="12.75" customHeight="1" x14ac:dyDescent="0.25">
      <c r="A325" s="89">
        <v>2019</v>
      </c>
      <c r="B325" s="89">
        <v>1181819</v>
      </c>
      <c r="C325" s="89">
        <v>1808</v>
      </c>
      <c r="D325" s="89">
        <v>1</v>
      </c>
      <c r="E325" s="89">
        <v>10026</v>
      </c>
      <c r="F325" s="89">
        <v>21</v>
      </c>
      <c r="G325" s="89">
        <v>1</v>
      </c>
      <c r="H325" s="89">
        <v>3201506</v>
      </c>
      <c r="I325" s="89">
        <v>32</v>
      </c>
      <c r="J325" s="89">
        <v>3</v>
      </c>
    </row>
    <row r="326" spans="1:10" ht="12.75" customHeight="1" x14ac:dyDescent="0.25">
      <c r="A326" s="89">
        <v>2019</v>
      </c>
      <c r="B326" s="89">
        <v>1181819</v>
      </c>
      <c r="C326" s="89">
        <v>1808</v>
      </c>
      <c r="D326" s="89">
        <v>1</v>
      </c>
      <c r="E326" s="89">
        <v>10026</v>
      </c>
      <c r="F326" s="89">
        <v>21</v>
      </c>
      <c r="G326" s="89">
        <v>1</v>
      </c>
      <c r="H326" s="89">
        <v>3201506</v>
      </c>
      <c r="I326" s="89">
        <v>32</v>
      </c>
      <c r="J326" s="89">
        <v>3</v>
      </c>
    </row>
    <row r="327" spans="1:10" ht="12.75" customHeight="1" x14ac:dyDescent="0.25">
      <c r="A327" s="89">
        <v>2019</v>
      </c>
      <c r="B327" s="89">
        <v>1181819</v>
      </c>
      <c r="C327" s="89">
        <v>1808</v>
      </c>
      <c r="D327" s="89">
        <v>1</v>
      </c>
      <c r="E327" s="89">
        <v>10026</v>
      </c>
      <c r="F327" s="89">
        <v>21</v>
      </c>
      <c r="G327" s="89">
        <v>1</v>
      </c>
      <c r="H327" s="89">
        <v>3201506</v>
      </c>
      <c r="I327" s="89">
        <v>32</v>
      </c>
      <c r="J327" s="89">
        <v>3</v>
      </c>
    </row>
    <row r="328" spans="1:10" ht="12.75" customHeight="1" x14ac:dyDescent="0.25">
      <c r="A328" s="89">
        <v>2019</v>
      </c>
      <c r="B328" s="89">
        <v>1181819</v>
      </c>
      <c r="C328" s="89">
        <v>1808</v>
      </c>
      <c r="D328" s="89">
        <v>1</v>
      </c>
      <c r="E328" s="89">
        <v>10026</v>
      </c>
      <c r="F328" s="89">
        <v>21</v>
      </c>
      <c r="G328" s="89">
        <v>1</v>
      </c>
      <c r="H328" s="89">
        <v>3201506</v>
      </c>
      <c r="I328" s="89">
        <v>32</v>
      </c>
      <c r="J328" s="89">
        <v>3</v>
      </c>
    </row>
    <row r="329" spans="1:10" ht="12.75" customHeight="1" x14ac:dyDescent="0.25">
      <c r="A329" s="89">
        <v>2019</v>
      </c>
      <c r="B329" s="89">
        <v>1181819</v>
      </c>
      <c r="C329" s="89">
        <v>1808</v>
      </c>
      <c r="D329" s="89">
        <v>1</v>
      </c>
      <c r="E329" s="89">
        <v>10026</v>
      </c>
      <c r="F329" s="89">
        <v>21</v>
      </c>
      <c r="G329" s="89">
        <v>1</v>
      </c>
      <c r="H329" s="89">
        <v>3201506</v>
      </c>
      <c r="I329" s="89">
        <v>32</v>
      </c>
      <c r="J329" s="89">
        <v>3</v>
      </c>
    </row>
    <row r="330" spans="1:10" ht="12.75" customHeight="1" x14ac:dyDescent="0.25">
      <c r="A330" s="89">
        <v>2019</v>
      </c>
      <c r="B330" s="89">
        <v>1181819</v>
      </c>
      <c r="C330" s="89">
        <v>1808</v>
      </c>
      <c r="D330" s="89">
        <v>1</v>
      </c>
      <c r="E330" s="89">
        <v>10026</v>
      </c>
      <c r="F330" s="89">
        <v>21</v>
      </c>
      <c r="G330" s="89">
        <v>1</v>
      </c>
      <c r="H330" s="89">
        <v>3201506</v>
      </c>
      <c r="I330" s="89">
        <v>32</v>
      </c>
      <c r="J330" s="89">
        <v>3</v>
      </c>
    </row>
    <row r="331" spans="1:10" ht="12.75" customHeight="1" x14ac:dyDescent="0.25">
      <c r="A331" s="89">
        <v>2019</v>
      </c>
      <c r="B331" s="89">
        <v>1181819</v>
      </c>
      <c r="C331" s="89">
        <v>1808</v>
      </c>
      <c r="D331" s="89">
        <v>1</v>
      </c>
      <c r="E331" s="89">
        <v>10026</v>
      </c>
      <c r="F331" s="89">
        <v>21</v>
      </c>
      <c r="G331" s="89">
        <v>1</v>
      </c>
      <c r="H331" s="89">
        <v>3201506</v>
      </c>
      <c r="I331" s="89">
        <v>32</v>
      </c>
      <c r="J331" s="89">
        <v>3</v>
      </c>
    </row>
    <row r="332" spans="1:10" ht="12.75" customHeight="1" x14ac:dyDescent="0.25">
      <c r="A332" s="89">
        <v>2019</v>
      </c>
      <c r="B332" s="89">
        <v>1181819</v>
      </c>
      <c r="C332" s="89">
        <v>1808</v>
      </c>
      <c r="D332" s="89">
        <v>1</v>
      </c>
      <c r="E332" s="89">
        <v>10026</v>
      </c>
      <c r="F332" s="89">
        <v>21</v>
      </c>
      <c r="G332" s="89">
        <v>1</v>
      </c>
      <c r="H332" s="89">
        <v>3201506</v>
      </c>
      <c r="I332" s="89">
        <v>32</v>
      </c>
      <c r="J332" s="89">
        <v>3</v>
      </c>
    </row>
    <row r="333" spans="1:10" ht="12.75" customHeight="1" x14ac:dyDescent="0.25">
      <c r="A333" s="89">
        <v>2019</v>
      </c>
      <c r="B333" s="89">
        <v>1181819</v>
      </c>
      <c r="C333" s="89">
        <v>1808</v>
      </c>
      <c r="D333" s="89">
        <v>1</v>
      </c>
      <c r="E333" s="89">
        <v>10026</v>
      </c>
      <c r="F333" s="89">
        <v>21</v>
      </c>
      <c r="G333" s="89">
        <v>1</v>
      </c>
      <c r="H333" s="89">
        <v>3201506</v>
      </c>
      <c r="I333" s="89">
        <v>32</v>
      </c>
      <c r="J333" s="89">
        <v>3</v>
      </c>
    </row>
    <row r="334" spans="1:10" ht="12.75" customHeight="1" x14ac:dyDescent="0.25">
      <c r="A334" s="89">
        <v>2019</v>
      </c>
      <c r="B334" s="89">
        <v>1181819</v>
      </c>
      <c r="C334" s="89">
        <v>1808</v>
      </c>
      <c r="D334" s="89">
        <v>1</v>
      </c>
      <c r="E334" s="89">
        <v>10026</v>
      </c>
      <c r="F334" s="89">
        <v>21</v>
      </c>
      <c r="G334" s="89">
        <v>1</v>
      </c>
      <c r="H334" s="89">
        <v>3201506</v>
      </c>
      <c r="I334" s="89">
        <v>32</v>
      </c>
      <c r="J334" s="89">
        <v>3</v>
      </c>
    </row>
    <row r="335" spans="1:10" ht="12.75" customHeight="1" x14ac:dyDescent="0.25">
      <c r="A335" s="89">
        <v>2019</v>
      </c>
      <c r="B335" s="89">
        <v>1181819</v>
      </c>
      <c r="C335" s="89">
        <v>1808</v>
      </c>
      <c r="D335" s="89">
        <v>1</v>
      </c>
      <c r="E335" s="89">
        <v>10026</v>
      </c>
      <c r="F335" s="89">
        <v>21</v>
      </c>
      <c r="G335" s="89">
        <v>1</v>
      </c>
      <c r="H335" s="89">
        <v>3201506</v>
      </c>
      <c r="I335" s="89">
        <v>32</v>
      </c>
      <c r="J335" s="89">
        <v>3</v>
      </c>
    </row>
    <row r="336" spans="1:10" ht="12.75" customHeight="1" x14ac:dyDescent="0.25">
      <c r="A336" s="89">
        <v>2019</v>
      </c>
      <c r="B336" s="89">
        <v>1181819</v>
      </c>
      <c r="C336" s="89">
        <v>1808</v>
      </c>
      <c r="D336" s="89">
        <v>1</v>
      </c>
      <c r="E336" s="89">
        <v>10026</v>
      </c>
      <c r="F336" s="89">
        <v>21</v>
      </c>
      <c r="G336" s="89">
        <v>1</v>
      </c>
      <c r="H336" s="89">
        <v>3201506</v>
      </c>
      <c r="I336" s="89">
        <v>32</v>
      </c>
      <c r="J336" s="89">
        <v>3</v>
      </c>
    </row>
    <row r="337" spans="1:10" ht="12.75" customHeight="1" x14ac:dyDescent="0.25">
      <c r="A337" s="89">
        <v>2019</v>
      </c>
      <c r="B337" s="89">
        <v>1181819</v>
      </c>
      <c r="C337" s="89">
        <v>1808</v>
      </c>
      <c r="D337" s="89">
        <v>1</v>
      </c>
      <c r="E337" s="89">
        <v>10026</v>
      </c>
      <c r="F337" s="89">
        <v>21</v>
      </c>
      <c r="G337" s="89">
        <v>1</v>
      </c>
      <c r="H337" s="89">
        <v>3201506</v>
      </c>
      <c r="I337" s="89">
        <v>32</v>
      </c>
      <c r="J337" s="89">
        <v>3</v>
      </c>
    </row>
    <row r="338" spans="1:10" ht="12.75" customHeight="1" x14ac:dyDescent="0.25">
      <c r="A338" s="89">
        <v>2019</v>
      </c>
      <c r="B338" s="89">
        <v>1181819</v>
      </c>
      <c r="C338" s="89">
        <v>1808</v>
      </c>
      <c r="D338" s="89">
        <v>1</v>
      </c>
      <c r="E338" s="89">
        <v>10026</v>
      </c>
      <c r="F338" s="89">
        <v>21</v>
      </c>
      <c r="G338" s="89">
        <v>1</v>
      </c>
      <c r="H338" s="89">
        <v>3201506</v>
      </c>
      <c r="I338" s="89">
        <v>32</v>
      </c>
      <c r="J338" s="89">
        <v>3</v>
      </c>
    </row>
    <row r="339" spans="1:10" ht="12.75" customHeight="1" x14ac:dyDescent="0.25">
      <c r="A339" s="89">
        <v>2019</v>
      </c>
      <c r="B339" s="89">
        <v>1181819</v>
      </c>
      <c r="C339" s="89">
        <v>1808</v>
      </c>
      <c r="D339" s="89">
        <v>1</v>
      </c>
      <c r="E339" s="89">
        <v>10026</v>
      </c>
      <c r="F339" s="89">
        <v>21</v>
      </c>
      <c r="G339" s="89">
        <v>1</v>
      </c>
      <c r="H339" s="89">
        <v>3201506</v>
      </c>
      <c r="I339" s="89">
        <v>32</v>
      </c>
      <c r="J339" s="89">
        <v>3</v>
      </c>
    </row>
    <row r="340" spans="1:10" ht="12.75" customHeight="1" x14ac:dyDescent="0.25">
      <c r="A340" s="89">
        <v>2019</v>
      </c>
      <c r="B340" s="89">
        <v>1181819</v>
      </c>
      <c r="C340" s="89">
        <v>1808</v>
      </c>
      <c r="D340" s="89">
        <v>1</v>
      </c>
      <c r="E340" s="89">
        <v>10026</v>
      </c>
      <c r="F340" s="89">
        <v>21</v>
      </c>
      <c r="G340" s="89">
        <v>1</v>
      </c>
      <c r="H340" s="89">
        <v>3201506</v>
      </c>
      <c r="I340" s="89">
        <v>32</v>
      </c>
      <c r="J340" s="89">
        <v>3</v>
      </c>
    </row>
    <row r="341" spans="1:10" ht="12.75" customHeight="1" x14ac:dyDescent="0.25">
      <c r="A341" s="89">
        <v>2019</v>
      </c>
      <c r="B341" s="89">
        <v>1181819</v>
      </c>
      <c r="C341" s="89">
        <v>1808</v>
      </c>
      <c r="D341" s="89">
        <v>1</v>
      </c>
      <c r="E341" s="89">
        <v>10026</v>
      </c>
      <c r="F341" s="89">
        <v>21</v>
      </c>
      <c r="G341" s="89">
        <v>1</v>
      </c>
      <c r="H341" s="89">
        <v>3201506</v>
      </c>
      <c r="I341" s="89">
        <v>32</v>
      </c>
      <c r="J341" s="89">
        <v>3</v>
      </c>
    </row>
    <row r="342" spans="1:10" ht="12.75" customHeight="1" x14ac:dyDescent="0.25">
      <c r="A342" s="89">
        <v>2019</v>
      </c>
      <c r="B342" s="89">
        <v>1181819</v>
      </c>
      <c r="C342" s="89">
        <v>1808</v>
      </c>
      <c r="D342" s="89">
        <v>1</v>
      </c>
      <c r="E342" s="89">
        <v>10026</v>
      </c>
      <c r="F342" s="89">
        <v>21</v>
      </c>
      <c r="G342" s="89">
        <v>1</v>
      </c>
      <c r="H342" s="89">
        <v>3201506</v>
      </c>
      <c r="I342" s="89">
        <v>32</v>
      </c>
      <c r="J342" s="89">
        <v>3</v>
      </c>
    </row>
    <row r="343" spans="1:10" ht="12.75" customHeight="1" x14ac:dyDescent="0.25">
      <c r="A343" s="89">
        <v>2019</v>
      </c>
      <c r="B343" s="89">
        <v>1181819</v>
      </c>
      <c r="C343" s="89">
        <v>1808</v>
      </c>
      <c r="D343" s="89">
        <v>1</v>
      </c>
      <c r="E343" s="89">
        <v>10026</v>
      </c>
      <c r="F343" s="89">
        <v>21</v>
      </c>
      <c r="G343" s="89">
        <v>1</v>
      </c>
      <c r="H343" s="89">
        <v>3201506</v>
      </c>
      <c r="I343" s="89">
        <v>32</v>
      </c>
      <c r="J343" s="89">
        <v>3</v>
      </c>
    </row>
    <row r="344" spans="1:10" ht="12.75" customHeight="1" x14ac:dyDescent="0.25">
      <c r="A344" s="89">
        <v>2019</v>
      </c>
      <c r="B344" s="89">
        <v>1181819</v>
      </c>
      <c r="C344" s="89">
        <v>1808</v>
      </c>
      <c r="D344" s="89">
        <v>1</v>
      </c>
      <c r="E344" s="89">
        <v>10026</v>
      </c>
      <c r="F344" s="89">
        <v>21</v>
      </c>
      <c r="G344" s="89">
        <v>1</v>
      </c>
      <c r="H344" s="89">
        <v>3201506</v>
      </c>
      <c r="I344" s="89">
        <v>32</v>
      </c>
      <c r="J344" s="89">
        <v>3</v>
      </c>
    </row>
    <row r="345" spans="1:10" ht="12.75" customHeight="1" x14ac:dyDescent="0.25">
      <c r="A345" s="89">
        <v>2019</v>
      </c>
      <c r="B345" s="89">
        <v>1181819</v>
      </c>
      <c r="C345" s="89">
        <v>1808</v>
      </c>
      <c r="D345" s="89">
        <v>1</v>
      </c>
      <c r="E345" s="89">
        <v>10026</v>
      </c>
      <c r="F345" s="89">
        <v>21</v>
      </c>
      <c r="G345" s="89">
        <v>1</v>
      </c>
      <c r="H345" s="89">
        <v>3201506</v>
      </c>
      <c r="I345" s="89">
        <v>32</v>
      </c>
      <c r="J345" s="89">
        <v>3</v>
      </c>
    </row>
    <row r="346" spans="1:10" ht="12.75" customHeight="1" x14ac:dyDescent="0.25">
      <c r="A346" s="89">
        <v>2019</v>
      </c>
      <c r="B346" s="89">
        <v>1181819</v>
      </c>
      <c r="C346" s="89">
        <v>1808</v>
      </c>
      <c r="D346" s="89">
        <v>1</v>
      </c>
      <c r="E346" s="89">
        <v>10026</v>
      </c>
      <c r="F346" s="89">
        <v>21</v>
      </c>
      <c r="G346" s="89">
        <v>1</v>
      </c>
      <c r="H346" s="89">
        <v>3201506</v>
      </c>
      <c r="I346" s="89">
        <v>32</v>
      </c>
      <c r="J346" s="89">
        <v>3</v>
      </c>
    </row>
    <row r="347" spans="1:10" ht="12.75" customHeight="1" x14ac:dyDescent="0.25">
      <c r="A347" s="89">
        <v>2019</v>
      </c>
      <c r="B347" s="89">
        <v>1181819</v>
      </c>
      <c r="C347" s="89">
        <v>1808</v>
      </c>
      <c r="D347" s="89">
        <v>1</v>
      </c>
      <c r="E347" s="89">
        <v>10026</v>
      </c>
      <c r="F347" s="89">
        <v>21</v>
      </c>
      <c r="G347" s="89">
        <v>1</v>
      </c>
      <c r="H347" s="89">
        <v>3201506</v>
      </c>
      <c r="I347" s="89">
        <v>32</v>
      </c>
      <c r="J347" s="89">
        <v>3</v>
      </c>
    </row>
    <row r="348" spans="1:10" ht="12.75" customHeight="1" x14ac:dyDescent="0.25">
      <c r="A348" s="89">
        <v>2019</v>
      </c>
      <c r="B348" s="89">
        <v>1181819</v>
      </c>
      <c r="C348" s="89">
        <v>1808</v>
      </c>
      <c r="D348" s="89">
        <v>1</v>
      </c>
      <c r="E348" s="89">
        <v>10026</v>
      </c>
      <c r="F348" s="89">
        <v>21</v>
      </c>
      <c r="G348" s="89">
        <v>1</v>
      </c>
      <c r="H348" s="89">
        <v>3201506</v>
      </c>
      <c r="I348" s="89">
        <v>32</v>
      </c>
      <c r="J348" s="89">
        <v>3</v>
      </c>
    </row>
    <row r="349" spans="1:10" ht="12.75" customHeight="1" x14ac:dyDescent="0.25">
      <c r="A349" s="89">
        <v>2019</v>
      </c>
      <c r="B349" s="89">
        <v>1319229</v>
      </c>
      <c r="C349" s="89">
        <v>1808</v>
      </c>
      <c r="D349" s="89">
        <v>1</v>
      </c>
      <c r="E349" s="89">
        <v>10026</v>
      </c>
      <c r="F349" s="89">
        <v>5902</v>
      </c>
      <c r="G349" s="89">
        <v>1</v>
      </c>
      <c r="H349" s="89">
        <v>3200607</v>
      </c>
      <c r="I349" s="89">
        <v>32</v>
      </c>
      <c r="J349" s="89">
        <v>3</v>
      </c>
    </row>
    <row r="350" spans="1:10" ht="12.75" customHeight="1" x14ac:dyDescent="0.25">
      <c r="A350" s="89">
        <v>2019</v>
      </c>
      <c r="B350" s="89">
        <v>1319229</v>
      </c>
      <c r="C350" s="89">
        <v>1808</v>
      </c>
      <c r="D350" s="89">
        <v>1</v>
      </c>
      <c r="E350" s="89">
        <v>10026</v>
      </c>
      <c r="F350" s="89">
        <v>5902</v>
      </c>
      <c r="G350" s="89">
        <v>1</v>
      </c>
      <c r="H350" s="89">
        <v>3200607</v>
      </c>
      <c r="I350" s="89">
        <v>32</v>
      </c>
      <c r="J350" s="89">
        <v>3</v>
      </c>
    </row>
    <row r="351" spans="1:10" ht="12.75" customHeight="1" x14ac:dyDescent="0.25">
      <c r="A351" s="89">
        <v>2019</v>
      </c>
      <c r="B351" s="89">
        <v>1319229</v>
      </c>
      <c r="C351" s="89">
        <v>1808</v>
      </c>
      <c r="D351" s="89">
        <v>1</v>
      </c>
      <c r="E351" s="89">
        <v>10026</v>
      </c>
      <c r="F351" s="89">
        <v>5902</v>
      </c>
      <c r="G351" s="89">
        <v>1</v>
      </c>
      <c r="H351" s="89">
        <v>3200607</v>
      </c>
      <c r="I351" s="89">
        <v>32</v>
      </c>
      <c r="J351" s="89">
        <v>3</v>
      </c>
    </row>
    <row r="352" spans="1:10" ht="12.75" customHeight="1" x14ac:dyDescent="0.25">
      <c r="A352" s="89">
        <v>2019</v>
      </c>
      <c r="B352" s="89">
        <v>1319229</v>
      </c>
      <c r="C352" s="89">
        <v>1808</v>
      </c>
      <c r="D352" s="89">
        <v>1</v>
      </c>
      <c r="E352" s="89">
        <v>10026</v>
      </c>
      <c r="F352" s="89">
        <v>5902</v>
      </c>
      <c r="G352" s="89">
        <v>1</v>
      </c>
      <c r="H352" s="89">
        <v>3200607</v>
      </c>
      <c r="I352" s="89">
        <v>32</v>
      </c>
      <c r="J352" s="89">
        <v>3</v>
      </c>
    </row>
    <row r="353" spans="1:10" ht="12.75" customHeight="1" x14ac:dyDescent="0.25">
      <c r="A353" s="89">
        <v>2019</v>
      </c>
      <c r="B353" s="89">
        <v>1319229</v>
      </c>
      <c r="C353" s="89">
        <v>1808</v>
      </c>
      <c r="D353" s="89">
        <v>1</v>
      </c>
      <c r="E353" s="89">
        <v>10026</v>
      </c>
      <c r="F353" s="89">
        <v>5902</v>
      </c>
      <c r="G353" s="89">
        <v>1</v>
      </c>
      <c r="H353" s="89">
        <v>3200607</v>
      </c>
      <c r="I353" s="89">
        <v>32</v>
      </c>
      <c r="J353" s="89">
        <v>3</v>
      </c>
    </row>
    <row r="354" spans="1:10" ht="12.75" customHeight="1" x14ac:dyDescent="0.25">
      <c r="A354" s="89">
        <v>2019</v>
      </c>
      <c r="B354" s="89">
        <v>1319229</v>
      </c>
      <c r="C354" s="89">
        <v>1808</v>
      </c>
      <c r="D354" s="89">
        <v>1</v>
      </c>
      <c r="E354" s="89">
        <v>10026</v>
      </c>
      <c r="F354" s="89">
        <v>5902</v>
      </c>
      <c r="G354" s="89">
        <v>1</v>
      </c>
      <c r="H354" s="89">
        <v>3200607</v>
      </c>
      <c r="I354" s="89">
        <v>32</v>
      </c>
      <c r="J354" s="89">
        <v>3</v>
      </c>
    </row>
    <row r="355" spans="1:10" ht="12.75" customHeight="1" x14ac:dyDescent="0.25">
      <c r="A355" s="89">
        <v>2019</v>
      </c>
      <c r="B355" s="89">
        <v>1319229</v>
      </c>
      <c r="C355" s="89">
        <v>1808</v>
      </c>
      <c r="D355" s="89">
        <v>1</v>
      </c>
      <c r="E355" s="89">
        <v>10026</v>
      </c>
      <c r="F355" s="89">
        <v>5902</v>
      </c>
      <c r="G355" s="89">
        <v>1</v>
      </c>
      <c r="H355" s="89">
        <v>3200607</v>
      </c>
      <c r="I355" s="89">
        <v>32</v>
      </c>
      <c r="J355" s="89">
        <v>3</v>
      </c>
    </row>
    <row r="356" spans="1:10" ht="12.75" customHeight="1" x14ac:dyDescent="0.25">
      <c r="A356" s="89">
        <v>2019</v>
      </c>
      <c r="B356" s="89">
        <v>1319229</v>
      </c>
      <c r="C356" s="89">
        <v>1808</v>
      </c>
      <c r="D356" s="89">
        <v>1</v>
      </c>
      <c r="E356" s="89">
        <v>10026</v>
      </c>
      <c r="F356" s="89">
        <v>5902</v>
      </c>
      <c r="G356" s="89">
        <v>1</v>
      </c>
      <c r="H356" s="89">
        <v>3200607</v>
      </c>
      <c r="I356" s="89">
        <v>32</v>
      </c>
      <c r="J356" s="89">
        <v>3</v>
      </c>
    </row>
    <row r="357" spans="1:10" ht="12.75" customHeight="1" x14ac:dyDescent="0.25">
      <c r="A357" s="89">
        <v>2019</v>
      </c>
      <c r="B357" s="89">
        <v>1319229</v>
      </c>
      <c r="C357" s="89">
        <v>1808</v>
      </c>
      <c r="D357" s="89">
        <v>1</v>
      </c>
      <c r="E357" s="89">
        <v>10026</v>
      </c>
      <c r="F357" s="89">
        <v>5902</v>
      </c>
      <c r="G357" s="89">
        <v>1</v>
      </c>
      <c r="H357" s="89">
        <v>3200607</v>
      </c>
      <c r="I357" s="89">
        <v>32</v>
      </c>
      <c r="J357" s="89">
        <v>3</v>
      </c>
    </row>
    <row r="358" spans="1:10" ht="12.75" customHeight="1" x14ac:dyDescent="0.25">
      <c r="A358" s="89">
        <v>2019</v>
      </c>
      <c r="B358" s="89">
        <v>1319229</v>
      </c>
      <c r="C358" s="89">
        <v>1808</v>
      </c>
      <c r="D358" s="89">
        <v>1</v>
      </c>
      <c r="E358" s="89">
        <v>10026</v>
      </c>
      <c r="F358" s="89">
        <v>5902</v>
      </c>
      <c r="G358" s="89">
        <v>1</v>
      </c>
      <c r="H358" s="89">
        <v>3200607</v>
      </c>
      <c r="I358" s="89">
        <v>32</v>
      </c>
      <c r="J358" s="89">
        <v>3</v>
      </c>
    </row>
    <row r="359" spans="1:10" ht="12.75" customHeight="1" x14ac:dyDescent="0.25">
      <c r="A359" s="89">
        <v>2019</v>
      </c>
      <c r="B359" s="89">
        <v>1319229</v>
      </c>
      <c r="C359" s="89">
        <v>1808</v>
      </c>
      <c r="D359" s="89">
        <v>1</v>
      </c>
      <c r="E359" s="89">
        <v>10026</v>
      </c>
      <c r="F359" s="89">
        <v>5902</v>
      </c>
      <c r="G359" s="89">
        <v>1</v>
      </c>
      <c r="H359" s="89">
        <v>3200607</v>
      </c>
      <c r="I359" s="89">
        <v>32</v>
      </c>
      <c r="J359" s="89">
        <v>3</v>
      </c>
    </row>
    <row r="360" spans="1:10" ht="12.75" customHeight="1" x14ac:dyDescent="0.25">
      <c r="A360" s="89">
        <v>2019</v>
      </c>
      <c r="B360" s="89">
        <v>1319229</v>
      </c>
      <c r="C360" s="89">
        <v>1808</v>
      </c>
      <c r="D360" s="89">
        <v>1</v>
      </c>
      <c r="E360" s="89">
        <v>10026</v>
      </c>
      <c r="F360" s="89">
        <v>5902</v>
      </c>
      <c r="G360" s="89">
        <v>1</v>
      </c>
      <c r="H360" s="89">
        <v>3200607</v>
      </c>
      <c r="I360" s="89">
        <v>32</v>
      </c>
      <c r="J360" s="89">
        <v>3</v>
      </c>
    </row>
    <row r="361" spans="1:10" ht="12.75" customHeight="1" x14ac:dyDescent="0.25">
      <c r="A361" s="89">
        <v>2019</v>
      </c>
      <c r="B361" s="89">
        <v>1319229</v>
      </c>
      <c r="C361" s="89">
        <v>1808</v>
      </c>
      <c r="D361" s="89">
        <v>1</v>
      </c>
      <c r="E361" s="89">
        <v>10026</v>
      </c>
      <c r="F361" s="89">
        <v>5902</v>
      </c>
      <c r="G361" s="89">
        <v>1</v>
      </c>
      <c r="H361" s="89">
        <v>3200607</v>
      </c>
      <c r="I361" s="89">
        <v>32</v>
      </c>
      <c r="J361" s="89">
        <v>3</v>
      </c>
    </row>
    <row r="362" spans="1:10" ht="12.75" customHeight="1" x14ac:dyDescent="0.25">
      <c r="A362" s="89">
        <v>2019</v>
      </c>
      <c r="B362" s="89">
        <v>1319229</v>
      </c>
      <c r="C362" s="89">
        <v>1808</v>
      </c>
      <c r="D362" s="89">
        <v>1</v>
      </c>
      <c r="E362" s="89">
        <v>10026</v>
      </c>
      <c r="F362" s="89">
        <v>5902</v>
      </c>
      <c r="G362" s="89">
        <v>1</v>
      </c>
      <c r="H362" s="89">
        <v>3200607</v>
      </c>
      <c r="I362" s="89">
        <v>32</v>
      </c>
      <c r="J362" s="89">
        <v>3</v>
      </c>
    </row>
    <row r="363" spans="1:10" ht="12.75" customHeight="1" x14ac:dyDescent="0.25">
      <c r="A363" s="89">
        <v>2019</v>
      </c>
      <c r="B363" s="89">
        <v>1319229</v>
      </c>
      <c r="C363" s="89">
        <v>1808</v>
      </c>
      <c r="D363" s="89">
        <v>1</v>
      </c>
      <c r="E363" s="89">
        <v>10026</v>
      </c>
      <c r="F363" s="89">
        <v>5902</v>
      </c>
      <c r="G363" s="89">
        <v>1</v>
      </c>
      <c r="H363" s="89">
        <v>3200607</v>
      </c>
      <c r="I363" s="89">
        <v>32</v>
      </c>
      <c r="J363" s="89">
        <v>3</v>
      </c>
    </row>
    <row r="364" spans="1:10" ht="12.75" customHeight="1" x14ac:dyDescent="0.25">
      <c r="A364" s="89">
        <v>2019</v>
      </c>
      <c r="B364" s="89">
        <v>1319229</v>
      </c>
      <c r="C364" s="89">
        <v>1808</v>
      </c>
      <c r="D364" s="89">
        <v>1</v>
      </c>
      <c r="E364" s="89">
        <v>10026</v>
      </c>
      <c r="F364" s="89">
        <v>5902</v>
      </c>
      <c r="G364" s="89">
        <v>1</v>
      </c>
      <c r="H364" s="89">
        <v>3200607</v>
      </c>
      <c r="I364" s="89">
        <v>32</v>
      </c>
      <c r="J364" s="89">
        <v>3</v>
      </c>
    </row>
    <row r="365" spans="1:10" ht="12.75" customHeight="1" x14ac:dyDescent="0.25">
      <c r="A365" s="89">
        <v>2019</v>
      </c>
      <c r="B365" s="89">
        <v>1319229</v>
      </c>
      <c r="C365" s="89">
        <v>1808</v>
      </c>
      <c r="D365" s="89">
        <v>1</v>
      </c>
      <c r="E365" s="89">
        <v>10026</v>
      </c>
      <c r="F365" s="89">
        <v>5902</v>
      </c>
      <c r="G365" s="89">
        <v>1</v>
      </c>
      <c r="H365" s="89">
        <v>3200607</v>
      </c>
      <c r="I365" s="89">
        <v>32</v>
      </c>
      <c r="J365" s="89">
        <v>3</v>
      </c>
    </row>
    <row r="366" spans="1:10" ht="12.75" customHeight="1" x14ac:dyDescent="0.25">
      <c r="A366" s="89">
        <v>2019</v>
      </c>
      <c r="B366" s="89">
        <v>1319229</v>
      </c>
      <c r="C366" s="89">
        <v>1808</v>
      </c>
      <c r="D366" s="89">
        <v>1</v>
      </c>
      <c r="E366" s="89">
        <v>10026</v>
      </c>
      <c r="F366" s="89">
        <v>5902</v>
      </c>
      <c r="G366" s="89">
        <v>1</v>
      </c>
      <c r="H366" s="89">
        <v>3200607</v>
      </c>
      <c r="I366" s="89">
        <v>32</v>
      </c>
      <c r="J366" s="89">
        <v>3</v>
      </c>
    </row>
    <row r="367" spans="1:10" ht="12.75" customHeight="1" x14ac:dyDescent="0.25">
      <c r="A367" s="89">
        <v>2019</v>
      </c>
      <c r="B367" s="89">
        <v>1319229</v>
      </c>
      <c r="C367" s="89">
        <v>1808</v>
      </c>
      <c r="D367" s="89">
        <v>1</v>
      </c>
      <c r="E367" s="89">
        <v>10026</v>
      </c>
      <c r="F367" s="89">
        <v>5902</v>
      </c>
      <c r="G367" s="89">
        <v>1</v>
      </c>
      <c r="H367" s="89">
        <v>3200607</v>
      </c>
      <c r="I367" s="89">
        <v>32</v>
      </c>
      <c r="J367" s="89">
        <v>3</v>
      </c>
    </row>
    <row r="368" spans="1:10" ht="12.75" customHeight="1" x14ac:dyDescent="0.25">
      <c r="A368" s="89">
        <v>2019</v>
      </c>
      <c r="B368" s="89">
        <v>1319229</v>
      </c>
      <c r="C368" s="89">
        <v>1808</v>
      </c>
      <c r="D368" s="89">
        <v>1</v>
      </c>
      <c r="E368" s="89">
        <v>10026</v>
      </c>
      <c r="F368" s="89">
        <v>5902</v>
      </c>
      <c r="G368" s="89">
        <v>1</v>
      </c>
      <c r="H368" s="89">
        <v>3200607</v>
      </c>
      <c r="I368" s="89">
        <v>32</v>
      </c>
      <c r="J368" s="89">
        <v>3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5" ht="12.75" customHeight="1" x14ac:dyDescent="0.25">
      <c r="A1" s="89" t="s">
        <v>20</v>
      </c>
      <c r="B1" s="89" t="s">
        <v>73</v>
      </c>
      <c r="C1" s="89" t="s">
        <v>137</v>
      </c>
      <c r="D1" s="89" t="s">
        <v>142</v>
      </c>
      <c r="E1" s="89" t="s">
        <v>153</v>
      </c>
    </row>
    <row r="2" spans="1:5" ht="12.75" customHeight="1" x14ac:dyDescent="0.25">
      <c r="A2" s="89">
        <v>2019</v>
      </c>
      <c r="B2" s="89">
        <v>88399</v>
      </c>
      <c r="C2" s="89">
        <v>1993</v>
      </c>
      <c r="D2" s="89">
        <v>2012</v>
      </c>
      <c r="E2" s="89">
        <v>3</v>
      </c>
    </row>
    <row r="3" spans="1:5" ht="12.75" customHeight="1" x14ac:dyDescent="0.25">
      <c r="A3" s="89">
        <v>2019</v>
      </c>
      <c r="B3" s="89">
        <v>121880</v>
      </c>
      <c r="C3" s="89">
        <v>1993</v>
      </c>
      <c r="D3" s="89">
        <v>2015</v>
      </c>
      <c r="E3" s="89">
        <v>3</v>
      </c>
    </row>
    <row r="4" spans="1:5" ht="12.75" customHeight="1" x14ac:dyDescent="0.25">
      <c r="A4" s="89">
        <v>2019</v>
      </c>
      <c r="B4" s="89">
        <v>102499</v>
      </c>
      <c r="C4" s="89">
        <v>1993</v>
      </c>
      <c r="D4" s="89">
        <v>2012</v>
      </c>
      <c r="E4" s="89">
        <v>4</v>
      </c>
    </row>
    <row r="5" spans="1:5" ht="12.75" customHeight="1" x14ac:dyDescent="0.25">
      <c r="A5" s="89">
        <v>2019</v>
      </c>
      <c r="B5" s="89">
        <v>123569</v>
      </c>
      <c r="C5" s="89">
        <v>1995</v>
      </c>
      <c r="D5" s="89">
        <v>2010</v>
      </c>
      <c r="E5" s="89">
        <v>3</v>
      </c>
    </row>
    <row r="6" spans="1:5" ht="12.75" customHeight="1" x14ac:dyDescent="0.25">
      <c r="A6" s="89">
        <v>2019</v>
      </c>
      <c r="B6" s="89">
        <v>88399</v>
      </c>
      <c r="C6" s="89">
        <v>1998</v>
      </c>
      <c r="D6" s="89">
        <v>2011</v>
      </c>
      <c r="E6" s="89">
        <v>3</v>
      </c>
    </row>
    <row r="7" spans="1:5" ht="12.75" customHeight="1" x14ac:dyDescent="0.25">
      <c r="A7" s="89">
        <v>2019</v>
      </c>
      <c r="B7" s="89">
        <v>123569</v>
      </c>
      <c r="C7" s="89">
        <v>1998</v>
      </c>
      <c r="D7" s="89">
        <v>2010</v>
      </c>
      <c r="E7" s="89">
        <v>3</v>
      </c>
    </row>
    <row r="8" spans="1:5" ht="12.75" customHeight="1" x14ac:dyDescent="0.25">
      <c r="A8" s="89">
        <v>2019</v>
      </c>
      <c r="B8" s="89">
        <v>121880</v>
      </c>
      <c r="C8" s="89">
        <v>1999</v>
      </c>
      <c r="D8" s="89">
        <v>2010</v>
      </c>
      <c r="E8" s="89">
        <v>3</v>
      </c>
    </row>
    <row r="9" spans="1:5" ht="12.75" customHeight="1" x14ac:dyDescent="0.25">
      <c r="A9" s="89">
        <v>2019</v>
      </c>
      <c r="B9" s="89">
        <v>1319229</v>
      </c>
      <c r="C9" s="89">
        <v>1999</v>
      </c>
      <c r="D9" s="89">
        <v>2015</v>
      </c>
      <c r="E9" s="89">
        <v>3</v>
      </c>
    </row>
    <row r="10" spans="1:5" ht="12.75" customHeight="1" x14ac:dyDescent="0.25">
      <c r="A10" s="89">
        <v>2019</v>
      </c>
      <c r="B10" s="89">
        <v>121884</v>
      </c>
      <c r="C10" s="89">
        <v>2000</v>
      </c>
      <c r="D10" s="89">
        <v>2015</v>
      </c>
      <c r="E10" s="89">
        <v>3</v>
      </c>
    </row>
    <row r="11" spans="1:5" ht="12.75" customHeight="1" x14ac:dyDescent="0.25">
      <c r="A11" s="89">
        <v>2019</v>
      </c>
      <c r="B11" s="89">
        <v>123569</v>
      </c>
      <c r="C11" s="89">
        <v>2001</v>
      </c>
      <c r="D11" s="89">
        <v>2012</v>
      </c>
      <c r="E11" s="89">
        <v>3</v>
      </c>
    </row>
    <row r="12" spans="1:5" ht="12.75" customHeight="1" x14ac:dyDescent="0.25">
      <c r="A12" s="89">
        <v>2019</v>
      </c>
      <c r="B12" s="89">
        <v>88399</v>
      </c>
      <c r="C12" s="89">
        <v>2001</v>
      </c>
      <c r="D12" s="89">
        <v>2015</v>
      </c>
      <c r="E12" s="89">
        <v>3</v>
      </c>
    </row>
    <row r="13" spans="1:5" ht="12.75" customHeight="1" x14ac:dyDescent="0.25">
      <c r="A13" s="89">
        <v>2019</v>
      </c>
      <c r="B13" s="89">
        <v>102499</v>
      </c>
      <c r="C13" s="89">
        <v>2001</v>
      </c>
      <c r="D13" s="89">
        <v>2015</v>
      </c>
      <c r="E13" s="89">
        <v>4</v>
      </c>
    </row>
    <row r="14" spans="1:5" ht="12.75" customHeight="1" x14ac:dyDescent="0.25">
      <c r="A14" s="89">
        <v>2019</v>
      </c>
      <c r="B14" s="89">
        <v>102499</v>
      </c>
      <c r="C14" s="89">
        <v>2002</v>
      </c>
      <c r="D14" s="89">
        <v>2007</v>
      </c>
      <c r="E14" s="89">
        <v>4</v>
      </c>
    </row>
    <row r="15" spans="1:5" ht="12.75" customHeight="1" x14ac:dyDescent="0.25">
      <c r="A15" s="89">
        <v>2019</v>
      </c>
      <c r="B15" s="89">
        <v>123569</v>
      </c>
      <c r="C15" s="89">
        <v>2002</v>
      </c>
      <c r="D15" s="89">
        <v>2014</v>
      </c>
      <c r="E15" s="89">
        <v>3</v>
      </c>
    </row>
    <row r="16" spans="1:5" ht="12.75" customHeight="1" x14ac:dyDescent="0.25">
      <c r="A16" s="89">
        <v>2019</v>
      </c>
      <c r="B16" s="89">
        <v>121880</v>
      </c>
      <c r="C16" s="89">
        <v>2002</v>
      </c>
      <c r="D16" s="89">
        <v>2013</v>
      </c>
      <c r="E16" s="89">
        <v>3</v>
      </c>
    </row>
    <row r="17" spans="1:5" ht="12.75" customHeight="1" x14ac:dyDescent="0.25">
      <c r="A17" s="89">
        <v>2019</v>
      </c>
      <c r="B17" s="89">
        <v>102499</v>
      </c>
      <c r="C17" s="89">
        <v>2002</v>
      </c>
      <c r="D17" s="89">
        <v>2008</v>
      </c>
      <c r="E17" s="89">
        <v>4</v>
      </c>
    </row>
    <row r="18" spans="1:5" ht="12.75" customHeight="1" x14ac:dyDescent="0.25">
      <c r="A18" s="89">
        <v>2019</v>
      </c>
      <c r="B18" s="89">
        <v>1181819</v>
      </c>
      <c r="C18" s="89">
        <v>2003</v>
      </c>
      <c r="D18" s="89">
        <v>2015</v>
      </c>
      <c r="E18" s="89">
        <v>3</v>
      </c>
    </row>
    <row r="19" spans="1:5" ht="12.75" customHeight="1" x14ac:dyDescent="0.25">
      <c r="A19" s="89">
        <v>2019</v>
      </c>
      <c r="B19" s="89">
        <v>121884</v>
      </c>
      <c r="C19" s="89">
        <v>2004</v>
      </c>
      <c r="D19" s="89">
        <v>2013</v>
      </c>
      <c r="E19" s="89">
        <v>3</v>
      </c>
    </row>
    <row r="20" spans="1:5" ht="12.75" customHeight="1" x14ac:dyDescent="0.25">
      <c r="A20" s="89">
        <v>2019</v>
      </c>
      <c r="B20" s="89">
        <v>121880</v>
      </c>
      <c r="C20" s="89">
        <v>2004</v>
      </c>
      <c r="D20" s="89">
        <v>2011</v>
      </c>
      <c r="E20" s="89">
        <v>3</v>
      </c>
    </row>
    <row r="21" spans="1:5" ht="12.75" customHeight="1" x14ac:dyDescent="0.25">
      <c r="A21" s="89">
        <v>2019</v>
      </c>
      <c r="B21" s="89">
        <v>102499</v>
      </c>
      <c r="C21" s="89">
        <v>2004</v>
      </c>
      <c r="D21" s="89">
        <v>2011</v>
      </c>
      <c r="E21" s="89">
        <v>4</v>
      </c>
    </row>
    <row r="22" spans="1:5" ht="12.75" customHeight="1" x14ac:dyDescent="0.25">
      <c r="A22" s="89">
        <v>2019</v>
      </c>
      <c r="B22" s="89">
        <v>102499</v>
      </c>
      <c r="C22" s="89">
        <v>2004</v>
      </c>
      <c r="D22" s="89">
        <v>2010</v>
      </c>
      <c r="E22" s="89">
        <v>4</v>
      </c>
    </row>
    <row r="23" spans="1:5" ht="12.75" customHeight="1" x14ac:dyDescent="0.25">
      <c r="A23" s="89">
        <v>2019</v>
      </c>
      <c r="B23" s="89">
        <v>1117583</v>
      </c>
      <c r="C23" s="89">
        <v>2004</v>
      </c>
      <c r="D23" s="89">
        <v>2014</v>
      </c>
      <c r="E23" s="89">
        <v>3</v>
      </c>
    </row>
    <row r="24" spans="1:5" ht="12.75" customHeight="1" x14ac:dyDescent="0.25">
      <c r="A24" s="89">
        <v>2019</v>
      </c>
      <c r="B24" s="89">
        <v>102499</v>
      </c>
      <c r="C24" s="89">
        <v>2004</v>
      </c>
      <c r="D24" s="89">
        <v>2007</v>
      </c>
      <c r="E24" s="89">
        <v>4</v>
      </c>
    </row>
    <row r="25" spans="1:5" ht="12.75" customHeight="1" x14ac:dyDescent="0.25">
      <c r="A25" s="89">
        <v>2019</v>
      </c>
      <c r="B25" s="89">
        <v>102499</v>
      </c>
      <c r="C25" s="89">
        <v>2004</v>
      </c>
      <c r="D25" s="89">
        <v>2007</v>
      </c>
      <c r="E25" s="89">
        <v>4</v>
      </c>
    </row>
    <row r="26" spans="1:5" ht="12.75" customHeight="1" x14ac:dyDescent="0.25">
      <c r="A26" s="89">
        <v>2019</v>
      </c>
      <c r="B26" s="89">
        <v>121880</v>
      </c>
      <c r="C26" s="89">
        <v>2004</v>
      </c>
      <c r="D26" s="89">
        <v>2014</v>
      </c>
      <c r="E26" s="89">
        <v>3</v>
      </c>
    </row>
    <row r="27" spans="1:5" ht="12.75" customHeight="1" x14ac:dyDescent="0.25">
      <c r="A27" s="89">
        <v>2019</v>
      </c>
      <c r="B27" s="89">
        <v>123569</v>
      </c>
      <c r="C27" s="89">
        <v>2005</v>
      </c>
      <c r="D27" s="89">
        <v>2011</v>
      </c>
      <c r="E27" s="89">
        <v>3</v>
      </c>
    </row>
    <row r="28" spans="1:5" ht="12.75" customHeight="1" x14ac:dyDescent="0.25">
      <c r="A28" s="89">
        <v>2019</v>
      </c>
      <c r="B28" s="89">
        <v>121884</v>
      </c>
      <c r="C28" s="89">
        <v>2005</v>
      </c>
      <c r="D28" s="89">
        <v>2009</v>
      </c>
      <c r="E28" s="89">
        <v>3</v>
      </c>
    </row>
    <row r="29" spans="1:5" ht="12.75" customHeight="1" x14ac:dyDescent="0.25">
      <c r="A29" s="89">
        <v>2019</v>
      </c>
      <c r="B29" s="89">
        <v>88399</v>
      </c>
      <c r="C29" s="89">
        <v>2005</v>
      </c>
      <c r="D29" s="89">
        <v>2010</v>
      </c>
      <c r="E29" s="89">
        <v>3</v>
      </c>
    </row>
    <row r="30" spans="1:5" ht="12.75" customHeight="1" x14ac:dyDescent="0.25">
      <c r="A30" s="89">
        <v>2019</v>
      </c>
      <c r="B30" s="89">
        <v>102499</v>
      </c>
      <c r="C30" s="89">
        <v>2005</v>
      </c>
      <c r="D30" s="89">
        <v>2013</v>
      </c>
      <c r="E30" s="89">
        <v>4</v>
      </c>
    </row>
    <row r="31" spans="1:5" ht="12.75" customHeight="1" x14ac:dyDescent="0.25">
      <c r="A31" s="89">
        <v>2019</v>
      </c>
      <c r="B31" s="89">
        <v>121880</v>
      </c>
      <c r="C31" s="89">
        <v>2005</v>
      </c>
      <c r="D31" s="89">
        <v>2011</v>
      </c>
      <c r="E31" s="89">
        <v>3</v>
      </c>
    </row>
    <row r="32" spans="1:5" ht="12.75" customHeight="1" x14ac:dyDescent="0.25">
      <c r="A32" s="89">
        <v>2019</v>
      </c>
      <c r="B32" s="89">
        <v>102499</v>
      </c>
      <c r="C32" s="89">
        <v>2005</v>
      </c>
      <c r="D32" s="89">
        <v>2011</v>
      </c>
      <c r="E32" s="89">
        <v>4</v>
      </c>
    </row>
    <row r="33" spans="1:5" ht="12.75" customHeight="1" x14ac:dyDescent="0.25">
      <c r="A33" s="89">
        <v>2019</v>
      </c>
      <c r="B33" s="89">
        <v>1103831</v>
      </c>
      <c r="C33" s="89">
        <v>2005</v>
      </c>
      <c r="D33" s="89">
        <v>2015</v>
      </c>
      <c r="E33" s="89">
        <v>3</v>
      </c>
    </row>
    <row r="34" spans="1:5" ht="12.75" customHeight="1" x14ac:dyDescent="0.25">
      <c r="A34" s="89">
        <v>2019</v>
      </c>
      <c r="B34" s="89">
        <v>1103831</v>
      </c>
      <c r="C34" s="89">
        <v>2005</v>
      </c>
      <c r="D34" s="89">
        <v>2015</v>
      </c>
      <c r="E34" s="89">
        <v>3</v>
      </c>
    </row>
    <row r="35" spans="1:5" ht="12.75" customHeight="1" x14ac:dyDescent="0.25">
      <c r="A35" s="89">
        <v>2019</v>
      </c>
      <c r="B35" s="89">
        <v>1181815</v>
      </c>
      <c r="C35" s="89">
        <v>2006</v>
      </c>
      <c r="D35" s="89">
        <v>2015</v>
      </c>
      <c r="E35" s="89">
        <v>3</v>
      </c>
    </row>
    <row r="36" spans="1:5" ht="12.75" customHeight="1" x14ac:dyDescent="0.25">
      <c r="A36" s="89">
        <v>2019</v>
      </c>
      <c r="B36" s="89">
        <v>121880</v>
      </c>
      <c r="C36" s="89">
        <v>2006</v>
      </c>
      <c r="D36" s="89">
        <v>2012</v>
      </c>
      <c r="E36" s="89">
        <v>3</v>
      </c>
    </row>
    <row r="37" spans="1:5" ht="12.75" customHeight="1" x14ac:dyDescent="0.25">
      <c r="A37" s="89">
        <v>2019</v>
      </c>
      <c r="B37" s="89">
        <v>88399</v>
      </c>
      <c r="C37" s="89">
        <v>2006</v>
      </c>
      <c r="D37" s="89">
        <v>2010</v>
      </c>
      <c r="E37" s="89">
        <v>3</v>
      </c>
    </row>
    <row r="38" spans="1:5" ht="12.75" customHeight="1" x14ac:dyDescent="0.25">
      <c r="A38" s="89">
        <v>2019</v>
      </c>
      <c r="B38" s="89">
        <v>1181819</v>
      </c>
      <c r="C38" s="89">
        <v>2006</v>
      </c>
      <c r="D38" s="89">
        <v>2015</v>
      </c>
      <c r="E38" s="89">
        <v>3</v>
      </c>
    </row>
    <row r="39" spans="1:5" ht="12.75" customHeight="1" x14ac:dyDescent="0.25">
      <c r="A39" s="89">
        <v>2019</v>
      </c>
      <c r="B39" s="89">
        <v>121880</v>
      </c>
      <c r="C39" s="89">
        <v>2006</v>
      </c>
      <c r="D39" s="89">
        <v>2013</v>
      </c>
      <c r="E39" s="89">
        <v>3</v>
      </c>
    </row>
    <row r="40" spans="1:5" ht="12.75" customHeight="1" x14ac:dyDescent="0.25">
      <c r="A40" s="89">
        <v>2019</v>
      </c>
      <c r="B40" s="89">
        <v>1181819</v>
      </c>
      <c r="C40" s="89">
        <v>2006</v>
      </c>
      <c r="D40" s="89">
        <v>2015</v>
      </c>
      <c r="E40" s="89">
        <v>3</v>
      </c>
    </row>
    <row r="41" spans="1:5" ht="12.75" customHeight="1" x14ac:dyDescent="0.25">
      <c r="A41" s="89">
        <v>2019</v>
      </c>
      <c r="B41" s="89">
        <v>121880</v>
      </c>
      <c r="C41" s="89">
        <v>2006</v>
      </c>
      <c r="D41" s="89">
        <v>2015</v>
      </c>
      <c r="E41" s="89">
        <v>3</v>
      </c>
    </row>
    <row r="42" spans="1:5" ht="12.75" customHeight="1" x14ac:dyDescent="0.25">
      <c r="A42" s="89">
        <v>2019</v>
      </c>
      <c r="B42" s="89">
        <v>102499</v>
      </c>
      <c r="C42" s="89">
        <v>2006</v>
      </c>
      <c r="D42" s="89">
        <v>2011</v>
      </c>
      <c r="E42" s="89">
        <v>4</v>
      </c>
    </row>
    <row r="43" spans="1:5" ht="12.75" customHeight="1" x14ac:dyDescent="0.25">
      <c r="A43" s="89">
        <v>2019</v>
      </c>
      <c r="B43" s="89">
        <v>123569</v>
      </c>
      <c r="C43" s="89">
        <v>2006</v>
      </c>
      <c r="D43" s="89">
        <v>2014</v>
      </c>
      <c r="E43" s="89">
        <v>3</v>
      </c>
    </row>
    <row r="44" spans="1:5" ht="12.75" customHeight="1" x14ac:dyDescent="0.25">
      <c r="A44" s="89">
        <v>2019</v>
      </c>
      <c r="B44" s="89">
        <v>123569</v>
      </c>
      <c r="C44" s="89">
        <v>2006</v>
      </c>
      <c r="D44" s="89">
        <v>2011</v>
      </c>
      <c r="E44" s="89">
        <v>3</v>
      </c>
    </row>
    <row r="45" spans="1:5" ht="12.75" customHeight="1" x14ac:dyDescent="0.25">
      <c r="A45" s="89">
        <v>2019</v>
      </c>
      <c r="B45" s="89">
        <v>123569</v>
      </c>
      <c r="C45" s="89">
        <v>2006</v>
      </c>
      <c r="D45" s="89">
        <v>2013</v>
      </c>
      <c r="E45" s="89">
        <v>3</v>
      </c>
    </row>
    <row r="46" spans="1:5" ht="12.75" customHeight="1" x14ac:dyDescent="0.25">
      <c r="A46" s="89">
        <v>2019</v>
      </c>
      <c r="B46" s="89">
        <v>102499</v>
      </c>
      <c r="C46" s="89">
        <v>2007</v>
      </c>
      <c r="D46" s="89">
        <v>2007</v>
      </c>
      <c r="E46" s="89">
        <v>4</v>
      </c>
    </row>
    <row r="47" spans="1:5" ht="12.75" customHeight="1" x14ac:dyDescent="0.25">
      <c r="A47" s="89">
        <v>2019</v>
      </c>
      <c r="B47" s="89">
        <v>102499</v>
      </c>
      <c r="C47" s="89">
        <v>2007</v>
      </c>
      <c r="D47" s="89">
        <v>2012</v>
      </c>
      <c r="E47" s="89">
        <v>4</v>
      </c>
    </row>
    <row r="48" spans="1:5" ht="12.75" customHeight="1" x14ac:dyDescent="0.25">
      <c r="A48" s="89">
        <v>2019</v>
      </c>
      <c r="B48" s="89">
        <v>88399</v>
      </c>
      <c r="C48" s="89">
        <v>2007</v>
      </c>
      <c r="D48" s="89">
        <v>2012</v>
      </c>
      <c r="E48" s="89">
        <v>3</v>
      </c>
    </row>
    <row r="49" spans="1:5" ht="12.75" customHeight="1" x14ac:dyDescent="0.25">
      <c r="A49" s="89">
        <v>2019</v>
      </c>
      <c r="B49" s="89">
        <v>102499</v>
      </c>
      <c r="C49" s="89">
        <v>2007</v>
      </c>
      <c r="D49" s="89">
        <v>2008</v>
      </c>
      <c r="E49" s="89">
        <v>4</v>
      </c>
    </row>
    <row r="50" spans="1:5" ht="12.75" customHeight="1" x14ac:dyDescent="0.25">
      <c r="A50" s="89">
        <v>2019</v>
      </c>
      <c r="B50" s="89">
        <v>102499</v>
      </c>
      <c r="C50" s="89">
        <v>2007</v>
      </c>
      <c r="D50" s="89">
        <v>2011</v>
      </c>
      <c r="E50" s="89">
        <v>4</v>
      </c>
    </row>
    <row r="51" spans="1:5" ht="12.75" customHeight="1" x14ac:dyDescent="0.25">
      <c r="A51" s="89">
        <v>2019</v>
      </c>
      <c r="B51" s="89">
        <v>102499</v>
      </c>
      <c r="C51" s="89">
        <v>2007</v>
      </c>
      <c r="D51" s="89">
        <v>2007</v>
      </c>
      <c r="E51" s="89">
        <v>4</v>
      </c>
    </row>
    <row r="52" spans="1:5" ht="12.75" customHeight="1" x14ac:dyDescent="0.25">
      <c r="A52" s="89">
        <v>2019</v>
      </c>
      <c r="B52" s="89">
        <v>88399</v>
      </c>
      <c r="C52" s="89">
        <v>2007</v>
      </c>
      <c r="D52" s="89">
        <v>2009</v>
      </c>
      <c r="E52" s="89">
        <v>3</v>
      </c>
    </row>
    <row r="53" spans="1:5" ht="12.75" customHeight="1" x14ac:dyDescent="0.25">
      <c r="A53" s="89">
        <v>2019</v>
      </c>
      <c r="B53" s="89">
        <v>102499</v>
      </c>
      <c r="C53" s="89">
        <v>2007</v>
      </c>
      <c r="D53" s="89">
        <v>2009</v>
      </c>
      <c r="E53" s="89">
        <v>4</v>
      </c>
    </row>
    <row r="54" spans="1:5" ht="12.75" customHeight="1" x14ac:dyDescent="0.25">
      <c r="A54" s="89">
        <v>2019</v>
      </c>
      <c r="B54" s="89">
        <v>121884</v>
      </c>
      <c r="C54" s="89">
        <v>2007</v>
      </c>
      <c r="D54" s="89">
        <v>2013</v>
      </c>
      <c r="E54" s="89">
        <v>3</v>
      </c>
    </row>
    <row r="55" spans="1:5" ht="12.75" customHeight="1" x14ac:dyDescent="0.25">
      <c r="A55" s="89">
        <v>2019</v>
      </c>
      <c r="B55" s="89">
        <v>102499</v>
      </c>
      <c r="C55" s="89">
        <v>2007</v>
      </c>
      <c r="D55" s="89">
        <v>2011</v>
      </c>
      <c r="E55" s="89">
        <v>4</v>
      </c>
    </row>
    <row r="56" spans="1:5" ht="12.75" customHeight="1" x14ac:dyDescent="0.25">
      <c r="A56" s="89">
        <v>2019</v>
      </c>
      <c r="B56" s="89">
        <v>1103831</v>
      </c>
      <c r="C56" s="89">
        <v>2007</v>
      </c>
      <c r="D56" s="89">
        <v>2016</v>
      </c>
      <c r="E56" s="89">
        <v>3</v>
      </c>
    </row>
    <row r="57" spans="1:5" ht="12.75" customHeight="1" x14ac:dyDescent="0.25">
      <c r="A57" s="89">
        <v>2019</v>
      </c>
      <c r="B57" s="89">
        <v>1103831</v>
      </c>
      <c r="C57" s="89">
        <v>2007</v>
      </c>
      <c r="D57" s="89">
        <v>2016</v>
      </c>
      <c r="E57" s="89">
        <v>3</v>
      </c>
    </row>
    <row r="58" spans="1:5" ht="12.75" customHeight="1" x14ac:dyDescent="0.25">
      <c r="A58" s="89">
        <v>2019</v>
      </c>
      <c r="B58" s="89">
        <v>102499</v>
      </c>
      <c r="C58" s="89">
        <v>2007</v>
      </c>
      <c r="D58" s="89">
        <v>2009</v>
      </c>
      <c r="E58" s="89">
        <v>4</v>
      </c>
    </row>
    <row r="59" spans="1:5" ht="12.75" customHeight="1" x14ac:dyDescent="0.25">
      <c r="A59" s="89">
        <v>2019</v>
      </c>
      <c r="B59" s="89">
        <v>121880</v>
      </c>
      <c r="C59" s="89">
        <v>2007</v>
      </c>
      <c r="D59" s="89">
        <v>2017</v>
      </c>
      <c r="E59" s="89">
        <v>3</v>
      </c>
    </row>
    <row r="60" spans="1:5" ht="12.75" customHeight="1" x14ac:dyDescent="0.25">
      <c r="A60" s="89">
        <v>2019</v>
      </c>
      <c r="B60" s="89">
        <v>102499</v>
      </c>
      <c r="C60" s="89">
        <v>2007</v>
      </c>
      <c r="D60" s="89">
        <v>2011</v>
      </c>
      <c r="E60" s="89">
        <v>4</v>
      </c>
    </row>
    <row r="61" spans="1:5" ht="12.75" customHeight="1" x14ac:dyDescent="0.25">
      <c r="A61" s="89">
        <v>2019</v>
      </c>
      <c r="B61" s="89">
        <v>121880</v>
      </c>
      <c r="C61" s="89">
        <v>2007</v>
      </c>
      <c r="D61" s="89">
        <v>2012</v>
      </c>
      <c r="E61" s="89">
        <v>3</v>
      </c>
    </row>
    <row r="62" spans="1:5" ht="12.75" customHeight="1" x14ac:dyDescent="0.25">
      <c r="A62" s="89">
        <v>2019</v>
      </c>
      <c r="B62" s="89">
        <v>102499</v>
      </c>
      <c r="C62" s="89">
        <v>2007</v>
      </c>
      <c r="D62" s="89">
        <v>2007</v>
      </c>
      <c r="E62" s="89">
        <v>4</v>
      </c>
    </row>
    <row r="63" spans="1:5" ht="12.75" customHeight="1" x14ac:dyDescent="0.25">
      <c r="A63" s="89">
        <v>2019</v>
      </c>
      <c r="B63" s="89">
        <v>121880</v>
      </c>
      <c r="C63" s="89">
        <v>2007</v>
      </c>
      <c r="D63" s="89">
        <v>2010</v>
      </c>
      <c r="E63" s="89">
        <v>3</v>
      </c>
    </row>
    <row r="64" spans="1:5" ht="12.75" customHeight="1" x14ac:dyDescent="0.25">
      <c r="A64" s="89">
        <v>2019</v>
      </c>
      <c r="B64" s="89">
        <v>1181815</v>
      </c>
      <c r="C64" s="89">
        <v>2007</v>
      </c>
      <c r="D64" s="89">
        <v>2014</v>
      </c>
      <c r="E64" s="89">
        <v>3</v>
      </c>
    </row>
    <row r="65" spans="1:5" ht="12.75" customHeight="1" x14ac:dyDescent="0.25">
      <c r="A65" s="89">
        <v>2019</v>
      </c>
      <c r="B65" s="89">
        <v>1181819</v>
      </c>
      <c r="C65" s="89">
        <v>2007</v>
      </c>
      <c r="D65" s="89">
        <v>2013</v>
      </c>
      <c r="E65" s="89">
        <v>3</v>
      </c>
    </row>
    <row r="66" spans="1:5" ht="12.75" customHeight="1" x14ac:dyDescent="0.25">
      <c r="A66" s="89">
        <v>2019</v>
      </c>
      <c r="B66" s="89">
        <v>1117583</v>
      </c>
      <c r="C66" s="89">
        <v>2008</v>
      </c>
      <c r="D66" s="89">
        <v>2017</v>
      </c>
      <c r="E66" s="89">
        <v>3</v>
      </c>
    </row>
    <row r="67" spans="1:5" ht="12.75" customHeight="1" x14ac:dyDescent="0.25">
      <c r="A67" s="89">
        <v>2019</v>
      </c>
      <c r="B67" s="89">
        <v>88399</v>
      </c>
      <c r="C67" s="89">
        <v>2008</v>
      </c>
      <c r="D67" s="89">
        <v>2010</v>
      </c>
      <c r="E67" s="89">
        <v>3</v>
      </c>
    </row>
    <row r="68" spans="1:5" ht="12.75" customHeight="1" x14ac:dyDescent="0.25">
      <c r="A68" s="89">
        <v>2019</v>
      </c>
      <c r="B68" s="89">
        <v>102499</v>
      </c>
      <c r="C68" s="89">
        <v>2008</v>
      </c>
      <c r="D68" s="89">
        <v>2012</v>
      </c>
      <c r="E68" s="89">
        <v>4</v>
      </c>
    </row>
    <row r="69" spans="1:5" ht="12.75" customHeight="1" x14ac:dyDescent="0.25">
      <c r="A69" s="89">
        <v>2019</v>
      </c>
      <c r="B69" s="89">
        <v>88399</v>
      </c>
      <c r="C69" s="89">
        <v>2008</v>
      </c>
      <c r="D69" s="89">
        <v>2010</v>
      </c>
      <c r="E69" s="89">
        <v>3</v>
      </c>
    </row>
    <row r="70" spans="1:5" ht="12.75" customHeight="1" x14ac:dyDescent="0.25">
      <c r="A70" s="89">
        <v>2019</v>
      </c>
      <c r="B70" s="89">
        <v>1319229</v>
      </c>
      <c r="C70" s="89">
        <v>2008</v>
      </c>
      <c r="D70" s="89">
        <v>2016</v>
      </c>
      <c r="E70" s="89">
        <v>3</v>
      </c>
    </row>
    <row r="71" spans="1:5" ht="12.75" customHeight="1" x14ac:dyDescent="0.25">
      <c r="A71" s="89">
        <v>2019</v>
      </c>
      <c r="B71" s="89">
        <v>123569</v>
      </c>
      <c r="C71" s="89">
        <v>2008</v>
      </c>
      <c r="D71" s="89">
        <v>2013</v>
      </c>
      <c r="E71" s="89">
        <v>3</v>
      </c>
    </row>
    <row r="72" spans="1:5" ht="12.75" customHeight="1" x14ac:dyDescent="0.25">
      <c r="A72" s="89">
        <v>2019</v>
      </c>
      <c r="B72" s="89">
        <v>102499</v>
      </c>
      <c r="C72" s="89">
        <v>2008</v>
      </c>
      <c r="D72" s="89">
        <v>2008</v>
      </c>
      <c r="E72" s="89">
        <v>4</v>
      </c>
    </row>
    <row r="73" spans="1:5" ht="12.75" customHeight="1" x14ac:dyDescent="0.25">
      <c r="A73" s="89">
        <v>2019</v>
      </c>
      <c r="B73" s="89">
        <v>102499</v>
      </c>
      <c r="C73" s="89">
        <v>2008</v>
      </c>
      <c r="D73" s="89">
        <v>2013</v>
      </c>
      <c r="E73" s="89">
        <v>4</v>
      </c>
    </row>
    <row r="74" spans="1:5" ht="12.75" customHeight="1" x14ac:dyDescent="0.25">
      <c r="A74" s="89">
        <v>2019</v>
      </c>
      <c r="B74" s="89">
        <v>121884</v>
      </c>
      <c r="C74" s="89">
        <v>2008</v>
      </c>
      <c r="D74" s="89">
        <v>2010</v>
      </c>
      <c r="E74" s="89">
        <v>3</v>
      </c>
    </row>
    <row r="75" spans="1:5" ht="12.75" customHeight="1" x14ac:dyDescent="0.25">
      <c r="A75" s="89">
        <v>2019</v>
      </c>
      <c r="B75" s="89">
        <v>121880</v>
      </c>
      <c r="C75" s="89">
        <v>2008</v>
      </c>
      <c r="D75" s="89">
        <v>2014</v>
      </c>
      <c r="E75" s="89">
        <v>3</v>
      </c>
    </row>
    <row r="76" spans="1:5" ht="12.75" customHeight="1" x14ac:dyDescent="0.25">
      <c r="A76" s="89">
        <v>2019</v>
      </c>
      <c r="B76" s="89">
        <v>102499</v>
      </c>
      <c r="C76" s="89">
        <v>2008</v>
      </c>
      <c r="D76" s="89">
        <v>2010</v>
      </c>
      <c r="E76" s="89">
        <v>4</v>
      </c>
    </row>
    <row r="77" spans="1:5" ht="12.75" customHeight="1" x14ac:dyDescent="0.25">
      <c r="A77" s="89">
        <v>2019</v>
      </c>
      <c r="B77" s="89">
        <v>121880</v>
      </c>
      <c r="C77" s="89">
        <v>2008</v>
      </c>
      <c r="D77" s="89">
        <v>2010</v>
      </c>
      <c r="E77" s="89">
        <v>3</v>
      </c>
    </row>
    <row r="78" spans="1:5" ht="12.75" customHeight="1" x14ac:dyDescent="0.25">
      <c r="A78" s="89">
        <v>2019</v>
      </c>
      <c r="B78" s="89">
        <v>123569</v>
      </c>
      <c r="C78" s="89">
        <v>2008</v>
      </c>
      <c r="D78" s="89">
        <v>2011</v>
      </c>
      <c r="E78" s="89">
        <v>3</v>
      </c>
    </row>
    <row r="79" spans="1:5" ht="12.75" customHeight="1" x14ac:dyDescent="0.25">
      <c r="A79" s="89">
        <v>2019</v>
      </c>
      <c r="B79" s="89">
        <v>102499</v>
      </c>
      <c r="C79" s="89">
        <v>2008</v>
      </c>
      <c r="D79" s="89">
        <v>2010</v>
      </c>
      <c r="E79" s="89">
        <v>4</v>
      </c>
    </row>
    <row r="80" spans="1:5" ht="12.75" customHeight="1" x14ac:dyDescent="0.25">
      <c r="A80" s="89">
        <v>2019</v>
      </c>
      <c r="B80" s="89">
        <v>102499</v>
      </c>
      <c r="C80" s="89">
        <v>2008</v>
      </c>
      <c r="D80" s="89">
        <v>2013</v>
      </c>
      <c r="E80" s="89">
        <v>4</v>
      </c>
    </row>
    <row r="81" spans="1:5" ht="12.75" customHeight="1" x14ac:dyDescent="0.25">
      <c r="A81" s="89">
        <v>2019</v>
      </c>
      <c r="B81" s="89">
        <v>121880</v>
      </c>
      <c r="C81" s="89">
        <v>2008</v>
      </c>
      <c r="D81" s="89">
        <v>2011</v>
      </c>
      <c r="E81" s="89">
        <v>3</v>
      </c>
    </row>
    <row r="82" spans="1:5" ht="12.75" customHeight="1" x14ac:dyDescent="0.25">
      <c r="A82" s="89">
        <v>2019</v>
      </c>
      <c r="B82" s="89">
        <v>102499</v>
      </c>
      <c r="C82" s="89">
        <v>2008</v>
      </c>
      <c r="D82" s="89">
        <v>2010</v>
      </c>
      <c r="E82" s="89">
        <v>4</v>
      </c>
    </row>
    <row r="83" spans="1:5" ht="12.75" customHeight="1" x14ac:dyDescent="0.25">
      <c r="A83" s="89">
        <v>2019</v>
      </c>
      <c r="B83" s="89">
        <v>1117583</v>
      </c>
      <c r="C83" s="89">
        <v>2008</v>
      </c>
      <c r="D83" s="89">
        <v>2018</v>
      </c>
      <c r="E83" s="89">
        <v>3</v>
      </c>
    </row>
    <row r="84" spans="1:5" ht="12.75" customHeight="1" x14ac:dyDescent="0.25">
      <c r="A84" s="89">
        <v>2019</v>
      </c>
      <c r="B84" s="89">
        <v>88399</v>
      </c>
      <c r="C84" s="89">
        <v>2008</v>
      </c>
      <c r="D84" s="89">
        <v>2014</v>
      </c>
      <c r="E84" s="89">
        <v>3</v>
      </c>
    </row>
    <row r="85" spans="1:5" ht="12.75" customHeight="1" x14ac:dyDescent="0.25">
      <c r="A85" s="89">
        <v>2019</v>
      </c>
      <c r="B85" s="89">
        <v>121884</v>
      </c>
      <c r="C85" s="89">
        <v>2008</v>
      </c>
      <c r="D85" s="89">
        <v>2011</v>
      </c>
      <c r="E85" s="89">
        <v>3</v>
      </c>
    </row>
    <row r="86" spans="1:5" ht="12.75" customHeight="1" x14ac:dyDescent="0.25">
      <c r="A86" s="89">
        <v>2019</v>
      </c>
      <c r="B86" s="89">
        <v>1117583</v>
      </c>
      <c r="C86" s="89">
        <v>2008</v>
      </c>
      <c r="D86" s="89">
        <v>2016</v>
      </c>
      <c r="E86" s="89">
        <v>3</v>
      </c>
    </row>
    <row r="87" spans="1:5" ht="12.75" customHeight="1" x14ac:dyDescent="0.25">
      <c r="A87" s="89">
        <v>2019</v>
      </c>
      <c r="B87" s="89">
        <v>121880</v>
      </c>
      <c r="C87" s="89">
        <v>2008</v>
      </c>
      <c r="D87" s="89">
        <v>2012</v>
      </c>
      <c r="E87" s="89">
        <v>3</v>
      </c>
    </row>
    <row r="88" spans="1:5" ht="12.75" customHeight="1" x14ac:dyDescent="0.25">
      <c r="A88" s="89">
        <v>2019</v>
      </c>
      <c r="B88" s="89">
        <v>1181819</v>
      </c>
      <c r="C88" s="89">
        <v>2008</v>
      </c>
      <c r="D88" s="89">
        <v>2012</v>
      </c>
      <c r="E88" s="89">
        <v>3</v>
      </c>
    </row>
    <row r="89" spans="1:5" ht="12.75" customHeight="1" x14ac:dyDescent="0.25">
      <c r="A89" s="89">
        <v>2019</v>
      </c>
      <c r="B89" s="89">
        <v>88399</v>
      </c>
      <c r="C89" s="89">
        <v>2008</v>
      </c>
      <c r="D89" s="89">
        <v>2012</v>
      </c>
      <c r="E89" s="89">
        <v>3</v>
      </c>
    </row>
    <row r="90" spans="1:5" ht="12.75" customHeight="1" x14ac:dyDescent="0.25">
      <c r="A90" s="89">
        <v>2019</v>
      </c>
      <c r="B90" s="89">
        <v>102499</v>
      </c>
      <c r="C90" s="89">
        <v>2008</v>
      </c>
      <c r="D90" s="89">
        <v>2012</v>
      </c>
      <c r="E90" s="89">
        <v>4</v>
      </c>
    </row>
    <row r="91" spans="1:5" ht="12.75" customHeight="1" x14ac:dyDescent="0.25">
      <c r="A91" s="89">
        <v>2019</v>
      </c>
      <c r="B91" s="89">
        <v>102499</v>
      </c>
      <c r="C91" s="89">
        <v>2008</v>
      </c>
      <c r="D91" s="89">
        <v>2014</v>
      </c>
      <c r="E91" s="89">
        <v>4</v>
      </c>
    </row>
    <row r="92" spans="1:5" ht="12.75" customHeight="1" x14ac:dyDescent="0.25">
      <c r="A92" s="89">
        <v>2019</v>
      </c>
      <c r="B92" s="89">
        <v>121880</v>
      </c>
      <c r="C92" s="89">
        <v>2008</v>
      </c>
      <c r="D92" s="89">
        <v>2009</v>
      </c>
      <c r="E92" s="89">
        <v>3</v>
      </c>
    </row>
    <row r="93" spans="1:5" ht="12.75" customHeight="1" x14ac:dyDescent="0.25">
      <c r="A93" s="89">
        <v>2019</v>
      </c>
      <c r="B93" s="89">
        <v>121880</v>
      </c>
      <c r="C93" s="89">
        <v>2008</v>
      </c>
      <c r="D93" s="89">
        <v>2012</v>
      </c>
      <c r="E93" s="89">
        <v>3</v>
      </c>
    </row>
    <row r="94" spans="1:5" ht="12.75" customHeight="1" x14ac:dyDescent="0.25">
      <c r="A94" s="89">
        <v>2019</v>
      </c>
      <c r="B94" s="89">
        <v>1181819</v>
      </c>
      <c r="C94" s="89">
        <v>2008</v>
      </c>
      <c r="D94" s="89">
        <v>2012</v>
      </c>
      <c r="E94" s="89">
        <v>3</v>
      </c>
    </row>
    <row r="95" spans="1:5" ht="12.75" customHeight="1" x14ac:dyDescent="0.25">
      <c r="A95" s="89">
        <v>2019</v>
      </c>
      <c r="B95" s="89">
        <v>123569</v>
      </c>
      <c r="C95" s="89">
        <v>2009</v>
      </c>
      <c r="D95" s="89">
        <v>2012</v>
      </c>
      <c r="E95" s="89">
        <v>3</v>
      </c>
    </row>
    <row r="96" spans="1:5" ht="12.75" customHeight="1" x14ac:dyDescent="0.25">
      <c r="A96" s="89">
        <v>2019</v>
      </c>
      <c r="B96" s="89">
        <v>123569</v>
      </c>
      <c r="C96" s="89">
        <v>2009</v>
      </c>
      <c r="D96" s="89">
        <v>2014</v>
      </c>
      <c r="E96" s="89">
        <v>3</v>
      </c>
    </row>
    <row r="97" spans="1:5" ht="12.75" customHeight="1" x14ac:dyDescent="0.25">
      <c r="A97" s="89">
        <v>2019</v>
      </c>
      <c r="B97" s="89">
        <v>102499</v>
      </c>
      <c r="C97" s="89">
        <v>2009</v>
      </c>
      <c r="D97" s="89">
        <v>2014</v>
      </c>
      <c r="E97" s="89">
        <v>4</v>
      </c>
    </row>
    <row r="98" spans="1:5" ht="12.75" customHeight="1" x14ac:dyDescent="0.25">
      <c r="A98" s="89">
        <v>2019</v>
      </c>
      <c r="B98" s="89">
        <v>88399</v>
      </c>
      <c r="C98" s="89">
        <v>2009</v>
      </c>
      <c r="D98" s="89">
        <v>2010</v>
      </c>
      <c r="E98" s="89">
        <v>3</v>
      </c>
    </row>
    <row r="99" spans="1:5" ht="12.75" customHeight="1" x14ac:dyDescent="0.25">
      <c r="A99" s="89">
        <v>2019</v>
      </c>
      <c r="B99" s="89">
        <v>123569</v>
      </c>
      <c r="C99" s="89">
        <v>2009</v>
      </c>
      <c r="D99" s="89">
        <v>2014</v>
      </c>
      <c r="E99" s="89">
        <v>3</v>
      </c>
    </row>
    <row r="100" spans="1:5" ht="12.75" customHeight="1" x14ac:dyDescent="0.25">
      <c r="A100" s="89">
        <v>2019</v>
      </c>
      <c r="B100" s="89">
        <v>102499</v>
      </c>
      <c r="C100" s="89">
        <v>2009</v>
      </c>
      <c r="D100" s="89">
        <v>2012</v>
      </c>
      <c r="E100" s="89">
        <v>4</v>
      </c>
    </row>
    <row r="101" spans="1:5" ht="12.75" customHeight="1" x14ac:dyDescent="0.25">
      <c r="A101" s="89">
        <v>2019</v>
      </c>
      <c r="B101" s="89">
        <v>123569</v>
      </c>
      <c r="C101" s="89">
        <v>2009</v>
      </c>
      <c r="D101" s="89">
        <v>2014</v>
      </c>
      <c r="E101" s="89">
        <v>3</v>
      </c>
    </row>
    <row r="102" spans="1:5" ht="12.75" customHeight="1" x14ac:dyDescent="0.25">
      <c r="A102" s="89">
        <v>2019</v>
      </c>
      <c r="B102" s="89">
        <v>121880</v>
      </c>
      <c r="C102" s="89">
        <v>2009</v>
      </c>
      <c r="D102" s="89">
        <v>2014</v>
      </c>
      <c r="E102" s="89">
        <v>3</v>
      </c>
    </row>
    <row r="103" spans="1:5" ht="12.75" customHeight="1" x14ac:dyDescent="0.25">
      <c r="A103" s="89">
        <v>2019</v>
      </c>
      <c r="B103" s="89">
        <v>1181815</v>
      </c>
      <c r="C103" s="89">
        <v>2009</v>
      </c>
      <c r="D103" s="89">
        <v>2014</v>
      </c>
      <c r="E103" s="89">
        <v>3</v>
      </c>
    </row>
    <row r="104" spans="1:5" ht="12.75" customHeight="1" x14ac:dyDescent="0.25">
      <c r="A104" s="89">
        <v>2019</v>
      </c>
      <c r="B104" s="89">
        <v>88399</v>
      </c>
      <c r="C104" s="89">
        <v>2009</v>
      </c>
      <c r="D104" s="89">
        <v>2012</v>
      </c>
      <c r="E104" s="89">
        <v>3</v>
      </c>
    </row>
    <row r="105" spans="1:5" ht="12.75" customHeight="1" x14ac:dyDescent="0.25">
      <c r="A105" s="89">
        <v>2019</v>
      </c>
      <c r="B105" s="89">
        <v>121884</v>
      </c>
      <c r="C105" s="89">
        <v>2009</v>
      </c>
      <c r="D105" s="89">
        <v>2010</v>
      </c>
      <c r="E105" s="89">
        <v>3</v>
      </c>
    </row>
    <row r="106" spans="1:5" ht="12.75" customHeight="1" x14ac:dyDescent="0.25">
      <c r="A106" s="89">
        <v>2019</v>
      </c>
      <c r="B106" s="89">
        <v>1181815</v>
      </c>
      <c r="C106" s="89">
        <v>2009</v>
      </c>
      <c r="D106" s="89">
        <v>2015</v>
      </c>
      <c r="E106" s="89">
        <v>3</v>
      </c>
    </row>
    <row r="107" spans="1:5" ht="12.75" customHeight="1" x14ac:dyDescent="0.25">
      <c r="A107" s="89">
        <v>2019</v>
      </c>
      <c r="B107" s="89">
        <v>102499</v>
      </c>
      <c r="C107" s="89">
        <v>2009</v>
      </c>
      <c r="D107" s="89">
        <v>2010</v>
      </c>
      <c r="E107" s="89">
        <v>4</v>
      </c>
    </row>
    <row r="108" spans="1:5" ht="12.75" customHeight="1" x14ac:dyDescent="0.25">
      <c r="A108" s="89">
        <v>2019</v>
      </c>
      <c r="B108" s="89">
        <v>121880</v>
      </c>
      <c r="C108" s="89">
        <v>2009</v>
      </c>
      <c r="D108" s="89">
        <v>2013</v>
      </c>
      <c r="E108" s="89">
        <v>3</v>
      </c>
    </row>
    <row r="109" spans="1:5" ht="12.75" customHeight="1" x14ac:dyDescent="0.25">
      <c r="A109" s="89">
        <v>2019</v>
      </c>
      <c r="B109" s="89">
        <v>88399</v>
      </c>
      <c r="C109" s="89">
        <v>2009</v>
      </c>
      <c r="D109" s="89">
        <v>2014</v>
      </c>
      <c r="E109" s="89">
        <v>3</v>
      </c>
    </row>
    <row r="110" spans="1:5" ht="12.75" customHeight="1" x14ac:dyDescent="0.25">
      <c r="A110" s="89">
        <v>2019</v>
      </c>
      <c r="B110" s="89">
        <v>102499</v>
      </c>
      <c r="C110" s="89">
        <v>2009</v>
      </c>
      <c r="D110" s="89">
        <v>2013</v>
      </c>
      <c r="E110" s="89">
        <v>4</v>
      </c>
    </row>
    <row r="111" spans="1:5" ht="12.75" customHeight="1" x14ac:dyDescent="0.25">
      <c r="A111" s="89">
        <v>2019</v>
      </c>
      <c r="B111" s="89">
        <v>1319229</v>
      </c>
      <c r="C111" s="89">
        <v>2009</v>
      </c>
      <c r="D111" s="89">
        <v>2015</v>
      </c>
      <c r="E111" s="89">
        <v>3</v>
      </c>
    </row>
    <row r="112" spans="1:5" ht="12.75" customHeight="1" x14ac:dyDescent="0.25">
      <c r="A112" s="89">
        <v>2019</v>
      </c>
      <c r="B112" s="89">
        <v>1117583</v>
      </c>
      <c r="C112" s="89">
        <v>2009</v>
      </c>
      <c r="D112" s="89">
        <v>2011</v>
      </c>
      <c r="E112" s="89">
        <v>3</v>
      </c>
    </row>
    <row r="113" spans="1:5" ht="12.75" customHeight="1" x14ac:dyDescent="0.25">
      <c r="A113" s="89">
        <v>2019</v>
      </c>
      <c r="B113" s="89">
        <v>1103831</v>
      </c>
      <c r="C113" s="89">
        <v>2009</v>
      </c>
      <c r="D113" s="89">
        <v>2016</v>
      </c>
      <c r="E113" s="89">
        <v>3</v>
      </c>
    </row>
    <row r="114" spans="1:5" ht="12.75" customHeight="1" x14ac:dyDescent="0.25">
      <c r="A114" s="89">
        <v>2019</v>
      </c>
      <c r="B114" s="89">
        <v>102499</v>
      </c>
      <c r="C114" s="89">
        <v>2009</v>
      </c>
      <c r="D114" s="89">
        <v>2013</v>
      </c>
      <c r="E114" s="89">
        <v>4</v>
      </c>
    </row>
    <row r="115" spans="1:5" ht="12.75" customHeight="1" x14ac:dyDescent="0.25">
      <c r="A115" s="89">
        <v>2019</v>
      </c>
      <c r="B115" s="89">
        <v>1181819</v>
      </c>
      <c r="C115" s="89">
        <v>2009</v>
      </c>
      <c r="D115" s="89">
        <v>2012</v>
      </c>
      <c r="E115" s="89">
        <v>3</v>
      </c>
    </row>
    <row r="116" spans="1:5" ht="12.75" customHeight="1" x14ac:dyDescent="0.25">
      <c r="A116" s="89">
        <v>2019</v>
      </c>
      <c r="B116" s="89">
        <v>102499</v>
      </c>
      <c r="C116" s="89">
        <v>2009</v>
      </c>
      <c r="D116" s="89">
        <v>2012</v>
      </c>
      <c r="E116" s="89">
        <v>4</v>
      </c>
    </row>
    <row r="117" spans="1:5" ht="12.75" customHeight="1" x14ac:dyDescent="0.25">
      <c r="A117" s="89">
        <v>2019</v>
      </c>
      <c r="B117" s="89">
        <v>121884</v>
      </c>
      <c r="C117" s="89">
        <v>2009</v>
      </c>
      <c r="D117" s="89">
        <v>2011</v>
      </c>
      <c r="E117" s="89">
        <v>3</v>
      </c>
    </row>
    <row r="118" spans="1:5" ht="12.75" customHeight="1" x14ac:dyDescent="0.25">
      <c r="A118" s="89">
        <v>2019</v>
      </c>
      <c r="B118" s="89">
        <v>121880</v>
      </c>
      <c r="C118" s="89">
        <v>2009</v>
      </c>
      <c r="D118" s="89">
        <v>2015</v>
      </c>
      <c r="E118" s="89">
        <v>3</v>
      </c>
    </row>
    <row r="119" spans="1:5" ht="12.75" customHeight="1" x14ac:dyDescent="0.25">
      <c r="A119" s="89">
        <v>2019</v>
      </c>
      <c r="B119" s="89">
        <v>88399</v>
      </c>
      <c r="C119" s="89">
        <v>2009</v>
      </c>
      <c r="D119" s="89">
        <v>2011</v>
      </c>
      <c r="E119" s="89">
        <v>3</v>
      </c>
    </row>
    <row r="120" spans="1:5" ht="12.75" customHeight="1" x14ac:dyDescent="0.25">
      <c r="A120" s="89">
        <v>2019</v>
      </c>
      <c r="B120" s="89">
        <v>88399</v>
      </c>
      <c r="C120" s="89">
        <v>2009</v>
      </c>
      <c r="D120" s="89">
        <v>2013</v>
      </c>
      <c r="E120" s="89">
        <v>3</v>
      </c>
    </row>
    <row r="121" spans="1:5" ht="12.75" customHeight="1" x14ac:dyDescent="0.25">
      <c r="A121" s="89">
        <v>2019</v>
      </c>
      <c r="B121" s="89">
        <v>88399</v>
      </c>
      <c r="C121" s="89">
        <v>2009</v>
      </c>
      <c r="D121" s="89">
        <v>2010</v>
      </c>
      <c r="E121" s="89">
        <v>3</v>
      </c>
    </row>
    <row r="122" spans="1:5" ht="12.75" customHeight="1" x14ac:dyDescent="0.25">
      <c r="A122" s="89">
        <v>2019</v>
      </c>
      <c r="B122" s="89">
        <v>1181819</v>
      </c>
      <c r="C122" s="89">
        <v>2009</v>
      </c>
      <c r="D122" s="89">
        <v>2015</v>
      </c>
      <c r="E122" s="89">
        <v>3</v>
      </c>
    </row>
    <row r="123" spans="1:5" ht="12.75" customHeight="1" x14ac:dyDescent="0.25">
      <c r="A123" s="89">
        <v>2019</v>
      </c>
      <c r="B123" s="89">
        <v>1181819</v>
      </c>
      <c r="C123" s="89">
        <v>2010</v>
      </c>
      <c r="D123" s="89">
        <v>2015</v>
      </c>
      <c r="E123" s="89">
        <v>3</v>
      </c>
    </row>
    <row r="124" spans="1:5" ht="12.75" customHeight="1" x14ac:dyDescent="0.25">
      <c r="A124" s="89">
        <v>2019</v>
      </c>
      <c r="B124" s="89">
        <v>123569</v>
      </c>
      <c r="C124" s="89">
        <v>2010</v>
      </c>
      <c r="D124" s="89">
        <v>2012</v>
      </c>
      <c r="E124" s="89">
        <v>3</v>
      </c>
    </row>
    <row r="125" spans="1:5" ht="12.75" customHeight="1" x14ac:dyDescent="0.25">
      <c r="A125" s="89">
        <v>2019</v>
      </c>
      <c r="B125" s="89">
        <v>121880</v>
      </c>
      <c r="C125" s="89">
        <v>2010</v>
      </c>
      <c r="D125" s="89">
        <v>2014</v>
      </c>
      <c r="E125" s="89">
        <v>3</v>
      </c>
    </row>
    <row r="126" spans="1:5" ht="12.75" customHeight="1" x14ac:dyDescent="0.25">
      <c r="A126" s="89">
        <v>2019</v>
      </c>
      <c r="B126" s="89">
        <v>121884</v>
      </c>
      <c r="C126" s="89">
        <v>2010</v>
      </c>
      <c r="D126" s="89">
        <v>2012</v>
      </c>
      <c r="E126" s="89">
        <v>3</v>
      </c>
    </row>
    <row r="127" spans="1:5" ht="12.75" customHeight="1" x14ac:dyDescent="0.25">
      <c r="A127" s="89">
        <v>2019</v>
      </c>
      <c r="B127" s="89">
        <v>1181819</v>
      </c>
      <c r="C127" s="89">
        <v>2010</v>
      </c>
      <c r="D127" s="89">
        <v>2014</v>
      </c>
      <c r="E127" s="89">
        <v>3</v>
      </c>
    </row>
    <row r="128" spans="1:5" ht="12.75" customHeight="1" x14ac:dyDescent="0.25">
      <c r="A128" s="89">
        <v>2019</v>
      </c>
      <c r="B128" s="89">
        <v>123569</v>
      </c>
      <c r="C128" s="89">
        <v>2010</v>
      </c>
      <c r="D128" s="89">
        <v>2012</v>
      </c>
      <c r="E128" s="89">
        <v>3</v>
      </c>
    </row>
    <row r="129" spans="1:5" ht="12.75" customHeight="1" x14ac:dyDescent="0.25">
      <c r="A129" s="89">
        <v>2019</v>
      </c>
      <c r="B129" s="89">
        <v>121880</v>
      </c>
      <c r="C129" s="89">
        <v>2010</v>
      </c>
      <c r="D129" s="89">
        <v>2016</v>
      </c>
      <c r="E129" s="89">
        <v>3</v>
      </c>
    </row>
    <row r="130" spans="1:5" ht="12.75" customHeight="1" x14ac:dyDescent="0.25">
      <c r="A130" s="89">
        <v>2019</v>
      </c>
      <c r="B130" s="89">
        <v>102499</v>
      </c>
      <c r="C130" s="89">
        <v>2010</v>
      </c>
      <c r="D130" s="89">
        <v>2012</v>
      </c>
      <c r="E130" s="89">
        <v>4</v>
      </c>
    </row>
    <row r="131" spans="1:5" ht="12.75" customHeight="1" x14ac:dyDescent="0.25">
      <c r="A131" s="89">
        <v>2019</v>
      </c>
      <c r="B131" s="89">
        <v>102499</v>
      </c>
      <c r="C131" s="89">
        <v>2010</v>
      </c>
      <c r="D131" s="89">
        <v>2011</v>
      </c>
      <c r="E131" s="89">
        <v>4</v>
      </c>
    </row>
    <row r="132" spans="1:5" ht="12.75" customHeight="1" x14ac:dyDescent="0.25">
      <c r="A132" s="89">
        <v>2019</v>
      </c>
      <c r="B132" s="89">
        <v>1181815</v>
      </c>
      <c r="C132" s="89">
        <v>2010</v>
      </c>
      <c r="D132" s="89">
        <v>2012</v>
      </c>
      <c r="E132" s="89">
        <v>3</v>
      </c>
    </row>
    <row r="133" spans="1:5" ht="12.75" customHeight="1" x14ac:dyDescent="0.25">
      <c r="A133" s="89">
        <v>2019</v>
      </c>
      <c r="B133" s="89">
        <v>1181815</v>
      </c>
      <c r="C133" s="89">
        <v>2010</v>
      </c>
      <c r="D133" s="89">
        <v>2012</v>
      </c>
      <c r="E133" s="89">
        <v>3</v>
      </c>
    </row>
    <row r="134" spans="1:5" ht="12.75" customHeight="1" x14ac:dyDescent="0.25">
      <c r="A134" s="89">
        <v>2019</v>
      </c>
      <c r="B134" s="89">
        <v>121880</v>
      </c>
      <c r="C134" s="89">
        <v>2010</v>
      </c>
      <c r="D134" s="89">
        <v>2013</v>
      </c>
      <c r="E134" s="89">
        <v>3</v>
      </c>
    </row>
    <row r="135" spans="1:5" ht="12.75" customHeight="1" x14ac:dyDescent="0.25">
      <c r="A135" s="89">
        <v>2019</v>
      </c>
      <c r="B135" s="89">
        <v>1181815</v>
      </c>
      <c r="C135" s="89">
        <v>2010</v>
      </c>
      <c r="D135" s="89">
        <v>2012</v>
      </c>
      <c r="E135" s="89">
        <v>3</v>
      </c>
    </row>
    <row r="136" spans="1:5" ht="12.75" customHeight="1" x14ac:dyDescent="0.25">
      <c r="A136" s="89">
        <v>2019</v>
      </c>
      <c r="B136" s="89">
        <v>123569</v>
      </c>
      <c r="C136" s="89">
        <v>2010</v>
      </c>
      <c r="D136" s="89">
        <v>2014</v>
      </c>
      <c r="E136" s="89">
        <v>3</v>
      </c>
    </row>
    <row r="137" spans="1:5" ht="12.75" customHeight="1" x14ac:dyDescent="0.25">
      <c r="A137" s="89">
        <v>2019</v>
      </c>
      <c r="B137" s="89">
        <v>121880</v>
      </c>
      <c r="C137" s="89">
        <v>2010</v>
      </c>
      <c r="D137" s="89">
        <v>2013</v>
      </c>
      <c r="E137" s="89">
        <v>3</v>
      </c>
    </row>
    <row r="138" spans="1:5" ht="12.75" customHeight="1" x14ac:dyDescent="0.25">
      <c r="A138" s="89">
        <v>2019</v>
      </c>
      <c r="B138" s="89">
        <v>1117583</v>
      </c>
      <c r="C138" s="89">
        <v>2010</v>
      </c>
      <c r="D138" s="89">
        <v>2017</v>
      </c>
      <c r="E138" s="89">
        <v>3</v>
      </c>
    </row>
    <row r="139" spans="1:5" ht="12.75" customHeight="1" x14ac:dyDescent="0.25">
      <c r="A139" s="89">
        <v>2019</v>
      </c>
      <c r="B139" s="89">
        <v>1181819</v>
      </c>
      <c r="C139" s="89">
        <v>2010</v>
      </c>
      <c r="D139" s="89">
        <v>2014</v>
      </c>
      <c r="E139" s="89">
        <v>3</v>
      </c>
    </row>
    <row r="140" spans="1:5" ht="12.75" customHeight="1" x14ac:dyDescent="0.25">
      <c r="A140" s="89">
        <v>2019</v>
      </c>
      <c r="B140" s="89">
        <v>121880</v>
      </c>
      <c r="C140" s="89">
        <v>2010</v>
      </c>
      <c r="D140" s="89">
        <v>2012</v>
      </c>
      <c r="E140" s="89">
        <v>3</v>
      </c>
    </row>
    <row r="141" spans="1:5" ht="12.75" customHeight="1" x14ac:dyDescent="0.25">
      <c r="A141" s="89">
        <v>2019</v>
      </c>
      <c r="B141" s="89">
        <v>88399</v>
      </c>
      <c r="C141" s="89">
        <v>2010</v>
      </c>
      <c r="D141" s="89">
        <v>2015</v>
      </c>
      <c r="E141" s="89">
        <v>3</v>
      </c>
    </row>
    <row r="142" spans="1:5" ht="12.75" customHeight="1" x14ac:dyDescent="0.25">
      <c r="A142" s="89">
        <v>2019</v>
      </c>
      <c r="B142" s="89">
        <v>121880</v>
      </c>
      <c r="C142" s="89">
        <v>2010</v>
      </c>
      <c r="D142" s="89">
        <v>2014</v>
      </c>
      <c r="E142" s="89">
        <v>3</v>
      </c>
    </row>
    <row r="143" spans="1:5" ht="12.75" customHeight="1" x14ac:dyDescent="0.25">
      <c r="A143" s="89">
        <v>2019</v>
      </c>
      <c r="B143" s="89">
        <v>1103831</v>
      </c>
      <c r="C143" s="89">
        <v>2010</v>
      </c>
      <c r="D143" s="89">
        <v>2015</v>
      </c>
      <c r="E143" s="89">
        <v>3</v>
      </c>
    </row>
    <row r="144" spans="1:5" ht="12.75" customHeight="1" x14ac:dyDescent="0.25">
      <c r="A144" s="89">
        <v>2019</v>
      </c>
      <c r="B144" s="89">
        <v>121880</v>
      </c>
      <c r="C144" s="89">
        <v>2010</v>
      </c>
      <c r="D144" s="89">
        <v>2016</v>
      </c>
      <c r="E144" s="89">
        <v>3</v>
      </c>
    </row>
    <row r="145" spans="1:5" ht="12.75" customHeight="1" x14ac:dyDescent="0.25">
      <c r="A145" s="89">
        <v>2019</v>
      </c>
      <c r="B145" s="89">
        <v>102499</v>
      </c>
      <c r="C145" s="89">
        <v>2010</v>
      </c>
      <c r="D145" s="89">
        <v>2015</v>
      </c>
      <c r="E145" s="89">
        <v>4</v>
      </c>
    </row>
    <row r="146" spans="1:5" ht="12.75" customHeight="1" x14ac:dyDescent="0.25">
      <c r="A146" s="89">
        <v>2019</v>
      </c>
      <c r="B146" s="89">
        <v>121884</v>
      </c>
      <c r="C146" s="89">
        <v>2010</v>
      </c>
      <c r="D146" s="89">
        <v>2011</v>
      </c>
      <c r="E146" s="89">
        <v>3</v>
      </c>
    </row>
    <row r="147" spans="1:5" ht="12.75" customHeight="1" x14ac:dyDescent="0.25">
      <c r="A147" s="89">
        <v>2019</v>
      </c>
      <c r="B147" s="89">
        <v>121884</v>
      </c>
      <c r="C147" s="89">
        <v>2010</v>
      </c>
      <c r="D147" s="89">
        <v>2011</v>
      </c>
      <c r="E147" s="89">
        <v>3</v>
      </c>
    </row>
    <row r="148" spans="1:5" ht="12.75" customHeight="1" x14ac:dyDescent="0.25">
      <c r="A148" s="89">
        <v>2019</v>
      </c>
      <c r="B148" s="89">
        <v>88399</v>
      </c>
      <c r="C148" s="89">
        <v>2010</v>
      </c>
      <c r="D148" s="89">
        <v>2013</v>
      </c>
      <c r="E148" s="89">
        <v>3</v>
      </c>
    </row>
    <row r="149" spans="1:5" ht="12.75" customHeight="1" x14ac:dyDescent="0.25">
      <c r="A149" s="89">
        <v>2019</v>
      </c>
      <c r="B149" s="89">
        <v>1181819</v>
      </c>
      <c r="C149" s="89">
        <v>2010</v>
      </c>
      <c r="D149" s="89">
        <v>2014</v>
      </c>
      <c r="E149" s="89">
        <v>3</v>
      </c>
    </row>
    <row r="150" spans="1:5" ht="12.75" customHeight="1" x14ac:dyDescent="0.25">
      <c r="A150" s="89">
        <v>2019</v>
      </c>
      <c r="B150" s="89">
        <v>1117583</v>
      </c>
      <c r="C150" s="89">
        <v>2010</v>
      </c>
      <c r="D150" s="89">
        <v>2017</v>
      </c>
      <c r="E150" s="89">
        <v>3</v>
      </c>
    </row>
    <row r="151" spans="1:5" ht="12.75" customHeight="1" x14ac:dyDescent="0.25">
      <c r="A151" s="89">
        <v>2019</v>
      </c>
      <c r="B151" s="89">
        <v>1181819</v>
      </c>
      <c r="C151" s="89">
        <v>2010</v>
      </c>
      <c r="D151" s="89">
        <v>2016</v>
      </c>
      <c r="E151" s="89">
        <v>3</v>
      </c>
    </row>
    <row r="152" spans="1:5" ht="12.75" customHeight="1" x14ac:dyDescent="0.25">
      <c r="A152" s="89">
        <v>2019</v>
      </c>
      <c r="B152" s="89">
        <v>88399</v>
      </c>
      <c r="C152" s="89">
        <v>2010</v>
      </c>
      <c r="D152" s="89">
        <v>2011</v>
      </c>
      <c r="E152" s="89">
        <v>3</v>
      </c>
    </row>
    <row r="153" spans="1:5" ht="12.75" customHeight="1" x14ac:dyDescent="0.25">
      <c r="A153" s="89">
        <v>2019</v>
      </c>
      <c r="B153" s="89">
        <v>88399</v>
      </c>
      <c r="C153" s="89">
        <v>2010</v>
      </c>
      <c r="D153" s="89">
        <v>2012</v>
      </c>
      <c r="E153" s="89">
        <v>3</v>
      </c>
    </row>
    <row r="154" spans="1:5" ht="12.75" customHeight="1" x14ac:dyDescent="0.25">
      <c r="A154" s="89">
        <v>2019</v>
      </c>
      <c r="B154" s="89">
        <v>102499</v>
      </c>
      <c r="C154" s="89">
        <v>2010</v>
      </c>
      <c r="D154" s="89">
        <v>2011</v>
      </c>
      <c r="E154" s="89">
        <v>4</v>
      </c>
    </row>
    <row r="155" spans="1:5" ht="12.75" customHeight="1" x14ac:dyDescent="0.25">
      <c r="A155" s="89">
        <v>2019</v>
      </c>
      <c r="B155" s="89">
        <v>123569</v>
      </c>
      <c r="C155" s="89">
        <v>2011</v>
      </c>
      <c r="D155" s="89">
        <v>2013</v>
      </c>
      <c r="E155" s="89">
        <v>3</v>
      </c>
    </row>
    <row r="156" spans="1:5" ht="12.75" customHeight="1" x14ac:dyDescent="0.25">
      <c r="A156" s="89">
        <v>2019</v>
      </c>
      <c r="B156" s="89">
        <v>88399</v>
      </c>
      <c r="C156" s="89">
        <v>2011</v>
      </c>
      <c r="D156" s="89">
        <v>2015</v>
      </c>
      <c r="E156" s="89">
        <v>3</v>
      </c>
    </row>
    <row r="157" spans="1:5" ht="12.75" customHeight="1" x14ac:dyDescent="0.25">
      <c r="A157" s="89">
        <v>2019</v>
      </c>
      <c r="B157" s="89">
        <v>121880</v>
      </c>
      <c r="C157" s="89">
        <v>2011</v>
      </c>
      <c r="D157" s="89">
        <v>2013</v>
      </c>
      <c r="E157" s="89">
        <v>3</v>
      </c>
    </row>
    <row r="158" spans="1:5" ht="12.75" customHeight="1" x14ac:dyDescent="0.25">
      <c r="A158" s="89">
        <v>2019</v>
      </c>
      <c r="B158" s="89">
        <v>123569</v>
      </c>
      <c r="C158" s="89">
        <v>2011</v>
      </c>
      <c r="D158" s="89">
        <v>2013</v>
      </c>
      <c r="E158" s="89">
        <v>3</v>
      </c>
    </row>
    <row r="159" spans="1:5" ht="12.75" customHeight="1" x14ac:dyDescent="0.25">
      <c r="A159" s="89">
        <v>2019</v>
      </c>
      <c r="B159" s="89">
        <v>1181815</v>
      </c>
      <c r="C159" s="89">
        <v>2011</v>
      </c>
      <c r="D159" s="89">
        <v>2014</v>
      </c>
      <c r="E159" s="89">
        <v>3</v>
      </c>
    </row>
    <row r="160" spans="1:5" ht="12.75" customHeight="1" x14ac:dyDescent="0.25">
      <c r="A160" s="89">
        <v>2019</v>
      </c>
      <c r="B160" s="89">
        <v>121880</v>
      </c>
      <c r="C160" s="89">
        <v>2011</v>
      </c>
      <c r="D160" s="89">
        <v>2013</v>
      </c>
      <c r="E160" s="89">
        <v>3</v>
      </c>
    </row>
    <row r="161" spans="1:5" ht="12.75" customHeight="1" x14ac:dyDescent="0.25">
      <c r="A161" s="89">
        <v>2019</v>
      </c>
      <c r="B161" s="89">
        <v>1181815</v>
      </c>
      <c r="C161" s="89">
        <v>2011</v>
      </c>
      <c r="D161" s="89">
        <v>2014</v>
      </c>
      <c r="E161" s="89">
        <v>3</v>
      </c>
    </row>
    <row r="162" spans="1:5" ht="12.75" customHeight="1" x14ac:dyDescent="0.25">
      <c r="A162" s="89">
        <v>2019</v>
      </c>
      <c r="B162" s="89">
        <v>102499</v>
      </c>
      <c r="C162" s="89">
        <v>2011</v>
      </c>
      <c r="D162" s="89">
        <v>2012</v>
      </c>
      <c r="E162" s="89">
        <v>4</v>
      </c>
    </row>
    <row r="163" spans="1:5" ht="12.75" customHeight="1" x14ac:dyDescent="0.25">
      <c r="A163" s="89">
        <v>2019</v>
      </c>
      <c r="B163" s="89">
        <v>1181815</v>
      </c>
      <c r="C163" s="89">
        <v>2011</v>
      </c>
      <c r="D163" s="89">
        <v>2012</v>
      </c>
      <c r="E163" s="89">
        <v>3</v>
      </c>
    </row>
    <row r="164" spans="1:5" ht="12.75" customHeight="1" x14ac:dyDescent="0.25">
      <c r="A164" s="89">
        <v>2019</v>
      </c>
      <c r="B164" s="89">
        <v>88399</v>
      </c>
      <c r="C164" s="89">
        <v>2011</v>
      </c>
      <c r="D164" s="89">
        <v>2013</v>
      </c>
      <c r="E164" s="89">
        <v>3</v>
      </c>
    </row>
    <row r="165" spans="1:5" ht="12.75" customHeight="1" x14ac:dyDescent="0.25">
      <c r="A165" s="89">
        <v>2019</v>
      </c>
      <c r="B165" s="89">
        <v>1181819</v>
      </c>
      <c r="C165" s="89">
        <v>2011</v>
      </c>
      <c r="D165" s="89">
        <v>2014</v>
      </c>
      <c r="E165" s="89">
        <v>3</v>
      </c>
    </row>
    <row r="166" spans="1:5" ht="12.75" customHeight="1" x14ac:dyDescent="0.25">
      <c r="A166" s="89">
        <v>2019</v>
      </c>
      <c r="B166" s="89">
        <v>1181819</v>
      </c>
      <c r="C166" s="89">
        <v>2011</v>
      </c>
      <c r="D166" s="89">
        <v>2014</v>
      </c>
      <c r="E166" s="89">
        <v>3</v>
      </c>
    </row>
    <row r="167" spans="1:5" ht="12.75" customHeight="1" x14ac:dyDescent="0.25">
      <c r="A167" s="89">
        <v>2019</v>
      </c>
      <c r="B167" s="89">
        <v>121880</v>
      </c>
      <c r="C167" s="89">
        <v>2011</v>
      </c>
      <c r="D167" s="89">
        <v>2012</v>
      </c>
      <c r="E167" s="89">
        <v>3</v>
      </c>
    </row>
    <row r="168" spans="1:5" ht="12.75" customHeight="1" x14ac:dyDescent="0.25">
      <c r="A168" s="89">
        <v>2019</v>
      </c>
      <c r="B168" s="89">
        <v>121884</v>
      </c>
      <c r="C168" s="89">
        <v>2011</v>
      </c>
      <c r="D168" s="89">
        <v>2013</v>
      </c>
      <c r="E168" s="89">
        <v>3</v>
      </c>
    </row>
    <row r="169" spans="1:5" ht="12.75" customHeight="1" x14ac:dyDescent="0.25">
      <c r="A169" s="89">
        <v>2019</v>
      </c>
      <c r="B169" s="89">
        <v>123569</v>
      </c>
      <c r="C169" s="89">
        <v>2011</v>
      </c>
      <c r="D169" s="89">
        <v>2012</v>
      </c>
      <c r="E169" s="89">
        <v>3</v>
      </c>
    </row>
    <row r="170" spans="1:5" ht="12.75" customHeight="1" x14ac:dyDescent="0.25">
      <c r="A170" s="89">
        <v>2019</v>
      </c>
      <c r="B170" s="89">
        <v>121880</v>
      </c>
      <c r="C170" s="89">
        <v>2011</v>
      </c>
      <c r="D170" s="89">
        <v>2016</v>
      </c>
      <c r="E170" s="89">
        <v>3</v>
      </c>
    </row>
    <row r="171" spans="1:5" ht="12.75" customHeight="1" x14ac:dyDescent="0.25">
      <c r="A171" s="89">
        <v>2019</v>
      </c>
      <c r="B171" s="89">
        <v>123569</v>
      </c>
      <c r="C171" s="89">
        <v>2011</v>
      </c>
      <c r="D171" s="89">
        <v>2012</v>
      </c>
      <c r="E171" s="89">
        <v>3</v>
      </c>
    </row>
    <row r="172" spans="1:5" ht="12.75" customHeight="1" x14ac:dyDescent="0.25">
      <c r="A172" s="89">
        <v>2019</v>
      </c>
      <c r="B172" s="89">
        <v>123569</v>
      </c>
      <c r="C172" s="89">
        <v>2011</v>
      </c>
      <c r="D172" s="89">
        <v>2013</v>
      </c>
      <c r="E172" s="89">
        <v>3</v>
      </c>
    </row>
    <row r="173" spans="1:5" ht="12.75" customHeight="1" x14ac:dyDescent="0.25">
      <c r="A173" s="89">
        <v>2019</v>
      </c>
      <c r="B173" s="89">
        <v>121880</v>
      </c>
      <c r="C173" s="89">
        <v>2011</v>
      </c>
      <c r="D173" s="89">
        <v>2012</v>
      </c>
      <c r="E173" s="89">
        <v>3</v>
      </c>
    </row>
    <row r="174" spans="1:5" ht="12.75" customHeight="1" x14ac:dyDescent="0.25">
      <c r="A174" s="89">
        <v>2019</v>
      </c>
      <c r="B174" s="89">
        <v>121884</v>
      </c>
      <c r="C174" s="89">
        <v>2011</v>
      </c>
      <c r="D174" s="89">
        <v>2012</v>
      </c>
      <c r="E174" s="89">
        <v>3</v>
      </c>
    </row>
    <row r="175" spans="1:5" ht="12.75" customHeight="1" x14ac:dyDescent="0.25">
      <c r="A175" s="89">
        <v>2019</v>
      </c>
      <c r="B175" s="89">
        <v>121884</v>
      </c>
      <c r="C175" s="89">
        <v>2011</v>
      </c>
      <c r="D175" s="89">
        <v>2013</v>
      </c>
      <c r="E175" s="89">
        <v>3</v>
      </c>
    </row>
    <row r="176" spans="1:5" ht="12.75" customHeight="1" x14ac:dyDescent="0.25">
      <c r="A176" s="89">
        <v>2019</v>
      </c>
      <c r="B176" s="89">
        <v>121880</v>
      </c>
      <c r="C176" s="89">
        <v>2011</v>
      </c>
      <c r="D176" s="89">
        <v>2012</v>
      </c>
      <c r="E176" s="89">
        <v>3</v>
      </c>
    </row>
    <row r="177" spans="1:5" ht="12.75" customHeight="1" x14ac:dyDescent="0.25">
      <c r="A177" s="89">
        <v>2019</v>
      </c>
      <c r="B177" s="89">
        <v>1181819</v>
      </c>
      <c r="C177" s="89">
        <v>2011</v>
      </c>
      <c r="D177" s="89">
        <v>2015</v>
      </c>
      <c r="E177" s="89">
        <v>3</v>
      </c>
    </row>
    <row r="178" spans="1:5" ht="12.75" customHeight="1" x14ac:dyDescent="0.25">
      <c r="A178" s="89">
        <v>2019</v>
      </c>
      <c r="B178" s="89">
        <v>88399</v>
      </c>
      <c r="C178" s="89">
        <v>2011</v>
      </c>
      <c r="D178" s="89">
        <v>2013</v>
      </c>
      <c r="E178" s="89">
        <v>3</v>
      </c>
    </row>
    <row r="179" spans="1:5" ht="12.75" customHeight="1" x14ac:dyDescent="0.25">
      <c r="A179" s="89">
        <v>2019</v>
      </c>
      <c r="B179" s="89">
        <v>88399</v>
      </c>
      <c r="C179" s="89">
        <v>2011</v>
      </c>
      <c r="D179" s="89">
        <v>2013</v>
      </c>
      <c r="E179" s="89">
        <v>3</v>
      </c>
    </row>
    <row r="180" spans="1:5" ht="12.75" customHeight="1" x14ac:dyDescent="0.25">
      <c r="A180" s="89">
        <v>2019</v>
      </c>
      <c r="B180" s="89">
        <v>121880</v>
      </c>
      <c r="C180" s="89">
        <v>2011</v>
      </c>
      <c r="D180" s="89">
        <v>2012</v>
      </c>
      <c r="E180" s="89">
        <v>3</v>
      </c>
    </row>
    <row r="181" spans="1:5" ht="12.75" customHeight="1" x14ac:dyDescent="0.25">
      <c r="A181" s="89">
        <v>2019</v>
      </c>
      <c r="B181" s="89">
        <v>1181819</v>
      </c>
      <c r="C181" s="89">
        <v>2011</v>
      </c>
      <c r="D181" s="89">
        <v>2015</v>
      </c>
      <c r="E181" s="89">
        <v>3</v>
      </c>
    </row>
    <row r="182" spans="1:5" ht="12.75" customHeight="1" x14ac:dyDescent="0.25">
      <c r="A182" s="89">
        <v>2019</v>
      </c>
      <c r="B182" s="89">
        <v>121880</v>
      </c>
      <c r="C182" s="89">
        <v>2011</v>
      </c>
      <c r="D182" s="89">
        <v>2012</v>
      </c>
      <c r="E182" s="89">
        <v>3</v>
      </c>
    </row>
    <row r="183" spans="1:5" ht="12.75" customHeight="1" x14ac:dyDescent="0.25">
      <c r="A183" s="89">
        <v>2019</v>
      </c>
      <c r="B183" s="89">
        <v>102499</v>
      </c>
      <c r="C183" s="89">
        <v>2011</v>
      </c>
      <c r="D183" s="89">
        <v>2015</v>
      </c>
      <c r="E183" s="89">
        <v>4</v>
      </c>
    </row>
    <row r="184" spans="1:5" ht="12.75" customHeight="1" x14ac:dyDescent="0.25">
      <c r="A184" s="89">
        <v>2019</v>
      </c>
      <c r="B184" s="89">
        <v>121880</v>
      </c>
      <c r="C184" s="89">
        <v>2011</v>
      </c>
      <c r="D184" s="89">
        <v>2013</v>
      </c>
      <c r="E184" s="89">
        <v>3</v>
      </c>
    </row>
    <row r="185" spans="1:5" ht="12.75" customHeight="1" x14ac:dyDescent="0.25">
      <c r="A185" s="89">
        <v>2019</v>
      </c>
      <c r="B185" s="89">
        <v>121880</v>
      </c>
      <c r="C185" s="89">
        <v>2011</v>
      </c>
      <c r="D185" s="89">
        <v>2012</v>
      </c>
      <c r="E185" s="89">
        <v>3</v>
      </c>
    </row>
    <row r="186" spans="1:5" ht="12.75" customHeight="1" x14ac:dyDescent="0.25">
      <c r="A186" s="89">
        <v>2019</v>
      </c>
      <c r="B186" s="89">
        <v>121884</v>
      </c>
      <c r="C186" s="89">
        <v>2011</v>
      </c>
      <c r="D186" s="89">
        <v>2013</v>
      </c>
      <c r="E186" s="89">
        <v>3</v>
      </c>
    </row>
    <row r="187" spans="1:5" ht="12.75" customHeight="1" x14ac:dyDescent="0.25">
      <c r="A187" s="89">
        <v>2019</v>
      </c>
      <c r="B187" s="89">
        <v>1117583</v>
      </c>
      <c r="C187" s="89">
        <v>2011</v>
      </c>
      <c r="D187" s="89">
        <v>2013</v>
      </c>
      <c r="E187" s="89">
        <v>3</v>
      </c>
    </row>
    <row r="188" spans="1:5" ht="12.75" customHeight="1" x14ac:dyDescent="0.25">
      <c r="A188" s="89">
        <v>2019</v>
      </c>
      <c r="B188" s="89">
        <v>1117583</v>
      </c>
      <c r="C188" s="89">
        <v>2011</v>
      </c>
      <c r="D188" s="89">
        <v>2013</v>
      </c>
      <c r="E188" s="89">
        <v>3</v>
      </c>
    </row>
    <row r="189" spans="1:5" ht="12.75" customHeight="1" x14ac:dyDescent="0.25">
      <c r="A189" s="89">
        <v>2019</v>
      </c>
      <c r="B189" s="89">
        <v>1103831</v>
      </c>
      <c r="C189" s="89">
        <v>2011</v>
      </c>
      <c r="D189" s="89">
        <v>2015</v>
      </c>
      <c r="E189" s="89">
        <v>3</v>
      </c>
    </row>
    <row r="190" spans="1:5" ht="12.75" customHeight="1" x14ac:dyDescent="0.25">
      <c r="A190" s="89">
        <v>2019</v>
      </c>
      <c r="B190" s="89">
        <v>121880</v>
      </c>
      <c r="C190" s="89">
        <v>2011</v>
      </c>
      <c r="D190" s="89">
        <v>2013</v>
      </c>
      <c r="E190" s="89">
        <v>3</v>
      </c>
    </row>
    <row r="191" spans="1:5" ht="12.75" customHeight="1" x14ac:dyDescent="0.25">
      <c r="A191" s="89">
        <v>2019</v>
      </c>
      <c r="B191" s="89">
        <v>123569</v>
      </c>
      <c r="C191" s="89">
        <v>2011</v>
      </c>
      <c r="D191" s="89">
        <v>2012</v>
      </c>
      <c r="E191" s="89">
        <v>3</v>
      </c>
    </row>
    <row r="192" spans="1:5" ht="12.75" customHeight="1" x14ac:dyDescent="0.25">
      <c r="A192" s="89">
        <v>2019</v>
      </c>
      <c r="B192" s="89">
        <v>1103831</v>
      </c>
      <c r="C192" s="89">
        <v>2011</v>
      </c>
      <c r="D192" s="89">
        <v>2012</v>
      </c>
      <c r="E192" s="89">
        <v>3</v>
      </c>
    </row>
    <row r="193" spans="1:5" ht="12.75" customHeight="1" x14ac:dyDescent="0.25">
      <c r="A193" s="89">
        <v>2019</v>
      </c>
      <c r="B193" s="89">
        <v>1181819</v>
      </c>
      <c r="C193" s="89">
        <v>2011</v>
      </c>
      <c r="D193" s="89">
        <v>2015</v>
      </c>
      <c r="E193" s="89">
        <v>3</v>
      </c>
    </row>
    <row r="194" spans="1:5" ht="12.75" customHeight="1" x14ac:dyDescent="0.25">
      <c r="A194" s="89">
        <v>2019</v>
      </c>
      <c r="B194" s="89">
        <v>121880</v>
      </c>
      <c r="C194" s="89">
        <v>2012</v>
      </c>
      <c r="D194" s="89">
        <v>2013</v>
      </c>
      <c r="E194" s="89">
        <v>3</v>
      </c>
    </row>
    <row r="195" spans="1:5" ht="12.75" customHeight="1" x14ac:dyDescent="0.25">
      <c r="A195" s="89">
        <v>2019</v>
      </c>
      <c r="B195" s="89">
        <v>88399</v>
      </c>
      <c r="C195" s="89">
        <v>2012</v>
      </c>
      <c r="D195" s="89">
        <v>2014</v>
      </c>
      <c r="E195" s="89">
        <v>3</v>
      </c>
    </row>
    <row r="196" spans="1:5" ht="12.75" customHeight="1" x14ac:dyDescent="0.25">
      <c r="A196" s="89">
        <v>2019</v>
      </c>
      <c r="B196" s="89">
        <v>123569</v>
      </c>
      <c r="C196" s="89">
        <v>2012</v>
      </c>
      <c r="D196" s="89">
        <v>2012</v>
      </c>
      <c r="E196" s="89">
        <v>3</v>
      </c>
    </row>
    <row r="197" spans="1:5" ht="12.75" customHeight="1" x14ac:dyDescent="0.25">
      <c r="A197" s="89">
        <v>2019</v>
      </c>
      <c r="B197" s="89">
        <v>88399</v>
      </c>
      <c r="C197" s="89">
        <v>2012</v>
      </c>
      <c r="D197" s="89">
        <v>2013</v>
      </c>
      <c r="E197" s="89">
        <v>3</v>
      </c>
    </row>
    <row r="198" spans="1:5" ht="12.75" customHeight="1" x14ac:dyDescent="0.25">
      <c r="A198" s="89">
        <v>2019</v>
      </c>
      <c r="B198" s="89">
        <v>1103831</v>
      </c>
      <c r="C198" s="89">
        <v>2012</v>
      </c>
      <c r="D198" s="89">
        <v>2015</v>
      </c>
      <c r="E198" s="89">
        <v>3</v>
      </c>
    </row>
    <row r="199" spans="1:5" ht="12.75" customHeight="1" x14ac:dyDescent="0.25">
      <c r="A199" s="89">
        <v>2019</v>
      </c>
      <c r="B199" s="89">
        <v>123569</v>
      </c>
      <c r="C199" s="89">
        <v>2012</v>
      </c>
      <c r="D199" s="89">
        <v>2013</v>
      </c>
      <c r="E199" s="89">
        <v>3</v>
      </c>
    </row>
    <row r="200" spans="1:5" ht="12.75" customHeight="1" x14ac:dyDescent="0.25">
      <c r="A200" s="89">
        <v>2019</v>
      </c>
      <c r="B200" s="89">
        <v>88399</v>
      </c>
      <c r="C200" s="89">
        <v>2012</v>
      </c>
      <c r="D200" s="89">
        <v>2014</v>
      </c>
      <c r="E200" s="89">
        <v>3</v>
      </c>
    </row>
    <row r="201" spans="1:5" ht="12.75" customHeight="1" x14ac:dyDescent="0.25">
      <c r="A201" s="89">
        <v>2019</v>
      </c>
      <c r="B201" s="89">
        <v>123569</v>
      </c>
      <c r="C201" s="89">
        <v>2012</v>
      </c>
      <c r="D201" s="89">
        <v>2014</v>
      </c>
      <c r="E201" s="89">
        <v>3</v>
      </c>
    </row>
    <row r="202" spans="1:5" ht="12.75" customHeight="1" x14ac:dyDescent="0.25">
      <c r="A202" s="89">
        <v>2019</v>
      </c>
      <c r="B202" s="89">
        <v>88399</v>
      </c>
      <c r="C202" s="89">
        <v>2012</v>
      </c>
      <c r="D202" s="89">
        <v>2013</v>
      </c>
      <c r="E202" s="89">
        <v>3</v>
      </c>
    </row>
    <row r="203" spans="1:5" ht="12.75" customHeight="1" x14ac:dyDescent="0.25">
      <c r="A203" s="89">
        <v>2019</v>
      </c>
      <c r="B203" s="89">
        <v>121880</v>
      </c>
      <c r="C203" s="89">
        <v>2012</v>
      </c>
      <c r="D203" s="89">
        <v>2013</v>
      </c>
      <c r="E203" s="89">
        <v>3</v>
      </c>
    </row>
    <row r="204" spans="1:5" ht="12.75" customHeight="1" x14ac:dyDescent="0.25">
      <c r="A204" s="89">
        <v>2019</v>
      </c>
      <c r="B204" s="89">
        <v>88399</v>
      </c>
      <c r="C204" s="89">
        <v>2012</v>
      </c>
      <c r="D204" s="89">
        <v>2013</v>
      </c>
      <c r="E204" s="89">
        <v>3</v>
      </c>
    </row>
    <row r="205" spans="1:5" ht="12.75" customHeight="1" x14ac:dyDescent="0.25">
      <c r="A205" s="89">
        <v>2019</v>
      </c>
      <c r="B205" s="89">
        <v>123569</v>
      </c>
      <c r="C205" s="89">
        <v>2012</v>
      </c>
      <c r="D205" s="89">
        <v>2014</v>
      </c>
      <c r="E205" s="89">
        <v>3</v>
      </c>
    </row>
    <row r="206" spans="1:5" ht="12.75" customHeight="1" x14ac:dyDescent="0.25">
      <c r="A206" s="89">
        <v>2019</v>
      </c>
      <c r="B206" s="89">
        <v>88399</v>
      </c>
      <c r="C206" s="89">
        <v>2012</v>
      </c>
      <c r="D206" s="89">
        <v>2015</v>
      </c>
      <c r="E206" s="89">
        <v>3</v>
      </c>
    </row>
    <row r="207" spans="1:5" ht="12.75" customHeight="1" x14ac:dyDescent="0.25">
      <c r="A207" s="89">
        <v>2019</v>
      </c>
      <c r="B207" s="89">
        <v>1181815</v>
      </c>
      <c r="C207" s="89">
        <v>2012</v>
      </c>
      <c r="D207" s="89">
        <v>2015</v>
      </c>
      <c r="E207" s="89">
        <v>3</v>
      </c>
    </row>
    <row r="208" spans="1:5" ht="12.75" customHeight="1" x14ac:dyDescent="0.25">
      <c r="A208" s="89">
        <v>2019</v>
      </c>
      <c r="B208" s="89">
        <v>1181815</v>
      </c>
      <c r="C208" s="89">
        <v>2012</v>
      </c>
      <c r="D208" s="89">
        <v>2015</v>
      </c>
      <c r="E208" s="89">
        <v>3</v>
      </c>
    </row>
    <row r="209" spans="1:5" ht="12.75" customHeight="1" x14ac:dyDescent="0.25">
      <c r="A209" s="89">
        <v>2019</v>
      </c>
      <c r="B209" s="89">
        <v>1181819</v>
      </c>
      <c r="C209" s="89">
        <v>2012</v>
      </c>
      <c r="D209" s="89">
        <v>2013</v>
      </c>
      <c r="E209" s="89">
        <v>3</v>
      </c>
    </row>
    <row r="210" spans="1:5" ht="12.75" customHeight="1" x14ac:dyDescent="0.25">
      <c r="A210" s="89">
        <v>2019</v>
      </c>
      <c r="B210" s="89">
        <v>102499</v>
      </c>
      <c r="C210" s="89">
        <v>2012</v>
      </c>
      <c r="D210" s="89">
        <v>2012</v>
      </c>
      <c r="E210" s="89">
        <v>4</v>
      </c>
    </row>
    <row r="211" spans="1:5" ht="12.75" customHeight="1" x14ac:dyDescent="0.25">
      <c r="A211" s="89">
        <v>2019</v>
      </c>
      <c r="B211" s="89">
        <v>102499</v>
      </c>
      <c r="C211" s="89">
        <v>2012</v>
      </c>
      <c r="D211" s="89">
        <v>2013</v>
      </c>
      <c r="E211" s="89">
        <v>4</v>
      </c>
    </row>
    <row r="212" spans="1:5" ht="12.75" customHeight="1" x14ac:dyDescent="0.25">
      <c r="A212" s="89">
        <v>2019</v>
      </c>
      <c r="B212" s="89">
        <v>102499</v>
      </c>
      <c r="C212" s="89">
        <v>2012</v>
      </c>
      <c r="D212" s="89">
        <v>2014</v>
      </c>
      <c r="E212" s="89">
        <v>4</v>
      </c>
    </row>
    <row r="213" spans="1:5" ht="12.75" customHeight="1" x14ac:dyDescent="0.25">
      <c r="A213" s="89">
        <v>2019</v>
      </c>
      <c r="B213" s="89">
        <v>121884</v>
      </c>
      <c r="C213" s="89">
        <v>2012</v>
      </c>
      <c r="D213" s="89">
        <v>2014</v>
      </c>
      <c r="E213" s="89">
        <v>3</v>
      </c>
    </row>
    <row r="214" spans="1:5" ht="12.75" customHeight="1" x14ac:dyDescent="0.25">
      <c r="A214" s="89">
        <v>2019</v>
      </c>
      <c r="B214" s="89">
        <v>1181819</v>
      </c>
      <c r="C214" s="89">
        <v>2012</v>
      </c>
      <c r="D214" s="89">
        <v>2015</v>
      </c>
      <c r="E214" s="89">
        <v>3</v>
      </c>
    </row>
    <row r="215" spans="1:5" ht="12.75" customHeight="1" x14ac:dyDescent="0.25">
      <c r="A215" s="89">
        <v>2019</v>
      </c>
      <c r="B215" s="89">
        <v>121884</v>
      </c>
      <c r="C215" s="89">
        <v>2012</v>
      </c>
      <c r="D215" s="89">
        <v>2013</v>
      </c>
      <c r="E215" s="89">
        <v>3</v>
      </c>
    </row>
    <row r="216" spans="1:5" ht="12.75" customHeight="1" x14ac:dyDescent="0.25">
      <c r="A216" s="89">
        <v>2019</v>
      </c>
      <c r="B216" s="89">
        <v>123569</v>
      </c>
      <c r="C216" s="89">
        <v>2012</v>
      </c>
      <c r="D216" s="89">
        <v>2015</v>
      </c>
      <c r="E216" s="89">
        <v>3</v>
      </c>
    </row>
    <row r="217" spans="1:5" ht="12.75" customHeight="1" x14ac:dyDescent="0.25">
      <c r="A217" s="89">
        <v>2019</v>
      </c>
      <c r="B217" s="89">
        <v>121884</v>
      </c>
      <c r="C217" s="89">
        <v>2012</v>
      </c>
      <c r="D217" s="89">
        <v>2013</v>
      </c>
      <c r="E217" s="89">
        <v>3</v>
      </c>
    </row>
    <row r="218" spans="1:5" ht="12.75" customHeight="1" x14ac:dyDescent="0.25">
      <c r="A218" s="89">
        <v>2019</v>
      </c>
      <c r="B218" s="89">
        <v>88399</v>
      </c>
      <c r="C218" s="89">
        <v>2012</v>
      </c>
      <c r="D218" s="89">
        <v>2013</v>
      </c>
      <c r="E218" s="89">
        <v>3</v>
      </c>
    </row>
    <row r="219" spans="1:5" ht="12.75" customHeight="1" x14ac:dyDescent="0.25">
      <c r="A219" s="89">
        <v>2019</v>
      </c>
      <c r="B219" s="89">
        <v>123569</v>
      </c>
      <c r="C219" s="89">
        <v>2012</v>
      </c>
      <c r="D219" s="89">
        <v>2013</v>
      </c>
      <c r="E219" s="89">
        <v>3</v>
      </c>
    </row>
    <row r="220" spans="1:5" ht="12.75" customHeight="1" x14ac:dyDescent="0.25">
      <c r="A220" s="89">
        <v>2019</v>
      </c>
      <c r="B220" s="89">
        <v>121880</v>
      </c>
      <c r="C220" s="89">
        <v>2012</v>
      </c>
      <c r="D220" s="89">
        <v>2014</v>
      </c>
      <c r="E220" s="89">
        <v>3</v>
      </c>
    </row>
    <row r="221" spans="1:5" ht="12.75" customHeight="1" x14ac:dyDescent="0.25">
      <c r="A221" s="89">
        <v>2019</v>
      </c>
      <c r="B221" s="89">
        <v>121880</v>
      </c>
      <c r="C221" s="89">
        <v>2012</v>
      </c>
      <c r="D221" s="89">
        <v>2013</v>
      </c>
      <c r="E221" s="89">
        <v>3</v>
      </c>
    </row>
    <row r="222" spans="1:5" ht="12.75" customHeight="1" x14ac:dyDescent="0.25">
      <c r="A222" s="89">
        <v>2019</v>
      </c>
      <c r="B222" s="89">
        <v>1117583</v>
      </c>
      <c r="C222" s="89">
        <v>2012</v>
      </c>
      <c r="D222" s="89">
        <v>2015</v>
      </c>
      <c r="E222" s="89">
        <v>3</v>
      </c>
    </row>
    <row r="223" spans="1:5" ht="12.75" customHeight="1" x14ac:dyDescent="0.25">
      <c r="A223" s="89">
        <v>2019</v>
      </c>
      <c r="B223" s="89">
        <v>88399</v>
      </c>
      <c r="C223" s="89">
        <v>2012</v>
      </c>
      <c r="D223" s="89">
        <v>2012</v>
      </c>
      <c r="E223" s="89">
        <v>3</v>
      </c>
    </row>
    <row r="224" spans="1:5" ht="12.75" customHeight="1" x14ac:dyDescent="0.25">
      <c r="A224" s="89">
        <v>2019</v>
      </c>
      <c r="B224" s="89">
        <v>121884</v>
      </c>
      <c r="C224" s="89">
        <v>2012</v>
      </c>
      <c r="D224" s="89">
        <v>2013</v>
      </c>
      <c r="E224" s="89">
        <v>3</v>
      </c>
    </row>
    <row r="225" spans="1:5" ht="12.75" customHeight="1" x14ac:dyDescent="0.25">
      <c r="A225" s="89">
        <v>2019</v>
      </c>
      <c r="B225" s="89">
        <v>1181819</v>
      </c>
      <c r="C225" s="89">
        <v>2012</v>
      </c>
      <c r="D225" s="89">
        <v>2014</v>
      </c>
      <c r="E225" s="89">
        <v>3</v>
      </c>
    </row>
    <row r="226" spans="1:5" ht="12.75" customHeight="1" x14ac:dyDescent="0.25">
      <c r="A226" s="89">
        <v>2019</v>
      </c>
      <c r="B226" s="89">
        <v>1181819</v>
      </c>
      <c r="C226" s="89">
        <v>2012</v>
      </c>
      <c r="D226" s="89">
        <v>2015</v>
      </c>
      <c r="E226" s="89">
        <v>3</v>
      </c>
    </row>
    <row r="227" spans="1:5" ht="12.75" customHeight="1" x14ac:dyDescent="0.25">
      <c r="A227" s="89">
        <v>2019</v>
      </c>
      <c r="B227" s="89">
        <v>121884</v>
      </c>
      <c r="C227" s="89">
        <v>2012</v>
      </c>
      <c r="D227" s="89">
        <v>2014</v>
      </c>
      <c r="E227" s="89">
        <v>3</v>
      </c>
    </row>
    <row r="228" spans="1:5" ht="12.75" customHeight="1" x14ac:dyDescent="0.25">
      <c r="A228" s="89">
        <v>2019</v>
      </c>
      <c r="B228" s="89">
        <v>121884</v>
      </c>
      <c r="C228" s="89">
        <v>2012</v>
      </c>
      <c r="D228" s="89">
        <v>2014</v>
      </c>
      <c r="E228" s="89">
        <v>3</v>
      </c>
    </row>
    <row r="229" spans="1:5" ht="12.75" customHeight="1" x14ac:dyDescent="0.25">
      <c r="A229" s="89">
        <v>2019</v>
      </c>
      <c r="B229" s="89">
        <v>88399</v>
      </c>
      <c r="C229" s="89">
        <v>2012</v>
      </c>
      <c r="D229" s="89">
        <v>2013</v>
      </c>
      <c r="E229" s="89">
        <v>3</v>
      </c>
    </row>
    <row r="230" spans="1:5" ht="12.75" customHeight="1" x14ac:dyDescent="0.25">
      <c r="A230" s="89">
        <v>2019</v>
      </c>
      <c r="B230" s="89">
        <v>1181819</v>
      </c>
      <c r="C230" s="89">
        <v>2012</v>
      </c>
      <c r="D230" s="89">
        <v>2015</v>
      </c>
      <c r="E230" s="89">
        <v>3</v>
      </c>
    </row>
    <row r="231" spans="1:5" ht="12.75" customHeight="1" x14ac:dyDescent="0.25">
      <c r="A231" s="89">
        <v>2019</v>
      </c>
      <c r="B231" s="89">
        <v>1103831</v>
      </c>
      <c r="C231" s="89">
        <v>2012</v>
      </c>
      <c r="D231" s="89">
        <v>2013</v>
      </c>
      <c r="E231" s="89">
        <v>3</v>
      </c>
    </row>
    <row r="232" spans="1:5" ht="12.75" customHeight="1" x14ac:dyDescent="0.25">
      <c r="A232" s="89">
        <v>2019</v>
      </c>
      <c r="B232" s="89">
        <v>121880</v>
      </c>
      <c r="C232" s="89">
        <v>2012</v>
      </c>
      <c r="D232" s="89">
        <v>2013</v>
      </c>
      <c r="E232" s="89">
        <v>3</v>
      </c>
    </row>
    <row r="233" spans="1:5" ht="12.75" customHeight="1" x14ac:dyDescent="0.25">
      <c r="A233" s="89">
        <v>2019</v>
      </c>
      <c r="B233" s="89">
        <v>1117583</v>
      </c>
      <c r="C233" s="89">
        <v>2012</v>
      </c>
      <c r="D233" s="89">
        <v>2017</v>
      </c>
      <c r="E233" s="89">
        <v>3</v>
      </c>
    </row>
    <row r="234" spans="1:5" ht="12.75" customHeight="1" x14ac:dyDescent="0.25">
      <c r="A234" s="89">
        <v>2019</v>
      </c>
      <c r="B234" s="89">
        <v>1181819</v>
      </c>
      <c r="C234" s="89">
        <v>2012</v>
      </c>
      <c r="D234" s="89">
        <v>2015</v>
      </c>
      <c r="E234" s="89">
        <v>3</v>
      </c>
    </row>
    <row r="235" spans="1:5" ht="12.75" customHeight="1" x14ac:dyDescent="0.25">
      <c r="A235" s="89">
        <v>2019</v>
      </c>
      <c r="B235" s="89">
        <v>121884</v>
      </c>
      <c r="C235" s="89">
        <v>2012</v>
      </c>
      <c r="D235" s="89">
        <v>2013</v>
      </c>
      <c r="E235" s="89">
        <v>3</v>
      </c>
    </row>
    <row r="236" spans="1:5" ht="12.75" customHeight="1" x14ac:dyDescent="0.25">
      <c r="A236" s="89">
        <v>2019</v>
      </c>
      <c r="B236" s="89">
        <v>88399</v>
      </c>
      <c r="C236" s="89">
        <v>2012</v>
      </c>
      <c r="D236" s="89">
        <v>2013</v>
      </c>
      <c r="E236" s="89">
        <v>3</v>
      </c>
    </row>
    <row r="237" spans="1:5" ht="12.75" customHeight="1" x14ac:dyDescent="0.25">
      <c r="A237" s="89">
        <v>2019</v>
      </c>
      <c r="B237" s="89">
        <v>121884</v>
      </c>
      <c r="C237" s="89">
        <v>2012</v>
      </c>
      <c r="D237" s="89">
        <v>2013</v>
      </c>
      <c r="E237" s="89">
        <v>3</v>
      </c>
    </row>
    <row r="238" spans="1:5" ht="12.75" customHeight="1" x14ac:dyDescent="0.25">
      <c r="A238" s="89">
        <v>2019</v>
      </c>
      <c r="B238" s="89">
        <v>121880</v>
      </c>
      <c r="C238" s="89">
        <v>2012</v>
      </c>
      <c r="D238" s="89">
        <v>2013</v>
      </c>
      <c r="E238" s="89">
        <v>3</v>
      </c>
    </row>
    <row r="239" spans="1:5" ht="12.75" customHeight="1" x14ac:dyDescent="0.25">
      <c r="A239" s="89">
        <v>2019</v>
      </c>
      <c r="B239" s="89">
        <v>102499</v>
      </c>
      <c r="C239" s="89">
        <v>2012</v>
      </c>
      <c r="D239" s="89">
        <v>2016</v>
      </c>
      <c r="E239" s="89">
        <v>4</v>
      </c>
    </row>
    <row r="240" spans="1:5" ht="12.75" customHeight="1" x14ac:dyDescent="0.25">
      <c r="A240" s="89">
        <v>2019</v>
      </c>
      <c r="B240" s="89">
        <v>121884</v>
      </c>
      <c r="C240" s="89">
        <v>2012</v>
      </c>
      <c r="D240" s="89">
        <v>2013</v>
      </c>
      <c r="E240" s="89">
        <v>3</v>
      </c>
    </row>
    <row r="241" spans="1:5" ht="12.75" customHeight="1" x14ac:dyDescent="0.25">
      <c r="A241" s="89">
        <v>2019</v>
      </c>
      <c r="B241" s="89">
        <v>121884</v>
      </c>
      <c r="C241" s="89">
        <v>2012</v>
      </c>
      <c r="D241" s="89">
        <v>2013</v>
      </c>
      <c r="E241" s="89">
        <v>3</v>
      </c>
    </row>
    <row r="242" spans="1:5" ht="12.75" customHeight="1" x14ac:dyDescent="0.25">
      <c r="A242" s="89">
        <v>2019</v>
      </c>
      <c r="B242" s="89">
        <v>88399</v>
      </c>
      <c r="C242" s="89">
        <v>2012</v>
      </c>
      <c r="D242" s="89">
        <v>2015</v>
      </c>
      <c r="E242" s="89">
        <v>3</v>
      </c>
    </row>
    <row r="243" spans="1:5" ht="12.75" customHeight="1" x14ac:dyDescent="0.25">
      <c r="A243" s="89">
        <v>2019</v>
      </c>
      <c r="B243" s="89">
        <v>121884</v>
      </c>
      <c r="C243" s="89">
        <v>2012</v>
      </c>
      <c r="D243" s="89">
        <v>2014</v>
      </c>
      <c r="E243" s="89">
        <v>3</v>
      </c>
    </row>
    <row r="244" spans="1:5" ht="12.75" customHeight="1" x14ac:dyDescent="0.25">
      <c r="A244" s="89">
        <v>2019</v>
      </c>
      <c r="B244" s="89">
        <v>1319229</v>
      </c>
      <c r="C244" s="89">
        <v>2012</v>
      </c>
      <c r="D244" s="89">
        <v>2017</v>
      </c>
      <c r="E244" s="89">
        <v>3</v>
      </c>
    </row>
    <row r="245" spans="1:5" ht="12.75" customHeight="1" x14ac:dyDescent="0.25">
      <c r="A245" s="89">
        <v>2019</v>
      </c>
      <c r="B245" s="89">
        <v>123569</v>
      </c>
      <c r="C245" s="89">
        <v>2012</v>
      </c>
      <c r="D245" s="89">
        <v>2014</v>
      </c>
      <c r="E245" s="89">
        <v>3</v>
      </c>
    </row>
    <row r="246" spans="1:5" ht="12.75" customHeight="1" x14ac:dyDescent="0.25">
      <c r="A246" s="89">
        <v>2019</v>
      </c>
      <c r="B246" s="89">
        <v>121880</v>
      </c>
      <c r="C246" s="89">
        <v>2013</v>
      </c>
      <c r="D246" s="89">
        <v>2014</v>
      </c>
      <c r="E246" s="89">
        <v>3</v>
      </c>
    </row>
    <row r="247" spans="1:5" ht="12.75" customHeight="1" x14ac:dyDescent="0.25">
      <c r="A247" s="89">
        <v>2019</v>
      </c>
      <c r="B247" s="89">
        <v>1319229</v>
      </c>
      <c r="C247" s="89">
        <v>2013</v>
      </c>
      <c r="D247" s="89">
        <v>2016</v>
      </c>
      <c r="E247" s="89">
        <v>3</v>
      </c>
    </row>
    <row r="248" spans="1:5" ht="12.75" customHeight="1" x14ac:dyDescent="0.25">
      <c r="A248" s="89">
        <v>2019</v>
      </c>
      <c r="B248" s="89">
        <v>102499</v>
      </c>
      <c r="C248" s="89">
        <v>2013</v>
      </c>
      <c r="D248" s="89">
        <v>2013</v>
      </c>
      <c r="E248" s="89">
        <v>4</v>
      </c>
    </row>
    <row r="249" spans="1:5" ht="12.75" customHeight="1" x14ac:dyDescent="0.25">
      <c r="A249" s="89">
        <v>2019</v>
      </c>
      <c r="B249" s="89">
        <v>123569</v>
      </c>
      <c r="C249" s="89">
        <v>2013</v>
      </c>
      <c r="D249" s="89">
        <v>2014</v>
      </c>
      <c r="E249" s="89">
        <v>3</v>
      </c>
    </row>
    <row r="250" spans="1:5" ht="12.75" customHeight="1" x14ac:dyDescent="0.25">
      <c r="A250" s="89">
        <v>2019</v>
      </c>
      <c r="B250" s="89">
        <v>123569</v>
      </c>
      <c r="C250" s="89">
        <v>2013</v>
      </c>
      <c r="D250" s="89">
        <v>2014</v>
      </c>
      <c r="E250" s="89">
        <v>3</v>
      </c>
    </row>
    <row r="251" spans="1:5" ht="12.75" customHeight="1" x14ac:dyDescent="0.25">
      <c r="A251" s="89">
        <v>2019</v>
      </c>
      <c r="B251" s="89">
        <v>102499</v>
      </c>
      <c r="C251" s="89">
        <v>2013</v>
      </c>
      <c r="D251" s="89">
        <v>2013</v>
      </c>
      <c r="E251" s="89">
        <v>4</v>
      </c>
    </row>
    <row r="252" spans="1:5" ht="12.75" customHeight="1" x14ac:dyDescent="0.25">
      <c r="A252" s="89">
        <v>2019</v>
      </c>
      <c r="B252" s="89">
        <v>1181815</v>
      </c>
      <c r="C252" s="89">
        <v>2013</v>
      </c>
      <c r="D252" s="89">
        <v>2014</v>
      </c>
      <c r="E252" s="89">
        <v>3</v>
      </c>
    </row>
    <row r="253" spans="1:5" ht="12.75" customHeight="1" x14ac:dyDescent="0.25">
      <c r="A253" s="89">
        <v>2019</v>
      </c>
      <c r="B253" s="89">
        <v>121884</v>
      </c>
      <c r="C253" s="89">
        <v>2013</v>
      </c>
      <c r="D253" s="89">
        <v>2015</v>
      </c>
      <c r="E253" s="89">
        <v>3</v>
      </c>
    </row>
    <row r="254" spans="1:5" ht="12.75" customHeight="1" x14ac:dyDescent="0.25">
      <c r="A254" s="89">
        <v>2019</v>
      </c>
      <c r="B254" s="89">
        <v>123569</v>
      </c>
      <c r="C254" s="89">
        <v>2013</v>
      </c>
      <c r="D254" s="89">
        <v>2014</v>
      </c>
      <c r="E254" s="89">
        <v>3</v>
      </c>
    </row>
    <row r="255" spans="1:5" ht="12.75" customHeight="1" x14ac:dyDescent="0.25">
      <c r="A255" s="89">
        <v>2019</v>
      </c>
      <c r="B255" s="89">
        <v>123569</v>
      </c>
      <c r="C255" s="89">
        <v>2013</v>
      </c>
      <c r="D255" s="89">
        <v>2016</v>
      </c>
      <c r="E255" s="89">
        <v>3</v>
      </c>
    </row>
    <row r="256" spans="1:5" ht="12.75" customHeight="1" x14ac:dyDescent="0.25">
      <c r="A256" s="89">
        <v>2019</v>
      </c>
      <c r="B256" s="89">
        <v>121880</v>
      </c>
      <c r="C256" s="89">
        <v>2013</v>
      </c>
      <c r="D256" s="89">
        <v>2014</v>
      </c>
      <c r="E256" s="89">
        <v>3</v>
      </c>
    </row>
    <row r="257" spans="1:5" ht="12.75" customHeight="1" x14ac:dyDescent="0.25">
      <c r="A257" s="89">
        <v>2019</v>
      </c>
      <c r="B257" s="89">
        <v>123569</v>
      </c>
      <c r="C257" s="89">
        <v>2013</v>
      </c>
      <c r="D257" s="89">
        <v>2014</v>
      </c>
      <c r="E257" s="89">
        <v>3</v>
      </c>
    </row>
    <row r="258" spans="1:5" ht="12.75" customHeight="1" x14ac:dyDescent="0.25">
      <c r="A258" s="89">
        <v>2019</v>
      </c>
      <c r="B258" s="89">
        <v>1319229</v>
      </c>
      <c r="C258" s="89">
        <v>2013</v>
      </c>
      <c r="D258" s="89">
        <v>2015</v>
      </c>
      <c r="E258" s="89">
        <v>3</v>
      </c>
    </row>
    <row r="259" spans="1:5" ht="12.75" customHeight="1" x14ac:dyDescent="0.25">
      <c r="A259" s="89">
        <v>2019</v>
      </c>
      <c r="B259" s="89">
        <v>123569</v>
      </c>
      <c r="C259" s="89">
        <v>2013</v>
      </c>
      <c r="D259" s="89">
        <v>2015</v>
      </c>
      <c r="E259" s="89">
        <v>3</v>
      </c>
    </row>
    <row r="260" spans="1:5" ht="12.75" customHeight="1" x14ac:dyDescent="0.25">
      <c r="A260" s="89">
        <v>2019</v>
      </c>
      <c r="B260" s="89">
        <v>121880</v>
      </c>
      <c r="C260" s="89">
        <v>2013</v>
      </c>
      <c r="D260" s="89">
        <v>2014</v>
      </c>
      <c r="E260" s="89">
        <v>3</v>
      </c>
    </row>
    <row r="261" spans="1:5" ht="12.75" customHeight="1" x14ac:dyDescent="0.25">
      <c r="A261" s="89">
        <v>2019</v>
      </c>
      <c r="B261" s="89">
        <v>121884</v>
      </c>
      <c r="C261" s="89">
        <v>2013</v>
      </c>
      <c r="D261" s="89">
        <v>2014</v>
      </c>
      <c r="E261" s="89">
        <v>3</v>
      </c>
    </row>
    <row r="262" spans="1:5" ht="12.75" customHeight="1" x14ac:dyDescent="0.25">
      <c r="A262" s="89">
        <v>2019</v>
      </c>
      <c r="B262" s="89">
        <v>121880</v>
      </c>
      <c r="C262" s="89">
        <v>2013</v>
      </c>
      <c r="D262" s="89">
        <v>2015</v>
      </c>
      <c r="E262" s="89">
        <v>3</v>
      </c>
    </row>
    <row r="263" spans="1:5" ht="12.75" customHeight="1" x14ac:dyDescent="0.25">
      <c r="A263" s="89">
        <v>2019</v>
      </c>
      <c r="B263" s="89">
        <v>88399</v>
      </c>
      <c r="C263" s="89">
        <v>2013</v>
      </c>
      <c r="D263" s="89">
        <v>2014</v>
      </c>
      <c r="E263" s="89">
        <v>3</v>
      </c>
    </row>
    <row r="264" spans="1:5" ht="12.75" customHeight="1" x14ac:dyDescent="0.25">
      <c r="A264" s="89">
        <v>2019</v>
      </c>
      <c r="B264" s="89">
        <v>1181819</v>
      </c>
      <c r="C264" s="89">
        <v>2013</v>
      </c>
      <c r="D264" s="89">
        <v>2015</v>
      </c>
      <c r="E264" s="89">
        <v>3</v>
      </c>
    </row>
    <row r="265" spans="1:5" ht="12.75" customHeight="1" x14ac:dyDescent="0.25">
      <c r="A265" s="89">
        <v>2019</v>
      </c>
      <c r="B265" s="89">
        <v>1181819</v>
      </c>
      <c r="C265" s="89">
        <v>2013</v>
      </c>
      <c r="D265" s="89">
        <v>2015</v>
      </c>
      <c r="E265" s="89">
        <v>3</v>
      </c>
    </row>
    <row r="266" spans="1:5" ht="12.75" customHeight="1" x14ac:dyDescent="0.25">
      <c r="A266" s="89">
        <v>2019</v>
      </c>
      <c r="B266" s="89">
        <v>1103831</v>
      </c>
      <c r="C266" s="89">
        <v>2013</v>
      </c>
      <c r="D266" s="89">
        <v>2015</v>
      </c>
      <c r="E266" s="89">
        <v>3</v>
      </c>
    </row>
    <row r="267" spans="1:5" ht="12.75" customHeight="1" x14ac:dyDescent="0.25">
      <c r="A267" s="89">
        <v>2019</v>
      </c>
      <c r="B267" s="89">
        <v>1117583</v>
      </c>
      <c r="C267" s="89">
        <v>2013</v>
      </c>
      <c r="D267" s="89">
        <v>2014</v>
      </c>
      <c r="E267" s="89">
        <v>3</v>
      </c>
    </row>
    <row r="268" spans="1:5" ht="12.75" customHeight="1" x14ac:dyDescent="0.25">
      <c r="A268" s="89">
        <v>2019</v>
      </c>
      <c r="B268" s="89">
        <v>1103831</v>
      </c>
      <c r="C268" s="89">
        <v>2013</v>
      </c>
      <c r="D268" s="89">
        <v>2014</v>
      </c>
      <c r="E268" s="89">
        <v>3</v>
      </c>
    </row>
    <row r="269" spans="1:5" ht="12.75" customHeight="1" x14ac:dyDescent="0.25">
      <c r="A269" s="89">
        <v>2019</v>
      </c>
      <c r="B269" s="89">
        <v>1181819</v>
      </c>
      <c r="C269" s="89">
        <v>2013</v>
      </c>
      <c r="D269" s="89">
        <v>2017</v>
      </c>
      <c r="E269" s="89">
        <v>3</v>
      </c>
    </row>
    <row r="270" spans="1:5" ht="12.75" customHeight="1" x14ac:dyDescent="0.25">
      <c r="A270" s="89">
        <v>2019</v>
      </c>
      <c r="B270" s="89">
        <v>1181819</v>
      </c>
      <c r="C270" s="89">
        <v>2013</v>
      </c>
      <c r="D270" s="89">
        <v>2015</v>
      </c>
      <c r="E270" s="89">
        <v>3</v>
      </c>
    </row>
    <row r="271" spans="1:5" ht="12.75" customHeight="1" x14ac:dyDescent="0.25">
      <c r="A271" s="89">
        <v>2019</v>
      </c>
      <c r="B271" s="89">
        <v>1117583</v>
      </c>
      <c r="C271" s="89">
        <v>2013</v>
      </c>
      <c r="D271" s="89">
        <v>2014</v>
      </c>
      <c r="E271" s="89">
        <v>3</v>
      </c>
    </row>
    <row r="272" spans="1:5" ht="12.75" customHeight="1" x14ac:dyDescent="0.25">
      <c r="A272" s="89">
        <v>2019</v>
      </c>
      <c r="B272" s="89">
        <v>121884</v>
      </c>
      <c r="C272" s="89">
        <v>2013</v>
      </c>
      <c r="D272" s="89">
        <v>2014</v>
      </c>
      <c r="E272" s="89">
        <v>3</v>
      </c>
    </row>
    <row r="273" spans="1:5" ht="12.75" customHeight="1" x14ac:dyDescent="0.25">
      <c r="A273" s="89">
        <v>2019</v>
      </c>
      <c r="B273" s="89">
        <v>1319229</v>
      </c>
      <c r="C273" s="89">
        <v>2013</v>
      </c>
      <c r="D273" s="89">
        <v>2015</v>
      </c>
      <c r="E273" s="89">
        <v>3</v>
      </c>
    </row>
    <row r="274" spans="1:5" ht="12.75" customHeight="1" x14ac:dyDescent="0.25">
      <c r="A274" s="89">
        <v>2019</v>
      </c>
      <c r="B274" s="89">
        <v>1117583</v>
      </c>
      <c r="C274" s="89">
        <v>2013</v>
      </c>
      <c r="D274" s="89">
        <v>2014</v>
      </c>
      <c r="E274" s="89">
        <v>3</v>
      </c>
    </row>
    <row r="275" spans="1:5" ht="12.75" customHeight="1" x14ac:dyDescent="0.25">
      <c r="A275" s="89">
        <v>2019</v>
      </c>
      <c r="B275" s="89">
        <v>121880</v>
      </c>
      <c r="C275" s="89">
        <v>2013</v>
      </c>
      <c r="D275" s="89">
        <v>2014</v>
      </c>
      <c r="E275" s="89">
        <v>3</v>
      </c>
    </row>
    <row r="276" spans="1:5" ht="12.75" customHeight="1" x14ac:dyDescent="0.25">
      <c r="A276" s="89">
        <v>2019</v>
      </c>
      <c r="B276" s="89">
        <v>121880</v>
      </c>
      <c r="C276" s="89">
        <v>2013</v>
      </c>
      <c r="D276" s="89">
        <v>2014</v>
      </c>
      <c r="E276" s="89">
        <v>3</v>
      </c>
    </row>
    <row r="277" spans="1:5" ht="12.75" customHeight="1" x14ac:dyDescent="0.25">
      <c r="A277" s="89">
        <v>2019</v>
      </c>
      <c r="B277" s="89">
        <v>1181819</v>
      </c>
      <c r="C277" s="89">
        <v>2013</v>
      </c>
      <c r="D277" s="89">
        <v>2015</v>
      </c>
      <c r="E277" s="89">
        <v>3</v>
      </c>
    </row>
    <row r="278" spans="1:5" ht="12.75" customHeight="1" x14ac:dyDescent="0.25">
      <c r="A278" s="89">
        <v>2019</v>
      </c>
      <c r="B278" s="89">
        <v>121880</v>
      </c>
      <c r="C278" s="89">
        <v>2013</v>
      </c>
      <c r="D278" s="89">
        <v>2014</v>
      </c>
      <c r="E278" s="89">
        <v>3</v>
      </c>
    </row>
    <row r="279" spans="1:5" ht="12.75" customHeight="1" x14ac:dyDescent="0.25">
      <c r="A279" s="89">
        <v>2019</v>
      </c>
      <c r="B279" s="89">
        <v>1103831</v>
      </c>
      <c r="C279" s="89">
        <v>2013</v>
      </c>
      <c r="D279" s="89">
        <v>2014</v>
      </c>
      <c r="E279" s="89">
        <v>3</v>
      </c>
    </row>
    <row r="280" spans="1:5" ht="12.75" customHeight="1" x14ac:dyDescent="0.25">
      <c r="A280" s="89">
        <v>2019</v>
      </c>
      <c r="B280" s="89">
        <v>1181819</v>
      </c>
      <c r="C280" s="89">
        <v>2013</v>
      </c>
      <c r="D280" s="89">
        <v>2014</v>
      </c>
      <c r="E280" s="89">
        <v>3</v>
      </c>
    </row>
    <row r="281" spans="1:5" ht="12.75" customHeight="1" x14ac:dyDescent="0.25">
      <c r="A281" s="89">
        <v>2019</v>
      </c>
      <c r="B281" s="89">
        <v>1103831</v>
      </c>
      <c r="C281" s="89">
        <v>2013</v>
      </c>
      <c r="D281" s="89">
        <v>2015</v>
      </c>
      <c r="E281" s="89">
        <v>3</v>
      </c>
    </row>
    <row r="282" spans="1:5" ht="12.75" customHeight="1" x14ac:dyDescent="0.25">
      <c r="A282" s="89">
        <v>2019</v>
      </c>
      <c r="B282" s="89">
        <v>88399</v>
      </c>
      <c r="C282" s="89">
        <v>2013</v>
      </c>
      <c r="D282" s="89">
        <v>2014</v>
      </c>
      <c r="E282" s="89">
        <v>3</v>
      </c>
    </row>
    <row r="283" spans="1:5" ht="12.75" customHeight="1" x14ac:dyDescent="0.25">
      <c r="A283" s="89">
        <v>2019</v>
      </c>
      <c r="B283" s="89">
        <v>1181815</v>
      </c>
      <c r="C283" s="89">
        <v>2013</v>
      </c>
      <c r="D283" s="89">
        <v>2014</v>
      </c>
      <c r="E283" s="89">
        <v>3</v>
      </c>
    </row>
    <row r="284" spans="1:5" ht="12.75" customHeight="1" x14ac:dyDescent="0.25">
      <c r="A284" s="89">
        <v>2019</v>
      </c>
      <c r="B284" s="89">
        <v>102499</v>
      </c>
      <c r="C284" s="89">
        <v>2013</v>
      </c>
      <c r="D284" s="89">
        <v>2016</v>
      </c>
      <c r="E284" s="89">
        <v>4</v>
      </c>
    </row>
    <row r="285" spans="1:5" ht="12.75" customHeight="1" x14ac:dyDescent="0.25">
      <c r="A285" s="89">
        <v>2019</v>
      </c>
      <c r="B285" s="89">
        <v>1181819</v>
      </c>
      <c r="C285" s="89">
        <v>2013</v>
      </c>
      <c r="D285" s="89">
        <v>2015</v>
      </c>
      <c r="E285" s="89">
        <v>3</v>
      </c>
    </row>
    <row r="286" spans="1:5" ht="12.75" customHeight="1" x14ac:dyDescent="0.25">
      <c r="A286" s="89">
        <v>2019</v>
      </c>
      <c r="B286" s="89">
        <v>1181819</v>
      </c>
      <c r="C286" s="89">
        <v>2013</v>
      </c>
      <c r="D286" s="89">
        <v>2015</v>
      </c>
      <c r="E286" s="89">
        <v>3</v>
      </c>
    </row>
    <row r="287" spans="1:5" ht="12.75" customHeight="1" x14ac:dyDescent="0.25">
      <c r="A287" s="89">
        <v>2019</v>
      </c>
      <c r="B287" s="89">
        <v>121880</v>
      </c>
      <c r="C287" s="89">
        <v>2013</v>
      </c>
      <c r="D287" s="89">
        <v>2015</v>
      </c>
      <c r="E287" s="89">
        <v>3</v>
      </c>
    </row>
    <row r="288" spans="1:5" ht="12.75" customHeight="1" x14ac:dyDescent="0.25">
      <c r="A288" s="89">
        <v>2019</v>
      </c>
      <c r="B288" s="89">
        <v>121880</v>
      </c>
      <c r="C288" s="89">
        <v>2013</v>
      </c>
      <c r="D288" s="89">
        <v>2014</v>
      </c>
      <c r="E288" s="89">
        <v>3</v>
      </c>
    </row>
    <row r="289" spans="1:5" ht="12.75" customHeight="1" x14ac:dyDescent="0.25">
      <c r="A289" s="89">
        <v>2019</v>
      </c>
      <c r="B289" s="89">
        <v>121880</v>
      </c>
      <c r="C289" s="89">
        <v>2013</v>
      </c>
      <c r="D289" s="89">
        <v>2015</v>
      </c>
      <c r="E289" s="89">
        <v>3</v>
      </c>
    </row>
    <row r="290" spans="1:5" ht="12.75" customHeight="1" x14ac:dyDescent="0.25">
      <c r="A290" s="89">
        <v>2019</v>
      </c>
      <c r="B290" s="89">
        <v>1117583</v>
      </c>
      <c r="C290" s="89">
        <v>2013</v>
      </c>
      <c r="D290" s="89">
        <v>2015</v>
      </c>
      <c r="E290" s="89">
        <v>3</v>
      </c>
    </row>
    <row r="291" spans="1:5" ht="12.75" customHeight="1" x14ac:dyDescent="0.25">
      <c r="A291" s="89">
        <v>2019</v>
      </c>
      <c r="B291" s="89">
        <v>1103831</v>
      </c>
      <c r="C291" s="89">
        <v>2013</v>
      </c>
      <c r="D291" s="89">
        <v>2015</v>
      </c>
      <c r="E291" s="89">
        <v>3</v>
      </c>
    </row>
    <row r="292" spans="1:5" ht="12.75" customHeight="1" x14ac:dyDescent="0.25">
      <c r="A292" s="89">
        <v>2019</v>
      </c>
      <c r="B292" s="89">
        <v>1181819</v>
      </c>
      <c r="C292" s="89">
        <v>2013</v>
      </c>
      <c r="D292" s="89">
        <v>2016</v>
      </c>
      <c r="E292" s="89">
        <v>3</v>
      </c>
    </row>
    <row r="293" spans="1:5" ht="12.75" customHeight="1" x14ac:dyDescent="0.25">
      <c r="A293" s="89">
        <v>2019</v>
      </c>
      <c r="B293" s="89">
        <v>1117583</v>
      </c>
      <c r="C293" s="89">
        <v>2013</v>
      </c>
      <c r="D293" s="89">
        <v>2015</v>
      </c>
      <c r="E293" s="89">
        <v>3</v>
      </c>
    </row>
    <row r="294" spans="1:5" ht="12.75" customHeight="1" x14ac:dyDescent="0.25">
      <c r="A294" s="89">
        <v>2019</v>
      </c>
      <c r="B294" s="89">
        <v>88399</v>
      </c>
      <c r="C294" s="89">
        <v>2013</v>
      </c>
      <c r="D294" s="89">
        <v>2015</v>
      </c>
      <c r="E294" s="89">
        <v>3</v>
      </c>
    </row>
    <row r="295" spans="1:5" ht="12.75" customHeight="1" x14ac:dyDescent="0.25">
      <c r="A295" s="89">
        <v>2019</v>
      </c>
      <c r="B295" s="89">
        <v>121884</v>
      </c>
      <c r="C295" s="89">
        <v>2013</v>
      </c>
      <c r="D295" s="89">
        <v>2014</v>
      </c>
      <c r="E295" s="89">
        <v>3</v>
      </c>
    </row>
    <row r="296" spans="1:5" ht="12.75" customHeight="1" x14ac:dyDescent="0.25">
      <c r="A296" s="89">
        <v>2019</v>
      </c>
      <c r="B296" s="89">
        <v>121880</v>
      </c>
      <c r="C296" s="89">
        <v>2013</v>
      </c>
      <c r="D296" s="89">
        <v>2015</v>
      </c>
      <c r="E296" s="89">
        <v>3</v>
      </c>
    </row>
    <row r="297" spans="1:5" ht="12.75" customHeight="1" x14ac:dyDescent="0.25">
      <c r="A297" s="89">
        <v>2019</v>
      </c>
      <c r="B297" s="89">
        <v>1117583</v>
      </c>
      <c r="C297" s="89">
        <v>2013</v>
      </c>
      <c r="D297" s="89">
        <v>2015</v>
      </c>
      <c r="E297" s="89">
        <v>3</v>
      </c>
    </row>
    <row r="298" spans="1:5" ht="12.75" customHeight="1" x14ac:dyDescent="0.25">
      <c r="A298" s="89">
        <v>2019</v>
      </c>
      <c r="B298" s="89">
        <v>123569</v>
      </c>
      <c r="C298" s="89">
        <v>2013</v>
      </c>
      <c r="D298" s="89">
        <v>2014</v>
      </c>
      <c r="E298" s="89">
        <v>3</v>
      </c>
    </row>
    <row r="299" spans="1:5" ht="12.75" customHeight="1" x14ac:dyDescent="0.25">
      <c r="A299" s="89">
        <v>2019</v>
      </c>
      <c r="B299" s="89">
        <v>1103831</v>
      </c>
      <c r="C299" s="89">
        <v>2014</v>
      </c>
      <c r="D299" s="89">
        <v>2015</v>
      </c>
      <c r="E299" s="89">
        <v>3</v>
      </c>
    </row>
    <row r="300" spans="1:5" ht="12.75" customHeight="1" x14ac:dyDescent="0.25">
      <c r="A300" s="89">
        <v>2019</v>
      </c>
      <c r="B300" s="89">
        <v>1181815</v>
      </c>
      <c r="C300" s="89">
        <v>2014</v>
      </c>
      <c r="D300" s="89">
        <v>2015</v>
      </c>
      <c r="E300" s="89">
        <v>3</v>
      </c>
    </row>
    <row r="301" spans="1:5" ht="12.75" customHeight="1" x14ac:dyDescent="0.25">
      <c r="A301" s="89">
        <v>2019</v>
      </c>
      <c r="B301" s="89">
        <v>88399</v>
      </c>
      <c r="C301" s="89">
        <v>2014</v>
      </c>
      <c r="D301" s="89">
        <v>2015</v>
      </c>
      <c r="E301" s="89">
        <v>3</v>
      </c>
    </row>
    <row r="302" spans="1:5" ht="12.75" customHeight="1" x14ac:dyDescent="0.25">
      <c r="A302" s="89">
        <v>2019</v>
      </c>
      <c r="B302" s="89">
        <v>1319229</v>
      </c>
      <c r="C302" s="89">
        <v>2014</v>
      </c>
      <c r="D302" s="89">
        <v>2015</v>
      </c>
      <c r="E302" s="89">
        <v>3</v>
      </c>
    </row>
    <row r="303" spans="1:5" ht="12.75" customHeight="1" x14ac:dyDescent="0.25">
      <c r="A303" s="89">
        <v>2019</v>
      </c>
      <c r="B303" s="89">
        <v>123569</v>
      </c>
      <c r="C303" s="89">
        <v>2014</v>
      </c>
      <c r="D303" s="89">
        <v>2015</v>
      </c>
      <c r="E303" s="89">
        <v>3</v>
      </c>
    </row>
    <row r="304" spans="1:5" ht="12.75" customHeight="1" x14ac:dyDescent="0.25">
      <c r="A304" s="89">
        <v>2019</v>
      </c>
      <c r="B304" s="89">
        <v>88399</v>
      </c>
      <c r="C304" s="89">
        <v>2014</v>
      </c>
      <c r="D304" s="89">
        <v>2015</v>
      </c>
      <c r="E304" s="89">
        <v>3</v>
      </c>
    </row>
    <row r="305" spans="1:5" ht="12.75" customHeight="1" x14ac:dyDescent="0.25">
      <c r="A305" s="89">
        <v>2019</v>
      </c>
      <c r="B305" s="89">
        <v>1181819</v>
      </c>
      <c r="C305" s="89">
        <v>2014</v>
      </c>
      <c r="D305" s="89">
        <v>2015</v>
      </c>
      <c r="E305" s="89">
        <v>3</v>
      </c>
    </row>
    <row r="306" spans="1:5" ht="12.75" customHeight="1" x14ac:dyDescent="0.25">
      <c r="A306" s="89">
        <v>2019</v>
      </c>
      <c r="B306" s="89">
        <v>1319229</v>
      </c>
      <c r="C306" s="89">
        <v>2014</v>
      </c>
      <c r="D306" s="89">
        <v>2015</v>
      </c>
      <c r="E306" s="89">
        <v>3</v>
      </c>
    </row>
    <row r="307" spans="1:5" ht="12.75" customHeight="1" x14ac:dyDescent="0.25">
      <c r="A307" s="89">
        <v>2019</v>
      </c>
      <c r="B307" s="89">
        <v>1117583</v>
      </c>
      <c r="C307" s="89">
        <v>2014</v>
      </c>
      <c r="D307" s="89">
        <v>2014</v>
      </c>
      <c r="E307" s="89">
        <v>3</v>
      </c>
    </row>
    <row r="308" spans="1:5" ht="12.75" customHeight="1" x14ac:dyDescent="0.25">
      <c r="A308" s="89">
        <v>2019</v>
      </c>
      <c r="B308" s="89">
        <v>1103831</v>
      </c>
      <c r="C308" s="89">
        <v>2014</v>
      </c>
      <c r="D308" s="89">
        <v>2015</v>
      </c>
      <c r="E308" s="89">
        <v>3</v>
      </c>
    </row>
    <row r="309" spans="1:5" ht="12.75" customHeight="1" x14ac:dyDescent="0.25">
      <c r="A309" s="89">
        <v>2019</v>
      </c>
      <c r="B309" s="89">
        <v>121880</v>
      </c>
      <c r="C309" s="89">
        <v>2014</v>
      </c>
      <c r="D309" s="89">
        <v>2015</v>
      </c>
      <c r="E309" s="89">
        <v>3</v>
      </c>
    </row>
    <row r="310" spans="1:5" ht="12.75" customHeight="1" x14ac:dyDescent="0.25">
      <c r="A310" s="89">
        <v>2019</v>
      </c>
      <c r="B310" s="89">
        <v>1117583</v>
      </c>
      <c r="C310" s="89">
        <v>2014</v>
      </c>
      <c r="D310" s="89">
        <v>2015</v>
      </c>
      <c r="E310" s="89">
        <v>3</v>
      </c>
    </row>
    <row r="311" spans="1:5" ht="12.75" customHeight="1" x14ac:dyDescent="0.25">
      <c r="A311" s="89">
        <v>2019</v>
      </c>
      <c r="B311" s="89">
        <v>1319229</v>
      </c>
      <c r="C311" s="89">
        <v>2014</v>
      </c>
      <c r="D311" s="89">
        <v>2015</v>
      </c>
      <c r="E311" s="89">
        <v>3</v>
      </c>
    </row>
    <row r="312" spans="1:5" ht="12.75" customHeight="1" x14ac:dyDescent="0.25">
      <c r="A312" s="89">
        <v>2019</v>
      </c>
      <c r="B312" s="89">
        <v>121880</v>
      </c>
      <c r="C312" s="89">
        <v>2014</v>
      </c>
      <c r="D312" s="89">
        <v>2015</v>
      </c>
      <c r="E312" s="89">
        <v>3</v>
      </c>
    </row>
    <row r="313" spans="1:5" ht="12.75" customHeight="1" x14ac:dyDescent="0.25">
      <c r="A313" s="89">
        <v>2019</v>
      </c>
      <c r="B313" s="89">
        <v>1181819</v>
      </c>
      <c r="C313" s="89">
        <v>2014</v>
      </c>
      <c r="D313" s="89">
        <v>2015</v>
      </c>
      <c r="E313" s="89">
        <v>3</v>
      </c>
    </row>
    <row r="314" spans="1:5" ht="12.75" customHeight="1" x14ac:dyDescent="0.25">
      <c r="A314" s="89">
        <v>2019</v>
      </c>
      <c r="B314" s="89">
        <v>123569</v>
      </c>
      <c r="C314" s="89">
        <v>2014</v>
      </c>
      <c r="D314" s="89">
        <v>2015</v>
      </c>
      <c r="E314" s="89">
        <v>3</v>
      </c>
    </row>
    <row r="315" spans="1:5" ht="12.75" customHeight="1" x14ac:dyDescent="0.25">
      <c r="A315" s="89">
        <v>2019</v>
      </c>
      <c r="B315" s="89">
        <v>1103831</v>
      </c>
      <c r="C315" s="89">
        <v>2014</v>
      </c>
      <c r="D315" s="89">
        <v>2015</v>
      </c>
      <c r="E315" s="89">
        <v>3</v>
      </c>
    </row>
    <row r="316" spans="1:5" ht="12.75" customHeight="1" x14ac:dyDescent="0.25">
      <c r="A316" s="89">
        <v>2019</v>
      </c>
      <c r="B316" s="89">
        <v>1103831</v>
      </c>
      <c r="C316" s="89">
        <v>2014</v>
      </c>
      <c r="D316" s="89">
        <v>2015</v>
      </c>
      <c r="E316" s="89">
        <v>3</v>
      </c>
    </row>
    <row r="317" spans="1:5" ht="12.75" customHeight="1" x14ac:dyDescent="0.25">
      <c r="A317" s="89">
        <v>2019</v>
      </c>
      <c r="B317" s="89">
        <v>1319229</v>
      </c>
      <c r="C317" s="89">
        <v>2014</v>
      </c>
      <c r="D317" s="89">
        <v>2016</v>
      </c>
      <c r="E317" s="89">
        <v>3</v>
      </c>
    </row>
    <row r="318" spans="1:5" ht="12.75" customHeight="1" x14ac:dyDescent="0.25">
      <c r="A318" s="89">
        <v>2019</v>
      </c>
      <c r="B318" s="89">
        <v>1181815</v>
      </c>
      <c r="C318" s="89">
        <v>2014</v>
      </c>
      <c r="D318" s="89">
        <v>2015</v>
      </c>
      <c r="E318" s="89">
        <v>3</v>
      </c>
    </row>
    <row r="319" spans="1:5" ht="12.75" customHeight="1" x14ac:dyDescent="0.25">
      <c r="A319" s="89">
        <v>2019</v>
      </c>
      <c r="B319" s="89">
        <v>123569</v>
      </c>
      <c r="C319" s="89">
        <v>2014</v>
      </c>
      <c r="D319" s="89">
        <v>2015</v>
      </c>
      <c r="E319" s="89">
        <v>3</v>
      </c>
    </row>
    <row r="320" spans="1:5" ht="12.75" customHeight="1" x14ac:dyDescent="0.25">
      <c r="A320" s="89">
        <v>2019</v>
      </c>
      <c r="B320" s="89">
        <v>1181815</v>
      </c>
      <c r="C320" s="89">
        <v>2014</v>
      </c>
      <c r="D320" s="89">
        <v>2015</v>
      </c>
      <c r="E320" s="89">
        <v>3</v>
      </c>
    </row>
    <row r="321" spans="1:5" ht="12.75" customHeight="1" x14ac:dyDescent="0.25">
      <c r="A321" s="89">
        <v>2019</v>
      </c>
      <c r="B321" s="89">
        <v>88399</v>
      </c>
      <c r="C321" s="89">
        <v>2014</v>
      </c>
      <c r="D321" s="89">
        <v>2015</v>
      </c>
      <c r="E321" s="89">
        <v>3</v>
      </c>
    </row>
    <row r="322" spans="1:5" ht="12.75" customHeight="1" x14ac:dyDescent="0.25">
      <c r="A322" s="89">
        <v>2019</v>
      </c>
      <c r="B322" s="89">
        <v>1319229</v>
      </c>
      <c r="C322" s="89">
        <v>2014</v>
      </c>
      <c r="D322" s="89">
        <v>2015</v>
      </c>
      <c r="E322" s="89">
        <v>3</v>
      </c>
    </row>
    <row r="323" spans="1:5" ht="12.75" customHeight="1" x14ac:dyDescent="0.25">
      <c r="A323" s="89">
        <v>2019</v>
      </c>
      <c r="B323" s="89">
        <v>1319229</v>
      </c>
      <c r="C323" s="89">
        <v>2014</v>
      </c>
      <c r="D323" s="89">
        <v>2015</v>
      </c>
      <c r="E323" s="89">
        <v>3</v>
      </c>
    </row>
    <row r="324" spans="1:5" ht="12.75" customHeight="1" x14ac:dyDescent="0.25">
      <c r="A324" s="89">
        <v>2019</v>
      </c>
      <c r="B324" s="89">
        <v>1319229</v>
      </c>
      <c r="C324" s="89">
        <v>2014</v>
      </c>
      <c r="D324" s="89">
        <v>2015</v>
      </c>
      <c r="E324" s="89">
        <v>3</v>
      </c>
    </row>
    <row r="325" spans="1:5" ht="12.75" customHeight="1" x14ac:dyDescent="0.25">
      <c r="A325" s="89">
        <v>2019</v>
      </c>
      <c r="B325" s="89">
        <v>1181819</v>
      </c>
      <c r="C325" s="89">
        <v>2014</v>
      </c>
      <c r="D325" s="89">
        <v>2015</v>
      </c>
      <c r="E325" s="89">
        <v>3</v>
      </c>
    </row>
    <row r="326" spans="1:5" ht="12.75" customHeight="1" x14ac:dyDescent="0.25">
      <c r="A326" s="89">
        <v>2019</v>
      </c>
      <c r="B326" s="89">
        <v>88399</v>
      </c>
      <c r="C326" s="89">
        <v>2014</v>
      </c>
      <c r="D326" s="89">
        <v>2015</v>
      </c>
      <c r="E326" s="89">
        <v>3</v>
      </c>
    </row>
    <row r="327" spans="1:5" ht="12.75" customHeight="1" x14ac:dyDescent="0.25">
      <c r="A327" s="89">
        <v>2019</v>
      </c>
      <c r="B327" s="89">
        <v>1319229</v>
      </c>
      <c r="C327" s="89">
        <v>2014</v>
      </c>
      <c r="D327" s="89">
        <v>2015</v>
      </c>
      <c r="E327" s="89">
        <v>3</v>
      </c>
    </row>
    <row r="328" spans="1:5" ht="12.75" customHeight="1" x14ac:dyDescent="0.25">
      <c r="A328" s="89">
        <v>2019</v>
      </c>
      <c r="B328" s="89">
        <v>1181819</v>
      </c>
      <c r="C328" s="89">
        <v>2014</v>
      </c>
      <c r="D328" s="89">
        <v>2015</v>
      </c>
      <c r="E328" s="89">
        <v>3</v>
      </c>
    </row>
    <row r="329" spans="1:5" ht="12.75" customHeight="1" x14ac:dyDescent="0.25">
      <c r="A329" s="89">
        <v>2019</v>
      </c>
      <c r="B329" s="89">
        <v>123569</v>
      </c>
      <c r="C329" s="89">
        <v>2014</v>
      </c>
      <c r="D329" s="89">
        <v>2015</v>
      </c>
      <c r="E329" s="89">
        <v>3</v>
      </c>
    </row>
    <row r="330" spans="1:5" ht="12.75" customHeight="1" x14ac:dyDescent="0.25">
      <c r="A330" s="89">
        <v>2019</v>
      </c>
      <c r="B330" s="89">
        <v>121880</v>
      </c>
      <c r="C330" s="89">
        <v>2014</v>
      </c>
      <c r="D330" s="89">
        <v>2014</v>
      </c>
      <c r="E330" s="89">
        <v>3</v>
      </c>
    </row>
    <row r="331" spans="1:5" ht="12.75" customHeight="1" x14ac:dyDescent="0.25">
      <c r="A331" s="89">
        <v>2019</v>
      </c>
      <c r="B331" s="89">
        <v>1103831</v>
      </c>
      <c r="C331" s="89">
        <v>2014</v>
      </c>
      <c r="D331" s="89">
        <v>2015</v>
      </c>
      <c r="E331" s="89">
        <v>3</v>
      </c>
    </row>
    <row r="332" spans="1:5" ht="12.75" customHeight="1" x14ac:dyDescent="0.25">
      <c r="A332" s="89">
        <v>2019</v>
      </c>
      <c r="B332" s="89">
        <v>1103831</v>
      </c>
      <c r="C332" s="89">
        <v>2014</v>
      </c>
      <c r="D332" s="89">
        <v>2015</v>
      </c>
      <c r="E332" s="89">
        <v>3</v>
      </c>
    </row>
    <row r="333" spans="1:5" ht="12.75" customHeight="1" x14ac:dyDescent="0.25">
      <c r="A333" s="89">
        <v>2019</v>
      </c>
      <c r="B333" s="89">
        <v>1103831</v>
      </c>
      <c r="C333" s="89">
        <v>2014</v>
      </c>
      <c r="D333" s="89">
        <v>2015</v>
      </c>
      <c r="E333" s="89">
        <v>3</v>
      </c>
    </row>
    <row r="334" spans="1:5" ht="12.75" customHeight="1" x14ac:dyDescent="0.25">
      <c r="A334" s="89">
        <v>2019</v>
      </c>
      <c r="B334" s="89">
        <v>1117583</v>
      </c>
      <c r="C334" s="89">
        <v>2014</v>
      </c>
      <c r="D334" s="89">
        <v>2015</v>
      </c>
      <c r="E334" s="89">
        <v>3</v>
      </c>
    </row>
    <row r="335" spans="1:5" ht="12.75" customHeight="1" x14ac:dyDescent="0.25">
      <c r="A335" s="89">
        <v>2019</v>
      </c>
      <c r="B335" s="89">
        <v>1103831</v>
      </c>
      <c r="C335" s="89">
        <v>2014</v>
      </c>
      <c r="D335" s="89">
        <v>2015</v>
      </c>
      <c r="E335" s="89">
        <v>3</v>
      </c>
    </row>
    <row r="336" spans="1:5" ht="12.75" customHeight="1" x14ac:dyDescent="0.25">
      <c r="A336" s="89">
        <v>2019</v>
      </c>
      <c r="B336" s="89">
        <v>1181819</v>
      </c>
      <c r="C336" s="89">
        <v>2014</v>
      </c>
      <c r="D336" s="89">
        <v>2015</v>
      </c>
      <c r="E336" s="89">
        <v>3</v>
      </c>
    </row>
    <row r="337" spans="1:5" ht="12.75" customHeight="1" x14ac:dyDescent="0.25">
      <c r="A337" s="89">
        <v>2019</v>
      </c>
      <c r="B337" s="89">
        <v>123569</v>
      </c>
      <c r="C337" s="89">
        <v>2014</v>
      </c>
      <c r="D337" s="89">
        <v>2010</v>
      </c>
      <c r="E337" s="89">
        <v>3</v>
      </c>
    </row>
    <row r="338" spans="1:5" ht="12.75" customHeight="1" x14ac:dyDescent="0.25">
      <c r="A338" s="89">
        <v>2019</v>
      </c>
      <c r="B338" s="89">
        <v>1117583</v>
      </c>
      <c r="C338" s="89">
        <v>2014</v>
      </c>
      <c r="D338" s="89">
        <v>2014</v>
      </c>
      <c r="E338" s="89">
        <v>3</v>
      </c>
    </row>
    <row r="339" spans="1:5" ht="12.75" customHeight="1" x14ac:dyDescent="0.25">
      <c r="A339" s="89">
        <v>2019</v>
      </c>
      <c r="B339" s="89">
        <v>1103831</v>
      </c>
      <c r="C339" s="89">
        <v>2014</v>
      </c>
      <c r="D339" s="89">
        <v>2015</v>
      </c>
      <c r="E339" s="89">
        <v>3</v>
      </c>
    </row>
    <row r="340" spans="1:5" ht="12.75" customHeight="1" x14ac:dyDescent="0.25">
      <c r="A340" s="89">
        <v>2019</v>
      </c>
      <c r="B340" s="89">
        <v>1117583</v>
      </c>
      <c r="C340" s="89">
        <v>2014</v>
      </c>
      <c r="D340" s="89">
        <v>2015</v>
      </c>
      <c r="E340" s="89">
        <v>3</v>
      </c>
    </row>
    <row r="341" spans="1:5" ht="12.75" customHeight="1" x14ac:dyDescent="0.25">
      <c r="A341" s="89">
        <v>2019</v>
      </c>
      <c r="B341" s="89">
        <v>88399</v>
      </c>
      <c r="C341" s="89">
        <v>2014</v>
      </c>
      <c r="D341" s="89">
        <v>2015</v>
      </c>
      <c r="E341" s="89">
        <v>3</v>
      </c>
    </row>
    <row r="342" spans="1:5" ht="12.75" customHeight="1" x14ac:dyDescent="0.25">
      <c r="A342" s="89">
        <v>2019</v>
      </c>
      <c r="B342" s="89">
        <v>121884</v>
      </c>
      <c r="C342" s="89">
        <v>2014</v>
      </c>
      <c r="D342" s="89">
        <v>2015</v>
      </c>
      <c r="E342" s="89">
        <v>3</v>
      </c>
    </row>
    <row r="343" spans="1:5" ht="12.75" customHeight="1" x14ac:dyDescent="0.25">
      <c r="A343" s="89">
        <v>2019</v>
      </c>
      <c r="B343" s="89">
        <v>123569</v>
      </c>
      <c r="C343" s="89">
        <v>2014</v>
      </c>
      <c r="D343" s="89">
        <v>2015</v>
      </c>
      <c r="E343" s="89">
        <v>3</v>
      </c>
    </row>
    <row r="344" spans="1:5" ht="12.75" customHeight="1" x14ac:dyDescent="0.25">
      <c r="A344" s="89">
        <v>2019</v>
      </c>
      <c r="B344" s="89">
        <v>1103831</v>
      </c>
      <c r="C344" s="89">
        <v>2014</v>
      </c>
      <c r="D344" s="89">
        <v>2015</v>
      </c>
      <c r="E344" s="89">
        <v>3</v>
      </c>
    </row>
    <row r="345" spans="1:5" ht="12.75" customHeight="1" x14ac:dyDescent="0.25">
      <c r="A345" s="89">
        <v>2019</v>
      </c>
      <c r="B345" s="89">
        <v>1181819</v>
      </c>
      <c r="C345" s="89">
        <v>2014</v>
      </c>
      <c r="D345" s="89">
        <v>2015</v>
      </c>
      <c r="E345" s="89">
        <v>3</v>
      </c>
    </row>
    <row r="346" spans="1:5" ht="12.75" customHeight="1" x14ac:dyDescent="0.25">
      <c r="A346" s="89">
        <v>2019</v>
      </c>
      <c r="B346" s="89">
        <v>1103831</v>
      </c>
      <c r="C346" s="89">
        <v>2014</v>
      </c>
      <c r="D346" s="89">
        <v>2015</v>
      </c>
      <c r="E346" s="89">
        <v>3</v>
      </c>
    </row>
    <row r="347" spans="1:5" ht="12.75" customHeight="1" x14ac:dyDescent="0.25">
      <c r="A347" s="89">
        <v>2019</v>
      </c>
      <c r="B347" s="89">
        <v>1103831</v>
      </c>
      <c r="C347" s="89">
        <v>2014</v>
      </c>
      <c r="D347" s="89">
        <v>2015</v>
      </c>
      <c r="E347" s="89">
        <v>3</v>
      </c>
    </row>
    <row r="348" spans="1:5" ht="12.75" customHeight="1" x14ac:dyDescent="0.25">
      <c r="A348" s="89">
        <v>2019</v>
      </c>
      <c r="B348" s="89">
        <v>1181819</v>
      </c>
      <c r="C348" s="89">
        <v>2014</v>
      </c>
      <c r="D348" s="89">
        <v>2015</v>
      </c>
      <c r="E348" s="89">
        <v>3</v>
      </c>
    </row>
    <row r="349" spans="1:5" ht="12.75" customHeight="1" x14ac:dyDescent="0.25">
      <c r="A349" s="89">
        <v>2019</v>
      </c>
      <c r="B349" s="89">
        <v>1103831</v>
      </c>
      <c r="C349" s="89">
        <v>2014</v>
      </c>
      <c r="D349" s="89">
        <v>2015</v>
      </c>
      <c r="E349" s="89">
        <v>3</v>
      </c>
    </row>
    <row r="350" spans="1:5" ht="12.75" customHeight="1" x14ac:dyDescent="0.25">
      <c r="A350" s="89">
        <v>2019</v>
      </c>
      <c r="B350" s="89">
        <v>121880</v>
      </c>
      <c r="C350" s="89">
        <v>2014</v>
      </c>
      <c r="D350" s="89">
        <v>2015</v>
      </c>
      <c r="E350" s="89">
        <v>3</v>
      </c>
    </row>
    <row r="351" spans="1:5" ht="12.75" customHeight="1" x14ac:dyDescent="0.25">
      <c r="A351" s="89">
        <v>2019</v>
      </c>
      <c r="B351" s="89">
        <v>123569</v>
      </c>
      <c r="C351" s="89">
        <v>2014</v>
      </c>
      <c r="D351" s="89">
        <v>2015</v>
      </c>
      <c r="E351" s="89">
        <v>3</v>
      </c>
    </row>
    <row r="352" spans="1:5" ht="12.75" customHeight="1" x14ac:dyDescent="0.25">
      <c r="A352" s="89">
        <v>2019</v>
      </c>
      <c r="B352" s="89">
        <v>121880</v>
      </c>
      <c r="C352" s="89">
        <v>2014</v>
      </c>
      <c r="D352" s="89">
        <v>2015</v>
      </c>
      <c r="E352" s="89">
        <v>3</v>
      </c>
    </row>
    <row r="353" spans="1:5" ht="12.75" customHeight="1" x14ac:dyDescent="0.25">
      <c r="A353" s="89">
        <v>2019</v>
      </c>
      <c r="B353" s="89">
        <v>121880</v>
      </c>
      <c r="C353" s="89">
        <v>2014</v>
      </c>
      <c r="D353" s="89">
        <v>2015</v>
      </c>
      <c r="E353" s="89">
        <v>3</v>
      </c>
    </row>
    <row r="354" spans="1:5" ht="12.75" customHeight="1" x14ac:dyDescent="0.25">
      <c r="A354" s="89">
        <v>2019</v>
      </c>
      <c r="B354" s="89">
        <v>1117583</v>
      </c>
      <c r="C354" s="89">
        <v>2014</v>
      </c>
      <c r="D354" s="89">
        <v>2015</v>
      </c>
      <c r="E354" s="89">
        <v>3</v>
      </c>
    </row>
    <row r="355" spans="1:5" ht="12.75" customHeight="1" x14ac:dyDescent="0.25">
      <c r="A355" s="89">
        <v>2019</v>
      </c>
      <c r="B355" s="89">
        <v>121880</v>
      </c>
      <c r="C355" s="89">
        <v>2014</v>
      </c>
      <c r="D355" s="89">
        <v>2015</v>
      </c>
      <c r="E355" s="89">
        <v>3</v>
      </c>
    </row>
    <row r="356" spans="1:5" ht="12.75" customHeight="1" x14ac:dyDescent="0.25">
      <c r="A356" s="89">
        <v>2019</v>
      </c>
      <c r="B356" s="89">
        <v>88399</v>
      </c>
      <c r="C356" s="89">
        <v>2014</v>
      </c>
      <c r="D356" s="89">
        <v>2015</v>
      </c>
      <c r="E356" s="89">
        <v>3</v>
      </c>
    </row>
    <row r="357" spans="1:5" ht="12.75" customHeight="1" x14ac:dyDescent="0.25">
      <c r="A357" s="89">
        <v>2019</v>
      </c>
      <c r="B357" s="89">
        <v>1103831</v>
      </c>
      <c r="C357" s="89">
        <v>2014</v>
      </c>
      <c r="D357" s="89">
        <v>2015</v>
      </c>
      <c r="E357" s="89">
        <v>3</v>
      </c>
    </row>
    <row r="358" spans="1:5" ht="12.75" customHeight="1" x14ac:dyDescent="0.25">
      <c r="A358" s="89">
        <v>2019</v>
      </c>
      <c r="B358" s="89">
        <v>88399</v>
      </c>
      <c r="C358" s="89">
        <v>2014</v>
      </c>
      <c r="D358" s="89">
        <v>2015</v>
      </c>
      <c r="E358" s="89">
        <v>3</v>
      </c>
    </row>
    <row r="359" spans="1:5" ht="12.75" customHeight="1" x14ac:dyDescent="0.25">
      <c r="A359" s="89">
        <v>2019</v>
      </c>
      <c r="B359" s="89">
        <v>121884</v>
      </c>
      <c r="C359" s="89">
        <v>2014</v>
      </c>
      <c r="D359" s="89">
        <v>2015</v>
      </c>
      <c r="E359" s="89">
        <v>3</v>
      </c>
    </row>
    <row r="360" spans="1:5" ht="12.75" customHeight="1" x14ac:dyDescent="0.25">
      <c r="A360" s="89">
        <v>2019</v>
      </c>
      <c r="B360" s="89">
        <v>88399</v>
      </c>
      <c r="C360" s="89">
        <v>2014</v>
      </c>
      <c r="D360" s="89">
        <v>2014</v>
      </c>
      <c r="E360" s="89">
        <v>3</v>
      </c>
    </row>
    <row r="361" spans="1:5" ht="12.75" customHeight="1" x14ac:dyDescent="0.25">
      <c r="A361" s="89">
        <v>2019</v>
      </c>
      <c r="B361" s="89">
        <v>1103831</v>
      </c>
      <c r="C361" s="89">
        <v>2014</v>
      </c>
      <c r="D361" s="89">
        <v>2015</v>
      </c>
      <c r="E361" s="89">
        <v>3</v>
      </c>
    </row>
    <row r="362" spans="1:5" ht="12.75" customHeight="1" x14ac:dyDescent="0.25">
      <c r="A362" s="89">
        <v>2019</v>
      </c>
      <c r="B362" s="89">
        <v>123569</v>
      </c>
      <c r="C362" s="89">
        <v>2015</v>
      </c>
      <c r="D362" s="89">
        <v>2015</v>
      </c>
      <c r="E362" s="89">
        <v>3</v>
      </c>
    </row>
    <row r="363" spans="1:5" ht="12.75" customHeight="1" x14ac:dyDescent="0.25">
      <c r="A363" s="89">
        <v>2019</v>
      </c>
      <c r="B363" s="89">
        <v>1319229</v>
      </c>
      <c r="C363" s="89">
        <v>2015</v>
      </c>
      <c r="D363" s="89">
        <v>2016</v>
      </c>
      <c r="E363" s="89">
        <v>3</v>
      </c>
    </row>
    <row r="364" spans="1:5" ht="12.75" customHeight="1" x14ac:dyDescent="0.25">
      <c r="A364" s="89">
        <v>2019</v>
      </c>
      <c r="B364" s="89">
        <v>1319229</v>
      </c>
      <c r="C364" s="89">
        <v>2015</v>
      </c>
      <c r="D364" s="89">
        <v>2016</v>
      </c>
      <c r="E364" s="89">
        <v>3</v>
      </c>
    </row>
    <row r="365" spans="1:5" ht="12.75" customHeight="1" x14ac:dyDescent="0.25">
      <c r="A365" s="89">
        <v>2019</v>
      </c>
      <c r="B365" s="89">
        <v>1319229</v>
      </c>
      <c r="C365" s="89">
        <v>2015</v>
      </c>
      <c r="D365" s="89">
        <v>2016</v>
      </c>
      <c r="E365" s="89">
        <v>3</v>
      </c>
    </row>
    <row r="366" spans="1:5" ht="12.75" customHeight="1" x14ac:dyDescent="0.25">
      <c r="A366" s="89">
        <v>2019</v>
      </c>
      <c r="B366" s="89">
        <v>1319229</v>
      </c>
      <c r="C366" s="89">
        <v>2015</v>
      </c>
      <c r="D366" s="89">
        <v>2015</v>
      </c>
      <c r="E366" s="89">
        <v>3</v>
      </c>
    </row>
    <row r="367" spans="1:5" ht="12.75" customHeight="1" x14ac:dyDescent="0.25">
      <c r="A367" s="89">
        <v>2019</v>
      </c>
      <c r="B367" s="89">
        <v>123569</v>
      </c>
      <c r="C367" s="89">
        <v>2015</v>
      </c>
      <c r="D367" s="89">
        <v>2016</v>
      </c>
      <c r="E367" s="89">
        <v>3</v>
      </c>
    </row>
    <row r="368" spans="1:5" ht="12.75" customHeight="1" x14ac:dyDescent="0.25">
      <c r="A368" s="89">
        <v>2019</v>
      </c>
      <c r="B368" s="89">
        <v>1319229</v>
      </c>
      <c r="C368" s="89">
        <v>2015</v>
      </c>
      <c r="D368" s="89">
        <v>2016</v>
      </c>
      <c r="E368" s="89">
        <v>3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1000"/>
  <sheetViews>
    <sheetView topLeftCell="D1" zoomScale="70" zoomScaleNormal="70" workbookViewId="0">
      <selection activeCell="P1" sqref="P1"/>
    </sheetView>
  </sheetViews>
  <sheetFormatPr defaultColWidth="12.6640625" defaultRowHeight="15" customHeight="1" x14ac:dyDescent="0.25"/>
  <cols>
    <col min="1" max="15" width="11.44140625" customWidth="1"/>
    <col min="16" max="16" width="27.88671875" customWidth="1"/>
    <col min="17" max="52" width="11.44140625" customWidth="1"/>
  </cols>
  <sheetData>
    <row r="1" spans="1:52" ht="12.75" customHeight="1" x14ac:dyDescent="0.25">
      <c r="A1" s="89" t="s">
        <v>20</v>
      </c>
      <c r="B1" s="89" t="s">
        <v>73</v>
      </c>
      <c r="C1" s="89" t="s">
        <v>167</v>
      </c>
      <c r="D1" s="89" t="s">
        <v>170</v>
      </c>
      <c r="E1" s="89" t="s">
        <v>173</v>
      </c>
      <c r="F1" s="89" t="s">
        <v>176</v>
      </c>
      <c r="G1" s="89" t="s">
        <v>178</v>
      </c>
      <c r="H1" s="89" t="s">
        <v>181</v>
      </c>
      <c r="I1" s="89" t="s">
        <v>184</v>
      </c>
      <c r="J1" s="89" t="s">
        <v>187</v>
      </c>
      <c r="K1" s="89" t="s">
        <v>190</v>
      </c>
      <c r="L1" s="89" t="s">
        <v>195</v>
      </c>
      <c r="M1" s="89" t="s">
        <v>197</v>
      </c>
      <c r="N1" s="89" t="s">
        <v>200</v>
      </c>
      <c r="O1" s="89" t="s">
        <v>206</v>
      </c>
      <c r="P1" s="89" t="s">
        <v>209</v>
      </c>
      <c r="Q1" s="89" t="s">
        <v>288</v>
      </c>
      <c r="R1" s="89" t="s">
        <v>295</v>
      </c>
      <c r="S1" s="89" t="s">
        <v>303</v>
      </c>
      <c r="T1" s="89" t="s">
        <v>305</v>
      </c>
      <c r="U1" s="89" t="s">
        <v>307</v>
      </c>
      <c r="V1" s="89" t="s">
        <v>309</v>
      </c>
      <c r="W1" s="89" t="s">
        <v>313</v>
      </c>
      <c r="X1" s="89" t="s">
        <v>320</v>
      </c>
      <c r="Y1" s="89" t="s">
        <v>322</v>
      </c>
      <c r="Z1" s="89" t="s">
        <v>324</v>
      </c>
      <c r="AA1" s="89" t="s">
        <v>327</v>
      </c>
      <c r="AB1" s="89" t="s">
        <v>330</v>
      </c>
      <c r="AC1" s="89" t="s">
        <v>338</v>
      </c>
      <c r="AD1" s="89" t="s">
        <v>341</v>
      </c>
      <c r="AE1" s="89" t="s">
        <v>344</v>
      </c>
      <c r="AF1" s="89" t="s">
        <v>347</v>
      </c>
      <c r="AG1" s="89" t="s">
        <v>350</v>
      </c>
      <c r="AH1" s="89" t="s">
        <v>352</v>
      </c>
      <c r="AI1" s="89" t="s">
        <v>354</v>
      </c>
      <c r="AJ1" s="89" t="s">
        <v>357</v>
      </c>
      <c r="AK1" s="89" t="s">
        <v>359</v>
      </c>
      <c r="AL1" s="89" t="s">
        <v>361</v>
      </c>
      <c r="AM1" s="89" t="s">
        <v>363</v>
      </c>
      <c r="AN1" s="89" t="s">
        <v>365</v>
      </c>
      <c r="AO1" s="89" t="s">
        <v>367</v>
      </c>
      <c r="AP1" s="89" t="s">
        <v>369</v>
      </c>
      <c r="AQ1" s="89" t="s">
        <v>371</v>
      </c>
      <c r="AR1" s="89" t="s">
        <v>375</v>
      </c>
      <c r="AS1" s="89" t="s">
        <v>385</v>
      </c>
      <c r="AT1" s="89" t="s">
        <v>387</v>
      </c>
      <c r="AU1" s="89" t="s">
        <v>394</v>
      </c>
      <c r="AV1" s="89" t="s">
        <v>401</v>
      </c>
      <c r="AW1" s="89" t="s">
        <v>404</v>
      </c>
      <c r="AX1" s="89" t="s">
        <v>411</v>
      </c>
      <c r="AY1" s="89" t="s">
        <v>418</v>
      </c>
      <c r="AZ1" s="89" t="s">
        <v>425</v>
      </c>
    </row>
    <row r="2" spans="1:52" ht="12.75" customHeight="1" x14ac:dyDescent="0.25">
      <c r="A2" s="89">
        <v>2019</v>
      </c>
      <c r="B2" s="89">
        <v>1117583</v>
      </c>
      <c r="C2" s="89">
        <v>8</v>
      </c>
      <c r="D2" s="89">
        <v>1</v>
      </c>
      <c r="E2" s="89">
        <v>0</v>
      </c>
      <c r="F2" s="89">
        <v>0</v>
      </c>
      <c r="G2" s="89">
        <v>27</v>
      </c>
      <c r="H2" s="89">
        <v>3</v>
      </c>
      <c r="I2" s="89">
        <v>2</v>
      </c>
      <c r="J2" s="89">
        <v>0</v>
      </c>
      <c r="K2" s="89" t="s">
        <v>810</v>
      </c>
      <c r="L2" s="89" t="s">
        <v>811</v>
      </c>
      <c r="M2" s="89" t="s">
        <v>812</v>
      </c>
      <c r="N2" s="89">
        <v>80000000</v>
      </c>
      <c r="O2" s="89" t="s">
        <v>813</v>
      </c>
      <c r="P2" s="92">
        <v>8.0080000000000901E+26</v>
      </c>
      <c r="Q2" s="89">
        <v>555</v>
      </c>
      <c r="R2" s="89">
        <v>333</v>
      </c>
      <c r="S2" s="89">
        <v>333</v>
      </c>
      <c r="T2" s="89">
        <v>333</v>
      </c>
      <c r="U2" s="89">
        <v>333</v>
      </c>
      <c r="V2" s="89">
        <v>333</v>
      </c>
      <c r="W2" s="89">
        <v>333</v>
      </c>
      <c r="X2" s="89">
        <v>333</v>
      </c>
      <c r="Y2" s="89">
        <v>333</v>
      </c>
      <c r="Z2" s="89">
        <v>333</v>
      </c>
      <c r="AA2" s="89">
        <v>333</v>
      </c>
      <c r="AB2" s="89">
        <v>0</v>
      </c>
      <c r="AC2" s="89">
        <v>0</v>
      </c>
      <c r="AD2" s="89">
        <v>0</v>
      </c>
      <c r="AE2" s="89">
        <v>0</v>
      </c>
      <c r="AF2" s="89">
        <v>0</v>
      </c>
      <c r="AG2" s="89">
        <v>0</v>
      </c>
      <c r="AH2" s="89">
        <v>0</v>
      </c>
      <c r="AI2" s="89">
        <v>0</v>
      </c>
      <c r="AJ2" s="89">
        <v>0</v>
      </c>
      <c r="AK2" s="89">
        <v>0</v>
      </c>
      <c r="AL2" s="89">
        <v>0</v>
      </c>
      <c r="AM2" s="89">
        <v>0</v>
      </c>
      <c r="AN2" s="89">
        <v>0</v>
      </c>
      <c r="AO2" s="89">
        <v>0</v>
      </c>
      <c r="AP2" s="89">
        <v>0</v>
      </c>
      <c r="AQ2" s="89">
        <v>0</v>
      </c>
    </row>
    <row r="3" spans="1:52" ht="12.75" customHeight="1" x14ac:dyDescent="0.25">
      <c r="A3" s="89">
        <v>2019</v>
      </c>
      <c r="B3" s="89">
        <v>121880</v>
      </c>
      <c r="C3" s="89">
        <v>8</v>
      </c>
      <c r="D3" s="89">
        <v>1</v>
      </c>
      <c r="E3" s="89">
        <v>0</v>
      </c>
      <c r="F3" s="89">
        <v>0</v>
      </c>
      <c r="G3" s="89">
        <v>27</v>
      </c>
      <c r="H3" s="89">
        <v>0</v>
      </c>
      <c r="I3" s="89">
        <v>4</v>
      </c>
      <c r="J3" s="89">
        <v>0</v>
      </c>
      <c r="K3" s="89" t="s">
        <v>810</v>
      </c>
      <c r="L3" s="89" t="s">
        <v>814</v>
      </c>
      <c r="M3" s="89" t="s">
        <v>815</v>
      </c>
      <c r="N3" s="89">
        <v>80000000</v>
      </c>
      <c r="O3" s="89" t="s">
        <v>816</v>
      </c>
      <c r="P3" s="92">
        <v>9.0090090000000001E+25</v>
      </c>
      <c r="Q3" s="89">
        <v>555</v>
      </c>
      <c r="R3" s="89">
        <v>555</v>
      </c>
      <c r="S3" s="89">
        <v>555</v>
      </c>
      <c r="T3" s="89">
        <v>555</v>
      </c>
      <c r="U3" s="89">
        <v>555</v>
      </c>
      <c r="V3" s="89">
        <v>333</v>
      </c>
      <c r="W3" s="89">
        <v>555</v>
      </c>
      <c r="X3" s="89">
        <v>555</v>
      </c>
      <c r="Y3" s="89">
        <v>333</v>
      </c>
      <c r="Z3" s="89">
        <v>333</v>
      </c>
      <c r="AA3" s="89">
        <v>333</v>
      </c>
      <c r="AB3" s="89">
        <v>16</v>
      </c>
      <c r="AC3" s="89">
        <v>8.6</v>
      </c>
      <c r="AD3" s="89">
        <v>0</v>
      </c>
      <c r="AE3" s="89">
        <v>21.5</v>
      </c>
      <c r="AF3" s="89">
        <v>29</v>
      </c>
      <c r="AG3" s="89">
        <v>65</v>
      </c>
      <c r="AH3" s="89">
        <v>20</v>
      </c>
      <c r="AI3" s="89">
        <v>14</v>
      </c>
      <c r="AJ3" s="89">
        <v>70</v>
      </c>
      <c r="AK3" s="89">
        <v>0</v>
      </c>
      <c r="AL3" s="89">
        <v>18.399999999999999</v>
      </c>
      <c r="AM3" s="89">
        <v>21.7</v>
      </c>
      <c r="AN3" s="89">
        <v>0</v>
      </c>
      <c r="AO3" s="89">
        <v>0</v>
      </c>
      <c r="AP3" s="89">
        <v>0</v>
      </c>
      <c r="AQ3" s="89">
        <v>0</v>
      </c>
      <c r="AR3" s="89" t="s">
        <v>817</v>
      </c>
      <c r="AS3" s="89" t="s">
        <v>818</v>
      </c>
      <c r="AT3" s="89" t="s">
        <v>819</v>
      </c>
      <c r="AU3" s="89" t="s">
        <v>817</v>
      </c>
      <c r="AV3" s="89" t="s">
        <v>133</v>
      </c>
      <c r="AW3" s="89" t="s">
        <v>133</v>
      </c>
      <c r="AX3" s="89" t="s">
        <v>133</v>
      </c>
      <c r="AY3" s="89" t="s">
        <v>133</v>
      </c>
      <c r="AZ3" s="89" t="s">
        <v>817</v>
      </c>
    </row>
    <row r="4" spans="1:52" ht="12.75" customHeight="1" x14ac:dyDescent="0.25">
      <c r="A4" s="89">
        <v>2019</v>
      </c>
      <c r="B4" s="89">
        <v>88399</v>
      </c>
      <c r="C4" s="89">
        <v>8</v>
      </c>
      <c r="D4" s="89">
        <v>1</v>
      </c>
      <c r="E4" s="89">
        <v>0</v>
      </c>
      <c r="F4" s="89">
        <v>0</v>
      </c>
      <c r="G4" s="89">
        <v>27</v>
      </c>
      <c r="H4" s="89">
        <v>5</v>
      </c>
      <c r="I4" s="89">
        <v>3</v>
      </c>
      <c r="J4" s="89">
        <v>0</v>
      </c>
      <c r="K4" s="89" t="s">
        <v>810</v>
      </c>
      <c r="L4" s="89" t="s">
        <v>820</v>
      </c>
      <c r="M4" s="89" t="s">
        <v>821</v>
      </c>
      <c r="N4" s="89">
        <v>81000000</v>
      </c>
      <c r="O4" s="89" t="s">
        <v>822</v>
      </c>
      <c r="P4" s="92">
        <v>8.0900009000008001E+26</v>
      </c>
      <c r="Q4" s="89">
        <v>555</v>
      </c>
      <c r="R4" s="89">
        <v>555</v>
      </c>
      <c r="S4" s="89">
        <v>555</v>
      </c>
      <c r="T4" s="89">
        <v>555</v>
      </c>
      <c r="U4" s="89">
        <v>555</v>
      </c>
      <c r="V4" s="89">
        <v>555</v>
      </c>
      <c r="W4" s="89">
        <v>555</v>
      </c>
      <c r="X4" s="89">
        <v>555</v>
      </c>
      <c r="Y4" s="89">
        <v>333</v>
      </c>
      <c r="Z4" s="89">
        <v>555</v>
      </c>
      <c r="AA4" s="89">
        <v>333</v>
      </c>
      <c r="AB4" s="89">
        <v>17</v>
      </c>
      <c r="AC4" s="89">
        <v>27.8</v>
      </c>
      <c r="AD4" s="89">
        <v>14.3</v>
      </c>
      <c r="AE4" s="89">
        <v>48</v>
      </c>
      <c r="AF4" s="89">
        <v>24</v>
      </c>
      <c r="AG4" s="89">
        <v>40</v>
      </c>
      <c r="AH4" s="89">
        <v>20</v>
      </c>
      <c r="AI4" s="89">
        <v>72</v>
      </c>
      <c r="AJ4" s="89">
        <v>60</v>
      </c>
      <c r="AK4" s="89">
        <v>75</v>
      </c>
      <c r="AL4" s="89">
        <v>13.4</v>
      </c>
      <c r="AM4" s="89">
        <v>15.8</v>
      </c>
      <c r="AN4" s="89">
        <v>0</v>
      </c>
      <c r="AO4" s="89">
        <v>0</v>
      </c>
      <c r="AP4" s="89">
        <v>0</v>
      </c>
      <c r="AQ4" s="89">
        <v>0</v>
      </c>
      <c r="AR4" s="89" t="s">
        <v>133</v>
      </c>
      <c r="AS4" s="89" t="s">
        <v>133</v>
      </c>
      <c r="AT4" s="89" t="s">
        <v>133</v>
      </c>
      <c r="AU4" s="89" t="s">
        <v>823</v>
      </c>
      <c r="AV4" s="89" t="s">
        <v>823</v>
      </c>
      <c r="AW4" s="89" t="s">
        <v>133</v>
      </c>
      <c r="AX4" s="89" t="s">
        <v>823</v>
      </c>
      <c r="AY4" s="89" t="s">
        <v>133</v>
      </c>
      <c r="AZ4" s="89" t="s">
        <v>819</v>
      </c>
    </row>
    <row r="5" spans="1:52" ht="12.75" customHeight="1" x14ac:dyDescent="0.25">
      <c r="A5" s="89">
        <v>2019</v>
      </c>
      <c r="B5" s="89">
        <v>1181815</v>
      </c>
      <c r="C5" s="89">
        <v>8</v>
      </c>
      <c r="D5" s="89">
        <v>1</v>
      </c>
      <c r="E5" s="89">
        <v>0</v>
      </c>
      <c r="F5" s="89">
        <v>0</v>
      </c>
      <c r="G5" s="89">
        <v>27</v>
      </c>
      <c r="H5" s="89">
        <v>3</v>
      </c>
      <c r="I5" s="89">
        <v>4</v>
      </c>
      <c r="J5" s="89">
        <v>0</v>
      </c>
      <c r="K5" s="89" t="s">
        <v>810</v>
      </c>
      <c r="L5" s="89" t="s">
        <v>824</v>
      </c>
      <c r="M5" s="89" t="s">
        <v>825</v>
      </c>
      <c r="N5" s="89">
        <v>80100000</v>
      </c>
      <c r="O5" s="89" t="s">
        <v>826</v>
      </c>
      <c r="P5" s="92">
        <v>8.1100001901088996E+26</v>
      </c>
      <c r="Q5" s="89">
        <v>555</v>
      </c>
      <c r="R5" s="89">
        <v>555</v>
      </c>
      <c r="S5" s="89">
        <v>555</v>
      </c>
      <c r="T5" s="89">
        <v>555</v>
      </c>
      <c r="U5" s="89">
        <v>555</v>
      </c>
      <c r="V5" s="89">
        <v>555</v>
      </c>
      <c r="W5" s="89">
        <v>555</v>
      </c>
      <c r="X5" s="89">
        <v>336</v>
      </c>
      <c r="Y5" s="89">
        <v>555</v>
      </c>
      <c r="Z5" s="89">
        <v>666</v>
      </c>
      <c r="AA5" s="89">
        <v>555</v>
      </c>
      <c r="AB5" s="89">
        <v>19.5</v>
      </c>
      <c r="AC5" s="89">
        <v>8.6</v>
      </c>
      <c r="AD5" s="89">
        <v>14.3</v>
      </c>
      <c r="AE5" s="89">
        <v>0</v>
      </c>
      <c r="AF5" s="89">
        <v>0</v>
      </c>
      <c r="AG5" s="89">
        <v>0</v>
      </c>
      <c r="AH5" s="89">
        <v>0</v>
      </c>
      <c r="AI5" s="89">
        <v>0</v>
      </c>
      <c r="AJ5" s="89">
        <v>0</v>
      </c>
      <c r="AK5" s="89">
        <v>0</v>
      </c>
      <c r="AL5" s="89">
        <v>23.1</v>
      </c>
      <c r="AM5" s="89">
        <v>25</v>
      </c>
      <c r="AN5" s="89">
        <v>12.5</v>
      </c>
      <c r="AO5" s="89">
        <v>25</v>
      </c>
      <c r="AP5" s="89">
        <v>0</v>
      </c>
      <c r="AQ5" s="89">
        <v>0</v>
      </c>
      <c r="AR5" s="89" t="s">
        <v>133</v>
      </c>
      <c r="AS5" s="89" t="s">
        <v>133</v>
      </c>
      <c r="AT5" s="89" t="s">
        <v>819</v>
      </c>
      <c r="AU5" s="89" t="s">
        <v>819</v>
      </c>
      <c r="AV5" s="89" t="s">
        <v>819</v>
      </c>
      <c r="AW5" s="89" t="s">
        <v>133</v>
      </c>
      <c r="AX5" s="89" t="s">
        <v>819</v>
      </c>
      <c r="AY5" s="89" t="s">
        <v>818</v>
      </c>
      <c r="AZ5" s="89" t="s">
        <v>818</v>
      </c>
    </row>
    <row r="6" spans="1:52" ht="12.75" customHeight="1" x14ac:dyDescent="0.25">
      <c r="A6" s="89">
        <v>2019</v>
      </c>
      <c r="B6" s="89">
        <v>123569</v>
      </c>
      <c r="C6" s="89">
        <v>8</v>
      </c>
      <c r="D6" s="89">
        <v>1</v>
      </c>
      <c r="E6" s="89">
        <v>0</v>
      </c>
      <c r="F6" s="89">
        <v>0</v>
      </c>
      <c r="G6" s="89">
        <v>27</v>
      </c>
      <c r="H6" s="89">
        <v>3</v>
      </c>
      <c r="I6" s="89">
        <v>4</v>
      </c>
      <c r="J6" s="89">
        <v>0</v>
      </c>
      <c r="K6" s="89" t="s">
        <v>810</v>
      </c>
      <c r="L6" s="89" t="s">
        <v>824</v>
      </c>
      <c r="M6" s="89" t="s">
        <v>827</v>
      </c>
      <c r="N6" s="89">
        <v>81000100</v>
      </c>
      <c r="O6" s="89" t="s">
        <v>828</v>
      </c>
      <c r="P6" s="92">
        <v>8.1010000901089E+26</v>
      </c>
      <c r="Q6" s="89">
        <v>555</v>
      </c>
      <c r="R6" s="89">
        <v>555</v>
      </c>
      <c r="S6" s="89">
        <v>555</v>
      </c>
      <c r="T6" s="89">
        <v>555</v>
      </c>
      <c r="U6" s="89">
        <v>555</v>
      </c>
      <c r="V6" s="89">
        <v>555</v>
      </c>
      <c r="W6" s="89">
        <v>555</v>
      </c>
      <c r="X6" s="89">
        <v>555</v>
      </c>
      <c r="Y6" s="89">
        <v>555</v>
      </c>
      <c r="Z6" s="89">
        <v>666</v>
      </c>
      <c r="AA6" s="89">
        <v>555</v>
      </c>
      <c r="AB6" s="89">
        <v>22.2</v>
      </c>
      <c r="AC6" s="89">
        <v>23</v>
      </c>
      <c r="AD6" s="89">
        <v>28.6</v>
      </c>
      <c r="AE6" s="89">
        <v>14.5</v>
      </c>
      <c r="AF6" s="89">
        <v>15</v>
      </c>
      <c r="AG6" s="89">
        <v>75</v>
      </c>
      <c r="AH6" s="89">
        <v>0</v>
      </c>
      <c r="AI6" s="89">
        <v>14</v>
      </c>
      <c r="AJ6" s="89">
        <v>70</v>
      </c>
      <c r="AK6" s="89">
        <v>0</v>
      </c>
      <c r="AL6" s="89">
        <v>21.9</v>
      </c>
      <c r="AM6" s="89">
        <v>20</v>
      </c>
      <c r="AN6" s="89">
        <v>32.5</v>
      </c>
      <c r="AO6" s="89">
        <v>25</v>
      </c>
      <c r="AP6" s="89">
        <v>0</v>
      </c>
      <c r="AQ6" s="89">
        <v>40</v>
      </c>
      <c r="AR6" s="89" t="s">
        <v>817</v>
      </c>
      <c r="AS6" s="89" t="s">
        <v>817</v>
      </c>
      <c r="AT6" s="89" t="s">
        <v>133</v>
      </c>
      <c r="AU6" s="89" t="s">
        <v>817</v>
      </c>
      <c r="AV6" s="89" t="s">
        <v>817</v>
      </c>
      <c r="AW6" s="89" t="s">
        <v>817</v>
      </c>
      <c r="AX6" s="89" t="s">
        <v>133</v>
      </c>
      <c r="AY6" s="89" t="s">
        <v>817</v>
      </c>
      <c r="AZ6" s="89" t="s">
        <v>817</v>
      </c>
    </row>
    <row r="7" spans="1:52" ht="12.75" customHeight="1" x14ac:dyDescent="0.25">
      <c r="A7" s="89">
        <v>2019</v>
      </c>
      <c r="B7" s="89">
        <v>1181819</v>
      </c>
      <c r="C7" s="89">
        <v>8</v>
      </c>
      <c r="D7" s="89">
        <v>1</v>
      </c>
      <c r="E7" s="89">
        <v>0</v>
      </c>
      <c r="F7" s="89">
        <v>0</v>
      </c>
      <c r="G7" s="89">
        <v>27</v>
      </c>
      <c r="H7" s="89">
        <v>0</v>
      </c>
      <c r="I7" s="89">
        <v>2</v>
      </c>
      <c r="J7" s="89">
        <v>0</v>
      </c>
      <c r="K7" s="89" t="s">
        <v>810</v>
      </c>
      <c r="L7" s="89" t="s">
        <v>829</v>
      </c>
      <c r="M7" s="89" t="s">
        <v>830</v>
      </c>
      <c r="N7" s="89">
        <v>81100110</v>
      </c>
      <c r="O7" s="89" t="s">
        <v>831</v>
      </c>
      <c r="P7" s="92">
        <v>1.1E+25</v>
      </c>
      <c r="Q7" s="89">
        <v>555</v>
      </c>
      <c r="R7" s="89">
        <v>555</v>
      </c>
      <c r="S7" s="89">
        <v>555</v>
      </c>
      <c r="T7" s="89">
        <v>555</v>
      </c>
      <c r="U7" s="89">
        <v>555</v>
      </c>
      <c r="V7" s="89">
        <v>555</v>
      </c>
      <c r="W7" s="89">
        <v>555</v>
      </c>
      <c r="X7" s="89">
        <v>555</v>
      </c>
      <c r="Y7" s="89">
        <v>555</v>
      </c>
      <c r="Z7" s="89">
        <v>555</v>
      </c>
      <c r="AA7" s="89">
        <v>555</v>
      </c>
      <c r="AB7" s="89">
        <v>22.5</v>
      </c>
      <c r="AC7" s="89">
        <v>44.3</v>
      </c>
      <c r="AD7" s="89">
        <v>57.1</v>
      </c>
      <c r="AE7" s="89">
        <v>25</v>
      </c>
      <c r="AF7" s="89">
        <v>41</v>
      </c>
      <c r="AG7" s="89">
        <v>45</v>
      </c>
      <c r="AH7" s="89">
        <v>40</v>
      </c>
      <c r="AI7" s="89">
        <v>9</v>
      </c>
      <c r="AJ7" s="89">
        <v>45</v>
      </c>
      <c r="AK7" s="89">
        <v>0</v>
      </c>
      <c r="AL7" s="89">
        <v>15.2</v>
      </c>
      <c r="AM7" s="89">
        <v>12</v>
      </c>
      <c r="AN7" s="89">
        <v>33.299999999999997</v>
      </c>
      <c r="AO7" s="89">
        <v>50</v>
      </c>
      <c r="AP7" s="89">
        <v>10</v>
      </c>
      <c r="AQ7" s="89">
        <v>40</v>
      </c>
      <c r="AR7" s="89" t="s">
        <v>133</v>
      </c>
      <c r="AS7" s="89" t="s">
        <v>133</v>
      </c>
      <c r="AT7" s="89" t="s">
        <v>133</v>
      </c>
      <c r="AU7" s="89" t="s">
        <v>823</v>
      </c>
      <c r="AV7" s="89" t="s">
        <v>823</v>
      </c>
      <c r="AW7" s="89" t="s">
        <v>819</v>
      </c>
      <c r="AX7" s="89" t="s">
        <v>818</v>
      </c>
      <c r="AY7" s="89" t="s">
        <v>817</v>
      </c>
      <c r="AZ7" s="89" t="s">
        <v>819</v>
      </c>
    </row>
    <row r="8" spans="1:52" ht="12.75" customHeight="1" x14ac:dyDescent="0.25">
      <c r="A8" s="89">
        <v>2019</v>
      </c>
      <c r="B8" s="89">
        <v>123569</v>
      </c>
      <c r="C8" s="89">
        <v>8</v>
      </c>
      <c r="D8" s="89">
        <v>1</v>
      </c>
      <c r="E8" s="89">
        <v>0</v>
      </c>
      <c r="F8" s="89">
        <v>0</v>
      </c>
      <c r="G8" s="89">
        <v>27</v>
      </c>
      <c r="H8" s="89">
        <v>3</v>
      </c>
      <c r="I8" s="89">
        <v>4</v>
      </c>
      <c r="J8" s="89">
        <v>0</v>
      </c>
      <c r="K8" s="89" t="s">
        <v>810</v>
      </c>
      <c r="L8" s="89" t="s">
        <v>824</v>
      </c>
      <c r="M8" s="89" t="s">
        <v>832</v>
      </c>
      <c r="N8" s="89">
        <v>80100000</v>
      </c>
      <c r="O8" s="89" t="s">
        <v>833</v>
      </c>
      <c r="P8" s="92">
        <v>8.0000000901089104E+26</v>
      </c>
      <c r="Q8" s="89">
        <v>555</v>
      </c>
      <c r="R8" s="89">
        <v>555</v>
      </c>
      <c r="S8" s="89">
        <v>555</v>
      </c>
      <c r="T8" s="89">
        <v>555</v>
      </c>
      <c r="U8" s="89">
        <v>555</v>
      </c>
      <c r="V8" s="89">
        <v>555</v>
      </c>
      <c r="W8" s="89">
        <v>555</v>
      </c>
      <c r="X8" s="89">
        <v>555</v>
      </c>
      <c r="Y8" s="89">
        <v>555</v>
      </c>
      <c r="Z8" s="89">
        <v>666</v>
      </c>
      <c r="AA8" s="89">
        <v>555</v>
      </c>
      <c r="AB8" s="89">
        <v>24.4</v>
      </c>
      <c r="AC8" s="89">
        <v>21</v>
      </c>
      <c r="AD8" s="89">
        <v>14.3</v>
      </c>
      <c r="AE8" s="89">
        <v>31</v>
      </c>
      <c r="AF8" s="89">
        <v>8</v>
      </c>
      <c r="AG8" s="89">
        <v>40</v>
      </c>
      <c r="AH8" s="89">
        <v>0</v>
      </c>
      <c r="AI8" s="89">
        <v>54</v>
      </c>
      <c r="AJ8" s="89">
        <v>70</v>
      </c>
      <c r="AK8" s="89">
        <v>50</v>
      </c>
      <c r="AL8" s="89">
        <v>25.5</v>
      </c>
      <c r="AM8" s="89">
        <v>30</v>
      </c>
      <c r="AN8" s="89">
        <v>0</v>
      </c>
      <c r="AO8" s="89">
        <v>0</v>
      </c>
      <c r="AP8" s="89">
        <v>0</v>
      </c>
      <c r="AQ8" s="89">
        <v>0</v>
      </c>
      <c r="AR8" s="89" t="s">
        <v>817</v>
      </c>
      <c r="AS8" s="89" t="s">
        <v>817</v>
      </c>
      <c r="AT8" s="89" t="s">
        <v>133</v>
      </c>
      <c r="AU8" s="89" t="s">
        <v>823</v>
      </c>
      <c r="AV8" s="89" t="s">
        <v>823</v>
      </c>
      <c r="AW8" s="89" t="s">
        <v>819</v>
      </c>
      <c r="AX8" s="89" t="s">
        <v>818</v>
      </c>
      <c r="AY8" s="89" t="s">
        <v>818</v>
      </c>
      <c r="AZ8" s="89" t="s">
        <v>819</v>
      </c>
    </row>
    <row r="9" spans="1:52" ht="12.75" customHeight="1" x14ac:dyDescent="0.25">
      <c r="A9" s="89">
        <v>2019</v>
      </c>
      <c r="B9" s="89">
        <v>123569</v>
      </c>
      <c r="C9" s="89">
        <v>8</v>
      </c>
      <c r="D9" s="89">
        <v>1</v>
      </c>
      <c r="E9" s="89">
        <v>0</v>
      </c>
      <c r="F9" s="89">
        <v>0</v>
      </c>
      <c r="G9" s="89">
        <v>27</v>
      </c>
      <c r="H9" s="89">
        <v>3</v>
      </c>
      <c r="I9" s="89">
        <v>4</v>
      </c>
      <c r="J9" s="89">
        <v>0</v>
      </c>
      <c r="K9" s="89" t="s">
        <v>810</v>
      </c>
      <c r="L9" s="89" t="s">
        <v>824</v>
      </c>
      <c r="M9" s="89" t="s">
        <v>834</v>
      </c>
      <c r="N9" s="89">
        <v>81101100</v>
      </c>
      <c r="O9" s="89" t="s">
        <v>835</v>
      </c>
      <c r="P9" s="92">
        <v>8.1000001910089096E+26</v>
      </c>
      <c r="Q9" s="89">
        <v>555</v>
      </c>
      <c r="R9" s="89">
        <v>555</v>
      </c>
      <c r="S9" s="89">
        <v>555</v>
      </c>
      <c r="T9" s="89">
        <v>555</v>
      </c>
      <c r="U9" s="89">
        <v>555</v>
      </c>
      <c r="V9" s="89">
        <v>555</v>
      </c>
      <c r="W9" s="89">
        <v>333</v>
      </c>
      <c r="X9" s="89">
        <v>555</v>
      </c>
      <c r="Y9" s="89">
        <v>555</v>
      </c>
      <c r="Z9" s="89">
        <v>666</v>
      </c>
      <c r="AA9" s="89">
        <v>555</v>
      </c>
      <c r="AB9" s="89">
        <v>25.3</v>
      </c>
      <c r="AC9" s="89">
        <v>37.1</v>
      </c>
      <c r="AD9" s="89">
        <v>57.1</v>
      </c>
      <c r="AE9" s="89">
        <v>7</v>
      </c>
      <c r="AF9" s="89">
        <v>0</v>
      </c>
      <c r="AG9" s="89">
        <v>0</v>
      </c>
      <c r="AH9" s="89">
        <v>0</v>
      </c>
      <c r="AI9" s="89">
        <v>14</v>
      </c>
      <c r="AJ9" s="89">
        <v>70</v>
      </c>
      <c r="AK9" s="89">
        <v>0</v>
      </c>
      <c r="AL9" s="89">
        <v>21.3</v>
      </c>
      <c r="AM9" s="89">
        <v>25</v>
      </c>
      <c r="AN9" s="89">
        <v>0</v>
      </c>
      <c r="AO9" s="89">
        <v>0</v>
      </c>
      <c r="AP9" s="89">
        <v>0</v>
      </c>
      <c r="AQ9" s="89">
        <v>0</v>
      </c>
      <c r="AR9" s="89" t="s">
        <v>133</v>
      </c>
      <c r="AS9" s="89" t="s">
        <v>133</v>
      </c>
      <c r="AT9" s="89" t="s">
        <v>823</v>
      </c>
      <c r="AU9" s="89" t="s">
        <v>818</v>
      </c>
      <c r="AV9" s="89" t="s">
        <v>819</v>
      </c>
      <c r="AW9" s="89" t="s">
        <v>818</v>
      </c>
      <c r="AX9" s="89" t="s">
        <v>817</v>
      </c>
      <c r="AY9" s="89" t="s">
        <v>818</v>
      </c>
      <c r="AZ9" s="89" t="s">
        <v>819</v>
      </c>
    </row>
    <row r="10" spans="1:52" ht="12.75" customHeight="1" x14ac:dyDescent="0.25">
      <c r="A10" s="89">
        <v>2019</v>
      </c>
      <c r="B10" s="89">
        <v>1103831</v>
      </c>
      <c r="C10" s="89">
        <v>8</v>
      </c>
      <c r="D10" s="89">
        <v>1</v>
      </c>
      <c r="E10" s="89">
        <v>0</v>
      </c>
      <c r="F10" s="89">
        <v>0</v>
      </c>
      <c r="G10" s="89">
        <v>27</v>
      </c>
      <c r="H10" s="89">
        <v>3</v>
      </c>
      <c r="I10" s="89">
        <v>2</v>
      </c>
      <c r="J10" s="89">
        <v>0</v>
      </c>
      <c r="K10" s="89" t="s">
        <v>810</v>
      </c>
      <c r="L10" s="89" t="s">
        <v>811</v>
      </c>
      <c r="M10" s="89" t="s">
        <v>836</v>
      </c>
      <c r="N10" s="89">
        <v>81011010</v>
      </c>
      <c r="O10" s="89" t="s">
        <v>837</v>
      </c>
      <c r="P10" s="92">
        <v>8.1080100000000895E+26</v>
      </c>
      <c r="Q10" s="89">
        <v>555</v>
      </c>
      <c r="R10" s="89">
        <v>555</v>
      </c>
      <c r="S10" s="89">
        <v>555</v>
      </c>
      <c r="T10" s="89">
        <v>555</v>
      </c>
      <c r="U10" s="89">
        <v>555</v>
      </c>
      <c r="V10" s="89">
        <v>555</v>
      </c>
      <c r="W10" s="89">
        <v>555</v>
      </c>
      <c r="X10" s="89">
        <v>555</v>
      </c>
      <c r="Y10" s="89">
        <v>555</v>
      </c>
      <c r="Z10" s="89">
        <v>555</v>
      </c>
      <c r="AA10" s="89">
        <v>555</v>
      </c>
      <c r="AB10" s="89">
        <v>26.2</v>
      </c>
      <c r="AC10" s="89">
        <v>39.700000000000003</v>
      </c>
      <c r="AD10" s="89">
        <v>57.1</v>
      </c>
      <c r="AE10" s="89">
        <v>13.5</v>
      </c>
      <c r="AF10" s="89">
        <v>13</v>
      </c>
      <c r="AG10" s="89">
        <v>65</v>
      </c>
      <c r="AH10" s="89">
        <v>0</v>
      </c>
      <c r="AI10" s="89">
        <v>14</v>
      </c>
      <c r="AJ10" s="89">
        <v>70</v>
      </c>
      <c r="AK10" s="89">
        <v>0</v>
      </c>
      <c r="AL10" s="89">
        <v>21.7</v>
      </c>
      <c r="AM10" s="89">
        <v>18.2</v>
      </c>
      <c r="AN10" s="89">
        <v>41.7</v>
      </c>
      <c r="AO10" s="89">
        <v>30</v>
      </c>
      <c r="AP10" s="89">
        <v>40</v>
      </c>
      <c r="AQ10" s="89">
        <v>55</v>
      </c>
      <c r="AR10" s="89" t="s">
        <v>817</v>
      </c>
      <c r="AS10" s="89" t="s">
        <v>817</v>
      </c>
      <c r="AT10" s="89" t="s">
        <v>133</v>
      </c>
      <c r="AU10" s="89" t="s">
        <v>819</v>
      </c>
      <c r="AV10" s="89" t="s">
        <v>819</v>
      </c>
      <c r="AW10" s="89" t="s">
        <v>133</v>
      </c>
      <c r="AX10" s="89" t="s">
        <v>817</v>
      </c>
      <c r="AY10" s="89" t="s">
        <v>133</v>
      </c>
      <c r="AZ10" s="89" t="s">
        <v>133</v>
      </c>
    </row>
    <row r="11" spans="1:52" ht="12.75" customHeight="1" x14ac:dyDescent="0.25">
      <c r="A11" s="89">
        <v>2019</v>
      </c>
      <c r="B11" s="89">
        <v>121880</v>
      </c>
      <c r="C11" s="89">
        <v>8</v>
      </c>
      <c r="D11" s="89">
        <v>1</v>
      </c>
      <c r="E11" s="89">
        <v>0</v>
      </c>
      <c r="F11" s="89">
        <v>0</v>
      </c>
      <c r="G11" s="89">
        <v>27</v>
      </c>
      <c r="H11" s="89">
        <v>0</v>
      </c>
      <c r="I11" s="89">
        <v>4</v>
      </c>
      <c r="J11" s="89">
        <v>0</v>
      </c>
      <c r="K11" s="89" t="s">
        <v>810</v>
      </c>
      <c r="L11" s="89" t="s">
        <v>814</v>
      </c>
      <c r="M11" s="89" t="s">
        <v>838</v>
      </c>
      <c r="N11" s="89">
        <v>81000010</v>
      </c>
      <c r="O11" s="89" t="s">
        <v>839</v>
      </c>
      <c r="P11" s="92">
        <v>9.0190091001110102E+25</v>
      </c>
      <c r="Q11" s="89">
        <v>555</v>
      </c>
      <c r="R11" s="89">
        <v>555</v>
      </c>
      <c r="S11" s="89">
        <v>555</v>
      </c>
      <c r="T11" s="89">
        <v>333</v>
      </c>
      <c r="U11" s="89">
        <v>555</v>
      </c>
      <c r="V11" s="89">
        <v>333</v>
      </c>
      <c r="W11" s="89">
        <v>333</v>
      </c>
      <c r="X11" s="89">
        <v>333</v>
      </c>
      <c r="Y11" s="89">
        <v>333</v>
      </c>
      <c r="Z11" s="89">
        <v>333</v>
      </c>
      <c r="AA11" s="89">
        <v>333</v>
      </c>
      <c r="AB11" s="89">
        <v>26.5</v>
      </c>
      <c r="AC11" s="89">
        <v>17.2</v>
      </c>
      <c r="AD11" s="89">
        <v>28.6</v>
      </c>
      <c r="AE11" s="89">
        <v>0</v>
      </c>
      <c r="AF11" s="89">
        <v>0</v>
      </c>
      <c r="AG11" s="89">
        <v>0</v>
      </c>
      <c r="AH11" s="89">
        <v>0</v>
      </c>
      <c r="AI11" s="89">
        <v>0</v>
      </c>
      <c r="AJ11" s="89">
        <v>0</v>
      </c>
      <c r="AK11" s="89">
        <v>0</v>
      </c>
      <c r="AL11" s="89">
        <v>29.6</v>
      </c>
      <c r="AM11" s="89">
        <v>34.799999999999997</v>
      </c>
      <c r="AN11" s="89">
        <v>0</v>
      </c>
      <c r="AO11" s="89">
        <v>0</v>
      </c>
      <c r="AP11" s="89">
        <v>0</v>
      </c>
      <c r="AQ11" s="89">
        <v>0</v>
      </c>
      <c r="AR11" s="89" t="s">
        <v>133</v>
      </c>
      <c r="AS11" s="89" t="s">
        <v>133</v>
      </c>
      <c r="AT11" s="89" t="s">
        <v>133</v>
      </c>
      <c r="AU11" s="89" t="s">
        <v>823</v>
      </c>
      <c r="AV11" s="89" t="s">
        <v>823</v>
      </c>
      <c r="AW11" s="89" t="s">
        <v>133</v>
      </c>
      <c r="AX11" s="89" t="s">
        <v>818</v>
      </c>
      <c r="AY11" s="89" t="s">
        <v>817</v>
      </c>
      <c r="AZ11" s="89" t="s">
        <v>817</v>
      </c>
    </row>
    <row r="12" spans="1:52" ht="12.75" customHeight="1" x14ac:dyDescent="0.25">
      <c r="A12" s="89">
        <v>2019</v>
      </c>
      <c r="B12" s="89">
        <v>1181815</v>
      </c>
      <c r="C12" s="89">
        <v>8</v>
      </c>
      <c r="D12" s="89">
        <v>1</v>
      </c>
      <c r="E12" s="89">
        <v>0</v>
      </c>
      <c r="F12" s="89">
        <v>0</v>
      </c>
      <c r="G12" s="89">
        <v>27</v>
      </c>
      <c r="H12" s="89">
        <v>3</v>
      </c>
      <c r="I12" s="89">
        <v>4</v>
      </c>
      <c r="J12" s="89">
        <v>0</v>
      </c>
      <c r="K12" s="89" t="s">
        <v>810</v>
      </c>
      <c r="L12" s="89" t="s">
        <v>824</v>
      </c>
      <c r="M12" s="89" t="s">
        <v>840</v>
      </c>
      <c r="N12" s="89">
        <v>81100000</v>
      </c>
      <c r="O12" s="89" t="s">
        <v>841</v>
      </c>
      <c r="P12" s="92">
        <v>8.0001101900089E+26</v>
      </c>
      <c r="Q12" s="89">
        <v>555</v>
      </c>
      <c r="R12" s="89">
        <v>555</v>
      </c>
      <c r="S12" s="89">
        <v>555</v>
      </c>
      <c r="T12" s="89">
        <v>555</v>
      </c>
      <c r="U12" s="89">
        <v>555</v>
      </c>
      <c r="V12" s="89">
        <v>555</v>
      </c>
      <c r="W12" s="89">
        <v>555</v>
      </c>
      <c r="X12" s="89">
        <v>555</v>
      </c>
      <c r="Y12" s="89">
        <v>555</v>
      </c>
      <c r="Z12" s="89">
        <v>666</v>
      </c>
      <c r="AA12" s="89">
        <v>555</v>
      </c>
      <c r="AB12" s="89">
        <v>26.6</v>
      </c>
      <c r="AC12" s="89">
        <v>21</v>
      </c>
      <c r="AD12" s="89">
        <v>28.6</v>
      </c>
      <c r="AE12" s="89">
        <v>9.5</v>
      </c>
      <c r="AF12" s="89">
        <v>8</v>
      </c>
      <c r="AG12" s="89">
        <v>40</v>
      </c>
      <c r="AH12" s="89">
        <v>0</v>
      </c>
      <c r="AI12" s="89">
        <v>11</v>
      </c>
      <c r="AJ12" s="89">
        <v>55</v>
      </c>
      <c r="AK12" s="89">
        <v>0</v>
      </c>
      <c r="AL12" s="89">
        <v>28.5</v>
      </c>
      <c r="AM12" s="89">
        <v>30</v>
      </c>
      <c r="AN12" s="89">
        <v>20</v>
      </c>
      <c r="AO12" s="89">
        <v>25</v>
      </c>
      <c r="AP12" s="89">
        <v>0</v>
      </c>
      <c r="AQ12" s="89">
        <v>15</v>
      </c>
      <c r="AR12" s="89" t="s">
        <v>133</v>
      </c>
      <c r="AS12" s="89" t="s">
        <v>133</v>
      </c>
      <c r="AT12" s="89" t="s">
        <v>817</v>
      </c>
      <c r="AU12" s="89" t="s">
        <v>818</v>
      </c>
      <c r="AV12" s="89" t="s">
        <v>819</v>
      </c>
      <c r="AW12" s="89" t="s">
        <v>133</v>
      </c>
      <c r="AX12" s="89" t="s">
        <v>133</v>
      </c>
      <c r="AY12" s="89" t="s">
        <v>818</v>
      </c>
      <c r="AZ12" s="89" t="s">
        <v>817</v>
      </c>
    </row>
    <row r="13" spans="1:52" ht="12.75" customHeight="1" x14ac:dyDescent="0.25">
      <c r="A13" s="89">
        <v>2019</v>
      </c>
      <c r="B13" s="89">
        <v>123569</v>
      </c>
      <c r="C13" s="89">
        <v>8</v>
      </c>
      <c r="D13" s="89">
        <v>1</v>
      </c>
      <c r="E13" s="89">
        <v>0</v>
      </c>
      <c r="F13" s="89">
        <v>0</v>
      </c>
      <c r="G13" s="89">
        <v>27</v>
      </c>
      <c r="H13" s="89">
        <v>3</v>
      </c>
      <c r="I13" s="89">
        <v>4</v>
      </c>
      <c r="J13" s="89">
        <v>0</v>
      </c>
      <c r="K13" s="89" t="s">
        <v>810</v>
      </c>
      <c r="L13" s="89" t="s">
        <v>824</v>
      </c>
      <c r="M13" s="89" t="s">
        <v>842</v>
      </c>
      <c r="N13" s="89">
        <v>81000001</v>
      </c>
      <c r="O13" s="89" t="s">
        <v>843</v>
      </c>
      <c r="P13" s="92">
        <v>8.0100000911089101E+26</v>
      </c>
      <c r="Q13" s="89">
        <v>555</v>
      </c>
      <c r="R13" s="89">
        <v>555</v>
      </c>
      <c r="S13" s="89">
        <v>555</v>
      </c>
      <c r="T13" s="89">
        <v>555</v>
      </c>
      <c r="U13" s="89">
        <v>555</v>
      </c>
      <c r="V13" s="89">
        <v>555</v>
      </c>
      <c r="W13" s="89">
        <v>555</v>
      </c>
      <c r="X13" s="89">
        <v>555</v>
      </c>
      <c r="Y13" s="89">
        <v>555</v>
      </c>
      <c r="Z13" s="89">
        <v>666</v>
      </c>
      <c r="AA13" s="89">
        <v>555</v>
      </c>
      <c r="AB13" s="89">
        <v>27.2</v>
      </c>
      <c r="AC13" s="89">
        <v>26.4</v>
      </c>
      <c r="AD13" s="89">
        <v>28.6</v>
      </c>
      <c r="AE13" s="89">
        <v>23</v>
      </c>
      <c r="AF13" s="89">
        <v>14</v>
      </c>
      <c r="AG13" s="89">
        <v>70</v>
      </c>
      <c r="AH13" s="89">
        <v>0</v>
      </c>
      <c r="AI13" s="89">
        <v>32</v>
      </c>
      <c r="AJ13" s="89">
        <v>60</v>
      </c>
      <c r="AK13" s="89">
        <v>25</v>
      </c>
      <c r="AL13" s="89">
        <v>27.4</v>
      </c>
      <c r="AM13" s="89">
        <v>30</v>
      </c>
      <c r="AN13" s="89">
        <v>12.5</v>
      </c>
      <c r="AO13" s="89">
        <v>25</v>
      </c>
      <c r="AP13" s="89">
        <v>0</v>
      </c>
      <c r="AQ13" s="89">
        <v>0</v>
      </c>
      <c r="AR13" s="89" t="s">
        <v>133</v>
      </c>
      <c r="AS13" s="89" t="s">
        <v>133</v>
      </c>
      <c r="AT13" s="89" t="s">
        <v>133</v>
      </c>
      <c r="AU13" s="89" t="s">
        <v>819</v>
      </c>
      <c r="AV13" s="89" t="s">
        <v>823</v>
      </c>
      <c r="AW13" s="89" t="s">
        <v>819</v>
      </c>
      <c r="AX13" s="89" t="s">
        <v>817</v>
      </c>
      <c r="AY13" s="89" t="s">
        <v>133</v>
      </c>
      <c r="AZ13" s="89" t="s">
        <v>819</v>
      </c>
    </row>
    <row r="14" spans="1:52" ht="12.75" customHeight="1" x14ac:dyDescent="0.25">
      <c r="A14" s="89">
        <v>2019</v>
      </c>
      <c r="B14" s="89">
        <v>88399</v>
      </c>
      <c r="C14" s="89">
        <v>8</v>
      </c>
      <c r="D14" s="89">
        <v>1</v>
      </c>
      <c r="E14" s="89">
        <v>0</v>
      </c>
      <c r="F14" s="89">
        <v>0</v>
      </c>
      <c r="G14" s="89">
        <v>27</v>
      </c>
      <c r="H14" s="89">
        <v>5</v>
      </c>
      <c r="I14" s="89">
        <v>3</v>
      </c>
      <c r="J14" s="89">
        <v>0</v>
      </c>
      <c r="K14" s="89" t="s">
        <v>810</v>
      </c>
      <c r="L14" s="89" t="s">
        <v>820</v>
      </c>
      <c r="M14" s="89" t="s">
        <v>844</v>
      </c>
      <c r="N14" s="89">
        <v>81100010</v>
      </c>
      <c r="O14" s="89" t="s">
        <v>845</v>
      </c>
      <c r="P14" s="92">
        <v>8.1901109000007997E+26</v>
      </c>
      <c r="Q14" s="89">
        <v>555</v>
      </c>
      <c r="R14" s="89">
        <v>555</v>
      </c>
      <c r="S14" s="89">
        <v>555</v>
      </c>
      <c r="T14" s="89">
        <v>555</v>
      </c>
      <c r="U14" s="89">
        <v>555</v>
      </c>
      <c r="V14" s="89">
        <v>555</v>
      </c>
      <c r="W14" s="89">
        <v>555</v>
      </c>
      <c r="X14" s="89">
        <v>555</v>
      </c>
      <c r="Y14" s="89">
        <v>555</v>
      </c>
      <c r="Z14" s="89">
        <v>555</v>
      </c>
      <c r="AA14" s="89">
        <v>333</v>
      </c>
      <c r="AB14" s="89">
        <v>27.4</v>
      </c>
      <c r="AC14" s="89">
        <v>42.3</v>
      </c>
      <c r="AD14" s="89">
        <v>42.9</v>
      </c>
      <c r="AE14" s="89">
        <v>41.5</v>
      </c>
      <c r="AF14" s="89">
        <v>32</v>
      </c>
      <c r="AG14" s="89">
        <v>80</v>
      </c>
      <c r="AH14" s="89">
        <v>20</v>
      </c>
      <c r="AI14" s="89">
        <v>51</v>
      </c>
      <c r="AJ14" s="89">
        <v>55</v>
      </c>
      <c r="AK14" s="89">
        <v>50</v>
      </c>
      <c r="AL14" s="89">
        <v>22.4</v>
      </c>
      <c r="AM14" s="89">
        <v>26.3</v>
      </c>
      <c r="AN14" s="89">
        <v>0</v>
      </c>
      <c r="AO14" s="89">
        <v>0</v>
      </c>
      <c r="AP14" s="89">
        <v>0</v>
      </c>
      <c r="AQ14" s="89">
        <v>0</v>
      </c>
      <c r="AR14" s="89" t="s">
        <v>133</v>
      </c>
      <c r="AS14" s="89" t="s">
        <v>817</v>
      </c>
      <c r="AT14" s="89" t="s">
        <v>133</v>
      </c>
      <c r="AU14" s="89" t="s">
        <v>819</v>
      </c>
      <c r="AV14" s="89" t="s">
        <v>133</v>
      </c>
      <c r="AW14" s="89" t="s">
        <v>817</v>
      </c>
      <c r="AX14" s="89" t="s">
        <v>817</v>
      </c>
      <c r="AY14" s="89" t="s">
        <v>133</v>
      </c>
      <c r="AZ14" s="89" t="s">
        <v>133</v>
      </c>
    </row>
    <row r="15" spans="1:52" ht="12.75" customHeight="1" x14ac:dyDescent="0.25">
      <c r="A15" s="89">
        <v>2019</v>
      </c>
      <c r="B15" s="89">
        <v>102499</v>
      </c>
      <c r="C15" s="89">
        <v>8</v>
      </c>
      <c r="D15" s="89">
        <v>1</v>
      </c>
      <c r="E15" s="89">
        <v>0</v>
      </c>
      <c r="F15" s="89">
        <v>0</v>
      </c>
      <c r="G15" s="89">
        <v>27</v>
      </c>
      <c r="H15" s="89">
        <v>1</v>
      </c>
      <c r="I15" s="89">
        <v>5</v>
      </c>
      <c r="J15" s="89">
        <v>0</v>
      </c>
      <c r="K15" s="89" t="s">
        <v>810</v>
      </c>
      <c r="L15" s="89" t="s">
        <v>846</v>
      </c>
      <c r="M15" s="89" t="s">
        <v>847</v>
      </c>
      <c r="N15" s="89">
        <v>80100011</v>
      </c>
      <c r="O15" s="89" t="s">
        <v>848</v>
      </c>
      <c r="P15" s="92">
        <v>1.9000900110010099E+26</v>
      </c>
      <c r="Q15" s="89">
        <v>555</v>
      </c>
      <c r="R15" s="89">
        <v>555</v>
      </c>
      <c r="S15" s="89">
        <v>555</v>
      </c>
      <c r="T15" s="89">
        <v>555</v>
      </c>
      <c r="U15" s="89">
        <v>555</v>
      </c>
      <c r="V15" s="89">
        <v>555</v>
      </c>
      <c r="W15" s="89">
        <v>555</v>
      </c>
      <c r="X15" s="89">
        <v>555</v>
      </c>
      <c r="Y15" s="89">
        <v>555</v>
      </c>
      <c r="Z15" s="89">
        <v>333</v>
      </c>
      <c r="AA15" s="89">
        <v>333</v>
      </c>
      <c r="AB15" s="89">
        <v>27.5</v>
      </c>
      <c r="AC15" s="89">
        <v>32.700000000000003</v>
      </c>
      <c r="AD15" s="89">
        <v>42.9</v>
      </c>
      <c r="AE15" s="89">
        <v>17.5</v>
      </c>
      <c r="AF15" s="89">
        <v>4</v>
      </c>
      <c r="AG15" s="89">
        <v>20</v>
      </c>
      <c r="AH15" s="89">
        <v>0</v>
      </c>
      <c r="AI15" s="89">
        <v>31</v>
      </c>
      <c r="AJ15" s="89">
        <v>55</v>
      </c>
      <c r="AK15" s="89">
        <v>25</v>
      </c>
      <c r="AL15" s="89">
        <v>25.8</v>
      </c>
      <c r="AM15" s="89">
        <v>28.6</v>
      </c>
      <c r="AN15" s="89">
        <v>10</v>
      </c>
      <c r="AO15" s="89">
        <v>30</v>
      </c>
      <c r="AP15" s="89">
        <v>0</v>
      </c>
      <c r="AQ15" s="89">
        <v>0</v>
      </c>
      <c r="AR15" s="89" t="s">
        <v>133</v>
      </c>
      <c r="AS15" s="89" t="s">
        <v>817</v>
      </c>
      <c r="AT15" s="89" t="s">
        <v>133</v>
      </c>
      <c r="AU15" s="89" t="s">
        <v>819</v>
      </c>
      <c r="AV15" s="89" t="s">
        <v>819</v>
      </c>
      <c r="AW15" s="89" t="s">
        <v>823</v>
      </c>
      <c r="AX15" s="89" t="s">
        <v>819</v>
      </c>
      <c r="AY15" s="89" t="s">
        <v>819</v>
      </c>
      <c r="AZ15" s="89" t="s">
        <v>819</v>
      </c>
    </row>
    <row r="16" spans="1:52" ht="12.75" customHeight="1" x14ac:dyDescent="0.25">
      <c r="A16" s="89">
        <v>2019</v>
      </c>
      <c r="B16" s="89">
        <v>102499</v>
      </c>
      <c r="C16" s="89">
        <v>8</v>
      </c>
      <c r="D16" s="89">
        <v>1</v>
      </c>
      <c r="E16" s="89">
        <v>0</v>
      </c>
      <c r="F16" s="89">
        <v>0</v>
      </c>
      <c r="G16" s="89">
        <v>27</v>
      </c>
      <c r="H16" s="89">
        <v>1</v>
      </c>
      <c r="I16" s="89">
        <v>5</v>
      </c>
      <c r="J16" s="89">
        <v>0</v>
      </c>
      <c r="K16" s="89" t="s">
        <v>810</v>
      </c>
      <c r="L16" s="89" t="s">
        <v>846</v>
      </c>
      <c r="M16" s="89" t="s">
        <v>849</v>
      </c>
      <c r="N16" s="89">
        <v>81010100</v>
      </c>
      <c r="O16" s="89" t="s">
        <v>850</v>
      </c>
      <c r="P16" s="92">
        <v>9.0019101001000903E+25</v>
      </c>
      <c r="Q16" s="89">
        <v>555</v>
      </c>
      <c r="R16" s="89">
        <v>555</v>
      </c>
      <c r="S16" s="89">
        <v>555</v>
      </c>
      <c r="T16" s="89">
        <v>333</v>
      </c>
      <c r="U16" s="89">
        <v>555</v>
      </c>
      <c r="V16" s="89">
        <v>333</v>
      </c>
      <c r="W16" s="89">
        <v>333</v>
      </c>
      <c r="X16" s="89">
        <v>333</v>
      </c>
      <c r="Y16" s="89">
        <v>333</v>
      </c>
      <c r="Z16" s="89">
        <v>333</v>
      </c>
      <c r="AA16" s="89">
        <v>333</v>
      </c>
      <c r="AB16" s="89">
        <v>27.7</v>
      </c>
      <c r="AC16" s="89">
        <v>25.7</v>
      </c>
      <c r="AD16" s="89">
        <v>42.9</v>
      </c>
      <c r="AE16" s="89">
        <v>0</v>
      </c>
      <c r="AF16" s="89">
        <v>0</v>
      </c>
      <c r="AG16" s="89">
        <v>0</v>
      </c>
      <c r="AH16" s="89">
        <v>0</v>
      </c>
      <c r="AI16" s="89">
        <v>0</v>
      </c>
      <c r="AJ16" s="89">
        <v>0</v>
      </c>
      <c r="AK16" s="89">
        <v>0</v>
      </c>
      <c r="AL16" s="89">
        <v>28.3</v>
      </c>
      <c r="AM16" s="89">
        <v>33.299999999999997</v>
      </c>
      <c r="AN16" s="89">
        <v>0</v>
      </c>
      <c r="AO16" s="89">
        <v>0</v>
      </c>
      <c r="AP16" s="89">
        <v>0</v>
      </c>
      <c r="AQ16" s="89">
        <v>0</v>
      </c>
      <c r="AR16" s="89" t="s">
        <v>133</v>
      </c>
      <c r="AS16" s="89" t="s">
        <v>817</v>
      </c>
      <c r="AT16" s="89" t="s">
        <v>819</v>
      </c>
      <c r="AU16" s="89" t="s">
        <v>823</v>
      </c>
      <c r="AV16" s="89" t="s">
        <v>819</v>
      </c>
      <c r="AW16" s="89" t="s">
        <v>819</v>
      </c>
      <c r="AX16" s="89" t="s">
        <v>817</v>
      </c>
      <c r="AY16" s="89" t="s">
        <v>817</v>
      </c>
      <c r="AZ16" s="89" t="s">
        <v>817</v>
      </c>
    </row>
    <row r="17" spans="1:52" ht="12.75" customHeight="1" x14ac:dyDescent="0.25">
      <c r="A17" s="89">
        <v>2019</v>
      </c>
      <c r="B17" s="89">
        <v>121884</v>
      </c>
      <c r="C17" s="89">
        <v>8</v>
      </c>
      <c r="D17" s="89">
        <v>1</v>
      </c>
      <c r="E17" s="89">
        <v>0</v>
      </c>
      <c r="F17" s="89">
        <v>0</v>
      </c>
      <c r="G17" s="89">
        <v>27</v>
      </c>
      <c r="H17" s="89">
        <v>1</v>
      </c>
      <c r="I17" s="89">
        <v>3</v>
      </c>
      <c r="J17" s="89">
        <v>0</v>
      </c>
      <c r="K17" s="89" t="s">
        <v>810</v>
      </c>
      <c r="L17" s="89" t="s">
        <v>851</v>
      </c>
      <c r="M17" s="89" t="s">
        <v>852</v>
      </c>
      <c r="N17" s="89">
        <v>80000011</v>
      </c>
      <c r="O17" s="89" t="s">
        <v>853</v>
      </c>
      <c r="P17" s="92">
        <v>1.1010000810191901E+19</v>
      </c>
      <c r="Q17" s="89">
        <v>555</v>
      </c>
      <c r="R17" s="89">
        <v>555</v>
      </c>
      <c r="S17" s="89">
        <v>555</v>
      </c>
      <c r="T17" s="89">
        <v>555</v>
      </c>
      <c r="U17" s="89">
        <v>555</v>
      </c>
      <c r="V17" s="89">
        <v>555</v>
      </c>
      <c r="W17" s="89">
        <v>555</v>
      </c>
      <c r="X17" s="89">
        <v>555</v>
      </c>
      <c r="Y17" s="89">
        <v>555</v>
      </c>
      <c r="Z17" s="89">
        <v>555</v>
      </c>
      <c r="AA17" s="89">
        <v>555</v>
      </c>
      <c r="AB17" s="89">
        <v>28.9</v>
      </c>
      <c r="AC17" s="89">
        <v>41</v>
      </c>
      <c r="AD17" s="89">
        <v>28.6</v>
      </c>
      <c r="AE17" s="89">
        <v>59.5</v>
      </c>
      <c r="AF17" s="89">
        <v>45</v>
      </c>
      <c r="AG17" s="89">
        <v>65</v>
      </c>
      <c r="AH17" s="89">
        <v>40</v>
      </c>
      <c r="AI17" s="89">
        <v>74</v>
      </c>
      <c r="AJ17" s="89">
        <v>70</v>
      </c>
      <c r="AK17" s="89">
        <v>75</v>
      </c>
      <c r="AL17" s="89">
        <v>24.9</v>
      </c>
      <c r="AM17" s="89">
        <v>26.1</v>
      </c>
      <c r="AN17" s="89">
        <v>18.3</v>
      </c>
      <c r="AO17" s="89">
        <v>25</v>
      </c>
      <c r="AP17" s="89">
        <v>30</v>
      </c>
      <c r="AQ17" s="89">
        <v>0</v>
      </c>
      <c r="AR17" s="89" t="s">
        <v>133</v>
      </c>
      <c r="AS17" s="89" t="s">
        <v>133</v>
      </c>
      <c r="AT17" s="89" t="s">
        <v>133</v>
      </c>
      <c r="AU17" s="89" t="s">
        <v>823</v>
      </c>
      <c r="AV17" s="89" t="s">
        <v>823</v>
      </c>
      <c r="AW17" s="89" t="s">
        <v>823</v>
      </c>
      <c r="AX17" s="89" t="s">
        <v>819</v>
      </c>
      <c r="AY17" s="89" t="s">
        <v>817</v>
      </c>
      <c r="AZ17" s="89" t="s">
        <v>817</v>
      </c>
    </row>
    <row r="18" spans="1:52" ht="12.75" customHeight="1" x14ac:dyDescent="0.25">
      <c r="A18" s="89">
        <v>2019</v>
      </c>
      <c r="B18" s="89">
        <v>88399</v>
      </c>
      <c r="C18" s="89">
        <v>8</v>
      </c>
      <c r="D18" s="89">
        <v>1</v>
      </c>
      <c r="E18" s="89">
        <v>0</v>
      </c>
      <c r="F18" s="89">
        <v>0</v>
      </c>
      <c r="G18" s="89">
        <v>27</v>
      </c>
      <c r="H18" s="89">
        <v>5</v>
      </c>
      <c r="I18" s="89">
        <v>3</v>
      </c>
      <c r="J18" s="89">
        <v>0</v>
      </c>
      <c r="K18" s="89" t="s">
        <v>810</v>
      </c>
      <c r="L18" s="89" t="s">
        <v>820</v>
      </c>
      <c r="M18" s="89" t="s">
        <v>854</v>
      </c>
      <c r="N18" s="89">
        <v>81100101</v>
      </c>
      <c r="O18" s="89" t="s">
        <v>855</v>
      </c>
      <c r="P18" s="92">
        <v>8.0900119100018004E+26</v>
      </c>
      <c r="Q18" s="89">
        <v>555</v>
      </c>
      <c r="R18" s="89">
        <v>555</v>
      </c>
      <c r="S18" s="89">
        <v>555</v>
      </c>
      <c r="T18" s="89">
        <v>555</v>
      </c>
      <c r="U18" s="89">
        <v>555</v>
      </c>
      <c r="V18" s="89">
        <v>333</v>
      </c>
      <c r="W18" s="89">
        <v>555</v>
      </c>
      <c r="X18" s="89">
        <v>555</v>
      </c>
      <c r="Y18" s="89">
        <v>333</v>
      </c>
      <c r="Z18" s="89">
        <v>333</v>
      </c>
      <c r="AA18" s="89">
        <v>333</v>
      </c>
      <c r="AB18" s="89">
        <v>29</v>
      </c>
      <c r="AC18" s="89">
        <v>48.7</v>
      </c>
      <c r="AD18" s="89">
        <v>57.1</v>
      </c>
      <c r="AE18" s="89">
        <v>36</v>
      </c>
      <c r="AF18" s="89">
        <v>14</v>
      </c>
      <c r="AG18" s="89">
        <v>70</v>
      </c>
      <c r="AH18" s="89">
        <v>0</v>
      </c>
      <c r="AI18" s="89">
        <v>58</v>
      </c>
      <c r="AJ18" s="89">
        <v>90</v>
      </c>
      <c r="AK18" s="89">
        <v>50</v>
      </c>
      <c r="AL18" s="89">
        <v>22.4</v>
      </c>
      <c r="AM18" s="89">
        <v>26.3</v>
      </c>
      <c r="AN18" s="89">
        <v>0</v>
      </c>
      <c r="AO18" s="89">
        <v>0</v>
      </c>
      <c r="AP18" s="89">
        <v>0</v>
      </c>
      <c r="AQ18" s="89">
        <v>0</v>
      </c>
      <c r="AR18" s="89" t="s">
        <v>133</v>
      </c>
      <c r="AS18" s="89" t="s">
        <v>133</v>
      </c>
      <c r="AT18" s="89" t="s">
        <v>819</v>
      </c>
      <c r="AU18" s="89" t="s">
        <v>819</v>
      </c>
      <c r="AV18" s="89" t="s">
        <v>819</v>
      </c>
      <c r="AW18" s="89" t="s">
        <v>133</v>
      </c>
      <c r="AX18" s="89" t="s">
        <v>817</v>
      </c>
      <c r="AY18" s="89" t="s">
        <v>818</v>
      </c>
      <c r="AZ18" s="89" t="s">
        <v>818</v>
      </c>
    </row>
    <row r="19" spans="1:52" ht="12.75" customHeight="1" x14ac:dyDescent="0.25">
      <c r="A19" s="89">
        <v>2019</v>
      </c>
      <c r="B19" s="89">
        <v>121880</v>
      </c>
      <c r="C19" s="89">
        <v>8</v>
      </c>
      <c r="D19" s="89">
        <v>1</v>
      </c>
      <c r="E19" s="89">
        <v>0</v>
      </c>
      <c r="F19" s="89">
        <v>0</v>
      </c>
      <c r="G19" s="89">
        <v>27</v>
      </c>
      <c r="H19" s="89">
        <v>0</v>
      </c>
      <c r="I19" s="89">
        <v>4</v>
      </c>
      <c r="J19" s="89">
        <v>0</v>
      </c>
      <c r="K19" s="89" t="s">
        <v>810</v>
      </c>
      <c r="L19" s="89" t="s">
        <v>814</v>
      </c>
      <c r="M19" s="89" t="s">
        <v>856</v>
      </c>
      <c r="N19" s="89">
        <v>81000111</v>
      </c>
      <c r="O19" s="89" t="s">
        <v>857</v>
      </c>
      <c r="P19" s="92">
        <v>1.9009009010001E+26</v>
      </c>
      <c r="Q19" s="89">
        <v>555</v>
      </c>
      <c r="R19" s="89">
        <v>555</v>
      </c>
      <c r="S19" s="89">
        <v>555</v>
      </c>
      <c r="T19" s="89">
        <v>555</v>
      </c>
      <c r="U19" s="89">
        <v>555</v>
      </c>
      <c r="V19" s="89">
        <v>555</v>
      </c>
      <c r="W19" s="89">
        <v>555</v>
      </c>
      <c r="X19" s="89">
        <v>555</v>
      </c>
      <c r="Y19" s="89">
        <v>555</v>
      </c>
      <c r="Z19" s="89">
        <v>555</v>
      </c>
      <c r="AA19" s="89">
        <v>555</v>
      </c>
      <c r="AB19" s="89">
        <v>29</v>
      </c>
      <c r="AC19" s="89">
        <v>45.9</v>
      </c>
      <c r="AD19" s="89">
        <v>57.1</v>
      </c>
      <c r="AE19" s="89">
        <v>29</v>
      </c>
      <c r="AF19" s="89">
        <v>27</v>
      </c>
      <c r="AG19" s="89">
        <v>55</v>
      </c>
      <c r="AH19" s="89">
        <v>20</v>
      </c>
      <c r="AI19" s="89">
        <v>31</v>
      </c>
      <c r="AJ19" s="89">
        <v>55</v>
      </c>
      <c r="AK19" s="89">
        <v>25</v>
      </c>
      <c r="AL19" s="89">
        <v>23.4</v>
      </c>
      <c r="AM19" s="89">
        <v>21.7</v>
      </c>
      <c r="AN19" s="89">
        <v>33.299999999999997</v>
      </c>
      <c r="AO19" s="89">
        <v>50</v>
      </c>
      <c r="AP19" s="89">
        <v>50</v>
      </c>
      <c r="AQ19" s="89">
        <v>0</v>
      </c>
      <c r="AR19" s="89" t="s">
        <v>133</v>
      </c>
      <c r="AS19" s="89" t="s">
        <v>133</v>
      </c>
      <c r="AT19" s="89" t="s">
        <v>819</v>
      </c>
      <c r="AU19" s="89" t="s">
        <v>819</v>
      </c>
      <c r="AV19" s="89" t="s">
        <v>819</v>
      </c>
      <c r="AW19" s="89" t="s">
        <v>819</v>
      </c>
      <c r="AX19" s="89" t="s">
        <v>133</v>
      </c>
      <c r="AY19" s="89" t="s">
        <v>817</v>
      </c>
      <c r="AZ19" s="89" t="s">
        <v>818</v>
      </c>
    </row>
    <row r="20" spans="1:52" ht="12.75" customHeight="1" x14ac:dyDescent="0.25">
      <c r="A20" s="89">
        <v>2019</v>
      </c>
      <c r="B20" s="89">
        <v>121884</v>
      </c>
      <c r="C20" s="89">
        <v>8</v>
      </c>
      <c r="D20" s="89">
        <v>1</v>
      </c>
      <c r="E20" s="89">
        <v>0</v>
      </c>
      <c r="F20" s="89">
        <v>0</v>
      </c>
      <c r="G20" s="89">
        <v>27</v>
      </c>
      <c r="H20" s="89">
        <v>1</v>
      </c>
      <c r="I20" s="89">
        <v>3</v>
      </c>
      <c r="J20" s="89">
        <v>0</v>
      </c>
      <c r="K20" s="89" t="s">
        <v>810</v>
      </c>
      <c r="L20" s="89" t="s">
        <v>851</v>
      </c>
      <c r="M20" s="89" t="s">
        <v>858</v>
      </c>
      <c r="N20" s="89">
        <v>80000010</v>
      </c>
      <c r="O20" s="89" t="s">
        <v>859</v>
      </c>
      <c r="P20" s="92">
        <v>1.0101110000179999E+23</v>
      </c>
      <c r="Q20" s="89">
        <v>555</v>
      </c>
      <c r="R20" s="89">
        <v>555</v>
      </c>
      <c r="S20" s="89">
        <v>555</v>
      </c>
      <c r="T20" s="89">
        <v>555</v>
      </c>
      <c r="U20" s="89">
        <v>555</v>
      </c>
      <c r="V20" s="89">
        <v>555</v>
      </c>
      <c r="W20" s="89">
        <v>555</v>
      </c>
      <c r="X20" s="89">
        <v>555</v>
      </c>
      <c r="Y20" s="89">
        <v>555</v>
      </c>
      <c r="Z20" s="89">
        <v>555</v>
      </c>
      <c r="AA20" s="89">
        <v>555</v>
      </c>
      <c r="AB20" s="89">
        <v>29.2</v>
      </c>
      <c r="AC20" s="89">
        <v>14.2</v>
      </c>
      <c r="AD20" s="89">
        <v>14.3</v>
      </c>
      <c r="AE20" s="89">
        <v>14</v>
      </c>
      <c r="AF20" s="89">
        <v>16</v>
      </c>
      <c r="AG20" s="89">
        <v>80</v>
      </c>
      <c r="AH20" s="89">
        <v>0</v>
      </c>
      <c r="AI20" s="89">
        <v>12</v>
      </c>
      <c r="AJ20" s="89">
        <v>60</v>
      </c>
      <c r="AK20" s="89">
        <v>0</v>
      </c>
      <c r="AL20" s="89">
        <v>34.200000000000003</v>
      </c>
      <c r="AM20" s="89">
        <v>26.1</v>
      </c>
      <c r="AN20" s="89">
        <v>80</v>
      </c>
      <c r="AO20" s="89">
        <v>40</v>
      </c>
      <c r="AP20" s="89">
        <v>100</v>
      </c>
      <c r="AQ20" s="89">
        <v>100</v>
      </c>
      <c r="AR20" s="89" t="s">
        <v>133</v>
      </c>
      <c r="AS20" s="89" t="s">
        <v>133</v>
      </c>
      <c r="AT20" s="89" t="s">
        <v>819</v>
      </c>
      <c r="AU20" s="89" t="s">
        <v>817</v>
      </c>
      <c r="AV20" s="89" t="s">
        <v>817</v>
      </c>
      <c r="AW20" s="89" t="s">
        <v>817</v>
      </c>
      <c r="AX20" s="89" t="s">
        <v>817</v>
      </c>
      <c r="AY20" s="89" t="s">
        <v>817</v>
      </c>
      <c r="AZ20" s="89" t="s">
        <v>819</v>
      </c>
    </row>
    <row r="21" spans="1:52" ht="12.75" customHeight="1" x14ac:dyDescent="0.25">
      <c r="A21" s="89">
        <v>2019</v>
      </c>
      <c r="B21" s="89">
        <v>123569</v>
      </c>
      <c r="C21" s="89">
        <v>8</v>
      </c>
      <c r="D21" s="89">
        <v>1</v>
      </c>
      <c r="E21" s="89">
        <v>0</v>
      </c>
      <c r="F21" s="89">
        <v>0</v>
      </c>
      <c r="G21" s="89">
        <v>27</v>
      </c>
      <c r="H21" s="89">
        <v>3</v>
      </c>
      <c r="I21" s="89">
        <v>4</v>
      </c>
      <c r="J21" s="89">
        <v>0</v>
      </c>
      <c r="K21" s="89" t="s">
        <v>810</v>
      </c>
      <c r="L21" s="89" t="s">
        <v>824</v>
      </c>
      <c r="M21" s="89" t="s">
        <v>860</v>
      </c>
      <c r="N21" s="89">
        <v>80000010</v>
      </c>
      <c r="O21" s="89" t="s">
        <v>861</v>
      </c>
      <c r="P21" s="92">
        <v>8.0100000901089098E+26</v>
      </c>
      <c r="Q21" s="89">
        <v>555</v>
      </c>
      <c r="R21" s="89">
        <v>555</v>
      </c>
      <c r="S21" s="89">
        <v>555</v>
      </c>
      <c r="T21" s="89">
        <v>555</v>
      </c>
      <c r="U21" s="89">
        <v>555</v>
      </c>
      <c r="V21" s="89">
        <v>555</v>
      </c>
      <c r="W21" s="89">
        <v>555</v>
      </c>
      <c r="X21" s="89">
        <v>555</v>
      </c>
      <c r="Y21" s="89">
        <v>555</v>
      </c>
      <c r="Z21" s="89">
        <v>666</v>
      </c>
      <c r="AA21" s="89">
        <v>333</v>
      </c>
      <c r="AB21" s="89">
        <v>29.8</v>
      </c>
      <c r="AC21" s="89">
        <v>36.799999999999997</v>
      </c>
      <c r="AD21" s="89">
        <v>14.3</v>
      </c>
      <c r="AE21" s="89">
        <v>70.5</v>
      </c>
      <c r="AF21" s="89">
        <v>85</v>
      </c>
      <c r="AG21" s="89">
        <v>65</v>
      </c>
      <c r="AH21" s="89">
        <v>90</v>
      </c>
      <c r="AI21" s="89">
        <v>56</v>
      </c>
      <c r="AJ21" s="89">
        <v>80</v>
      </c>
      <c r="AK21" s="89">
        <v>50</v>
      </c>
      <c r="AL21" s="89">
        <v>27.4</v>
      </c>
      <c r="AM21" s="89">
        <v>30</v>
      </c>
      <c r="AN21" s="89">
        <v>12.5</v>
      </c>
      <c r="AO21" s="89">
        <v>25</v>
      </c>
      <c r="AP21" s="89">
        <v>0</v>
      </c>
      <c r="AQ21" s="89">
        <v>0</v>
      </c>
      <c r="AR21" s="89" t="s">
        <v>819</v>
      </c>
      <c r="AS21" s="89" t="s">
        <v>817</v>
      </c>
      <c r="AT21" s="89" t="s">
        <v>133</v>
      </c>
      <c r="AU21" s="89" t="s">
        <v>819</v>
      </c>
      <c r="AV21" s="89" t="s">
        <v>133</v>
      </c>
      <c r="AW21" s="89" t="s">
        <v>133</v>
      </c>
      <c r="AX21" s="89" t="s">
        <v>817</v>
      </c>
      <c r="AY21" s="89" t="s">
        <v>133</v>
      </c>
      <c r="AZ21" s="89" t="s">
        <v>133</v>
      </c>
    </row>
    <row r="22" spans="1:52" ht="12.75" customHeight="1" x14ac:dyDescent="0.25">
      <c r="A22" s="89">
        <v>2019</v>
      </c>
      <c r="B22" s="89">
        <v>121880</v>
      </c>
      <c r="C22" s="89">
        <v>8</v>
      </c>
      <c r="D22" s="89">
        <v>1</v>
      </c>
      <c r="E22" s="89">
        <v>0</v>
      </c>
      <c r="F22" s="89">
        <v>0</v>
      </c>
      <c r="G22" s="89">
        <v>27</v>
      </c>
      <c r="H22" s="89">
        <v>0</v>
      </c>
      <c r="I22" s="89">
        <v>4</v>
      </c>
      <c r="J22" s="89">
        <v>0</v>
      </c>
      <c r="K22" s="89" t="s">
        <v>810</v>
      </c>
      <c r="L22" s="89" t="s">
        <v>814</v>
      </c>
      <c r="M22" s="89" t="s">
        <v>862</v>
      </c>
      <c r="N22" s="89">
        <v>80100110</v>
      </c>
      <c r="O22" s="89" t="s">
        <v>863</v>
      </c>
      <c r="P22" s="92">
        <v>1.9019109109999999E+26</v>
      </c>
      <c r="Q22" s="89">
        <v>555</v>
      </c>
      <c r="R22" s="89">
        <v>555</v>
      </c>
      <c r="S22" s="89">
        <v>555</v>
      </c>
      <c r="T22" s="89">
        <v>555</v>
      </c>
      <c r="U22" s="89">
        <v>555</v>
      </c>
      <c r="V22" s="89">
        <v>555</v>
      </c>
      <c r="W22" s="89">
        <v>555</v>
      </c>
      <c r="X22" s="89">
        <v>555</v>
      </c>
      <c r="Y22" s="89">
        <v>555</v>
      </c>
      <c r="Z22" s="89">
        <v>555</v>
      </c>
      <c r="AA22" s="89">
        <v>555</v>
      </c>
      <c r="AB22" s="89">
        <v>29.9</v>
      </c>
      <c r="AC22" s="89">
        <v>42.3</v>
      </c>
      <c r="AD22" s="89">
        <v>42.9</v>
      </c>
      <c r="AE22" s="89">
        <v>41.5</v>
      </c>
      <c r="AF22" s="89">
        <v>31</v>
      </c>
      <c r="AG22" s="89">
        <v>75</v>
      </c>
      <c r="AH22" s="89">
        <v>20</v>
      </c>
      <c r="AI22" s="89">
        <v>52</v>
      </c>
      <c r="AJ22" s="89">
        <v>60</v>
      </c>
      <c r="AK22" s="89">
        <v>50</v>
      </c>
      <c r="AL22" s="89">
        <v>25.7</v>
      </c>
      <c r="AM22" s="89">
        <v>26.1</v>
      </c>
      <c r="AN22" s="89">
        <v>23.3</v>
      </c>
      <c r="AO22" s="89">
        <v>20</v>
      </c>
      <c r="AP22" s="89">
        <v>50</v>
      </c>
      <c r="AQ22" s="89">
        <v>0</v>
      </c>
      <c r="AR22" s="89" t="s">
        <v>133</v>
      </c>
      <c r="AS22" s="89" t="s">
        <v>818</v>
      </c>
      <c r="AT22" s="89" t="s">
        <v>133</v>
      </c>
      <c r="AU22" s="89" t="s">
        <v>133</v>
      </c>
      <c r="AV22" s="89" t="s">
        <v>817</v>
      </c>
      <c r="AW22" s="89" t="s">
        <v>817</v>
      </c>
      <c r="AX22" s="89" t="s">
        <v>817</v>
      </c>
      <c r="AY22" s="89" t="s">
        <v>817</v>
      </c>
      <c r="AZ22" s="89" t="s">
        <v>133</v>
      </c>
    </row>
    <row r="23" spans="1:52" ht="12.75" customHeight="1" x14ac:dyDescent="0.25">
      <c r="A23" s="89">
        <v>2019</v>
      </c>
      <c r="B23" s="89">
        <v>88399</v>
      </c>
      <c r="C23" s="89">
        <v>8</v>
      </c>
      <c r="D23" s="89">
        <v>1</v>
      </c>
      <c r="E23" s="89">
        <v>0</v>
      </c>
      <c r="F23" s="89">
        <v>0</v>
      </c>
      <c r="G23" s="89">
        <v>27</v>
      </c>
      <c r="H23" s="89">
        <v>5</v>
      </c>
      <c r="I23" s="89">
        <v>3</v>
      </c>
      <c r="J23" s="89">
        <v>0</v>
      </c>
      <c r="K23" s="89" t="s">
        <v>810</v>
      </c>
      <c r="L23" s="89" t="s">
        <v>820</v>
      </c>
      <c r="M23" s="89" t="s">
        <v>864</v>
      </c>
      <c r="N23" s="89">
        <v>81110100</v>
      </c>
      <c r="O23" s="89" t="s">
        <v>865</v>
      </c>
      <c r="P23" s="92">
        <v>8.1900019010007995E+26</v>
      </c>
      <c r="Q23" s="89">
        <v>555</v>
      </c>
      <c r="R23" s="89">
        <v>555</v>
      </c>
      <c r="S23" s="89">
        <v>555</v>
      </c>
      <c r="T23" s="89">
        <v>555</v>
      </c>
      <c r="U23" s="89">
        <v>555</v>
      </c>
      <c r="V23" s="89">
        <v>555</v>
      </c>
      <c r="W23" s="89">
        <v>555</v>
      </c>
      <c r="X23" s="89">
        <v>555</v>
      </c>
      <c r="Y23" s="89">
        <v>555</v>
      </c>
      <c r="Z23" s="89">
        <v>333</v>
      </c>
      <c r="AA23" s="89">
        <v>555</v>
      </c>
      <c r="AB23" s="89">
        <v>30.3</v>
      </c>
      <c r="AC23" s="89">
        <v>51.1</v>
      </c>
      <c r="AD23" s="89">
        <v>57.1</v>
      </c>
      <c r="AE23" s="89">
        <v>42</v>
      </c>
      <c r="AF23" s="89">
        <v>30</v>
      </c>
      <c r="AG23" s="89">
        <v>70</v>
      </c>
      <c r="AH23" s="89">
        <v>20</v>
      </c>
      <c r="AI23" s="89">
        <v>54</v>
      </c>
      <c r="AJ23" s="89">
        <v>70</v>
      </c>
      <c r="AK23" s="89">
        <v>50</v>
      </c>
      <c r="AL23" s="89">
        <v>23.4</v>
      </c>
      <c r="AM23" s="89">
        <v>21.1</v>
      </c>
      <c r="AN23" s="89">
        <v>36.700000000000003</v>
      </c>
      <c r="AO23" s="89">
        <v>10</v>
      </c>
      <c r="AP23" s="89">
        <v>0</v>
      </c>
      <c r="AQ23" s="89">
        <v>100</v>
      </c>
      <c r="AR23" s="89" t="s">
        <v>133</v>
      </c>
      <c r="AS23" s="89" t="s">
        <v>817</v>
      </c>
      <c r="AT23" s="89" t="s">
        <v>819</v>
      </c>
      <c r="AU23" s="89" t="s">
        <v>133</v>
      </c>
      <c r="AV23" s="89" t="s">
        <v>133</v>
      </c>
      <c r="AW23" s="89" t="s">
        <v>133</v>
      </c>
      <c r="AX23" s="89" t="s">
        <v>817</v>
      </c>
      <c r="AY23" s="89" t="s">
        <v>818</v>
      </c>
      <c r="AZ23" s="89" t="s">
        <v>817</v>
      </c>
    </row>
    <row r="24" spans="1:52" ht="12.75" customHeight="1" x14ac:dyDescent="0.25">
      <c r="A24" s="89">
        <v>2019</v>
      </c>
      <c r="B24" s="89">
        <v>123569</v>
      </c>
      <c r="C24" s="89">
        <v>8</v>
      </c>
      <c r="D24" s="89">
        <v>1</v>
      </c>
      <c r="E24" s="89">
        <v>0</v>
      </c>
      <c r="F24" s="89">
        <v>0</v>
      </c>
      <c r="G24" s="89">
        <v>27</v>
      </c>
      <c r="H24" s="89">
        <v>3</v>
      </c>
      <c r="I24" s="89">
        <v>4</v>
      </c>
      <c r="J24" s="89">
        <v>0</v>
      </c>
      <c r="K24" s="89" t="s">
        <v>810</v>
      </c>
      <c r="L24" s="89" t="s">
        <v>824</v>
      </c>
      <c r="M24" s="89" t="s">
        <v>866</v>
      </c>
      <c r="N24" s="89">
        <v>81110010</v>
      </c>
      <c r="O24" s="89" t="s">
        <v>867</v>
      </c>
      <c r="P24" s="92">
        <v>8.0100000901089098E+26</v>
      </c>
      <c r="Q24" s="89">
        <v>555</v>
      </c>
      <c r="R24" s="89">
        <v>555</v>
      </c>
      <c r="S24" s="89">
        <v>555</v>
      </c>
      <c r="T24" s="89">
        <v>555</v>
      </c>
      <c r="U24" s="89">
        <v>555</v>
      </c>
      <c r="V24" s="89">
        <v>555</v>
      </c>
      <c r="W24" s="89">
        <v>555</v>
      </c>
      <c r="X24" s="89">
        <v>555</v>
      </c>
      <c r="Y24" s="89">
        <v>555</v>
      </c>
      <c r="Z24" s="89">
        <v>666</v>
      </c>
      <c r="AA24" s="89">
        <v>555</v>
      </c>
      <c r="AB24" s="89">
        <v>30.3</v>
      </c>
      <c r="AC24" s="89">
        <v>39.1</v>
      </c>
      <c r="AD24" s="89">
        <v>57.1</v>
      </c>
      <c r="AE24" s="89">
        <v>12</v>
      </c>
      <c r="AF24" s="89">
        <v>10</v>
      </c>
      <c r="AG24" s="89">
        <v>50</v>
      </c>
      <c r="AH24" s="89">
        <v>0</v>
      </c>
      <c r="AI24" s="89">
        <v>14</v>
      </c>
      <c r="AJ24" s="89">
        <v>70</v>
      </c>
      <c r="AK24" s="89">
        <v>0</v>
      </c>
      <c r="AL24" s="89">
        <v>27.4</v>
      </c>
      <c r="AM24" s="89">
        <v>30</v>
      </c>
      <c r="AN24" s="89">
        <v>12.5</v>
      </c>
      <c r="AO24" s="89">
        <v>25</v>
      </c>
      <c r="AP24" s="89">
        <v>0</v>
      </c>
      <c r="AQ24" s="89">
        <v>0</v>
      </c>
      <c r="AR24" s="89" t="s">
        <v>133</v>
      </c>
      <c r="AS24" s="89" t="s">
        <v>817</v>
      </c>
      <c r="AT24" s="89" t="s">
        <v>133</v>
      </c>
      <c r="AU24" s="89" t="s">
        <v>819</v>
      </c>
      <c r="AV24" s="89" t="s">
        <v>819</v>
      </c>
      <c r="AW24" s="89" t="s">
        <v>133</v>
      </c>
      <c r="AX24" s="89" t="s">
        <v>133</v>
      </c>
      <c r="AY24" s="89" t="s">
        <v>817</v>
      </c>
      <c r="AZ24" s="89" t="s">
        <v>133</v>
      </c>
    </row>
    <row r="25" spans="1:52" ht="12.75" customHeight="1" x14ac:dyDescent="0.25">
      <c r="A25" s="89">
        <v>2019</v>
      </c>
      <c r="B25" s="89">
        <v>102499</v>
      </c>
      <c r="C25" s="89">
        <v>8</v>
      </c>
      <c r="D25" s="89">
        <v>1</v>
      </c>
      <c r="E25" s="89">
        <v>0</v>
      </c>
      <c r="F25" s="89">
        <v>0</v>
      </c>
      <c r="G25" s="89">
        <v>27</v>
      </c>
      <c r="H25" s="89">
        <v>1</v>
      </c>
      <c r="I25" s="89">
        <v>5</v>
      </c>
      <c r="J25" s="89">
        <v>0</v>
      </c>
      <c r="K25" s="89" t="s">
        <v>810</v>
      </c>
      <c r="L25" s="89" t="s">
        <v>846</v>
      </c>
      <c r="M25" s="89" t="s">
        <v>868</v>
      </c>
      <c r="N25" s="89">
        <v>81110001</v>
      </c>
      <c r="O25" s="89" t="s">
        <v>869</v>
      </c>
      <c r="P25" s="92">
        <v>9.00090011010109E+25</v>
      </c>
      <c r="Q25" s="89">
        <v>555</v>
      </c>
      <c r="R25" s="89">
        <v>555</v>
      </c>
      <c r="S25" s="89">
        <v>555</v>
      </c>
      <c r="T25" s="89">
        <v>555</v>
      </c>
      <c r="U25" s="89">
        <v>555</v>
      </c>
      <c r="V25" s="89">
        <v>555</v>
      </c>
      <c r="W25" s="89">
        <v>555</v>
      </c>
      <c r="X25" s="89">
        <v>555</v>
      </c>
      <c r="Y25" s="89">
        <v>555</v>
      </c>
      <c r="Z25" s="89">
        <v>555</v>
      </c>
      <c r="AA25" s="89">
        <v>555</v>
      </c>
      <c r="AB25" s="89">
        <v>30.4</v>
      </c>
      <c r="AC25" s="89">
        <v>41.3</v>
      </c>
      <c r="AD25" s="89">
        <v>57.1</v>
      </c>
      <c r="AE25" s="89">
        <v>17.5</v>
      </c>
      <c r="AF25" s="89">
        <v>26</v>
      </c>
      <c r="AG25" s="89">
        <v>50</v>
      </c>
      <c r="AH25" s="89">
        <v>20</v>
      </c>
      <c r="AI25" s="89">
        <v>9</v>
      </c>
      <c r="AJ25" s="89">
        <v>45</v>
      </c>
      <c r="AK25" s="89">
        <v>0</v>
      </c>
      <c r="AL25" s="89">
        <v>26.8</v>
      </c>
      <c r="AM25" s="89">
        <v>28.6</v>
      </c>
      <c r="AN25" s="89">
        <v>16.7</v>
      </c>
      <c r="AO25" s="89">
        <v>30</v>
      </c>
      <c r="AP25" s="89">
        <v>20</v>
      </c>
      <c r="AQ25" s="89">
        <v>0</v>
      </c>
      <c r="AR25" s="89" t="s">
        <v>133</v>
      </c>
      <c r="AS25" s="89" t="s">
        <v>133</v>
      </c>
      <c r="AT25" s="89" t="s">
        <v>819</v>
      </c>
      <c r="AU25" s="89" t="s">
        <v>817</v>
      </c>
      <c r="AV25" s="89" t="s">
        <v>133</v>
      </c>
      <c r="AW25" s="89" t="s">
        <v>823</v>
      </c>
      <c r="AX25" s="89" t="s">
        <v>823</v>
      </c>
      <c r="AY25" s="89" t="s">
        <v>817</v>
      </c>
      <c r="AZ25" s="89" t="s">
        <v>818</v>
      </c>
    </row>
    <row r="26" spans="1:52" ht="12.75" customHeight="1" x14ac:dyDescent="0.25">
      <c r="A26" s="89">
        <v>2019</v>
      </c>
      <c r="B26" s="89">
        <v>121880</v>
      </c>
      <c r="C26" s="89">
        <v>8</v>
      </c>
      <c r="D26" s="89">
        <v>1</v>
      </c>
      <c r="E26" s="89">
        <v>0</v>
      </c>
      <c r="F26" s="89">
        <v>0</v>
      </c>
      <c r="G26" s="89">
        <v>27</v>
      </c>
      <c r="H26" s="89">
        <v>0</v>
      </c>
      <c r="I26" s="89">
        <v>4</v>
      </c>
      <c r="J26" s="89">
        <v>0</v>
      </c>
      <c r="K26" s="89" t="s">
        <v>810</v>
      </c>
      <c r="L26" s="89" t="s">
        <v>814</v>
      </c>
      <c r="M26" s="89" t="s">
        <v>870</v>
      </c>
      <c r="N26" s="89">
        <v>80110101</v>
      </c>
      <c r="O26" s="89" t="s">
        <v>871</v>
      </c>
      <c r="P26" s="92">
        <v>9.0190090100000107E+25</v>
      </c>
      <c r="Q26" s="89">
        <v>555</v>
      </c>
      <c r="R26" s="89">
        <v>555</v>
      </c>
      <c r="S26" s="89">
        <v>555</v>
      </c>
      <c r="T26" s="89">
        <v>555</v>
      </c>
      <c r="U26" s="89">
        <v>555</v>
      </c>
      <c r="V26" s="89">
        <v>555</v>
      </c>
      <c r="W26" s="89">
        <v>555</v>
      </c>
      <c r="X26" s="89">
        <v>555</v>
      </c>
      <c r="Y26" s="89">
        <v>555</v>
      </c>
      <c r="Z26" s="89">
        <v>555</v>
      </c>
      <c r="AA26" s="89">
        <v>555</v>
      </c>
      <c r="AB26" s="89">
        <v>30.7</v>
      </c>
      <c r="AC26" s="89">
        <v>44.9</v>
      </c>
      <c r="AD26" s="89">
        <v>57.1</v>
      </c>
      <c r="AE26" s="89">
        <v>26.5</v>
      </c>
      <c r="AF26" s="89">
        <v>42</v>
      </c>
      <c r="AG26" s="89">
        <v>50</v>
      </c>
      <c r="AH26" s="89">
        <v>40</v>
      </c>
      <c r="AI26" s="89">
        <v>11</v>
      </c>
      <c r="AJ26" s="89">
        <v>55</v>
      </c>
      <c r="AK26" s="89">
        <v>0</v>
      </c>
      <c r="AL26" s="89">
        <v>25.9</v>
      </c>
      <c r="AM26" s="89">
        <v>21.7</v>
      </c>
      <c r="AN26" s="89">
        <v>50</v>
      </c>
      <c r="AO26" s="89">
        <v>50</v>
      </c>
      <c r="AP26" s="89">
        <v>100</v>
      </c>
      <c r="AQ26" s="89">
        <v>0</v>
      </c>
      <c r="AR26" s="89" t="s">
        <v>133</v>
      </c>
      <c r="AS26" s="89" t="s">
        <v>133</v>
      </c>
      <c r="AT26" s="89" t="s">
        <v>133</v>
      </c>
      <c r="AU26" s="89" t="s">
        <v>823</v>
      </c>
      <c r="AV26" s="89" t="s">
        <v>823</v>
      </c>
      <c r="AW26" s="89" t="s">
        <v>819</v>
      </c>
      <c r="AX26" s="89" t="s">
        <v>818</v>
      </c>
      <c r="AY26" s="89" t="s">
        <v>818</v>
      </c>
      <c r="AZ26" s="89" t="s">
        <v>817</v>
      </c>
    </row>
    <row r="27" spans="1:52" ht="12.75" customHeight="1" x14ac:dyDescent="0.25">
      <c r="A27" s="89">
        <v>2019</v>
      </c>
      <c r="B27" s="89">
        <v>88399</v>
      </c>
      <c r="C27" s="89">
        <v>8</v>
      </c>
      <c r="D27" s="89">
        <v>1</v>
      </c>
      <c r="E27" s="89">
        <v>0</v>
      </c>
      <c r="F27" s="89">
        <v>0</v>
      </c>
      <c r="G27" s="89">
        <v>27</v>
      </c>
      <c r="H27" s="89">
        <v>5</v>
      </c>
      <c r="I27" s="89">
        <v>3</v>
      </c>
      <c r="J27" s="89">
        <v>0</v>
      </c>
      <c r="K27" s="89" t="s">
        <v>810</v>
      </c>
      <c r="L27" s="89" t="s">
        <v>820</v>
      </c>
      <c r="M27" s="89" t="s">
        <v>872</v>
      </c>
      <c r="N27" s="89">
        <v>81110011</v>
      </c>
      <c r="O27" s="89" t="s">
        <v>873</v>
      </c>
      <c r="P27" s="92">
        <v>8.0901019100017995E+26</v>
      </c>
      <c r="Q27" s="89">
        <v>555</v>
      </c>
      <c r="R27" s="89">
        <v>555</v>
      </c>
      <c r="S27" s="89">
        <v>555</v>
      </c>
      <c r="T27" s="89">
        <v>333</v>
      </c>
      <c r="U27" s="89">
        <v>555</v>
      </c>
      <c r="V27" s="89">
        <v>333</v>
      </c>
      <c r="W27" s="89">
        <v>333</v>
      </c>
      <c r="X27" s="89">
        <v>333</v>
      </c>
      <c r="Y27" s="89">
        <v>333</v>
      </c>
      <c r="Z27" s="89">
        <v>333</v>
      </c>
      <c r="AA27" s="89">
        <v>333</v>
      </c>
      <c r="AB27" s="89">
        <v>30.9</v>
      </c>
      <c r="AC27" s="89">
        <v>42.8</v>
      </c>
      <c r="AD27" s="89">
        <v>71.400000000000006</v>
      </c>
      <c r="AE27" s="89">
        <v>0</v>
      </c>
      <c r="AF27" s="89">
        <v>0</v>
      </c>
      <c r="AG27" s="89">
        <v>0</v>
      </c>
      <c r="AH27" s="89">
        <v>0</v>
      </c>
      <c r="AI27" s="89">
        <v>0</v>
      </c>
      <c r="AJ27" s="89">
        <v>0</v>
      </c>
      <c r="AK27" s="89">
        <v>0</v>
      </c>
      <c r="AL27" s="89">
        <v>26.9</v>
      </c>
      <c r="AM27" s="89">
        <v>31.6</v>
      </c>
      <c r="AN27" s="89">
        <v>0</v>
      </c>
      <c r="AO27" s="89">
        <v>0</v>
      </c>
      <c r="AP27" s="89">
        <v>0</v>
      </c>
      <c r="AQ27" s="89">
        <v>0</v>
      </c>
      <c r="AR27" s="89" t="s">
        <v>133</v>
      </c>
      <c r="AS27" s="89" t="s">
        <v>133</v>
      </c>
      <c r="AT27" s="89" t="s">
        <v>133</v>
      </c>
      <c r="AU27" s="89" t="s">
        <v>819</v>
      </c>
      <c r="AV27" s="89" t="s">
        <v>819</v>
      </c>
      <c r="AW27" s="89" t="s">
        <v>817</v>
      </c>
      <c r="AX27" s="89" t="s">
        <v>819</v>
      </c>
      <c r="AY27" s="89" t="s">
        <v>817</v>
      </c>
      <c r="AZ27" s="89" t="s">
        <v>133</v>
      </c>
    </row>
    <row r="28" spans="1:52" ht="12.75" customHeight="1" x14ac:dyDescent="0.25">
      <c r="A28" s="89">
        <v>2019</v>
      </c>
      <c r="B28" s="89">
        <v>121880</v>
      </c>
      <c r="C28" s="89">
        <v>8</v>
      </c>
      <c r="D28" s="89">
        <v>1</v>
      </c>
      <c r="E28" s="89">
        <v>0</v>
      </c>
      <c r="F28" s="89">
        <v>0</v>
      </c>
      <c r="G28" s="89">
        <v>27</v>
      </c>
      <c r="H28" s="89">
        <v>0</v>
      </c>
      <c r="I28" s="89">
        <v>4</v>
      </c>
      <c r="J28" s="89">
        <v>0</v>
      </c>
      <c r="K28" s="89" t="s">
        <v>810</v>
      </c>
      <c r="L28" s="89" t="s">
        <v>814</v>
      </c>
      <c r="M28" s="89" t="s">
        <v>874</v>
      </c>
      <c r="N28" s="89">
        <v>81110110</v>
      </c>
      <c r="O28" s="89" t="s">
        <v>875</v>
      </c>
      <c r="P28" s="92">
        <v>1.9009009109999999E+26</v>
      </c>
      <c r="Q28" s="89">
        <v>555</v>
      </c>
      <c r="R28" s="89">
        <v>555</v>
      </c>
      <c r="S28" s="89">
        <v>555</v>
      </c>
      <c r="T28" s="89">
        <v>555</v>
      </c>
      <c r="U28" s="89">
        <v>555</v>
      </c>
      <c r="V28" s="89">
        <v>555</v>
      </c>
      <c r="W28" s="89">
        <v>555</v>
      </c>
      <c r="X28" s="89">
        <v>555</v>
      </c>
      <c r="Y28" s="89">
        <v>555</v>
      </c>
      <c r="Z28" s="89">
        <v>555</v>
      </c>
      <c r="AA28" s="89">
        <v>333</v>
      </c>
      <c r="AB28" s="89">
        <v>31.1</v>
      </c>
      <c r="AC28" s="89">
        <v>50</v>
      </c>
      <c r="AD28" s="89">
        <v>71.400000000000006</v>
      </c>
      <c r="AE28" s="89">
        <v>18</v>
      </c>
      <c r="AF28" s="89">
        <v>24</v>
      </c>
      <c r="AG28" s="89">
        <v>40</v>
      </c>
      <c r="AH28" s="89">
        <v>20</v>
      </c>
      <c r="AI28" s="89">
        <v>12</v>
      </c>
      <c r="AJ28" s="89">
        <v>60</v>
      </c>
      <c r="AK28" s="89">
        <v>0</v>
      </c>
      <c r="AL28" s="89">
        <v>24.8</v>
      </c>
      <c r="AM28" s="89">
        <v>17.399999999999999</v>
      </c>
      <c r="AN28" s="89">
        <v>66.7</v>
      </c>
      <c r="AO28" s="89">
        <v>100</v>
      </c>
      <c r="AP28" s="89">
        <v>100</v>
      </c>
      <c r="AQ28" s="89">
        <v>0</v>
      </c>
      <c r="AR28" s="89" t="s">
        <v>133</v>
      </c>
      <c r="AS28" s="89" t="s">
        <v>133</v>
      </c>
      <c r="AT28" s="89" t="s">
        <v>133</v>
      </c>
      <c r="AU28" s="89" t="s">
        <v>133</v>
      </c>
      <c r="AV28" s="89" t="s">
        <v>819</v>
      </c>
      <c r="AW28" s="89" t="s">
        <v>819</v>
      </c>
      <c r="AX28" s="89" t="s">
        <v>819</v>
      </c>
      <c r="AY28" s="89" t="s">
        <v>817</v>
      </c>
      <c r="AZ28" s="89" t="s">
        <v>819</v>
      </c>
    </row>
    <row r="29" spans="1:52" ht="12.75" customHeight="1" x14ac:dyDescent="0.25">
      <c r="A29" s="89">
        <v>2019</v>
      </c>
      <c r="B29" s="89">
        <v>102499</v>
      </c>
      <c r="C29" s="89">
        <v>8</v>
      </c>
      <c r="D29" s="89">
        <v>1</v>
      </c>
      <c r="E29" s="89">
        <v>0</v>
      </c>
      <c r="F29" s="89">
        <v>0</v>
      </c>
      <c r="G29" s="89">
        <v>27</v>
      </c>
      <c r="H29" s="89">
        <v>1</v>
      </c>
      <c r="I29" s="89">
        <v>5</v>
      </c>
      <c r="J29" s="89">
        <v>0</v>
      </c>
      <c r="K29" s="89" t="s">
        <v>810</v>
      </c>
      <c r="L29" s="89" t="s">
        <v>846</v>
      </c>
      <c r="M29" s="89" t="s">
        <v>876</v>
      </c>
      <c r="N29" s="89">
        <v>81101011</v>
      </c>
      <c r="O29" s="89" t="s">
        <v>877</v>
      </c>
      <c r="P29" s="92">
        <v>1.9000911000100201E+26</v>
      </c>
      <c r="Q29" s="89">
        <v>555</v>
      </c>
      <c r="R29" s="89">
        <v>555</v>
      </c>
      <c r="S29" s="89">
        <v>555</v>
      </c>
      <c r="T29" s="89">
        <v>333</v>
      </c>
      <c r="U29" s="89">
        <v>555</v>
      </c>
      <c r="V29" s="89">
        <v>333</v>
      </c>
      <c r="W29" s="89">
        <v>333</v>
      </c>
      <c r="X29" s="89">
        <v>333</v>
      </c>
      <c r="Y29" s="89">
        <v>333</v>
      </c>
      <c r="Z29" s="89">
        <v>333</v>
      </c>
      <c r="AA29" s="89">
        <v>333</v>
      </c>
      <c r="AB29" s="89">
        <v>31.9</v>
      </c>
      <c r="AC29" s="89">
        <v>42.8</v>
      </c>
      <c r="AD29" s="89">
        <v>71.400000000000006</v>
      </c>
      <c r="AE29" s="89">
        <v>0</v>
      </c>
      <c r="AF29" s="89">
        <v>0</v>
      </c>
      <c r="AG29" s="89">
        <v>0</v>
      </c>
      <c r="AH29" s="89">
        <v>0</v>
      </c>
      <c r="AI29" s="89">
        <v>0</v>
      </c>
      <c r="AJ29" s="89">
        <v>0</v>
      </c>
      <c r="AK29" s="89">
        <v>0</v>
      </c>
      <c r="AL29" s="89">
        <v>28.3</v>
      </c>
      <c r="AM29" s="89">
        <v>33.299999999999997</v>
      </c>
      <c r="AN29" s="89">
        <v>0</v>
      </c>
      <c r="AO29" s="89">
        <v>0</v>
      </c>
      <c r="AP29" s="89">
        <v>0</v>
      </c>
      <c r="AQ29" s="89">
        <v>0</v>
      </c>
      <c r="AR29" s="89" t="s">
        <v>819</v>
      </c>
      <c r="AS29" s="89" t="s">
        <v>817</v>
      </c>
      <c r="AT29" s="89" t="s">
        <v>133</v>
      </c>
      <c r="AU29" s="89" t="s">
        <v>823</v>
      </c>
      <c r="AV29" s="89" t="s">
        <v>819</v>
      </c>
      <c r="AW29" s="89" t="s">
        <v>133</v>
      </c>
      <c r="AX29" s="89" t="s">
        <v>817</v>
      </c>
      <c r="AY29" s="89" t="s">
        <v>817</v>
      </c>
      <c r="AZ29" s="89" t="s">
        <v>133</v>
      </c>
    </row>
    <row r="30" spans="1:52" ht="12.75" customHeight="1" x14ac:dyDescent="0.25">
      <c r="A30" s="89">
        <v>2019</v>
      </c>
      <c r="B30" s="89">
        <v>123569</v>
      </c>
      <c r="C30" s="89">
        <v>8</v>
      </c>
      <c r="D30" s="89">
        <v>1</v>
      </c>
      <c r="E30" s="89">
        <v>0</v>
      </c>
      <c r="F30" s="89">
        <v>0</v>
      </c>
      <c r="G30" s="89">
        <v>27</v>
      </c>
      <c r="H30" s="89">
        <v>3</v>
      </c>
      <c r="I30" s="89">
        <v>4</v>
      </c>
      <c r="J30" s="89">
        <v>0</v>
      </c>
      <c r="K30" s="89" t="s">
        <v>810</v>
      </c>
      <c r="L30" s="89" t="s">
        <v>824</v>
      </c>
      <c r="M30" s="89" t="s">
        <v>878</v>
      </c>
      <c r="N30" s="89">
        <v>80110010</v>
      </c>
      <c r="O30" s="89" t="s">
        <v>879</v>
      </c>
      <c r="P30" s="92">
        <v>8.1010100901089093E+26</v>
      </c>
      <c r="Q30" s="89">
        <v>555</v>
      </c>
      <c r="R30" s="89">
        <v>555</v>
      </c>
      <c r="S30" s="89">
        <v>555</v>
      </c>
      <c r="T30" s="89">
        <v>555</v>
      </c>
      <c r="U30" s="89">
        <v>555</v>
      </c>
      <c r="V30" s="89">
        <v>555</v>
      </c>
      <c r="W30" s="89">
        <v>333</v>
      </c>
      <c r="X30" s="89">
        <v>555</v>
      </c>
      <c r="Y30" s="89">
        <v>555</v>
      </c>
      <c r="Z30" s="89">
        <v>666</v>
      </c>
      <c r="AA30" s="89">
        <v>555</v>
      </c>
      <c r="AB30" s="89">
        <v>32.4</v>
      </c>
      <c r="AC30" s="89">
        <v>40.9</v>
      </c>
      <c r="AD30" s="89">
        <v>42.9</v>
      </c>
      <c r="AE30" s="89">
        <v>38</v>
      </c>
      <c r="AF30" s="89">
        <v>0</v>
      </c>
      <c r="AG30" s="89">
        <v>0</v>
      </c>
      <c r="AH30" s="89">
        <v>0</v>
      </c>
      <c r="AI30" s="89">
        <v>76</v>
      </c>
      <c r="AJ30" s="89">
        <v>80</v>
      </c>
      <c r="AK30" s="89">
        <v>75</v>
      </c>
      <c r="AL30" s="89">
        <v>29.6</v>
      </c>
      <c r="AM30" s="89">
        <v>30</v>
      </c>
      <c r="AN30" s="89">
        <v>27.5</v>
      </c>
      <c r="AO30" s="89">
        <v>40</v>
      </c>
      <c r="AP30" s="89">
        <v>0</v>
      </c>
      <c r="AQ30" s="89">
        <v>15</v>
      </c>
      <c r="AR30" s="89" t="s">
        <v>133</v>
      </c>
      <c r="AS30" s="89" t="s">
        <v>133</v>
      </c>
      <c r="AT30" s="89" t="s">
        <v>133</v>
      </c>
      <c r="AU30" s="89" t="s">
        <v>819</v>
      </c>
      <c r="AV30" s="89" t="s">
        <v>823</v>
      </c>
      <c r="AW30" s="89" t="s">
        <v>819</v>
      </c>
      <c r="AX30" s="89" t="s">
        <v>817</v>
      </c>
      <c r="AY30" s="89" t="s">
        <v>817</v>
      </c>
      <c r="AZ30" s="89" t="s">
        <v>819</v>
      </c>
    </row>
    <row r="31" spans="1:52" ht="12.75" customHeight="1" x14ac:dyDescent="0.25">
      <c r="A31" s="89">
        <v>2019</v>
      </c>
      <c r="B31" s="89">
        <v>1319229</v>
      </c>
      <c r="C31" s="89">
        <v>8</v>
      </c>
      <c r="D31" s="89">
        <v>1</v>
      </c>
      <c r="E31" s="89">
        <v>0</v>
      </c>
      <c r="F31" s="89">
        <v>0</v>
      </c>
      <c r="G31" s="89">
        <v>27</v>
      </c>
      <c r="H31" s="89">
        <v>3</v>
      </c>
      <c r="I31" s="89">
        <v>4</v>
      </c>
      <c r="J31" s="89">
        <v>0</v>
      </c>
      <c r="K31" s="89" t="s">
        <v>810</v>
      </c>
      <c r="L31" s="89" t="s">
        <v>824</v>
      </c>
      <c r="M31" s="89" t="s">
        <v>880</v>
      </c>
      <c r="N31" s="89">
        <v>81100001</v>
      </c>
      <c r="O31" s="89" t="s">
        <v>881</v>
      </c>
      <c r="P31" s="92">
        <v>8.0100000901089098E+26</v>
      </c>
      <c r="Q31" s="89">
        <v>555</v>
      </c>
      <c r="R31" s="89">
        <v>555</v>
      </c>
      <c r="S31" s="89">
        <v>555</v>
      </c>
      <c r="T31" s="89">
        <v>555</v>
      </c>
      <c r="U31" s="89">
        <v>555</v>
      </c>
      <c r="V31" s="89">
        <v>555</v>
      </c>
      <c r="W31" s="89">
        <v>555</v>
      </c>
      <c r="X31" s="89">
        <v>555</v>
      </c>
      <c r="Y31" s="89">
        <v>555</v>
      </c>
      <c r="Z31" s="89">
        <v>666</v>
      </c>
      <c r="AA31" s="89">
        <v>333</v>
      </c>
      <c r="AB31" s="89">
        <v>32.4</v>
      </c>
      <c r="AC31" s="89">
        <v>34.700000000000003</v>
      </c>
      <c r="AD31" s="89">
        <v>42.9</v>
      </c>
      <c r="AE31" s="89">
        <v>22.5</v>
      </c>
      <c r="AF31" s="89">
        <v>31</v>
      </c>
      <c r="AG31" s="89">
        <v>75</v>
      </c>
      <c r="AH31" s="89">
        <v>20</v>
      </c>
      <c r="AI31" s="89">
        <v>14</v>
      </c>
      <c r="AJ31" s="89">
        <v>70</v>
      </c>
      <c r="AK31" s="89">
        <v>0</v>
      </c>
      <c r="AL31" s="89">
        <v>31.6</v>
      </c>
      <c r="AM31" s="89">
        <v>35</v>
      </c>
      <c r="AN31" s="89">
        <v>12.5</v>
      </c>
      <c r="AO31" s="89">
        <v>25</v>
      </c>
      <c r="AP31" s="89">
        <v>0</v>
      </c>
      <c r="AQ31" s="89">
        <v>0</v>
      </c>
      <c r="AR31" s="89" t="s">
        <v>133</v>
      </c>
      <c r="AS31" s="89" t="s">
        <v>133</v>
      </c>
      <c r="AT31" s="89" t="s">
        <v>133</v>
      </c>
      <c r="AU31" s="89" t="s">
        <v>819</v>
      </c>
      <c r="AV31" s="89" t="s">
        <v>823</v>
      </c>
      <c r="AW31" s="89" t="s">
        <v>819</v>
      </c>
      <c r="AX31" s="89" t="s">
        <v>882</v>
      </c>
      <c r="AY31" s="89" t="s">
        <v>818</v>
      </c>
      <c r="AZ31" s="89" t="s">
        <v>817</v>
      </c>
    </row>
    <row r="32" spans="1:52" ht="12.75" customHeight="1" x14ac:dyDescent="0.25">
      <c r="A32" s="89">
        <v>2019</v>
      </c>
      <c r="B32" s="89">
        <v>88399</v>
      </c>
      <c r="C32" s="89">
        <v>8</v>
      </c>
      <c r="D32" s="89">
        <v>1</v>
      </c>
      <c r="E32" s="89">
        <v>0</v>
      </c>
      <c r="F32" s="89">
        <v>0</v>
      </c>
      <c r="G32" s="89">
        <v>27</v>
      </c>
      <c r="H32" s="89">
        <v>5</v>
      </c>
      <c r="I32" s="89">
        <v>3</v>
      </c>
      <c r="J32" s="89">
        <v>0</v>
      </c>
      <c r="K32" s="89" t="s">
        <v>810</v>
      </c>
      <c r="L32" s="89" t="s">
        <v>820</v>
      </c>
      <c r="M32" s="89" t="s">
        <v>883</v>
      </c>
      <c r="N32" s="89">
        <v>81000111</v>
      </c>
      <c r="O32" s="89" t="s">
        <v>884</v>
      </c>
      <c r="P32" s="92">
        <v>8.0910109000018E+26</v>
      </c>
      <c r="Q32" s="89">
        <v>555</v>
      </c>
      <c r="R32" s="89">
        <v>555</v>
      </c>
      <c r="S32" s="89">
        <v>555</v>
      </c>
      <c r="T32" s="89">
        <v>333</v>
      </c>
      <c r="U32" s="89">
        <v>555</v>
      </c>
      <c r="V32" s="89">
        <v>555</v>
      </c>
      <c r="W32" s="89">
        <v>333</v>
      </c>
      <c r="X32" s="89">
        <v>333</v>
      </c>
      <c r="Y32" s="89">
        <v>333</v>
      </c>
      <c r="Z32" s="89">
        <v>555</v>
      </c>
      <c r="AA32" s="89">
        <v>555</v>
      </c>
      <c r="AB32" s="89">
        <v>32.5</v>
      </c>
      <c r="AC32" s="89">
        <v>34.299999999999997</v>
      </c>
      <c r="AD32" s="89">
        <v>57.1</v>
      </c>
      <c r="AE32" s="89">
        <v>0</v>
      </c>
      <c r="AF32" s="89">
        <v>0</v>
      </c>
      <c r="AG32" s="89">
        <v>0</v>
      </c>
      <c r="AH32" s="89">
        <v>0</v>
      </c>
      <c r="AI32" s="89">
        <v>0</v>
      </c>
      <c r="AJ32" s="89">
        <v>0</v>
      </c>
      <c r="AK32" s="89">
        <v>0</v>
      </c>
      <c r="AL32" s="89">
        <v>31.9</v>
      </c>
      <c r="AM32" s="89">
        <v>31.6</v>
      </c>
      <c r="AN32" s="89">
        <v>33.299999999999997</v>
      </c>
      <c r="AO32" s="89">
        <v>0</v>
      </c>
      <c r="AP32" s="89">
        <v>0</v>
      </c>
      <c r="AQ32" s="89">
        <v>100</v>
      </c>
      <c r="AR32" s="89" t="s">
        <v>817</v>
      </c>
      <c r="AS32" s="89" t="s">
        <v>817</v>
      </c>
      <c r="AT32" s="89" t="s">
        <v>819</v>
      </c>
      <c r="AU32" s="89" t="s">
        <v>819</v>
      </c>
      <c r="AV32" s="89" t="s">
        <v>133</v>
      </c>
      <c r="AW32" s="89" t="s">
        <v>817</v>
      </c>
      <c r="AX32" s="89" t="s">
        <v>823</v>
      </c>
      <c r="AY32" s="89" t="s">
        <v>817</v>
      </c>
      <c r="AZ32" s="89" t="s">
        <v>818</v>
      </c>
    </row>
    <row r="33" spans="1:52" ht="12.75" customHeight="1" x14ac:dyDescent="0.25">
      <c r="A33" s="89">
        <v>2019</v>
      </c>
      <c r="B33" s="89">
        <v>102499</v>
      </c>
      <c r="C33" s="89">
        <v>8</v>
      </c>
      <c r="D33" s="89">
        <v>1</v>
      </c>
      <c r="E33" s="89">
        <v>0</v>
      </c>
      <c r="F33" s="89">
        <v>0</v>
      </c>
      <c r="G33" s="89">
        <v>27</v>
      </c>
      <c r="H33" s="89">
        <v>1</v>
      </c>
      <c r="I33" s="89">
        <v>5</v>
      </c>
      <c r="J33" s="89">
        <v>0</v>
      </c>
      <c r="K33" s="89" t="s">
        <v>810</v>
      </c>
      <c r="L33" s="89" t="s">
        <v>846</v>
      </c>
      <c r="M33" s="89" t="s">
        <v>885</v>
      </c>
      <c r="N33" s="89">
        <v>81111111</v>
      </c>
      <c r="O33" s="89" t="s">
        <v>886</v>
      </c>
      <c r="P33" s="92">
        <v>1.9001900011010098E+26</v>
      </c>
      <c r="Q33" s="89">
        <v>555</v>
      </c>
      <c r="R33" s="89">
        <v>555</v>
      </c>
      <c r="S33" s="89">
        <v>555</v>
      </c>
      <c r="T33" s="89">
        <v>333</v>
      </c>
      <c r="U33" s="89">
        <v>555</v>
      </c>
      <c r="V33" s="89">
        <v>333</v>
      </c>
      <c r="W33" s="89">
        <v>333</v>
      </c>
      <c r="X33" s="89">
        <v>333</v>
      </c>
      <c r="Y33" s="89">
        <v>333</v>
      </c>
      <c r="Z33" s="89">
        <v>333</v>
      </c>
      <c r="AA33" s="89">
        <v>333</v>
      </c>
      <c r="AB33" s="89">
        <v>33.200000000000003</v>
      </c>
      <c r="AC33" s="89">
        <v>60</v>
      </c>
      <c r="AD33" s="89">
        <v>100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89">
        <v>0</v>
      </c>
      <c r="AK33" s="89">
        <v>0</v>
      </c>
      <c r="AL33" s="89">
        <v>24.3</v>
      </c>
      <c r="AM33" s="89">
        <v>28.6</v>
      </c>
      <c r="AN33" s="89">
        <v>0</v>
      </c>
      <c r="AO33" s="89">
        <v>0</v>
      </c>
      <c r="AP33" s="89">
        <v>0</v>
      </c>
      <c r="AQ33" s="89">
        <v>0</v>
      </c>
      <c r="AR33" s="89" t="s">
        <v>817</v>
      </c>
      <c r="AS33" s="89" t="s">
        <v>817</v>
      </c>
      <c r="AT33" s="89" t="s">
        <v>133</v>
      </c>
      <c r="AU33" s="89" t="s">
        <v>819</v>
      </c>
      <c r="AV33" s="89" t="s">
        <v>819</v>
      </c>
      <c r="AW33" s="89" t="s">
        <v>133</v>
      </c>
      <c r="AX33" s="89" t="s">
        <v>133</v>
      </c>
      <c r="AY33" s="89" t="s">
        <v>817</v>
      </c>
      <c r="AZ33" s="89" t="s">
        <v>819</v>
      </c>
    </row>
    <row r="34" spans="1:52" ht="12.75" customHeight="1" x14ac:dyDescent="0.25">
      <c r="A34" s="89">
        <v>2019</v>
      </c>
      <c r="B34" s="89">
        <v>88399</v>
      </c>
      <c r="C34" s="89">
        <v>8</v>
      </c>
      <c r="D34" s="89">
        <v>1</v>
      </c>
      <c r="E34" s="89">
        <v>0</v>
      </c>
      <c r="F34" s="89">
        <v>0</v>
      </c>
      <c r="G34" s="89">
        <v>27</v>
      </c>
      <c r="H34" s="89">
        <v>5</v>
      </c>
      <c r="I34" s="89">
        <v>3</v>
      </c>
      <c r="J34" s="89">
        <v>0</v>
      </c>
      <c r="K34" s="89" t="s">
        <v>810</v>
      </c>
      <c r="L34" s="89" t="s">
        <v>820</v>
      </c>
      <c r="M34" s="89" t="s">
        <v>887</v>
      </c>
      <c r="N34" s="89">
        <v>81110001</v>
      </c>
      <c r="O34" s="89" t="s">
        <v>888</v>
      </c>
      <c r="P34" s="92">
        <v>8.0901009110007998E+26</v>
      </c>
      <c r="Q34" s="89">
        <v>555</v>
      </c>
      <c r="R34" s="89">
        <v>555</v>
      </c>
      <c r="S34" s="89">
        <v>555</v>
      </c>
      <c r="T34" s="89">
        <v>555</v>
      </c>
      <c r="U34" s="89">
        <v>555</v>
      </c>
      <c r="V34" s="89">
        <v>555</v>
      </c>
      <c r="W34" s="89">
        <v>555</v>
      </c>
      <c r="X34" s="89">
        <v>555</v>
      </c>
      <c r="Y34" s="89">
        <v>333</v>
      </c>
      <c r="Z34" s="89">
        <v>333</v>
      </c>
      <c r="AA34" s="89">
        <v>555</v>
      </c>
      <c r="AB34" s="89">
        <v>33.6</v>
      </c>
      <c r="AC34" s="89">
        <v>52.3</v>
      </c>
      <c r="AD34" s="89">
        <v>57.1</v>
      </c>
      <c r="AE34" s="89">
        <v>45</v>
      </c>
      <c r="AF34" s="89">
        <v>32</v>
      </c>
      <c r="AG34" s="89">
        <v>80</v>
      </c>
      <c r="AH34" s="89">
        <v>20</v>
      </c>
      <c r="AI34" s="89">
        <v>58</v>
      </c>
      <c r="AJ34" s="89">
        <v>90</v>
      </c>
      <c r="AK34" s="89">
        <v>50</v>
      </c>
      <c r="AL34" s="89">
        <v>27.4</v>
      </c>
      <c r="AM34" s="89">
        <v>26.3</v>
      </c>
      <c r="AN34" s="89">
        <v>33.299999999999997</v>
      </c>
      <c r="AO34" s="89">
        <v>0</v>
      </c>
      <c r="AP34" s="89">
        <v>0</v>
      </c>
      <c r="AQ34" s="89">
        <v>100</v>
      </c>
      <c r="AR34" s="89" t="s">
        <v>133</v>
      </c>
      <c r="AS34" s="89" t="s">
        <v>133</v>
      </c>
      <c r="AT34" s="89" t="s">
        <v>133</v>
      </c>
      <c r="AU34" s="89" t="s">
        <v>819</v>
      </c>
      <c r="AV34" s="89" t="s">
        <v>823</v>
      </c>
      <c r="AW34" s="89" t="s">
        <v>133</v>
      </c>
      <c r="AX34" s="89" t="s">
        <v>817</v>
      </c>
      <c r="AY34" s="89" t="s">
        <v>818</v>
      </c>
      <c r="AZ34" s="89" t="s">
        <v>818</v>
      </c>
    </row>
    <row r="35" spans="1:52" ht="12.75" customHeight="1" x14ac:dyDescent="0.25">
      <c r="A35" s="89">
        <v>2019</v>
      </c>
      <c r="B35" s="89">
        <v>102499</v>
      </c>
      <c r="C35" s="89">
        <v>8</v>
      </c>
      <c r="D35" s="89">
        <v>1</v>
      </c>
      <c r="E35" s="89">
        <v>0</v>
      </c>
      <c r="F35" s="89">
        <v>0</v>
      </c>
      <c r="G35" s="89">
        <v>27</v>
      </c>
      <c r="H35" s="89">
        <v>1</v>
      </c>
      <c r="I35" s="89">
        <v>5</v>
      </c>
      <c r="J35" s="89">
        <v>0</v>
      </c>
      <c r="K35" s="89" t="s">
        <v>810</v>
      </c>
      <c r="L35" s="89" t="s">
        <v>846</v>
      </c>
      <c r="M35" s="89" t="s">
        <v>889</v>
      </c>
      <c r="N35" s="89">
        <v>81110010</v>
      </c>
      <c r="O35" s="89" t="s">
        <v>890</v>
      </c>
      <c r="P35" s="92">
        <v>1.9000900000100199E+26</v>
      </c>
      <c r="Q35" s="89">
        <v>555</v>
      </c>
      <c r="R35" s="89">
        <v>555</v>
      </c>
      <c r="S35" s="89">
        <v>555</v>
      </c>
      <c r="T35" s="89">
        <v>555</v>
      </c>
      <c r="U35" s="89">
        <v>555</v>
      </c>
      <c r="V35" s="89">
        <v>333</v>
      </c>
      <c r="W35" s="89">
        <v>555</v>
      </c>
      <c r="X35" s="89">
        <v>555</v>
      </c>
      <c r="Y35" s="89">
        <v>333</v>
      </c>
      <c r="Z35" s="89">
        <v>333</v>
      </c>
      <c r="AA35" s="89">
        <v>333</v>
      </c>
      <c r="AB35" s="89">
        <v>33.6</v>
      </c>
      <c r="AC35" s="89">
        <v>49.5</v>
      </c>
      <c r="AD35" s="89">
        <v>57.1</v>
      </c>
      <c r="AE35" s="89">
        <v>38</v>
      </c>
      <c r="AF35" s="89">
        <v>44</v>
      </c>
      <c r="AG35" s="89">
        <v>40</v>
      </c>
      <c r="AH35" s="89">
        <v>45</v>
      </c>
      <c r="AI35" s="89">
        <v>32</v>
      </c>
      <c r="AJ35" s="89">
        <v>60</v>
      </c>
      <c r="AK35" s="89">
        <v>25</v>
      </c>
      <c r="AL35" s="89">
        <v>28.3</v>
      </c>
      <c r="AM35" s="89">
        <v>33.299999999999997</v>
      </c>
      <c r="AN35" s="89">
        <v>0</v>
      </c>
      <c r="AO35" s="89">
        <v>0</v>
      </c>
      <c r="AP35" s="89">
        <v>0</v>
      </c>
      <c r="AQ35" s="89">
        <v>0</v>
      </c>
      <c r="AR35" s="89" t="s">
        <v>817</v>
      </c>
      <c r="AS35" s="89" t="s">
        <v>817</v>
      </c>
      <c r="AT35" s="89" t="s">
        <v>819</v>
      </c>
      <c r="AU35" s="89" t="s">
        <v>819</v>
      </c>
      <c r="AV35" s="89" t="s">
        <v>819</v>
      </c>
      <c r="AW35" s="89" t="s">
        <v>133</v>
      </c>
      <c r="AX35" s="89" t="s">
        <v>819</v>
      </c>
      <c r="AY35" s="89" t="s">
        <v>817</v>
      </c>
      <c r="AZ35" s="89" t="s">
        <v>133</v>
      </c>
    </row>
    <row r="36" spans="1:52" ht="12.75" customHeight="1" x14ac:dyDescent="0.25">
      <c r="A36" s="89">
        <v>2019</v>
      </c>
      <c r="B36" s="89">
        <v>123569</v>
      </c>
      <c r="C36" s="89">
        <v>8</v>
      </c>
      <c r="D36" s="89">
        <v>1</v>
      </c>
      <c r="E36" s="89">
        <v>0</v>
      </c>
      <c r="F36" s="89">
        <v>0</v>
      </c>
      <c r="G36" s="89">
        <v>27</v>
      </c>
      <c r="H36" s="89">
        <v>3</v>
      </c>
      <c r="I36" s="89">
        <v>4</v>
      </c>
      <c r="J36" s="89">
        <v>0</v>
      </c>
      <c r="K36" s="89" t="s">
        <v>810</v>
      </c>
      <c r="L36" s="89" t="s">
        <v>824</v>
      </c>
      <c r="M36" s="89" t="s">
        <v>891</v>
      </c>
      <c r="N36" s="89">
        <v>81110010</v>
      </c>
      <c r="O36" s="89" t="s">
        <v>892</v>
      </c>
      <c r="P36" s="92">
        <v>8.1100000900188993E+26</v>
      </c>
      <c r="Q36" s="89">
        <v>555</v>
      </c>
      <c r="R36" s="89">
        <v>555</v>
      </c>
      <c r="S36" s="89">
        <v>555</v>
      </c>
      <c r="T36" s="89">
        <v>555</v>
      </c>
      <c r="U36" s="89">
        <v>555</v>
      </c>
      <c r="V36" s="89">
        <v>555</v>
      </c>
      <c r="W36" s="89">
        <v>555</v>
      </c>
      <c r="X36" s="89">
        <v>555</v>
      </c>
      <c r="Y36" s="89">
        <v>335</v>
      </c>
      <c r="Z36" s="89">
        <v>666</v>
      </c>
      <c r="AA36" s="89">
        <v>333</v>
      </c>
      <c r="AB36" s="89">
        <v>33.6</v>
      </c>
      <c r="AC36" s="89">
        <v>44.9</v>
      </c>
      <c r="AD36" s="89">
        <v>57.1</v>
      </c>
      <c r="AE36" s="89">
        <v>26.5</v>
      </c>
      <c r="AF36" s="89">
        <v>43</v>
      </c>
      <c r="AG36" s="89">
        <v>35</v>
      </c>
      <c r="AH36" s="89">
        <v>45</v>
      </c>
      <c r="AI36" s="89">
        <v>10</v>
      </c>
      <c r="AJ36" s="89">
        <v>50</v>
      </c>
      <c r="AK36" s="89">
        <v>0</v>
      </c>
      <c r="AL36" s="89">
        <v>29.8</v>
      </c>
      <c r="AM36" s="89">
        <v>35</v>
      </c>
      <c r="AN36" s="89">
        <v>0</v>
      </c>
      <c r="AO36" s="89">
        <v>0</v>
      </c>
      <c r="AP36" s="89">
        <v>0</v>
      </c>
      <c r="AQ36" s="89">
        <v>0</v>
      </c>
      <c r="AR36" s="89" t="s">
        <v>133</v>
      </c>
      <c r="AS36" s="89" t="s">
        <v>817</v>
      </c>
      <c r="AT36" s="89" t="s">
        <v>819</v>
      </c>
      <c r="AU36" s="89" t="s">
        <v>819</v>
      </c>
      <c r="AV36" s="89" t="s">
        <v>823</v>
      </c>
      <c r="AW36" s="89" t="s">
        <v>819</v>
      </c>
      <c r="AX36" s="89" t="s">
        <v>817</v>
      </c>
      <c r="AY36" s="89" t="s">
        <v>817</v>
      </c>
      <c r="AZ36" s="89" t="s">
        <v>817</v>
      </c>
    </row>
    <row r="37" spans="1:52" ht="12.75" customHeight="1" x14ac:dyDescent="0.25">
      <c r="A37" s="89">
        <v>2019</v>
      </c>
      <c r="B37" s="89">
        <v>102499</v>
      </c>
      <c r="C37" s="89">
        <v>8</v>
      </c>
      <c r="D37" s="89">
        <v>1</v>
      </c>
      <c r="E37" s="89">
        <v>0</v>
      </c>
      <c r="F37" s="89">
        <v>0</v>
      </c>
      <c r="G37" s="89">
        <v>27</v>
      </c>
      <c r="H37" s="89">
        <v>1</v>
      </c>
      <c r="I37" s="89">
        <v>5</v>
      </c>
      <c r="J37" s="89">
        <v>0</v>
      </c>
      <c r="K37" s="89" t="s">
        <v>810</v>
      </c>
      <c r="L37" s="89" t="s">
        <v>846</v>
      </c>
      <c r="M37" s="89" t="s">
        <v>893</v>
      </c>
      <c r="N37" s="89">
        <v>80001011</v>
      </c>
      <c r="O37" s="89" t="s">
        <v>894</v>
      </c>
      <c r="P37" s="92">
        <v>1.90009010000001E+26</v>
      </c>
      <c r="Q37" s="89">
        <v>555</v>
      </c>
      <c r="R37" s="89">
        <v>555</v>
      </c>
      <c r="S37" s="89">
        <v>555</v>
      </c>
      <c r="T37" s="89">
        <v>333</v>
      </c>
      <c r="U37" s="89">
        <v>555</v>
      </c>
      <c r="V37" s="89">
        <v>333</v>
      </c>
      <c r="W37" s="89">
        <v>333</v>
      </c>
      <c r="X37" s="89">
        <v>333</v>
      </c>
      <c r="Y37" s="89">
        <v>333</v>
      </c>
      <c r="Z37" s="89">
        <v>333</v>
      </c>
      <c r="AA37" s="89">
        <v>333</v>
      </c>
      <c r="AB37" s="89">
        <v>33.799999999999997</v>
      </c>
      <c r="AC37" s="89">
        <v>25.7</v>
      </c>
      <c r="AD37" s="89">
        <v>42.9</v>
      </c>
      <c r="AE37" s="89">
        <v>0</v>
      </c>
      <c r="AF37" s="89">
        <v>0</v>
      </c>
      <c r="AG37" s="89">
        <v>0</v>
      </c>
      <c r="AH37" s="89">
        <v>0</v>
      </c>
      <c r="AI37" s="89">
        <v>0</v>
      </c>
      <c r="AJ37" s="89">
        <v>0</v>
      </c>
      <c r="AK37" s="89">
        <v>0</v>
      </c>
      <c r="AL37" s="89">
        <v>36.5</v>
      </c>
      <c r="AM37" s="89">
        <v>42.9</v>
      </c>
      <c r="AN37" s="89">
        <v>0</v>
      </c>
      <c r="AO37" s="89">
        <v>0</v>
      </c>
      <c r="AP37" s="89">
        <v>0</v>
      </c>
      <c r="AQ37" s="89">
        <v>0</v>
      </c>
      <c r="AR37" s="89" t="s">
        <v>133</v>
      </c>
      <c r="AS37" s="89" t="s">
        <v>133</v>
      </c>
      <c r="AT37" s="89" t="s">
        <v>133</v>
      </c>
      <c r="AU37" s="89" t="s">
        <v>819</v>
      </c>
      <c r="AV37" s="89" t="s">
        <v>819</v>
      </c>
      <c r="AW37" s="89" t="s">
        <v>133</v>
      </c>
      <c r="AX37" s="89" t="s">
        <v>823</v>
      </c>
      <c r="AY37" s="89" t="s">
        <v>133</v>
      </c>
      <c r="AZ37" s="89" t="s">
        <v>133</v>
      </c>
    </row>
    <row r="38" spans="1:52" ht="12.75" customHeight="1" x14ac:dyDescent="0.25">
      <c r="A38" s="89">
        <v>2019</v>
      </c>
      <c r="B38" s="89">
        <v>102499</v>
      </c>
      <c r="C38" s="89">
        <v>8</v>
      </c>
      <c r="D38" s="89">
        <v>1</v>
      </c>
      <c r="E38" s="89">
        <v>0</v>
      </c>
      <c r="F38" s="89">
        <v>0</v>
      </c>
      <c r="G38" s="89">
        <v>27</v>
      </c>
      <c r="H38" s="89">
        <v>1</v>
      </c>
      <c r="I38" s="89">
        <v>5</v>
      </c>
      <c r="J38" s="89">
        <v>0</v>
      </c>
      <c r="K38" s="89" t="s">
        <v>810</v>
      </c>
      <c r="L38" s="89" t="s">
        <v>846</v>
      </c>
      <c r="M38" s="89" t="s">
        <v>895</v>
      </c>
      <c r="N38" s="89">
        <v>81110011</v>
      </c>
      <c r="O38" s="89" t="s">
        <v>896</v>
      </c>
      <c r="P38" s="92">
        <v>1.9011910000101101E+26</v>
      </c>
      <c r="Q38" s="89">
        <v>555</v>
      </c>
      <c r="R38" s="89">
        <v>555</v>
      </c>
      <c r="S38" s="89">
        <v>555</v>
      </c>
      <c r="T38" s="89">
        <v>555</v>
      </c>
      <c r="U38" s="89">
        <v>555</v>
      </c>
      <c r="V38" s="89">
        <v>555</v>
      </c>
      <c r="W38" s="89">
        <v>555</v>
      </c>
      <c r="X38" s="89">
        <v>555</v>
      </c>
      <c r="Y38" s="89">
        <v>555</v>
      </c>
      <c r="Z38" s="89">
        <v>555</v>
      </c>
      <c r="AA38" s="89">
        <v>333</v>
      </c>
      <c r="AB38" s="89">
        <v>33.9</v>
      </c>
      <c r="AC38" s="89">
        <v>44.6</v>
      </c>
      <c r="AD38" s="89">
        <v>71.400000000000006</v>
      </c>
      <c r="AE38" s="89">
        <v>4.5</v>
      </c>
      <c r="AF38" s="89">
        <v>3</v>
      </c>
      <c r="AG38" s="89">
        <v>15</v>
      </c>
      <c r="AH38" s="89">
        <v>0</v>
      </c>
      <c r="AI38" s="89">
        <v>6</v>
      </c>
      <c r="AJ38" s="89">
        <v>30</v>
      </c>
      <c r="AK38" s="89">
        <v>0</v>
      </c>
      <c r="AL38" s="89">
        <v>30.3</v>
      </c>
      <c r="AM38" s="89">
        <v>33.299999999999997</v>
      </c>
      <c r="AN38" s="89">
        <v>13.3</v>
      </c>
      <c r="AO38" s="89">
        <v>40</v>
      </c>
      <c r="AP38" s="89">
        <v>0</v>
      </c>
      <c r="AQ38" s="89">
        <v>0</v>
      </c>
      <c r="AR38" s="89" t="s">
        <v>133</v>
      </c>
      <c r="AS38" s="89" t="s">
        <v>819</v>
      </c>
      <c r="AT38" s="89" t="s">
        <v>823</v>
      </c>
      <c r="AU38" s="89" t="s">
        <v>817</v>
      </c>
      <c r="AV38" s="89" t="s">
        <v>817</v>
      </c>
      <c r="AW38" s="89" t="s">
        <v>819</v>
      </c>
      <c r="AX38" s="89" t="s">
        <v>817</v>
      </c>
      <c r="AY38" s="89" t="s">
        <v>818</v>
      </c>
      <c r="AZ38" s="89" t="s">
        <v>819</v>
      </c>
    </row>
    <row r="39" spans="1:52" ht="12.75" customHeight="1" x14ac:dyDescent="0.25">
      <c r="A39" s="89">
        <v>2019</v>
      </c>
      <c r="B39" s="89">
        <v>1181815</v>
      </c>
      <c r="C39" s="89">
        <v>8</v>
      </c>
      <c r="D39" s="89">
        <v>1</v>
      </c>
      <c r="E39" s="89">
        <v>0</v>
      </c>
      <c r="F39" s="89">
        <v>0</v>
      </c>
      <c r="G39" s="89">
        <v>27</v>
      </c>
      <c r="H39" s="89">
        <v>3</v>
      </c>
      <c r="I39" s="89">
        <v>4</v>
      </c>
      <c r="J39" s="89">
        <v>0</v>
      </c>
      <c r="K39" s="89" t="s">
        <v>810</v>
      </c>
      <c r="L39" s="89" t="s">
        <v>824</v>
      </c>
      <c r="M39" s="89" t="s">
        <v>897</v>
      </c>
      <c r="N39" s="89">
        <v>80000100</v>
      </c>
      <c r="O39" s="89" t="s">
        <v>898</v>
      </c>
      <c r="P39" s="92">
        <v>8.0000010911189006E+26</v>
      </c>
      <c r="Q39" s="89">
        <v>555</v>
      </c>
      <c r="R39" s="89">
        <v>555</v>
      </c>
      <c r="S39" s="89">
        <v>555</v>
      </c>
      <c r="T39" s="89">
        <v>555</v>
      </c>
      <c r="U39" s="89">
        <v>555</v>
      </c>
      <c r="V39" s="89">
        <v>555</v>
      </c>
      <c r="W39" s="89">
        <v>555</v>
      </c>
      <c r="X39" s="89">
        <v>555</v>
      </c>
      <c r="Y39" s="89">
        <v>555</v>
      </c>
      <c r="Z39" s="89">
        <v>666</v>
      </c>
      <c r="AA39" s="89">
        <v>555</v>
      </c>
      <c r="AB39" s="89">
        <v>34.1</v>
      </c>
      <c r="AC39" s="89">
        <v>24.2</v>
      </c>
      <c r="AD39" s="89">
        <v>14.3</v>
      </c>
      <c r="AE39" s="89">
        <v>39</v>
      </c>
      <c r="AF39" s="89">
        <v>44</v>
      </c>
      <c r="AG39" s="89">
        <v>40</v>
      </c>
      <c r="AH39" s="89">
        <v>45</v>
      </c>
      <c r="AI39" s="89">
        <v>34</v>
      </c>
      <c r="AJ39" s="89">
        <v>70</v>
      </c>
      <c r="AK39" s="89">
        <v>25</v>
      </c>
      <c r="AL39" s="89">
        <v>37.4</v>
      </c>
      <c r="AM39" s="89">
        <v>40</v>
      </c>
      <c r="AN39" s="89">
        <v>22.5</v>
      </c>
      <c r="AO39" s="89">
        <v>0</v>
      </c>
      <c r="AP39" s="89">
        <v>0</v>
      </c>
      <c r="AQ39" s="89">
        <v>45</v>
      </c>
      <c r="AR39" s="89" t="s">
        <v>133</v>
      </c>
      <c r="AS39" s="89" t="s">
        <v>817</v>
      </c>
      <c r="AT39" s="89" t="s">
        <v>133</v>
      </c>
      <c r="AU39" s="89" t="s">
        <v>819</v>
      </c>
      <c r="AV39" s="89" t="s">
        <v>819</v>
      </c>
      <c r="AW39" s="89" t="s">
        <v>819</v>
      </c>
      <c r="AX39" s="89" t="s">
        <v>823</v>
      </c>
      <c r="AY39" s="89" t="s">
        <v>133</v>
      </c>
      <c r="AZ39" s="89" t="s">
        <v>133</v>
      </c>
    </row>
    <row r="40" spans="1:52" ht="12.75" customHeight="1" x14ac:dyDescent="0.25">
      <c r="A40" s="89">
        <v>2019</v>
      </c>
      <c r="B40" s="89">
        <v>1181819</v>
      </c>
      <c r="C40" s="89">
        <v>8</v>
      </c>
      <c r="D40" s="89">
        <v>1</v>
      </c>
      <c r="E40" s="89">
        <v>0</v>
      </c>
      <c r="F40" s="89">
        <v>0</v>
      </c>
      <c r="G40" s="89">
        <v>27</v>
      </c>
      <c r="H40" s="89">
        <v>0</v>
      </c>
      <c r="I40" s="89">
        <v>2</v>
      </c>
      <c r="J40" s="89">
        <v>0</v>
      </c>
      <c r="K40" s="89" t="s">
        <v>810</v>
      </c>
      <c r="L40" s="89" t="s">
        <v>829</v>
      </c>
      <c r="M40" s="89" t="s">
        <v>899</v>
      </c>
      <c r="N40" s="89">
        <v>80110110</v>
      </c>
      <c r="O40" s="89" t="s">
        <v>900</v>
      </c>
      <c r="P40" s="92">
        <v>1.0100001001010001E+26</v>
      </c>
      <c r="Q40" s="89">
        <v>555</v>
      </c>
      <c r="R40" s="89">
        <v>555</v>
      </c>
      <c r="S40" s="89">
        <v>555</v>
      </c>
      <c r="T40" s="89">
        <v>333</v>
      </c>
      <c r="U40" s="89">
        <v>555</v>
      </c>
      <c r="V40" s="89">
        <v>555</v>
      </c>
      <c r="W40" s="89">
        <v>333</v>
      </c>
      <c r="X40" s="89">
        <v>333</v>
      </c>
      <c r="Y40" s="89">
        <v>555</v>
      </c>
      <c r="Z40" s="89">
        <v>555</v>
      </c>
      <c r="AA40" s="89">
        <v>555</v>
      </c>
      <c r="AB40" s="89">
        <v>34.1</v>
      </c>
      <c r="AC40" s="89">
        <v>34.299999999999997</v>
      </c>
      <c r="AD40" s="89">
        <v>57.1</v>
      </c>
      <c r="AE40" s="89">
        <v>0</v>
      </c>
      <c r="AF40" s="89">
        <v>0</v>
      </c>
      <c r="AG40" s="89">
        <v>0</v>
      </c>
      <c r="AH40" s="89">
        <v>0</v>
      </c>
      <c r="AI40" s="89">
        <v>0</v>
      </c>
      <c r="AJ40" s="89">
        <v>0</v>
      </c>
      <c r="AK40" s="89">
        <v>0</v>
      </c>
      <c r="AL40" s="89">
        <v>34</v>
      </c>
      <c r="AM40" s="89">
        <v>32</v>
      </c>
      <c r="AN40" s="89">
        <v>45</v>
      </c>
      <c r="AO40" s="89">
        <v>25</v>
      </c>
      <c r="AP40" s="89">
        <v>10</v>
      </c>
      <c r="AQ40" s="89">
        <v>100</v>
      </c>
      <c r="AR40" s="89" t="s">
        <v>133</v>
      </c>
      <c r="AS40" s="89" t="s">
        <v>133</v>
      </c>
      <c r="AT40" s="89" t="s">
        <v>819</v>
      </c>
      <c r="AU40" s="89" t="s">
        <v>819</v>
      </c>
      <c r="AV40" s="89" t="s">
        <v>819</v>
      </c>
      <c r="AW40" s="89" t="s">
        <v>823</v>
      </c>
      <c r="AX40" s="89" t="s">
        <v>819</v>
      </c>
      <c r="AY40" s="89" t="s">
        <v>818</v>
      </c>
      <c r="AZ40" s="89" t="s">
        <v>133</v>
      </c>
    </row>
    <row r="41" spans="1:52" ht="12.75" customHeight="1" x14ac:dyDescent="0.25">
      <c r="A41" s="89">
        <v>2019</v>
      </c>
      <c r="B41" s="89">
        <v>102499</v>
      </c>
      <c r="C41" s="89">
        <v>8</v>
      </c>
      <c r="D41" s="89">
        <v>1</v>
      </c>
      <c r="E41" s="89">
        <v>0</v>
      </c>
      <c r="F41" s="89">
        <v>0</v>
      </c>
      <c r="G41" s="89">
        <v>27</v>
      </c>
      <c r="H41" s="89">
        <v>1</v>
      </c>
      <c r="I41" s="89">
        <v>5</v>
      </c>
      <c r="J41" s="89">
        <v>0</v>
      </c>
      <c r="K41" s="89" t="s">
        <v>810</v>
      </c>
      <c r="L41" s="89" t="s">
        <v>846</v>
      </c>
      <c r="M41" s="89" t="s">
        <v>901</v>
      </c>
      <c r="N41" s="89">
        <v>80000001</v>
      </c>
      <c r="O41" s="89" t="s">
        <v>902</v>
      </c>
      <c r="P41" s="92">
        <v>9.0009101111000902E+25</v>
      </c>
      <c r="Q41" s="89">
        <v>555</v>
      </c>
      <c r="R41" s="89">
        <v>555</v>
      </c>
      <c r="S41" s="89">
        <v>555</v>
      </c>
      <c r="T41" s="89">
        <v>555</v>
      </c>
      <c r="U41" s="89">
        <v>555</v>
      </c>
      <c r="V41" s="89">
        <v>555</v>
      </c>
      <c r="W41" s="89">
        <v>555</v>
      </c>
      <c r="X41" s="89">
        <v>555</v>
      </c>
      <c r="Y41" s="89">
        <v>555</v>
      </c>
      <c r="Z41" s="89">
        <v>333</v>
      </c>
      <c r="AA41" s="89">
        <v>333</v>
      </c>
      <c r="AB41" s="89">
        <v>34.299999999999997</v>
      </c>
      <c r="AC41" s="89">
        <v>21.8</v>
      </c>
      <c r="AD41" s="89">
        <v>14.3</v>
      </c>
      <c r="AE41" s="89">
        <v>33</v>
      </c>
      <c r="AF41" s="89">
        <v>32</v>
      </c>
      <c r="AG41" s="89">
        <v>80</v>
      </c>
      <c r="AH41" s="89">
        <v>20</v>
      </c>
      <c r="AI41" s="89">
        <v>34</v>
      </c>
      <c r="AJ41" s="89">
        <v>70</v>
      </c>
      <c r="AK41" s="89">
        <v>25</v>
      </c>
      <c r="AL41" s="89">
        <v>38.5</v>
      </c>
      <c r="AM41" s="89">
        <v>42.9</v>
      </c>
      <c r="AN41" s="89">
        <v>13.3</v>
      </c>
      <c r="AO41" s="89">
        <v>40</v>
      </c>
      <c r="AP41" s="89">
        <v>0</v>
      </c>
      <c r="AQ41" s="89">
        <v>0</v>
      </c>
      <c r="AR41" s="89" t="s">
        <v>817</v>
      </c>
      <c r="AS41" s="89" t="s">
        <v>133</v>
      </c>
      <c r="AT41" s="89" t="s">
        <v>133</v>
      </c>
      <c r="AU41" s="89" t="s">
        <v>817</v>
      </c>
      <c r="AV41" s="89" t="s">
        <v>819</v>
      </c>
      <c r="AW41" s="89" t="s">
        <v>133</v>
      </c>
      <c r="AX41" s="89" t="s">
        <v>819</v>
      </c>
      <c r="AY41" s="89" t="s">
        <v>817</v>
      </c>
      <c r="AZ41" s="89" t="s">
        <v>817</v>
      </c>
    </row>
    <row r="42" spans="1:52" ht="12.75" customHeight="1" x14ac:dyDescent="0.25">
      <c r="A42" s="89">
        <v>2019</v>
      </c>
      <c r="B42" s="89">
        <v>1319229</v>
      </c>
      <c r="C42" s="89">
        <v>8</v>
      </c>
      <c r="D42" s="89">
        <v>1</v>
      </c>
      <c r="E42" s="89">
        <v>0</v>
      </c>
      <c r="F42" s="89">
        <v>0</v>
      </c>
      <c r="G42" s="89">
        <v>27</v>
      </c>
      <c r="H42" s="89">
        <v>3</v>
      </c>
      <c r="I42" s="89">
        <v>4</v>
      </c>
      <c r="J42" s="89">
        <v>0</v>
      </c>
      <c r="K42" s="89" t="s">
        <v>810</v>
      </c>
      <c r="L42" s="89" t="s">
        <v>824</v>
      </c>
      <c r="M42" s="89" t="s">
        <v>903</v>
      </c>
      <c r="N42" s="89">
        <v>81110110</v>
      </c>
      <c r="O42" s="89" t="s">
        <v>904</v>
      </c>
      <c r="P42" s="92">
        <v>8.0011001901089003E+26</v>
      </c>
      <c r="Q42" s="89">
        <v>555</v>
      </c>
      <c r="R42" s="89">
        <v>555</v>
      </c>
      <c r="S42" s="89">
        <v>555</v>
      </c>
      <c r="T42" s="89">
        <v>555</v>
      </c>
      <c r="U42" s="89">
        <v>555</v>
      </c>
      <c r="V42" s="89">
        <v>555</v>
      </c>
      <c r="W42" s="89">
        <v>555</v>
      </c>
      <c r="X42" s="89">
        <v>555</v>
      </c>
      <c r="Y42" s="89">
        <v>333</v>
      </c>
      <c r="Z42" s="89">
        <v>666</v>
      </c>
      <c r="AA42" s="89">
        <v>555</v>
      </c>
      <c r="AB42" s="89">
        <v>34.299999999999997</v>
      </c>
      <c r="AC42" s="89">
        <v>58.4</v>
      </c>
      <c r="AD42" s="89">
        <v>71.400000000000006</v>
      </c>
      <c r="AE42" s="89">
        <v>39</v>
      </c>
      <c r="AF42" s="89">
        <v>24</v>
      </c>
      <c r="AG42" s="89">
        <v>40</v>
      </c>
      <c r="AH42" s="89">
        <v>20</v>
      </c>
      <c r="AI42" s="89">
        <v>54</v>
      </c>
      <c r="AJ42" s="89">
        <v>70</v>
      </c>
      <c r="AK42" s="89">
        <v>50</v>
      </c>
      <c r="AL42" s="89">
        <v>26.3</v>
      </c>
      <c r="AM42" s="89">
        <v>30</v>
      </c>
      <c r="AN42" s="89">
        <v>5</v>
      </c>
      <c r="AO42" s="89">
        <v>0</v>
      </c>
      <c r="AP42" s="89">
        <v>0</v>
      </c>
      <c r="AQ42" s="89">
        <v>10</v>
      </c>
      <c r="AR42" s="89" t="s">
        <v>133</v>
      </c>
      <c r="AS42" s="89" t="s">
        <v>817</v>
      </c>
      <c r="AT42" s="89" t="s">
        <v>819</v>
      </c>
      <c r="AU42" s="89" t="s">
        <v>819</v>
      </c>
      <c r="AV42" s="89" t="s">
        <v>823</v>
      </c>
      <c r="AW42" s="89" t="s">
        <v>133</v>
      </c>
      <c r="AX42" s="89" t="s">
        <v>823</v>
      </c>
      <c r="AY42" s="89" t="s">
        <v>817</v>
      </c>
      <c r="AZ42" s="89" t="s">
        <v>817</v>
      </c>
    </row>
    <row r="43" spans="1:52" ht="12.75" customHeight="1" x14ac:dyDescent="0.25">
      <c r="A43" s="89">
        <v>2019</v>
      </c>
      <c r="B43" s="89">
        <v>123569</v>
      </c>
      <c r="C43" s="89">
        <v>8</v>
      </c>
      <c r="D43" s="89">
        <v>1</v>
      </c>
      <c r="E43" s="89">
        <v>0</v>
      </c>
      <c r="F43" s="89">
        <v>0</v>
      </c>
      <c r="G43" s="89">
        <v>27</v>
      </c>
      <c r="H43" s="89">
        <v>3</v>
      </c>
      <c r="I43" s="89">
        <v>4</v>
      </c>
      <c r="J43" s="89">
        <v>0</v>
      </c>
      <c r="K43" s="89" t="s">
        <v>810</v>
      </c>
      <c r="L43" s="89" t="s">
        <v>824</v>
      </c>
      <c r="M43" s="89" t="s">
        <v>905</v>
      </c>
      <c r="N43" s="89">
        <v>80101010</v>
      </c>
      <c r="O43" s="89" t="s">
        <v>906</v>
      </c>
      <c r="P43" s="92">
        <v>8.1000001911089102E+26</v>
      </c>
      <c r="Q43" s="89">
        <v>555</v>
      </c>
      <c r="R43" s="89">
        <v>555</v>
      </c>
      <c r="S43" s="89">
        <v>555</v>
      </c>
      <c r="T43" s="89">
        <v>333</v>
      </c>
      <c r="U43" s="89">
        <v>555</v>
      </c>
      <c r="V43" s="89">
        <v>555</v>
      </c>
      <c r="W43" s="89">
        <v>333</v>
      </c>
      <c r="X43" s="89">
        <v>333</v>
      </c>
      <c r="Y43" s="89">
        <v>555</v>
      </c>
      <c r="Z43" s="89">
        <v>666</v>
      </c>
      <c r="AA43" s="89">
        <v>333</v>
      </c>
      <c r="AB43" s="89">
        <v>34.799999999999997</v>
      </c>
      <c r="AC43" s="89">
        <v>25.7</v>
      </c>
      <c r="AD43" s="89">
        <v>42.9</v>
      </c>
      <c r="AE43" s="89">
        <v>0</v>
      </c>
      <c r="AF43" s="89">
        <v>0</v>
      </c>
      <c r="AG43" s="89">
        <v>0</v>
      </c>
      <c r="AH43" s="89">
        <v>0</v>
      </c>
      <c r="AI43" s="89">
        <v>0</v>
      </c>
      <c r="AJ43" s="89">
        <v>0</v>
      </c>
      <c r="AK43" s="89">
        <v>0</v>
      </c>
      <c r="AL43" s="89">
        <v>37.799999999999997</v>
      </c>
      <c r="AM43" s="89">
        <v>40</v>
      </c>
      <c r="AN43" s="89">
        <v>25</v>
      </c>
      <c r="AO43" s="89">
        <v>50</v>
      </c>
      <c r="AP43" s="89">
        <v>0</v>
      </c>
      <c r="AQ43" s="89">
        <v>0</v>
      </c>
      <c r="AR43" s="89" t="s">
        <v>817</v>
      </c>
      <c r="AS43" s="89" t="s">
        <v>133</v>
      </c>
      <c r="AT43" s="89" t="s">
        <v>817</v>
      </c>
      <c r="AU43" s="89" t="s">
        <v>817</v>
      </c>
      <c r="AV43" s="89" t="s">
        <v>133</v>
      </c>
      <c r="AW43" s="89" t="s">
        <v>133</v>
      </c>
      <c r="AX43" s="89" t="s">
        <v>133</v>
      </c>
      <c r="AY43" s="89" t="s">
        <v>817</v>
      </c>
      <c r="AZ43" s="89" t="s">
        <v>817</v>
      </c>
    </row>
    <row r="44" spans="1:52" ht="12.75" customHeight="1" x14ac:dyDescent="0.25">
      <c r="A44" s="89">
        <v>2019</v>
      </c>
      <c r="B44" s="89">
        <v>123569</v>
      </c>
      <c r="C44" s="89">
        <v>8</v>
      </c>
      <c r="D44" s="89">
        <v>1</v>
      </c>
      <c r="E44" s="89">
        <v>0</v>
      </c>
      <c r="F44" s="89">
        <v>0</v>
      </c>
      <c r="G44" s="89">
        <v>27</v>
      </c>
      <c r="H44" s="89">
        <v>3</v>
      </c>
      <c r="I44" s="89">
        <v>4</v>
      </c>
      <c r="J44" s="89">
        <v>0</v>
      </c>
      <c r="K44" s="89" t="s">
        <v>810</v>
      </c>
      <c r="L44" s="89" t="s">
        <v>824</v>
      </c>
      <c r="M44" s="89" t="s">
        <v>907</v>
      </c>
      <c r="N44" s="89">
        <v>80110101</v>
      </c>
      <c r="O44" s="89" t="s">
        <v>908</v>
      </c>
      <c r="P44" s="92">
        <v>8.1100000901088998E+26</v>
      </c>
      <c r="Q44" s="89">
        <v>555</v>
      </c>
      <c r="R44" s="89">
        <v>555</v>
      </c>
      <c r="S44" s="89">
        <v>555</v>
      </c>
      <c r="T44" s="89">
        <v>555</v>
      </c>
      <c r="U44" s="89">
        <v>555</v>
      </c>
      <c r="V44" s="89">
        <v>555</v>
      </c>
      <c r="W44" s="89">
        <v>555</v>
      </c>
      <c r="X44" s="89">
        <v>555</v>
      </c>
      <c r="Y44" s="89">
        <v>555</v>
      </c>
      <c r="Z44" s="89">
        <v>666</v>
      </c>
      <c r="AA44" s="89">
        <v>555</v>
      </c>
      <c r="AB44" s="89">
        <v>35.1</v>
      </c>
      <c r="AC44" s="89">
        <v>58.3</v>
      </c>
      <c r="AD44" s="89">
        <v>57.1</v>
      </c>
      <c r="AE44" s="89">
        <v>60</v>
      </c>
      <c r="AF44" s="89">
        <v>44</v>
      </c>
      <c r="AG44" s="89">
        <v>40</v>
      </c>
      <c r="AH44" s="89">
        <v>45</v>
      </c>
      <c r="AI44" s="89">
        <v>76</v>
      </c>
      <c r="AJ44" s="89">
        <v>80</v>
      </c>
      <c r="AK44" s="89">
        <v>75</v>
      </c>
      <c r="AL44" s="89">
        <v>27.3</v>
      </c>
      <c r="AM44" s="89">
        <v>25</v>
      </c>
      <c r="AN44" s="89">
        <v>40</v>
      </c>
      <c r="AO44" s="89">
        <v>25</v>
      </c>
      <c r="AP44" s="89">
        <v>0</v>
      </c>
      <c r="AQ44" s="89">
        <v>55</v>
      </c>
      <c r="AR44" s="89" t="s">
        <v>133</v>
      </c>
      <c r="AS44" s="89" t="s">
        <v>133</v>
      </c>
      <c r="AT44" s="89" t="s">
        <v>133</v>
      </c>
      <c r="AU44" s="89" t="s">
        <v>133</v>
      </c>
      <c r="AV44" s="89" t="s">
        <v>823</v>
      </c>
      <c r="AW44" s="89" t="s">
        <v>133</v>
      </c>
      <c r="AX44" s="89" t="s">
        <v>819</v>
      </c>
      <c r="AY44" s="89" t="s">
        <v>133</v>
      </c>
      <c r="AZ44" s="89" t="s">
        <v>133</v>
      </c>
    </row>
    <row r="45" spans="1:52" ht="12.75" customHeight="1" x14ac:dyDescent="0.25">
      <c r="A45" s="89">
        <v>2019</v>
      </c>
      <c r="B45" s="89">
        <v>123569</v>
      </c>
      <c r="C45" s="89">
        <v>8</v>
      </c>
      <c r="D45" s="89">
        <v>1</v>
      </c>
      <c r="E45" s="89">
        <v>0</v>
      </c>
      <c r="F45" s="89">
        <v>0</v>
      </c>
      <c r="G45" s="89">
        <v>27</v>
      </c>
      <c r="H45" s="89">
        <v>3</v>
      </c>
      <c r="I45" s="89">
        <v>4</v>
      </c>
      <c r="J45" s="89">
        <v>0</v>
      </c>
      <c r="K45" s="89" t="s">
        <v>810</v>
      </c>
      <c r="L45" s="89" t="s">
        <v>824</v>
      </c>
      <c r="M45" s="89" t="s">
        <v>909</v>
      </c>
      <c r="N45" s="89">
        <v>81100011</v>
      </c>
      <c r="O45" s="89" t="s">
        <v>910</v>
      </c>
      <c r="P45" s="92">
        <v>8.00001019010891E+26</v>
      </c>
      <c r="Q45" s="89">
        <v>555</v>
      </c>
      <c r="R45" s="89">
        <v>555</v>
      </c>
      <c r="S45" s="89">
        <v>555</v>
      </c>
      <c r="T45" s="89">
        <v>555</v>
      </c>
      <c r="U45" s="89">
        <v>555</v>
      </c>
      <c r="V45" s="89">
        <v>555</v>
      </c>
      <c r="W45" s="89">
        <v>555</v>
      </c>
      <c r="X45" s="89">
        <v>555</v>
      </c>
      <c r="Y45" s="89">
        <v>555</v>
      </c>
      <c r="Z45" s="89">
        <v>666</v>
      </c>
      <c r="AA45" s="89">
        <v>555</v>
      </c>
      <c r="AB45" s="89">
        <v>35.200000000000003</v>
      </c>
      <c r="AC45" s="89">
        <v>45.9</v>
      </c>
      <c r="AD45" s="89">
        <v>57.1</v>
      </c>
      <c r="AE45" s="89">
        <v>29</v>
      </c>
      <c r="AF45" s="89">
        <v>26</v>
      </c>
      <c r="AG45" s="89">
        <v>50</v>
      </c>
      <c r="AH45" s="89">
        <v>20</v>
      </c>
      <c r="AI45" s="89">
        <v>32</v>
      </c>
      <c r="AJ45" s="89">
        <v>60</v>
      </c>
      <c r="AK45" s="89">
        <v>25</v>
      </c>
      <c r="AL45" s="89">
        <v>31.6</v>
      </c>
      <c r="AM45" s="89">
        <v>35</v>
      </c>
      <c r="AN45" s="89">
        <v>12.5</v>
      </c>
      <c r="AO45" s="89">
        <v>25</v>
      </c>
      <c r="AP45" s="89">
        <v>0</v>
      </c>
      <c r="AQ45" s="89">
        <v>0</v>
      </c>
      <c r="AR45" s="89" t="s">
        <v>817</v>
      </c>
      <c r="AS45" s="89" t="s">
        <v>817</v>
      </c>
      <c r="AT45" s="89" t="s">
        <v>133</v>
      </c>
      <c r="AU45" s="89" t="s">
        <v>823</v>
      </c>
      <c r="AV45" s="89" t="s">
        <v>823</v>
      </c>
      <c r="AW45" s="89" t="s">
        <v>133</v>
      </c>
      <c r="AX45" s="89" t="s">
        <v>823</v>
      </c>
      <c r="AY45" s="89" t="s">
        <v>133</v>
      </c>
      <c r="AZ45" s="89" t="s">
        <v>133</v>
      </c>
    </row>
    <row r="46" spans="1:52" ht="12.75" customHeight="1" x14ac:dyDescent="0.25">
      <c r="A46" s="89">
        <v>2019</v>
      </c>
      <c r="B46" s="89">
        <v>121880</v>
      </c>
      <c r="C46" s="89">
        <v>8</v>
      </c>
      <c r="D46" s="89">
        <v>1</v>
      </c>
      <c r="E46" s="89">
        <v>0</v>
      </c>
      <c r="F46" s="89">
        <v>0</v>
      </c>
      <c r="G46" s="89">
        <v>27</v>
      </c>
      <c r="H46" s="89">
        <v>0</v>
      </c>
      <c r="I46" s="89">
        <v>4</v>
      </c>
      <c r="J46" s="89">
        <v>0</v>
      </c>
      <c r="K46" s="89" t="s">
        <v>810</v>
      </c>
      <c r="L46" s="89" t="s">
        <v>814</v>
      </c>
      <c r="M46" s="89" t="s">
        <v>911</v>
      </c>
      <c r="N46" s="89">
        <v>81110111</v>
      </c>
      <c r="O46" s="89" t="s">
        <v>912</v>
      </c>
      <c r="P46" s="92">
        <v>1.9009019100001E+26</v>
      </c>
      <c r="Q46" s="89">
        <v>555</v>
      </c>
      <c r="R46" s="89">
        <v>555</v>
      </c>
      <c r="S46" s="89">
        <v>555</v>
      </c>
      <c r="T46" s="89">
        <v>555</v>
      </c>
      <c r="U46" s="89">
        <v>555</v>
      </c>
      <c r="V46" s="89">
        <v>555</v>
      </c>
      <c r="W46" s="89">
        <v>555</v>
      </c>
      <c r="X46" s="89">
        <v>555</v>
      </c>
      <c r="Y46" s="89">
        <v>555</v>
      </c>
      <c r="Z46" s="89">
        <v>555</v>
      </c>
      <c r="AA46" s="89">
        <v>555</v>
      </c>
      <c r="AB46" s="89">
        <v>35.5</v>
      </c>
      <c r="AC46" s="89">
        <v>58.2</v>
      </c>
      <c r="AD46" s="89">
        <v>85.7</v>
      </c>
      <c r="AE46" s="89">
        <v>17</v>
      </c>
      <c r="AF46" s="89">
        <v>27</v>
      </c>
      <c r="AG46" s="89">
        <v>55</v>
      </c>
      <c r="AH46" s="89">
        <v>20</v>
      </c>
      <c r="AI46" s="89">
        <v>7</v>
      </c>
      <c r="AJ46" s="89">
        <v>35</v>
      </c>
      <c r="AK46" s="89">
        <v>0</v>
      </c>
      <c r="AL46" s="89">
        <v>27.9</v>
      </c>
      <c r="AM46" s="89">
        <v>21.7</v>
      </c>
      <c r="AN46" s="89">
        <v>63.3</v>
      </c>
      <c r="AO46" s="89">
        <v>0</v>
      </c>
      <c r="AP46" s="89">
        <v>90</v>
      </c>
      <c r="AQ46" s="89">
        <v>100</v>
      </c>
      <c r="AR46" s="89" t="s">
        <v>133</v>
      </c>
      <c r="AS46" s="89" t="s">
        <v>133</v>
      </c>
      <c r="AT46" s="89" t="s">
        <v>819</v>
      </c>
      <c r="AU46" s="89" t="s">
        <v>819</v>
      </c>
      <c r="AV46" s="89" t="s">
        <v>819</v>
      </c>
      <c r="AW46" s="89" t="s">
        <v>819</v>
      </c>
      <c r="AX46" s="89" t="s">
        <v>817</v>
      </c>
      <c r="AY46" s="89" t="s">
        <v>817</v>
      </c>
      <c r="AZ46" s="89" t="s">
        <v>819</v>
      </c>
    </row>
    <row r="47" spans="1:52" ht="12.75" customHeight="1" x14ac:dyDescent="0.25">
      <c r="A47" s="89">
        <v>2019</v>
      </c>
      <c r="B47" s="89">
        <v>121880</v>
      </c>
      <c r="C47" s="89">
        <v>8</v>
      </c>
      <c r="D47" s="89">
        <v>1</v>
      </c>
      <c r="E47" s="89">
        <v>0</v>
      </c>
      <c r="F47" s="89">
        <v>0</v>
      </c>
      <c r="G47" s="89">
        <v>27</v>
      </c>
      <c r="H47" s="89">
        <v>0</v>
      </c>
      <c r="I47" s="89">
        <v>4</v>
      </c>
      <c r="J47" s="89">
        <v>0</v>
      </c>
      <c r="K47" s="89" t="s">
        <v>810</v>
      </c>
      <c r="L47" s="89" t="s">
        <v>814</v>
      </c>
      <c r="M47" s="89" t="s">
        <v>913</v>
      </c>
      <c r="N47" s="89">
        <v>80110011</v>
      </c>
      <c r="O47" s="89" t="s">
        <v>914</v>
      </c>
      <c r="P47" s="92">
        <v>9.0190190110011E+25</v>
      </c>
      <c r="Q47" s="89">
        <v>555</v>
      </c>
      <c r="R47" s="89">
        <v>555</v>
      </c>
      <c r="S47" s="89">
        <v>555</v>
      </c>
      <c r="T47" s="89">
        <v>555</v>
      </c>
      <c r="U47" s="89">
        <v>555</v>
      </c>
      <c r="V47" s="89">
        <v>333</v>
      </c>
      <c r="W47" s="89">
        <v>555</v>
      </c>
      <c r="X47" s="89">
        <v>333</v>
      </c>
      <c r="Y47" s="89">
        <v>333</v>
      </c>
      <c r="Z47" s="89">
        <v>333</v>
      </c>
      <c r="AA47" s="89">
        <v>333</v>
      </c>
      <c r="AB47" s="89">
        <v>35.6</v>
      </c>
      <c r="AC47" s="89">
        <v>42.7</v>
      </c>
      <c r="AD47" s="89">
        <v>57.1</v>
      </c>
      <c r="AE47" s="89">
        <v>21</v>
      </c>
      <c r="AF47" s="89">
        <v>42</v>
      </c>
      <c r="AG47" s="89">
        <v>50</v>
      </c>
      <c r="AH47" s="89">
        <v>40</v>
      </c>
      <c r="AI47" s="89">
        <v>0</v>
      </c>
      <c r="AJ47" s="89">
        <v>0</v>
      </c>
      <c r="AK47" s="89">
        <v>0</v>
      </c>
      <c r="AL47" s="89">
        <v>33.200000000000003</v>
      </c>
      <c r="AM47" s="89">
        <v>39.1</v>
      </c>
      <c r="AN47" s="89">
        <v>0</v>
      </c>
      <c r="AO47" s="89">
        <v>0</v>
      </c>
      <c r="AP47" s="89">
        <v>0</v>
      </c>
      <c r="AQ47" s="89">
        <v>0</v>
      </c>
      <c r="AR47" s="89" t="s">
        <v>133</v>
      </c>
      <c r="AS47" s="89" t="s">
        <v>817</v>
      </c>
      <c r="AT47" s="89" t="s">
        <v>133</v>
      </c>
      <c r="AU47" s="89" t="s">
        <v>819</v>
      </c>
      <c r="AV47" s="89" t="s">
        <v>819</v>
      </c>
      <c r="AW47" s="89" t="s">
        <v>819</v>
      </c>
      <c r="AX47" s="89" t="s">
        <v>818</v>
      </c>
      <c r="AY47" s="89" t="s">
        <v>817</v>
      </c>
      <c r="AZ47" s="89" t="s">
        <v>133</v>
      </c>
    </row>
    <row r="48" spans="1:52" ht="12.75" customHeight="1" x14ac:dyDescent="0.25">
      <c r="A48" s="89">
        <v>2019</v>
      </c>
      <c r="B48" s="89">
        <v>121884</v>
      </c>
      <c r="C48" s="89">
        <v>8</v>
      </c>
      <c r="D48" s="89">
        <v>1</v>
      </c>
      <c r="E48" s="89">
        <v>0</v>
      </c>
      <c r="F48" s="89">
        <v>0</v>
      </c>
      <c r="G48" s="89">
        <v>27</v>
      </c>
      <c r="H48" s="89">
        <v>1</v>
      </c>
      <c r="I48" s="89">
        <v>3</v>
      </c>
      <c r="J48" s="89">
        <v>0</v>
      </c>
      <c r="K48" s="89" t="s">
        <v>810</v>
      </c>
      <c r="L48" s="89" t="s">
        <v>851</v>
      </c>
      <c r="M48" s="89" t="s">
        <v>915</v>
      </c>
      <c r="N48" s="89">
        <v>81100111</v>
      </c>
      <c r="O48" s="89" t="s">
        <v>916</v>
      </c>
      <c r="P48" s="92">
        <v>1.11010111101001E+26</v>
      </c>
      <c r="Q48" s="89">
        <v>555</v>
      </c>
      <c r="R48" s="89">
        <v>555</v>
      </c>
      <c r="S48" s="89">
        <v>555</v>
      </c>
      <c r="T48" s="89">
        <v>333</v>
      </c>
      <c r="U48" s="89">
        <v>555</v>
      </c>
      <c r="V48" s="89">
        <v>333</v>
      </c>
      <c r="W48" s="89">
        <v>333</v>
      </c>
      <c r="X48" s="89">
        <v>333</v>
      </c>
      <c r="Y48" s="89">
        <v>333</v>
      </c>
      <c r="Z48" s="89">
        <v>333</v>
      </c>
      <c r="AA48" s="89">
        <v>333</v>
      </c>
      <c r="AB48" s="89">
        <v>35.6</v>
      </c>
      <c r="AC48" s="89">
        <v>42.8</v>
      </c>
      <c r="AD48" s="89">
        <v>71.400000000000006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33.200000000000003</v>
      </c>
      <c r="AM48" s="89">
        <v>39.1</v>
      </c>
      <c r="AN48" s="89">
        <v>0</v>
      </c>
      <c r="AO48" s="89">
        <v>0</v>
      </c>
      <c r="AP48" s="89">
        <v>0</v>
      </c>
      <c r="AQ48" s="89">
        <v>0</v>
      </c>
      <c r="AR48" s="89" t="s">
        <v>818</v>
      </c>
      <c r="AS48" s="89" t="s">
        <v>818</v>
      </c>
      <c r="AT48" s="89" t="s">
        <v>823</v>
      </c>
      <c r="AU48" s="89" t="s">
        <v>817</v>
      </c>
      <c r="AV48" s="89" t="s">
        <v>817</v>
      </c>
      <c r="AW48" s="89" t="s">
        <v>133</v>
      </c>
      <c r="AX48" s="89" t="s">
        <v>823</v>
      </c>
      <c r="AY48" s="89" t="s">
        <v>819</v>
      </c>
      <c r="AZ48" s="89" t="s">
        <v>819</v>
      </c>
    </row>
    <row r="49" spans="1:52" ht="12.75" customHeight="1" x14ac:dyDescent="0.25">
      <c r="A49" s="89">
        <v>2019</v>
      </c>
      <c r="B49" s="89">
        <v>123569</v>
      </c>
      <c r="C49" s="89">
        <v>8</v>
      </c>
      <c r="D49" s="89">
        <v>1</v>
      </c>
      <c r="E49" s="89">
        <v>0</v>
      </c>
      <c r="F49" s="89">
        <v>0</v>
      </c>
      <c r="G49" s="89">
        <v>27</v>
      </c>
      <c r="H49" s="89">
        <v>3</v>
      </c>
      <c r="I49" s="89">
        <v>4</v>
      </c>
      <c r="J49" s="89">
        <v>0</v>
      </c>
      <c r="K49" s="89" t="s">
        <v>810</v>
      </c>
      <c r="L49" s="89" t="s">
        <v>824</v>
      </c>
      <c r="M49" s="89" t="s">
        <v>917</v>
      </c>
      <c r="N49" s="89">
        <v>80010111</v>
      </c>
      <c r="O49" s="89" t="s">
        <v>918</v>
      </c>
      <c r="P49" s="92">
        <v>8.1010000911089003E+26</v>
      </c>
      <c r="Q49" s="89">
        <v>555</v>
      </c>
      <c r="R49" s="89">
        <v>555</v>
      </c>
      <c r="S49" s="89">
        <v>555</v>
      </c>
      <c r="T49" s="89">
        <v>555</v>
      </c>
      <c r="U49" s="89">
        <v>555</v>
      </c>
      <c r="V49" s="89">
        <v>555</v>
      </c>
      <c r="W49" s="89">
        <v>555</v>
      </c>
      <c r="X49" s="89">
        <v>555</v>
      </c>
      <c r="Y49" s="89">
        <v>555</v>
      </c>
      <c r="Z49" s="89">
        <v>666</v>
      </c>
      <c r="AA49" s="89">
        <v>555</v>
      </c>
      <c r="AB49" s="89">
        <v>35.6</v>
      </c>
      <c r="AC49" s="89">
        <v>41.7</v>
      </c>
      <c r="AD49" s="89">
        <v>57.1</v>
      </c>
      <c r="AE49" s="89">
        <v>18.5</v>
      </c>
      <c r="AF49" s="89">
        <v>21</v>
      </c>
      <c r="AG49" s="89">
        <v>25</v>
      </c>
      <c r="AH49" s="89">
        <v>20</v>
      </c>
      <c r="AI49" s="89">
        <v>16</v>
      </c>
      <c r="AJ49" s="89">
        <v>80</v>
      </c>
      <c r="AK49" s="89">
        <v>0</v>
      </c>
      <c r="AL49" s="89">
        <v>33.5</v>
      </c>
      <c r="AM49" s="89">
        <v>35</v>
      </c>
      <c r="AN49" s="89">
        <v>25</v>
      </c>
      <c r="AO49" s="89">
        <v>50</v>
      </c>
      <c r="AP49" s="89">
        <v>0</v>
      </c>
      <c r="AQ49" s="89">
        <v>0</v>
      </c>
      <c r="AR49" s="89" t="s">
        <v>133</v>
      </c>
      <c r="AS49" s="89" t="s">
        <v>133</v>
      </c>
      <c r="AT49" s="89" t="s">
        <v>133</v>
      </c>
      <c r="AU49" s="89" t="s">
        <v>817</v>
      </c>
      <c r="AV49" s="89" t="s">
        <v>819</v>
      </c>
      <c r="AW49" s="89" t="s">
        <v>133</v>
      </c>
      <c r="AX49" s="89" t="s">
        <v>819</v>
      </c>
      <c r="AY49" s="89" t="s">
        <v>133</v>
      </c>
      <c r="AZ49" s="89" t="s">
        <v>133</v>
      </c>
    </row>
    <row r="50" spans="1:52" ht="12.75" customHeight="1" x14ac:dyDescent="0.25">
      <c r="A50" s="89">
        <v>2019</v>
      </c>
      <c r="B50" s="89">
        <v>121880</v>
      </c>
      <c r="C50" s="89">
        <v>8</v>
      </c>
      <c r="D50" s="89">
        <v>1</v>
      </c>
      <c r="E50" s="89">
        <v>0</v>
      </c>
      <c r="F50" s="89">
        <v>0</v>
      </c>
      <c r="G50" s="89">
        <v>27</v>
      </c>
      <c r="H50" s="89">
        <v>0</v>
      </c>
      <c r="I50" s="89">
        <v>4</v>
      </c>
      <c r="J50" s="89">
        <v>0</v>
      </c>
      <c r="K50" s="89" t="s">
        <v>810</v>
      </c>
      <c r="L50" s="89" t="s">
        <v>814</v>
      </c>
      <c r="M50" s="89" t="s">
        <v>919</v>
      </c>
      <c r="N50" s="89">
        <v>81100011</v>
      </c>
      <c r="O50" s="89" t="s">
        <v>920</v>
      </c>
      <c r="P50" s="92">
        <v>1.9109109100000101E+26</v>
      </c>
      <c r="Q50" s="89">
        <v>555</v>
      </c>
      <c r="R50" s="89">
        <v>555</v>
      </c>
      <c r="S50" s="89">
        <v>555</v>
      </c>
      <c r="T50" s="89">
        <v>555</v>
      </c>
      <c r="U50" s="89">
        <v>555</v>
      </c>
      <c r="V50" s="89">
        <v>555</v>
      </c>
      <c r="W50" s="89">
        <v>555</v>
      </c>
      <c r="X50" s="89">
        <v>555</v>
      </c>
      <c r="Y50" s="89">
        <v>333</v>
      </c>
      <c r="Z50" s="89">
        <v>555</v>
      </c>
      <c r="AA50" s="89">
        <v>333</v>
      </c>
      <c r="AB50" s="89">
        <v>36</v>
      </c>
      <c r="AC50" s="89">
        <v>38.299999999999997</v>
      </c>
      <c r="AD50" s="89">
        <v>57.1</v>
      </c>
      <c r="AE50" s="89">
        <v>10</v>
      </c>
      <c r="AF50" s="89">
        <v>11</v>
      </c>
      <c r="AG50" s="89">
        <v>55</v>
      </c>
      <c r="AH50" s="89">
        <v>0</v>
      </c>
      <c r="AI50" s="89">
        <v>9</v>
      </c>
      <c r="AJ50" s="89">
        <v>45</v>
      </c>
      <c r="AK50" s="89">
        <v>0</v>
      </c>
      <c r="AL50" s="89">
        <v>35.200000000000003</v>
      </c>
      <c r="AM50" s="89">
        <v>39.1</v>
      </c>
      <c r="AN50" s="89">
        <v>13.3</v>
      </c>
      <c r="AO50" s="89">
        <v>0</v>
      </c>
      <c r="AP50" s="89">
        <v>40</v>
      </c>
      <c r="AQ50" s="89">
        <v>0</v>
      </c>
      <c r="AR50" s="89" t="s">
        <v>133</v>
      </c>
      <c r="AS50" s="89" t="s">
        <v>817</v>
      </c>
      <c r="AT50" s="89" t="s">
        <v>817</v>
      </c>
      <c r="AU50" s="89" t="s">
        <v>823</v>
      </c>
      <c r="AV50" s="89" t="s">
        <v>823</v>
      </c>
      <c r="AW50" s="89" t="s">
        <v>133</v>
      </c>
      <c r="AX50" s="89" t="s">
        <v>133</v>
      </c>
      <c r="AY50" s="89" t="s">
        <v>817</v>
      </c>
      <c r="AZ50" s="89" t="s">
        <v>823</v>
      </c>
    </row>
    <row r="51" spans="1:52" ht="12.75" customHeight="1" x14ac:dyDescent="0.25">
      <c r="A51" s="89">
        <v>2019</v>
      </c>
      <c r="B51" s="89">
        <v>88399</v>
      </c>
      <c r="C51" s="89">
        <v>8</v>
      </c>
      <c r="D51" s="89">
        <v>1</v>
      </c>
      <c r="E51" s="89">
        <v>0</v>
      </c>
      <c r="F51" s="89">
        <v>0</v>
      </c>
      <c r="G51" s="89">
        <v>27</v>
      </c>
      <c r="H51" s="89">
        <v>5</v>
      </c>
      <c r="I51" s="89">
        <v>3</v>
      </c>
      <c r="J51" s="89">
        <v>0</v>
      </c>
      <c r="K51" s="89" t="s">
        <v>810</v>
      </c>
      <c r="L51" s="89" t="s">
        <v>820</v>
      </c>
      <c r="M51" s="89" t="s">
        <v>921</v>
      </c>
      <c r="N51" s="89">
        <v>81110000</v>
      </c>
      <c r="O51" s="89" t="s">
        <v>922</v>
      </c>
      <c r="P51" s="92">
        <v>8.0900109100008004E+26</v>
      </c>
      <c r="Q51" s="89">
        <v>555</v>
      </c>
      <c r="R51" s="89">
        <v>555</v>
      </c>
      <c r="S51" s="89">
        <v>555</v>
      </c>
      <c r="T51" s="89">
        <v>555</v>
      </c>
      <c r="U51" s="89">
        <v>555</v>
      </c>
      <c r="V51" s="89">
        <v>555</v>
      </c>
      <c r="W51" s="89">
        <v>555</v>
      </c>
      <c r="X51" s="89">
        <v>555</v>
      </c>
      <c r="Y51" s="89">
        <v>555</v>
      </c>
      <c r="Z51" s="89">
        <v>555</v>
      </c>
      <c r="AA51" s="89">
        <v>555</v>
      </c>
      <c r="AB51" s="89">
        <v>36.1</v>
      </c>
      <c r="AC51" s="89">
        <v>47.1</v>
      </c>
      <c r="AD51" s="89">
        <v>42.9</v>
      </c>
      <c r="AE51" s="89">
        <v>53.5</v>
      </c>
      <c r="AF51" s="89">
        <v>51</v>
      </c>
      <c r="AG51" s="89">
        <v>75</v>
      </c>
      <c r="AH51" s="89">
        <v>45</v>
      </c>
      <c r="AI51" s="89">
        <v>56</v>
      </c>
      <c r="AJ51" s="89">
        <v>80</v>
      </c>
      <c r="AK51" s="89">
        <v>50</v>
      </c>
      <c r="AL51" s="89">
        <v>32.4</v>
      </c>
      <c r="AM51" s="89">
        <v>26.3</v>
      </c>
      <c r="AN51" s="89">
        <v>66.7</v>
      </c>
      <c r="AO51" s="89">
        <v>100</v>
      </c>
      <c r="AP51" s="89">
        <v>0</v>
      </c>
      <c r="AQ51" s="89">
        <v>100</v>
      </c>
      <c r="AR51" s="89" t="s">
        <v>817</v>
      </c>
      <c r="AS51" s="89" t="s">
        <v>817</v>
      </c>
      <c r="AT51" s="89" t="s">
        <v>819</v>
      </c>
      <c r="AU51" s="89" t="s">
        <v>823</v>
      </c>
      <c r="AV51" s="89" t="s">
        <v>823</v>
      </c>
      <c r="AW51" s="89" t="s">
        <v>133</v>
      </c>
      <c r="AX51" s="89" t="s">
        <v>823</v>
      </c>
      <c r="AY51" s="89" t="s">
        <v>817</v>
      </c>
      <c r="AZ51" s="89" t="s">
        <v>817</v>
      </c>
    </row>
    <row r="52" spans="1:52" ht="12.75" customHeight="1" x14ac:dyDescent="0.25">
      <c r="A52" s="89">
        <v>2019</v>
      </c>
      <c r="B52" s="89">
        <v>88399</v>
      </c>
      <c r="C52" s="89">
        <v>8</v>
      </c>
      <c r="D52" s="89">
        <v>1</v>
      </c>
      <c r="E52" s="89">
        <v>0</v>
      </c>
      <c r="F52" s="89">
        <v>0</v>
      </c>
      <c r="G52" s="89">
        <v>27</v>
      </c>
      <c r="H52" s="89">
        <v>5</v>
      </c>
      <c r="I52" s="89">
        <v>3</v>
      </c>
      <c r="J52" s="89">
        <v>0</v>
      </c>
      <c r="K52" s="89" t="s">
        <v>810</v>
      </c>
      <c r="L52" s="89" t="s">
        <v>820</v>
      </c>
      <c r="M52" s="89" t="s">
        <v>923</v>
      </c>
      <c r="N52" s="89">
        <v>80000001</v>
      </c>
      <c r="O52" s="89" t="s">
        <v>924</v>
      </c>
      <c r="P52" s="92">
        <v>8.0901119110008004E+26</v>
      </c>
      <c r="Q52" s="89">
        <v>555</v>
      </c>
      <c r="R52" s="89">
        <v>555</v>
      </c>
      <c r="S52" s="89">
        <v>555</v>
      </c>
      <c r="T52" s="89">
        <v>555</v>
      </c>
      <c r="U52" s="89">
        <v>555</v>
      </c>
      <c r="V52" s="89">
        <v>555</v>
      </c>
      <c r="W52" s="89">
        <v>555</v>
      </c>
      <c r="X52" s="89">
        <v>555</v>
      </c>
      <c r="Y52" s="89">
        <v>333</v>
      </c>
      <c r="Z52" s="89">
        <v>333</v>
      </c>
      <c r="AA52" s="89">
        <v>555</v>
      </c>
      <c r="AB52" s="89">
        <v>36.1</v>
      </c>
      <c r="AC52" s="89">
        <v>22</v>
      </c>
      <c r="AD52" s="89">
        <v>14.3</v>
      </c>
      <c r="AE52" s="89">
        <v>33.5</v>
      </c>
      <c r="AF52" s="89">
        <v>16</v>
      </c>
      <c r="AG52" s="89">
        <v>80</v>
      </c>
      <c r="AH52" s="89">
        <v>0</v>
      </c>
      <c r="AI52" s="89">
        <v>51</v>
      </c>
      <c r="AJ52" s="89">
        <v>55</v>
      </c>
      <c r="AK52" s="89">
        <v>50</v>
      </c>
      <c r="AL52" s="89">
        <v>40.799999999999997</v>
      </c>
      <c r="AM52" s="89">
        <v>42.1</v>
      </c>
      <c r="AN52" s="89">
        <v>33.299999999999997</v>
      </c>
      <c r="AO52" s="89">
        <v>0</v>
      </c>
      <c r="AP52" s="89">
        <v>0</v>
      </c>
      <c r="AQ52" s="89">
        <v>100</v>
      </c>
      <c r="AR52" s="89" t="s">
        <v>133</v>
      </c>
      <c r="AS52" s="89" t="s">
        <v>817</v>
      </c>
      <c r="AT52" s="89" t="s">
        <v>133</v>
      </c>
      <c r="AU52" s="89" t="s">
        <v>819</v>
      </c>
      <c r="AV52" s="89" t="s">
        <v>819</v>
      </c>
      <c r="AW52" s="89" t="s">
        <v>823</v>
      </c>
      <c r="AX52" s="89" t="s">
        <v>817</v>
      </c>
      <c r="AY52" s="89" t="s">
        <v>817</v>
      </c>
      <c r="AZ52" s="89" t="s">
        <v>133</v>
      </c>
    </row>
    <row r="53" spans="1:52" ht="12.75" customHeight="1" x14ac:dyDescent="0.25">
      <c r="A53" s="89">
        <v>2019</v>
      </c>
      <c r="B53" s="89">
        <v>102499</v>
      </c>
      <c r="C53" s="89">
        <v>8</v>
      </c>
      <c r="D53" s="89">
        <v>1</v>
      </c>
      <c r="E53" s="89">
        <v>0</v>
      </c>
      <c r="F53" s="89">
        <v>0</v>
      </c>
      <c r="G53" s="89">
        <v>27</v>
      </c>
      <c r="H53" s="89">
        <v>1</v>
      </c>
      <c r="I53" s="89">
        <v>5</v>
      </c>
      <c r="J53" s="89">
        <v>0</v>
      </c>
      <c r="K53" s="89" t="s">
        <v>810</v>
      </c>
      <c r="L53" s="89" t="s">
        <v>846</v>
      </c>
      <c r="M53" s="89" t="s">
        <v>925</v>
      </c>
      <c r="N53" s="89">
        <v>81010111</v>
      </c>
      <c r="O53" s="89" t="s">
        <v>926</v>
      </c>
      <c r="P53" s="92">
        <v>9.0009111000010905E+25</v>
      </c>
      <c r="Q53" s="89">
        <v>555</v>
      </c>
      <c r="R53" s="89">
        <v>555</v>
      </c>
      <c r="S53" s="89">
        <v>555</v>
      </c>
      <c r="T53" s="89">
        <v>333</v>
      </c>
      <c r="U53" s="89">
        <v>555</v>
      </c>
      <c r="V53" s="89">
        <v>555</v>
      </c>
      <c r="W53" s="89">
        <v>333</v>
      </c>
      <c r="X53" s="89">
        <v>333</v>
      </c>
      <c r="Y53" s="89">
        <v>555</v>
      </c>
      <c r="Z53" s="89">
        <v>555</v>
      </c>
      <c r="AA53" s="89">
        <v>555</v>
      </c>
      <c r="AB53" s="89">
        <v>36.1</v>
      </c>
      <c r="AC53" s="89">
        <v>42.8</v>
      </c>
      <c r="AD53" s="89">
        <v>71.400000000000006</v>
      </c>
      <c r="AE53" s="89">
        <v>0</v>
      </c>
      <c r="AF53" s="89">
        <v>0</v>
      </c>
      <c r="AG53" s="89">
        <v>0</v>
      </c>
      <c r="AH53" s="89">
        <v>0</v>
      </c>
      <c r="AI53" s="89">
        <v>0</v>
      </c>
      <c r="AJ53" s="89">
        <v>0</v>
      </c>
      <c r="AK53" s="89">
        <v>0</v>
      </c>
      <c r="AL53" s="89">
        <v>33.9</v>
      </c>
      <c r="AM53" s="89">
        <v>38.1</v>
      </c>
      <c r="AN53" s="89">
        <v>10</v>
      </c>
      <c r="AO53" s="89">
        <v>20</v>
      </c>
      <c r="AP53" s="89">
        <v>10</v>
      </c>
      <c r="AQ53" s="89">
        <v>0</v>
      </c>
      <c r="AR53" s="89" t="s">
        <v>133</v>
      </c>
      <c r="AS53" s="89" t="s">
        <v>817</v>
      </c>
      <c r="AT53" s="89" t="s">
        <v>823</v>
      </c>
      <c r="AU53" s="89" t="s">
        <v>819</v>
      </c>
      <c r="AV53" s="89" t="s">
        <v>819</v>
      </c>
      <c r="AW53" s="89" t="s">
        <v>819</v>
      </c>
      <c r="AX53" s="89" t="s">
        <v>133</v>
      </c>
      <c r="AY53" s="89" t="s">
        <v>817</v>
      </c>
      <c r="AZ53" s="89" t="s">
        <v>818</v>
      </c>
    </row>
    <row r="54" spans="1:52" ht="12.75" customHeight="1" x14ac:dyDescent="0.25">
      <c r="A54" s="89">
        <v>2019</v>
      </c>
      <c r="B54" s="89">
        <v>123569</v>
      </c>
      <c r="C54" s="89">
        <v>8</v>
      </c>
      <c r="D54" s="89">
        <v>1</v>
      </c>
      <c r="E54" s="89">
        <v>0</v>
      </c>
      <c r="F54" s="89">
        <v>0</v>
      </c>
      <c r="G54" s="89">
        <v>27</v>
      </c>
      <c r="H54" s="89">
        <v>3</v>
      </c>
      <c r="I54" s="89">
        <v>4</v>
      </c>
      <c r="J54" s="89">
        <v>0</v>
      </c>
      <c r="K54" s="89" t="s">
        <v>810</v>
      </c>
      <c r="L54" s="89" t="s">
        <v>824</v>
      </c>
      <c r="M54" s="89" t="s">
        <v>927</v>
      </c>
      <c r="N54" s="89">
        <v>81010000</v>
      </c>
      <c r="O54" s="89" t="s">
        <v>928</v>
      </c>
      <c r="P54" s="92">
        <v>8.1010011901189006E+26</v>
      </c>
      <c r="Q54" s="89">
        <v>555</v>
      </c>
      <c r="R54" s="89">
        <v>555</v>
      </c>
      <c r="S54" s="89">
        <v>555</v>
      </c>
      <c r="T54" s="89">
        <v>555</v>
      </c>
      <c r="U54" s="89">
        <v>555</v>
      </c>
      <c r="V54" s="89">
        <v>555</v>
      </c>
      <c r="W54" s="89">
        <v>555</v>
      </c>
      <c r="X54" s="89">
        <v>555</v>
      </c>
      <c r="Y54" s="89">
        <v>555</v>
      </c>
      <c r="Z54" s="89">
        <v>666</v>
      </c>
      <c r="AA54" s="89">
        <v>555</v>
      </c>
      <c r="AB54" s="89">
        <v>36.299999999999997</v>
      </c>
      <c r="AC54" s="89">
        <v>29.6</v>
      </c>
      <c r="AD54" s="89">
        <v>28.6</v>
      </c>
      <c r="AE54" s="89">
        <v>31</v>
      </c>
      <c r="AF54" s="89">
        <v>8</v>
      </c>
      <c r="AG54" s="89">
        <v>40</v>
      </c>
      <c r="AH54" s="89">
        <v>0</v>
      </c>
      <c r="AI54" s="89">
        <v>54</v>
      </c>
      <c r="AJ54" s="89">
        <v>70</v>
      </c>
      <c r="AK54" s="89">
        <v>50</v>
      </c>
      <c r="AL54" s="89">
        <v>38.5</v>
      </c>
      <c r="AM54" s="89">
        <v>40</v>
      </c>
      <c r="AN54" s="89">
        <v>30</v>
      </c>
      <c r="AO54" s="89">
        <v>50</v>
      </c>
      <c r="AP54" s="89">
        <v>0</v>
      </c>
      <c r="AQ54" s="89">
        <v>10</v>
      </c>
      <c r="AR54" s="89" t="s">
        <v>819</v>
      </c>
      <c r="AS54" s="89" t="s">
        <v>817</v>
      </c>
      <c r="AT54" s="89" t="s">
        <v>133</v>
      </c>
      <c r="AU54" s="89" t="s">
        <v>819</v>
      </c>
      <c r="AV54" s="89" t="s">
        <v>133</v>
      </c>
      <c r="AW54" s="89" t="s">
        <v>133</v>
      </c>
      <c r="AX54" s="89" t="s">
        <v>817</v>
      </c>
      <c r="AY54" s="89" t="s">
        <v>817</v>
      </c>
      <c r="AZ54" s="89" t="s">
        <v>133</v>
      </c>
    </row>
    <row r="55" spans="1:52" ht="12.75" customHeight="1" x14ac:dyDescent="0.25">
      <c r="A55" s="89">
        <v>2019</v>
      </c>
      <c r="B55" s="89">
        <v>102499</v>
      </c>
      <c r="C55" s="89">
        <v>8</v>
      </c>
      <c r="D55" s="89">
        <v>1</v>
      </c>
      <c r="E55" s="89">
        <v>0</v>
      </c>
      <c r="F55" s="89">
        <v>0</v>
      </c>
      <c r="G55" s="89">
        <v>27</v>
      </c>
      <c r="H55" s="89">
        <v>1</v>
      </c>
      <c r="I55" s="89">
        <v>5</v>
      </c>
      <c r="J55" s="89">
        <v>0</v>
      </c>
      <c r="K55" s="89" t="s">
        <v>810</v>
      </c>
      <c r="L55" s="89" t="s">
        <v>846</v>
      </c>
      <c r="M55" s="89" t="s">
        <v>929</v>
      </c>
      <c r="N55" s="89">
        <v>81010100</v>
      </c>
      <c r="O55" s="89" t="s">
        <v>930</v>
      </c>
      <c r="P55" s="92">
        <v>9.0009011101001896E+25</v>
      </c>
      <c r="Q55" s="89">
        <v>555</v>
      </c>
      <c r="R55" s="89">
        <v>555</v>
      </c>
      <c r="S55" s="89">
        <v>555</v>
      </c>
      <c r="T55" s="89">
        <v>555</v>
      </c>
      <c r="U55" s="89">
        <v>555</v>
      </c>
      <c r="V55" s="89">
        <v>555</v>
      </c>
      <c r="W55" s="89">
        <v>555</v>
      </c>
      <c r="X55" s="89">
        <v>555</v>
      </c>
      <c r="Y55" s="89">
        <v>333</v>
      </c>
      <c r="Z55" s="89">
        <v>333</v>
      </c>
      <c r="AA55" s="89">
        <v>555</v>
      </c>
      <c r="AB55" s="89">
        <v>36.4</v>
      </c>
      <c r="AC55" s="89">
        <v>48.5</v>
      </c>
      <c r="AD55" s="89">
        <v>42.9</v>
      </c>
      <c r="AE55" s="89">
        <v>57</v>
      </c>
      <c r="AF55" s="89">
        <v>60</v>
      </c>
      <c r="AG55" s="89">
        <v>40</v>
      </c>
      <c r="AH55" s="89">
        <v>65</v>
      </c>
      <c r="AI55" s="89">
        <v>54</v>
      </c>
      <c r="AJ55" s="89">
        <v>70</v>
      </c>
      <c r="AK55" s="89">
        <v>50</v>
      </c>
      <c r="AL55" s="89">
        <v>32.4</v>
      </c>
      <c r="AM55" s="89">
        <v>38.1</v>
      </c>
      <c r="AN55" s="89">
        <v>0</v>
      </c>
      <c r="AO55" s="89">
        <v>0</v>
      </c>
      <c r="AP55" s="89">
        <v>0</v>
      </c>
      <c r="AQ55" s="89">
        <v>0</v>
      </c>
      <c r="AR55" s="89" t="s">
        <v>817</v>
      </c>
      <c r="AS55" s="89" t="s">
        <v>817</v>
      </c>
      <c r="AT55" s="89" t="s">
        <v>133</v>
      </c>
      <c r="AU55" s="89" t="s">
        <v>817</v>
      </c>
      <c r="AV55" s="89" t="s">
        <v>819</v>
      </c>
      <c r="AW55" s="89" t="s">
        <v>133</v>
      </c>
      <c r="AX55" s="89" t="s">
        <v>817</v>
      </c>
      <c r="AY55" s="89" t="s">
        <v>133</v>
      </c>
      <c r="AZ55" s="89" t="s">
        <v>133</v>
      </c>
    </row>
    <row r="56" spans="1:52" ht="12.75" customHeight="1" x14ac:dyDescent="0.25">
      <c r="A56" s="89">
        <v>2019</v>
      </c>
      <c r="B56" s="89">
        <v>1103831</v>
      </c>
      <c r="C56" s="89">
        <v>8</v>
      </c>
      <c r="D56" s="89">
        <v>1</v>
      </c>
      <c r="E56" s="89">
        <v>0</v>
      </c>
      <c r="F56" s="89">
        <v>0</v>
      </c>
      <c r="G56" s="89">
        <v>27</v>
      </c>
      <c r="H56" s="89">
        <v>3</v>
      </c>
      <c r="I56" s="89">
        <v>2</v>
      </c>
      <c r="J56" s="89">
        <v>0</v>
      </c>
      <c r="K56" s="89" t="s">
        <v>810</v>
      </c>
      <c r="L56" s="89" t="s">
        <v>811</v>
      </c>
      <c r="M56" s="89" t="s">
        <v>931</v>
      </c>
      <c r="N56" s="89">
        <v>80000100</v>
      </c>
      <c r="O56" s="89" t="s">
        <v>932</v>
      </c>
      <c r="P56" s="92">
        <v>8.0180100010011904E+26</v>
      </c>
      <c r="Q56" s="89">
        <v>555</v>
      </c>
      <c r="R56" s="89">
        <v>555</v>
      </c>
      <c r="S56" s="89">
        <v>555</v>
      </c>
      <c r="T56" s="89">
        <v>555</v>
      </c>
      <c r="U56" s="89">
        <v>555</v>
      </c>
      <c r="V56" s="89">
        <v>555</v>
      </c>
      <c r="W56" s="89">
        <v>555</v>
      </c>
      <c r="X56" s="89">
        <v>555</v>
      </c>
      <c r="Y56" s="89">
        <v>555</v>
      </c>
      <c r="Z56" s="89">
        <v>555</v>
      </c>
      <c r="AA56" s="89">
        <v>555</v>
      </c>
      <c r="AB56" s="89">
        <v>36.5</v>
      </c>
      <c r="AC56" s="89">
        <v>12.4</v>
      </c>
      <c r="AD56" s="89">
        <v>14.3</v>
      </c>
      <c r="AE56" s="89">
        <v>9.5</v>
      </c>
      <c r="AF56" s="89">
        <v>10</v>
      </c>
      <c r="AG56" s="89">
        <v>50</v>
      </c>
      <c r="AH56" s="89">
        <v>0</v>
      </c>
      <c r="AI56" s="89">
        <v>9</v>
      </c>
      <c r="AJ56" s="89">
        <v>45</v>
      </c>
      <c r="AK56" s="89">
        <v>0</v>
      </c>
      <c r="AL56" s="89">
        <v>44.5</v>
      </c>
      <c r="AM56" s="89">
        <v>40.9</v>
      </c>
      <c r="AN56" s="89">
        <v>65</v>
      </c>
      <c r="AO56" s="89">
        <v>80</v>
      </c>
      <c r="AP56" s="89">
        <v>75</v>
      </c>
      <c r="AQ56" s="89">
        <v>40</v>
      </c>
      <c r="AR56" s="89" t="s">
        <v>818</v>
      </c>
      <c r="AS56" s="89" t="s">
        <v>817</v>
      </c>
      <c r="AT56" s="89" t="s">
        <v>819</v>
      </c>
      <c r="AU56" s="89" t="s">
        <v>819</v>
      </c>
      <c r="AV56" s="89" t="s">
        <v>819</v>
      </c>
      <c r="AW56" s="89" t="s">
        <v>819</v>
      </c>
      <c r="AX56" s="89" t="s">
        <v>133</v>
      </c>
      <c r="AY56" s="89" t="s">
        <v>817</v>
      </c>
      <c r="AZ56" s="89" t="s">
        <v>819</v>
      </c>
    </row>
    <row r="57" spans="1:52" ht="12.75" customHeight="1" x14ac:dyDescent="0.25">
      <c r="A57" s="89">
        <v>2019</v>
      </c>
      <c r="B57" s="89">
        <v>102499</v>
      </c>
      <c r="C57" s="89">
        <v>8</v>
      </c>
      <c r="D57" s="89">
        <v>1</v>
      </c>
      <c r="E57" s="89">
        <v>0</v>
      </c>
      <c r="F57" s="89">
        <v>0</v>
      </c>
      <c r="G57" s="89">
        <v>27</v>
      </c>
      <c r="H57" s="89">
        <v>1</v>
      </c>
      <c r="I57" s="89">
        <v>5</v>
      </c>
      <c r="J57" s="89">
        <v>0</v>
      </c>
      <c r="K57" s="89" t="s">
        <v>810</v>
      </c>
      <c r="L57" s="89" t="s">
        <v>846</v>
      </c>
      <c r="M57" s="89" t="s">
        <v>933</v>
      </c>
      <c r="N57" s="89">
        <v>81100111</v>
      </c>
      <c r="O57" s="89" t="s">
        <v>934</v>
      </c>
      <c r="P57" s="92">
        <v>1.9000910011100199E+26</v>
      </c>
      <c r="Q57" s="89">
        <v>555</v>
      </c>
      <c r="R57" s="89">
        <v>555</v>
      </c>
      <c r="S57" s="89">
        <v>555</v>
      </c>
      <c r="T57" s="89">
        <v>555</v>
      </c>
      <c r="U57" s="89">
        <v>555</v>
      </c>
      <c r="V57" s="89">
        <v>333</v>
      </c>
      <c r="W57" s="89">
        <v>555</v>
      </c>
      <c r="X57" s="89">
        <v>555</v>
      </c>
      <c r="Y57" s="89">
        <v>333</v>
      </c>
      <c r="Z57" s="89">
        <v>333</v>
      </c>
      <c r="AA57" s="89">
        <v>333</v>
      </c>
      <c r="AB57" s="89">
        <v>36.700000000000003</v>
      </c>
      <c r="AC57" s="89">
        <v>49.4</v>
      </c>
      <c r="AD57" s="89">
        <v>71.400000000000006</v>
      </c>
      <c r="AE57" s="89">
        <v>16.5</v>
      </c>
      <c r="AF57" s="89">
        <v>4</v>
      </c>
      <c r="AG57" s="89">
        <v>20</v>
      </c>
      <c r="AH57" s="89">
        <v>0</v>
      </c>
      <c r="AI57" s="89">
        <v>29</v>
      </c>
      <c r="AJ57" s="89">
        <v>45</v>
      </c>
      <c r="AK57" s="89">
        <v>25</v>
      </c>
      <c r="AL57" s="89">
        <v>32.4</v>
      </c>
      <c r="AM57" s="89">
        <v>38.1</v>
      </c>
      <c r="AN57" s="89">
        <v>0</v>
      </c>
      <c r="AO57" s="89">
        <v>0</v>
      </c>
      <c r="AP57" s="89">
        <v>0</v>
      </c>
      <c r="AQ57" s="89">
        <v>0</v>
      </c>
      <c r="AR57" s="89" t="s">
        <v>133</v>
      </c>
      <c r="AS57" s="89" t="s">
        <v>133</v>
      </c>
      <c r="AT57" s="89" t="s">
        <v>133</v>
      </c>
      <c r="AU57" s="89" t="s">
        <v>819</v>
      </c>
      <c r="AV57" s="89" t="s">
        <v>819</v>
      </c>
      <c r="AW57" s="89" t="s">
        <v>133</v>
      </c>
      <c r="AX57" s="89" t="s">
        <v>818</v>
      </c>
      <c r="AY57" s="89" t="s">
        <v>133</v>
      </c>
      <c r="AZ57" s="89" t="s">
        <v>819</v>
      </c>
    </row>
    <row r="58" spans="1:52" ht="12.75" customHeight="1" x14ac:dyDescent="0.25">
      <c r="A58" s="89">
        <v>2019</v>
      </c>
      <c r="B58" s="89">
        <v>121884</v>
      </c>
      <c r="C58" s="89">
        <v>8</v>
      </c>
      <c r="D58" s="89">
        <v>1</v>
      </c>
      <c r="E58" s="89">
        <v>0</v>
      </c>
      <c r="F58" s="89">
        <v>0</v>
      </c>
      <c r="G58" s="89">
        <v>27</v>
      </c>
      <c r="H58" s="89">
        <v>1</v>
      </c>
      <c r="I58" s="89">
        <v>3</v>
      </c>
      <c r="J58" s="89">
        <v>0</v>
      </c>
      <c r="K58" s="89" t="s">
        <v>810</v>
      </c>
      <c r="L58" s="89" t="s">
        <v>851</v>
      </c>
      <c r="M58" s="89" t="s">
        <v>935</v>
      </c>
      <c r="N58" s="89">
        <v>81100001</v>
      </c>
      <c r="O58" s="89" t="s">
        <v>936</v>
      </c>
      <c r="P58" s="92">
        <v>1.0110000010000799E+25</v>
      </c>
      <c r="Q58" s="89">
        <v>555</v>
      </c>
      <c r="R58" s="89">
        <v>555</v>
      </c>
      <c r="S58" s="89">
        <v>555</v>
      </c>
      <c r="T58" s="89">
        <v>555</v>
      </c>
      <c r="U58" s="89">
        <v>555</v>
      </c>
      <c r="V58" s="89">
        <v>555</v>
      </c>
      <c r="W58" s="89">
        <v>555</v>
      </c>
      <c r="X58" s="89">
        <v>555</v>
      </c>
      <c r="Y58" s="89">
        <v>555</v>
      </c>
      <c r="Z58" s="89">
        <v>555</v>
      </c>
      <c r="AA58" s="89">
        <v>555</v>
      </c>
      <c r="AB58" s="89">
        <v>36.700000000000003</v>
      </c>
      <c r="AC58" s="89">
        <v>45.3</v>
      </c>
      <c r="AD58" s="89">
        <v>42.9</v>
      </c>
      <c r="AE58" s="89">
        <v>49</v>
      </c>
      <c r="AF58" s="89">
        <v>84</v>
      </c>
      <c r="AG58" s="89">
        <v>60</v>
      </c>
      <c r="AH58" s="89">
        <v>90</v>
      </c>
      <c r="AI58" s="89">
        <v>14</v>
      </c>
      <c r="AJ58" s="89">
        <v>70</v>
      </c>
      <c r="AK58" s="89">
        <v>0</v>
      </c>
      <c r="AL58" s="89">
        <v>33.799999999999997</v>
      </c>
      <c r="AM58" s="89">
        <v>30.4</v>
      </c>
      <c r="AN58" s="89">
        <v>53.3</v>
      </c>
      <c r="AO58" s="89">
        <v>45</v>
      </c>
      <c r="AP58" s="89">
        <v>65</v>
      </c>
      <c r="AQ58" s="89">
        <v>50</v>
      </c>
      <c r="AR58" s="89" t="s">
        <v>133</v>
      </c>
      <c r="AS58" s="89" t="s">
        <v>817</v>
      </c>
      <c r="AT58" s="89" t="s">
        <v>133</v>
      </c>
      <c r="AU58" s="89" t="s">
        <v>823</v>
      </c>
      <c r="AV58" s="89" t="s">
        <v>819</v>
      </c>
      <c r="AW58" s="89" t="s">
        <v>133</v>
      </c>
      <c r="AX58" s="89" t="s">
        <v>817</v>
      </c>
      <c r="AY58" s="89" t="s">
        <v>818</v>
      </c>
      <c r="AZ58" s="89" t="s">
        <v>133</v>
      </c>
    </row>
    <row r="59" spans="1:52" ht="12.75" customHeight="1" x14ac:dyDescent="0.25">
      <c r="A59" s="89">
        <v>2019</v>
      </c>
      <c r="B59" s="89">
        <v>123569</v>
      </c>
      <c r="C59" s="89">
        <v>8</v>
      </c>
      <c r="D59" s="89">
        <v>1</v>
      </c>
      <c r="E59" s="89">
        <v>0</v>
      </c>
      <c r="F59" s="89">
        <v>0</v>
      </c>
      <c r="G59" s="89">
        <v>27</v>
      </c>
      <c r="H59" s="89">
        <v>3</v>
      </c>
      <c r="I59" s="89">
        <v>4</v>
      </c>
      <c r="J59" s="89">
        <v>0</v>
      </c>
      <c r="K59" s="89" t="s">
        <v>810</v>
      </c>
      <c r="L59" s="89" t="s">
        <v>824</v>
      </c>
      <c r="M59" s="89" t="s">
        <v>937</v>
      </c>
      <c r="N59" s="89">
        <v>81110111</v>
      </c>
      <c r="O59" s="89" t="s">
        <v>938</v>
      </c>
      <c r="P59" s="92">
        <v>8.0000000911089094E+26</v>
      </c>
      <c r="Q59" s="89">
        <v>555</v>
      </c>
      <c r="R59" s="89">
        <v>555</v>
      </c>
      <c r="S59" s="89">
        <v>555</v>
      </c>
      <c r="T59" s="89">
        <v>555</v>
      </c>
      <c r="U59" s="89">
        <v>555</v>
      </c>
      <c r="V59" s="89">
        <v>555</v>
      </c>
      <c r="W59" s="89">
        <v>555</v>
      </c>
      <c r="X59" s="89">
        <v>555</v>
      </c>
      <c r="Y59" s="89">
        <v>555</v>
      </c>
      <c r="Z59" s="89">
        <v>666</v>
      </c>
      <c r="AA59" s="89">
        <v>333</v>
      </c>
      <c r="AB59" s="89">
        <v>36.799999999999997</v>
      </c>
      <c r="AC59" s="89">
        <v>59.4</v>
      </c>
      <c r="AD59" s="89">
        <v>85.7</v>
      </c>
      <c r="AE59" s="89">
        <v>20</v>
      </c>
      <c r="AF59" s="89">
        <v>25</v>
      </c>
      <c r="AG59" s="89">
        <v>45</v>
      </c>
      <c r="AH59" s="89">
        <v>20</v>
      </c>
      <c r="AI59" s="89">
        <v>15</v>
      </c>
      <c r="AJ59" s="89">
        <v>75</v>
      </c>
      <c r="AK59" s="89">
        <v>0</v>
      </c>
      <c r="AL59" s="89">
        <v>29.3</v>
      </c>
      <c r="AM59" s="89">
        <v>30</v>
      </c>
      <c r="AN59" s="89">
        <v>25</v>
      </c>
      <c r="AO59" s="89">
        <v>50</v>
      </c>
      <c r="AP59" s="89">
        <v>0</v>
      </c>
      <c r="AQ59" s="89">
        <v>0</v>
      </c>
      <c r="AR59" s="89" t="s">
        <v>817</v>
      </c>
      <c r="AS59" s="89" t="s">
        <v>817</v>
      </c>
      <c r="AT59" s="89" t="s">
        <v>817</v>
      </c>
      <c r="AU59" s="89" t="s">
        <v>819</v>
      </c>
      <c r="AV59" s="89" t="s">
        <v>817</v>
      </c>
      <c r="AW59" s="89" t="s">
        <v>817</v>
      </c>
      <c r="AX59" s="89" t="s">
        <v>819</v>
      </c>
      <c r="AY59" s="89" t="s">
        <v>817</v>
      </c>
      <c r="AZ59" s="89" t="s">
        <v>133</v>
      </c>
    </row>
    <row r="60" spans="1:52" ht="12.75" customHeight="1" x14ac:dyDescent="0.25">
      <c r="A60" s="89">
        <v>2019</v>
      </c>
      <c r="B60" s="89">
        <v>123569</v>
      </c>
      <c r="C60" s="89">
        <v>8</v>
      </c>
      <c r="D60" s="89">
        <v>1</v>
      </c>
      <c r="E60" s="89">
        <v>0</v>
      </c>
      <c r="F60" s="89">
        <v>0</v>
      </c>
      <c r="G60" s="89">
        <v>27</v>
      </c>
      <c r="H60" s="89">
        <v>3</v>
      </c>
      <c r="I60" s="89">
        <v>4</v>
      </c>
      <c r="J60" s="89">
        <v>0</v>
      </c>
      <c r="K60" s="89" t="s">
        <v>810</v>
      </c>
      <c r="L60" s="89" t="s">
        <v>824</v>
      </c>
      <c r="M60" s="89" t="s">
        <v>939</v>
      </c>
      <c r="N60" s="89">
        <v>81100011</v>
      </c>
      <c r="O60" s="89" t="s">
        <v>940</v>
      </c>
      <c r="P60" s="92">
        <v>8.1000010901089095E+26</v>
      </c>
      <c r="Q60" s="89">
        <v>555</v>
      </c>
      <c r="R60" s="89">
        <v>555</v>
      </c>
      <c r="S60" s="89">
        <v>555</v>
      </c>
      <c r="T60" s="89">
        <v>555</v>
      </c>
      <c r="U60" s="89">
        <v>555</v>
      </c>
      <c r="V60" s="89">
        <v>555</v>
      </c>
      <c r="W60" s="89">
        <v>555</v>
      </c>
      <c r="X60" s="89">
        <v>555</v>
      </c>
      <c r="Y60" s="89">
        <v>555</v>
      </c>
      <c r="Z60" s="89">
        <v>666</v>
      </c>
      <c r="AA60" s="89">
        <v>555</v>
      </c>
      <c r="AB60" s="89">
        <v>37</v>
      </c>
      <c r="AC60" s="89">
        <v>50.9</v>
      </c>
      <c r="AD60" s="89">
        <v>57.1</v>
      </c>
      <c r="AE60" s="89">
        <v>41.5</v>
      </c>
      <c r="AF60" s="89">
        <v>27</v>
      </c>
      <c r="AG60" s="89">
        <v>55</v>
      </c>
      <c r="AH60" s="89">
        <v>20</v>
      </c>
      <c r="AI60" s="89">
        <v>56</v>
      </c>
      <c r="AJ60" s="89">
        <v>80</v>
      </c>
      <c r="AK60" s="89">
        <v>50</v>
      </c>
      <c r="AL60" s="89">
        <v>32.299999999999997</v>
      </c>
      <c r="AM60" s="89">
        <v>30</v>
      </c>
      <c r="AN60" s="89">
        <v>45</v>
      </c>
      <c r="AO60" s="89">
        <v>50</v>
      </c>
      <c r="AP60" s="89">
        <v>0</v>
      </c>
      <c r="AQ60" s="89">
        <v>40</v>
      </c>
      <c r="AR60" s="89" t="s">
        <v>133</v>
      </c>
      <c r="AS60" s="89" t="s">
        <v>817</v>
      </c>
      <c r="AT60" s="89" t="s">
        <v>133</v>
      </c>
      <c r="AU60" s="89" t="s">
        <v>819</v>
      </c>
      <c r="AV60" s="89" t="s">
        <v>823</v>
      </c>
      <c r="AW60" s="89" t="s">
        <v>819</v>
      </c>
      <c r="AX60" s="89" t="s">
        <v>819</v>
      </c>
      <c r="AY60" s="89" t="s">
        <v>817</v>
      </c>
      <c r="AZ60" s="89" t="s">
        <v>817</v>
      </c>
    </row>
    <row r="61" spans="1:52" ht="12.75" customHeight="1" x14ac:dyDescent="0.25">
      <c r="A61" s="89">
        <v>2019</v>
      </c>
      <c r="B61" s="89">
        <v>1181819</v>
      </c>
      <c r="C61" s="89">
        <v>8</v>
      </c>
      <c r="D61" s="89">
        <v>1</v>
      </c>
      <c r="E61" s="89">
        <v>0</v>
      </c>
      <c r="F61" s="89">
        <v>0</v>
      </c>
      <c r="G61" s="89">
        <v>27</v>
      </c>
      <c r="H61" s="89">
        <v>0</v>
      </c>
      <c r="I61" s="89">
        <v>2</v>
      </c>
      <c r="J61" s="89">
        <v>0</v>
      </c>
      <c r="K61" s="89" t="s">
        <v>810</v>
      </c>
      <c r="L61" s="89" t="s">
        <v>829</v>
      </c>
      <c r="M61" s="89" t="s">
        <v>941</v>
      </c>
      <c r="N61" s="89">
        <v>81000111</v>
      </c>
      <c r="O61" s="89" t="s">
        <v>942</v>
      </c>
      <c r="P61" s="92">
        <v>1.1101000000110999E+26</v>
      </c>
      <c r="Q61" s="89">
        <v>555</v>
      </c>
      <c r="R61" s="89">
        <v>555</v>
      </c>
      <c r="S61" s="89">
        <v>555</v>
      </c>
      <c r="T61" s="89">
        <v>555</v>
      </c>
      <c r="U61" s="89">
        <v>555</v>
      </c>
      <c r="V61" s="89">
        <v>555</v>
      </c>
      <c r="W61" s="89">
        <v>555</v>
      </c>
      <c r="X61" s="89">
        <v>555</v>
      </c>
      <c r="Y61" s="89">
        <v>555</v>
      </c>
      <c r="Z61" s="89">
        <v>555</v>
      </c>
      <c r="AA61" s="89">
        <v>555</v>
      </c>
      <c r="AB61" s="89">
        <v>37.1</v>
      </c>
      <c r="AC61" s="89">
        <v>45.1</v>
      </c>
      <c r="AD61" s="89">
        <v>57.1</v>
      </c>
      <c r="AE61" s="89">
        <v>27</v>
      </c>
      <c r="AF61" s="89">
        <v>43</v>
      </c>
      <c r="AG61" s="89">
        <v>55</v>
      </c>
      <c r="AH61" s="89">
        <v>40</v>
      </c>
      <c r="AI61" s="89">
        <v>11</v>
      </c>
      <c r="AJ61" s="89">
        <v>55</v>
      </c>
      <c r="AK61" s="89">
        <v>0</v>
      </c>
      <c r="AL61" s="89">
        <v>34.4</v>
      </c>
      <c r="AM61" s="89">
        <v>36</v>
      </c>
      <c r="AN61" s="89">
        <v>25</v>
      </c>
      <c r="AO61" s="89">
        <v>25</v>
      </c>
      <c r="AP61" s="89">
        <v>10</v>
      </c>
      <c r="AQ61" s="89">
        <v>40</v>
      </c>
      <c r="AR61" s="89" t="s">
        <v>133</v>
      </c>
      <c r="AS61" s="89" t="s">
        <v>133</v>
      </c>
      <c r="AT61" s="89" t="s">
        <v>817</v>
      </c>
      <c r="AU61" s="89" t="s">
        <v>817</v>
      </c>
      <c r="AV61" s="89" t="s">
        <v>819</v>
      </c>
      <c r="AW61" s="89" t="s">
        <v>133</v>
      </c>
      <c r="AX61" s="89" t="s">
        <v>817</v>
      </c>
      <c r="AY61" s="89" t="s">
        <v>817</v>
      </c>
      <c r="AZ61" s="89" t="s">
        <v>819</v>
      </c>
    </row>
    <row r="62" spans="1:52" ht="12.75" customHeight="1" x14ac:dyDescent="0.25">
      <c r="A62" s="89">
        <v>2019</v>
      </c>
      <c r="B62" s="89">
        <v>102499</v>
      </c>
      <c r="C62" s="89">
        <v>8</v>
      </c>
      <c r="D62" s="89">
        <v>1</v>
      </c>
      <c r="E62" s="89">
        <v>0</v>
      </c>
      <c r="F62" s="89">
        <v>0</v>
      </c>
      <c r="G62" s="89">
        <v>27</v>
      </c>
      <c r="H62" s="89">
        <v>1</v>
      </c>
      <c r="I62" s="89">
        <v>5</v>
      </c>
      <c r="J62" s="89">
        <v>0</v>
      </c>
      <c r="K62" s="89" t="s">
        <v>810</v>
      </c>
      <c r="L62" s="89" t="s">
        <v>846</v>
      </c>
      <c r="M62" s="89" t="s">
        <v>943</v>
      </c>
      <c r="N62" s="89">
        <v>80100110</v>
      </c>
      <c r="O62" s="89" t="s">
        <v>944</v>
      </c>
      <c r="P62" s="92">
        <v>1.9010911001101099E+26</v>
      </c>
      <c r="Q62" s="89">
        <v>555</v>
      </c>
      <c r="R62" s="89">
        <v>555</v>
      </c>
      <c r="S62" s="89">
        <v>555</v>
      </c>
      <c r="T62" s="89">
        <v>555</v>
      </c>
      <c r="U62" s="89">
        <v>555</v>
      </c>
      <c r="V62" s="89">
        <v>555</v>
      </c>
      <c r="W62" s="89">
        <v>555</v>
      </c>
      <c r="X62" s="89">
        <v>555</v>
      </c>
      <c r="Y62" s="89">
        <v>555</v>
      </c>
      <c r="Z62" s="89">
        <v>333</v>
      </c>
      <c r="AA62" s="89">
        <v>333</v>
      </c>
      <c r="AB62" s="89">
        <v>37.4</v>
      </c>
      <c r="AC62" s="89">
        <v>38.5</v>
      </c>
      <c r="AD62" s="89">
        <v>42.9</v>
      </c>
      <c r="AE62" s="89">
        <v>32</v>
      </c>
      <c r="AF62" s="89">
        <v>32</v>
      </c>
      <c r="AG62" s="89">
        <v>80</v>
      </c>
      <c r="AH62" s="89">
        <v>20</v>
      </c>
      <c r="AI62" s="89">
        <v>32</v>
      </c>
      <c r="AJ62" s="89">
        <v>60</v>
      </c>
      <c r="AK62" s="89">
        <v>25</v>
      </c>
      <c r="AL62" s="89">
        <v>37</v>
      </c>
      <c r="AM62" s="89">
        <v>42.9</v>
      </c>
      <c r="AN62" s="89">
        <v>3.3</v>
      </c>
      <c r="AO62" s="89">
        <v>10</v>
      </c>
      <c r="AP62" s="89">
        <v>0</v>
      </c>
      <c r="AQ62" s="89">
        <v>0</v>
      </c>
      <c r="AR62" s="89" t="s">
        <v>133</v>
      </c>
      <c r="AS62" s="89" t="s">
        <v>818</v>
      </c>
      <c r="AT62" s="89" t="s">
        <v>133</v>
      </c>
      <c r="AU62" s="89" t="s">
        <v>819</v>
      </c>
      <c r="AV62" s="89" t="s">
        <v>819</v>
      </c>
      <c r="AW62" s="89" t="s">
        <v>133</v>
      </c>
      <c r="AX62" s="89" t="s">
        <v>817</v>
      </c>
      <c r="AY62" s="89" t="s">
        <v>817</v>
      </c>
      <c r="AZ62" s="89" t="s">
        <v>133</v>
      </c>
    </row>
    <row r="63" spans="1:52" ht="12.75" customHeight="1" x14ac:dyDescent="0.25">
      <c r="A63" s="89">
        <v>2019</v>
      </c>
      <c r="B63" s="89">
        <v>1181815</v>
      </c>
      <c r="C63" s="89">
        <v>8</v>
      </c>
      <c r="D63" s="89">
        <v>1</v>
      </c>
      <c r="E63" s="89">
        <v>0</v>
      </c>
      <c r="F63" s="89">
        <v>0</v>
      </c>
      <c r="G63" s="89">
        <v>27</v>
      </c>
      <c r="H63" s="89">
        <v>3</v>
      </c>
      <c r="I63" s="89">
        <v>4</v>
      </c>
      <c r="J63" s="89">
        <v>0</v>
      </c>
      <c r="K63" s="89" t="s">
        <v>810</v>
      </c>
      <c r="L63" s="89" t="s">
        <v>824</v>
      </c>
      <c r="M63" s="89" t="s">
        <v>945</v>
      </c>
      <c r="N63" s="89">
        <v>81010000</v>
      </c>
      <c r="O63" s="89" t="s">
        <v>946</v>
      </c>
      <c r="P63" s="92">
        <v>8.0010110901189105E+26</v>
      </c>
      <c r="Q63" s="89">
        <v>555</v>
      </c>
      <c r="R63" s="89">
        <v>555</v>
      </c>
      <c r="S63" s="89">
        <v>555</v>
      </c>
      <c r="T63" s="89">
        <v>555</v>
      </c>
      <c r="U63" s="89">
        <v>555</v>
      </c>
      <c r="V63" s="89">
        <v>555</v>
      </c>
      <c r="W63" s="89">
        <v>555</v>
      </c>
      <c r="X63" s="89">
        <v>555</v>
      </c>
      <c r="Y63" s="89">
        <v>555</v>
      </c>
      <c r="Z63" s="89">
        <v>666</v>
      </c>
      <c r="AA63" s="89">
        <v>555</v>
      </c>
      <c r="AB63" s="89">
        <v>37.6</v>
      </c>
      <c r="AC63" s="89">
        <v>27.6</v>
      </c>
      <c r="AD63" s="89">
        <v>28.6</v>
      </c>
      <c r="AE63" s="89">
        <v>26</v>
      </c>
      <c r="AF63" s="89">
        <v>40</v>
      </c>
      <c r="AG63" s="89">
        <v>40</v>
      </c>
      <c r="AH63" s="89">
        <v>40</v>
      </c>
      <c r="AI63" s="89">
        <v>12</v>
      </c>
      <c r="AJ63" s="89">
        <v>60</v>
      </c>
      <c r="AK63" s="89">
        <v>0</v>
      </c>
      <c r="AL63" s="89">
        <v>40.9</v>
      </c>
      <c r="AM63" s="89">
        <v>45</v>
      </c>
      <c r="AN63" s="89">
        <v>17.5</v>
      </c>
      <c r="AO63" s="89">
        <v>25</v>
      </c>
      <c r="AP63" s="89">
        <v>0</v>
      </c>
      <c r="AQ63" s="89">
        <v>10</v>
      </c>
      <c r="AR63" s="89" t="s">
        <v>817</v>
      </c>
      <c r="AS63" s="89" t="s">
        <v>818</v>
      </c>
      <c r="AT63" s="89" t="s">
        <v>817</v>
      </c>
      <c r="AU63" s="89" t="s">
        <v>819</v>
      </c>
      <c r="AV63" s="89" t="s">
        <v>819</v>
      </c>
      <c r="AW63" s="89" t="s">
        <v>133</v>
      </c>
      <c r="AX63" s="89" t="s">
        <v>133</v>
      </c>
      <c r="AY63" s="89" t="s">
        <v>817</v>
      </c>
      <c r="AZ63" s="89" t="s">
        <v>818</v>
      </c>
    </row>
    <row r="64" spans="1:52" ht="12.75" customHeight="1" x14ac:dyDescent="0.25">
      <c r="A64" s="89">
        <v>2019</v>
      </c>
      <c r="B64" s="89">
        <v>1181815</v>
      </c>
      <c r="C64" s="89">
        <v>8</v>
      </c>
      <c r="D64" s="89">
        <v>1</v>
      </c>
      <c r="E64" s="89">
        <v>0</v>
      </c>
      <c r="F64" s="89">
        <v>0</v>
      </c>
      <c r="G64" s="89">
        <v>27</v>
      </c>
      <c r="H64" s="89">
        <v>3</v>
      </c>
      <c r="I64" s="89">
        <v>4</v>
      </c>
      <c r="J64" s="89">
        <v>0</v>
      </c>
      <c r="K64" s="89" t="s">
        <v>810</v>
      </c>
      <c r="L64" s="89" t="s">
        <v>824</v>
      </c>
      <c r="M64" s="89" t="s">
        <v>947</v>
      </c>
      <c r="N64" s="89">
        <v>81100111</v>
      </c>
      <c r="O64" s="89" t="s">
        <v>948</v>
      </c>
      <c r="P64" s="92">
        <v>8.0010101911089002E+26</v>
      </c>
      <c r="Q64" s="89">
        <v>555</v>
      </c>
      <c r="R64" s="89">
        <v>555</v>
      </c>
      <c r="S64" s="89">
        <v>555</v>
      </c>
      <c r="T64" s="89">
        <v>555</v>
      </c>
      <c r="U64" s="89">
        <v>555</v>
      </c>
      <c r="V64" s="89">
        <v>555</v>
      </c>
      <c r="W64" s="89">
        <v>555</v>
      </c>
      <c r="X64" s="89">
        <v>555</v>
      </c>
      <c r="Y64" s="89">
        <v>555</v>
      </c>
      <c r="Z64" s="89">
        <v>666</v>
      </c>
      <c r="AA64" s="89">
        <v>333</v>
      </c>
      <c r="AB64" s="89">
        <v>37.700000000000003</v>
      </c>
      <c r="AC64" s="89">
        <v>48.8</v>
      </c>
      <c r="AD64" s="89">
        <v>71.400000000000006</v>
      </c>
      <c r="AE64" s="89">
        <v>15</v>
      </c>
      <c r="AF64" s="89">
        <v>16</v>
      </c>
      <c r="AG64" s="89">
        <v>80</v>
      </c>
      <c r="AH64" s="89">
        <v>0</v>
      </c>
      <c r="AI64" s="89">
        <v>14</v>
      </c>
      <c r="AJ64" s="89">
        <v>70</v>
      </c>
      <c r="AK64" s="89">
        <v>0</v>
      </c>
      <c r="AL64" s="89">
        <v>34</v>
      </c>
      <c r="AM64" s="89">
        <v>40</v>
      </c>
      <c r="AN64" s="89">
        <v>0</v>
      </c>
      <c r="AO64" s="89">
        <v>0</v>
      </c>
      <c r="AP64" s="89">
        <v>0</v>
      </c>
      <c r="AQ64" s="89">
        <v>0</v>
      </c>
      <c r="AR64" s="89" t="s">
        <v>817</v>
      </c>
      <c r="AS64" s="89" t="s">
        <v>133</v>
      </c>
      <c r="AT64" s="89" t="s">
        <v>133</v>
      </c>
      <c r="AU64" s="89" t="s">
        <v>819</v>
      </c>
      <c r="AV64" s="89" t="s">
        <v>819</v>
      </c>
      <c r="AW64" s="89" t="s">
        <v>133</v>
      </c>
      <c r="AX64" s="89" t="s">
        <v>818</v>
      </c>
      <c r="AY64" s="89" t="s">
        <v>818</v>
      </c>
      <c r="AZ64" s="89" t="s">
        <v>817</v>
      </c>
    </row>
    <row r="65" spans="1:52" ht="12.75" customHeight="1" x14ac:dyDescent="0.25">
      <c r="A65" s="89">
        <v>2019</v>
      </c>
      <c r="B65" s="89">
        <v>1181815</v>
      </c>
      <c r="C65" s="89">
        <v>8</v>
      </c>
      <c r="D65" s="89">
        <v>1</v>
      </c>
      <c r="E65" s="89">
        <v>0</v>
      </c>
      <c r="F65" s="89">
        <v>0</v>
      </c>
      <c r="G65" s="89">
        <v>27</v>
      </c>
      <c r="H65" s="89">
        <v>3</v>
      </c>
      <c r="I65" s="89">
        <v>4</v>
      </c>
      <c r="J65" s="89">
        <v>0</v>
      </c>
      <c r="K65" s="89" t="s">
        <v>810</v>
      </c>
      <c r="L65" s="89" t="s">
        <v>824</v>
      </c>
      <c r="M65" s="89" t="s">
        <v>949</v>
      </c>
      <c r="N65" s="89">
        <v>81010010</v>
      </c>
      <c r="O65" s="89" t="s">
        <v>950</v>
      </c>
      <c r="P65" s="92">
        <v>8.1010000901089096E+26</v>
      </c>
      <c r="Q65" s="89">
        <v>555</v>
      </c>
      <c r="R65" s="89">
        <v>555</v>
      </c>
      <c r="S65" s="89">
        <v>555</v>
      </c>
      <c r="T65" s="89">
        <v>555</v>
      </c>
      <c r="U65" s="89">
        <v>555</v>
      </c>
      <c r="V65" s="89">
        <v>555</v>
      </c>
      <c r="W65" s="89">
        <v>555</v>
      </c>
      <c r="X65" s="89">
        <v>555</v>
      </c>
      <c r="Y65" s="89">
        <v>555</v>
      </c>
      <c r="Z65" s="89">
        <v>666</v>
      </c>
      <c r="AA65" s="89">
        <v>333</v>
      </c>
      <c r="AB65" s="89">
        <v>37.9</v>
      </c>
      <c r="AC65" s="89">
        <v>38.1</v>
      </c>
      <c r="AD65" s="89">
        <v>42.9</v>
      </c>
      <c r="AE65" s="89">
        <v>31</v>
      </c>
      <c r="AF65" s="89">
        <v>30</v>
      </c>
      <c r="AG65" s="89">
        <v>70</v>
      </c>
      <c r="AH65" s="89">
        <v>20</v>
      </c>
      <c r="AI65" s="89">
        <v>32</v>
      </c>
      <c r="AJ65" s="89">
        <v>60</v>
      </c>
      <c r="AK65" s="89">
        <v>25</v>
      </c>
      <c r="AL65" s="89">
        <v>37.799999999999997</v>
      </c>
      <c r="AM65" s="89">
        <v>40</v>
      </c>
      <c r="AN65" s="89">
        <v>25</v>
      </c>
      <c r="AO65" s="89">
        <v>50</v>
      </c>
      <c r="AP65" s="89">
        <v>0</v>
      </c>
      <c r="AQ65" s="89">
        <v>0</v>
      </c>
      <c r="AR65" s="89" t="s">
        <v>817</v>
      </c>
      <c r="AS65" s="89" t="s">
        <v>133</v>
      </c>
      <c r="AT65" s="89" t="s">
        <v>817</v>
      </c>
      <c r="AU65" s="89" t="s">
        <v>819</v>
      </c>
      <c r="AV65" s="89" t="s">
        <v>819</v>
      </c>
      <c r="AW65" s="89" t="s">
        <v>819</v>
      </c>
      <c r="AX65" s="89" t="s">
        <v>133</v>
      </c>
      <c r="AY65" s="89" t="s">
        <v>817</v>
      </c>
      <c r="AZ65" s="89" t="s">
        <v>818</v>
      </c>
    </row>
    <row r="66" spans="1:52" ht="12.75" customHeight="1" x14ac:dyDescent="0.25">
      <c r="A66" s="89">
        <v>2019</v>
      </c>
      <c r="B66" s="89">
        <v>102499</v>
      </c>
      <c r="C66" s="89">
        <v>8</v>
      </c>
      <c r="D66" s="89">
        <v>1</v>
      </c>
      <c r="E66" s="89">
        <v>0</v>
      </c>
      <c r="F66" s="89">
        <v>0</v>
      </c>
      <c r="G66" s="89">
        <v>27</v>
      </c>
      <c r="H66" s="89">
        <v>1</v>
      </c>
      <c r="I66" s="89">
        <v>5</v>
      </c>
      <c r="J66" s="89">
        <v>0</v>
      </c>
      <c r="K66" s="89" t="s">
        <v>810</v>
      </c>
      <c r="L66" s="89" t="s">
        <v>846</v>
      </c>
      <c r="M66" s="89" t="s">
        <v>951</v>
      </c>
      <c r="N66" s="89">
        <v>81110011</v>
      </c>
      <c r="O66" s="89" t="s">
        <v>952</v>
      </c>
      <c r="P66" s="92">
        <v>9.1109110011000898E+25</v>
      </c>
      <c r="Q66" s="89">
        <v>555</v>
      </c>
      <c r="R66" s="89">
        <v>555</v>
      </c>
      <c r="S66" s="89">
        <v>555</v>
      </c>
      <c r="T66" s="89">
        <v>333</v>
      </c>
      <c r="U66" s="89">
        <v>555</v>
      </c>
      <c r="V66" s="89">
        <v>333</v>
      </c>
      <c r="W66" s="89">
        <v>333</v>
      </c>
      <c r="X66" s="89">
        <v>333</v>
      </c>
      <c r="Y66" s="89">
        <v>333</v>
      </c>
      <c r="Z66" s="89">
        <v>333</v>
      </c>
      <c r="AA66" s="89">
        <v>333</v>
      </c>
      <c r="AB66" s="89">
        <v>38.1</v>
      </c>
      <c r="AC66" s="89">
        <v>42.8</v>
      </c>
      <c r="AD66" s="89">
        <v>71.400000000000006</v>
      </c>
      <c r="AE66" s="89">
        <v>0</v>
      </c>
      <c r="AF66" s="89">
        <v>0</v>
      </c>
      <c r="AG66" s="89">
        <v>0</v>
      </c>
      <c r="AH66" s="89">
        <v>0</v>
      </c>
      <c r="AI66" s="89">
        <v>0</v>
      </c>
      <c r="AJ66" s="89">
        <v>0</v>
      </c>
      <c r="AK66" s="89">
        <v>0</v>
      </c>
      <c r="AL66" s="89">
        <v>36.5</v>
      </c>
      <c r="AM66" s="89">
        <v>42.9</v>
      </c>
      <c r="AN66" s="89">
        <v>0</v>
      </c>
      <c r="AO66" s="89">
        <v>0</v>
      </c>
      <c r="AP66" s="89">
        <v>0</v>
      </c>
      <c r="AQ66" s="89">
        <v>0</v>
      </c>
      <c r="AR66" s="89" t="s">
        <v>133</v>
      </c>
      <c r="AS66" s="89" t="s">
        <v>133</v>
      </c>
      <c r="AT66" s="89" t="s">
        <v>133</v>
      </c>
      <c r="AU66" s="89" t="s">
        <v>819</v>
      </c>
      <c r="AV66" s="89" t="s">
        <v>819</v>
      </c>
      <c r="AW66" s="89" t="s">
        <v>133</v>
      </c>
      <c r="AX66" s="89" t="s">
        <v>817</v>
      </c>
      <c r="AY66" s="89" t="s">
        <v>133</v>
      </c>
      <c r="AZ66" s="89" t="s">
        <v>133</v>
      </c>
    </row>
    <row r="67" spans="1:52" ht="12.75" customHeight="1" x14ac:dyDescent="0.25">
      <c r="A67" s="89">
        <v>2019</v>
      </c>
      <c r="B67" s="89">
        <v>1181815</v>
      </c>
      <c r="C67" s="89">
        <v>8</v>
      </c>
      <c r="D67" s="89">
        <v>1</v>
      </c>
      <c r="E67" s="89">
        <v>0</v>
      </c>
      <c r="F67" s="89">
        <v>0</v>
      </c>
      <c r="G67" s="89">
        <v>27</v>
      </c>
      <c r="H67" s="89">
        <v>3</v>
      </c>
      <c r="I67" s="89">
        <v>4</v>
      </c>
      <c r="J67" s="89">
        <v>0</v>
      </c>
      <c r="K67" s="89" t="s">
        <v>810</v>
      </c>
      <c r="L67" s="89" t="s">
        <v>824</v>
      </c>
      <c r="M67" s="89" t="s">
        <v>953</v>
      </c>
      <c r="N67" s="89">
        <v>81110010</v>
      </c>
      <c r="O67" s="89" t="s">
        <v>954</v>
      </c>
      <c r="P67" s="92">
        <v>8.1110100900189E+26</v>
      </c>
      <c r="Q67" s="89">
        <v>555</v>
      </c>
      <c r="R67" s="89">
        <v>555</v>
      </c>
      <c r="S67" s="89">
        <v>555</v>
      </c>
      <c r="T67" s="89">
        <v>555</v>
      </c>
      <c r="U67" s="89">
        <v>555</v>
      </c>
      <c r="V67" s="89">
        <v>333</v>
      </c>
      <c r="W67" s="89">
        <v>555</v>
      </c>
      <c r="X67" s="89">
        <v>555</v>
      </c>
      <c r="Y67" s="89">
        <v>333</v>
      </c>
      <c r="Z67" s="89">
        <v>666</v>
      </c>
      <c r="AA67" s="89">
        <v>333</v>
      </c>
      <c r="AB67" s="89">
        <v>38.1</v>
      </c>
      <c r="AC67" s="89">
        <v>50.5</v>
      </c>
      <c r="AD67" s="89">
        <v>57.1</v>
      </c>
      <c r="AE67" s="89">
        <v>40.5</v>
      </c>
      <c r="AF67" s="89">
        <v>67</v>
      </c>
      <c r="AG67" s="89">
        <v>75</v>
      </c>
      <c r="AH67" s="89">
        <v>65</v>
      </c>
      <c r="AI67" s="89">
        <v>14</v>
      </c>
      <c r="AJ67" s="89">
        <v>70</v>
      </c>
      <c r="AK67" s="89">
        <v>0</v>
      </c>
      <c r="AL67" s="89">
        <v>34</v>
      </c>
      <c r="AM67" s="89">
        <v>40</v>
      </c>
      <c r="AN67" s="89">
        <v>0</v>
      </c>
      <c r="AO67" s="89">
        <v>0</v>
      </c>
      <c r="AP67" s="89">
        <v>0</v>
      </c>
      <c r="AQ67" s="89">
        <v>0</v>
      </c>
      <c r="AR67" s="89" t="s">
        <v>817</v>
      </c>
      <c r="AS67" s="89" t="s">
        <v>818</v>
      </c>
      <c r="AT67" s="89" t="s">
        <v>823</v>
      </c>
      <c r="AU67" s="89" t="s">
        <v>819</v>
      </c>
      <c r="AV67" s="89" t="s">
        <v>819</v>
      </c>
      <c r="AW67" s="89" t="s">
        <v>133</v>
      </c>
      <c r="AX67" s="89" t="s">
        <v>133</v>
      </c>
      <c r="AY67" s="89" t="s">
        <v>818</v>
      </c>
      <c r="AZ67" s="89" t="s">
        <v>817</v>
      </c>
    </row>
    <row r="68" spans="1:52" ht="12.75" customHeight="1" x14ac:dyDescent="0.25">
      <c r="A68" s="89">
        <v>2019</v>
      </c>
      <c r="B68" s="89">
        <v>121880</v>
      </c>
      <c r="C68" s="89">
        <v>8</v>
      </c>
      <c r="D68" s="89">
        <v>1</v>
      </c>
      <c r="E68" s="89">
        <v>0</v>
      </c>
      <c r="F68" s="89">
        <v>0</v>
      </c>
      <c r="G68" s="89">
        <v>27</v>
      </c>
      <c r="H68" s="89">
        <v>0</v>
      </c>
      <c r="I68" s="89">
        <v>4</v>
      </c>
      <c r="J68" s="89">
        <v>0</v>
      </c>
      <c r="K68" s="89" t="s">
        <v>810</v>
      </c>
      <c r="L68" s="89" t="s">
        <v>814</v>
      </c>
      <c r="M68" s="89" t="s">
        <v>955</v>
      </c>
      <c r="N68" s="89">
        <v>81110100</v>
      </c>
      <c r="O68" s="89" t="s">
        <v>956</v>
      </c>
      <c r="P68" s="92">
        <v>1.910900901001E+26</v>
      </c>
      <c r="Q68" s="89">
        <v>555</v>
      </c>
      <c r="R68" s="89">
        <v>555</v>
      </c>
      <c r="S68" s="89">
        <v>555</v>
      </c>
      <c r="T68" s="89">
        <v>555</v>
      </c>
      <c r="U68" s="89">
        <v>555</v>
      </c>
      <c r="V68" s="89">
        <v>555</v>
      </c>
      <c r="W68" s="89">
        <v>555</v>
      </c>
      <c r="X68" s="89">
        <v>555</v>
      </c>
      <c r="Y68" s="89">
        <v>555</v>
      </c>
      <c r="Z68" s="89">
        <v>555</v>
      </c>
      <c r="AA68" s="89">
        <v>333</v>
      </c>
      <c r="AB68" s="89">
        <v>38.200000000000003</v>
      </c>
      <c r="AC68" s="89">
        <v>50.3</v>
      </c>
      <c r="AD68" s="89">
        <v>57.1</v>
      </c>
      <c r="AE68" s="89">
        <v>40</v>
      </c>
      <c r="AF68" s="89">
        <v>26</v>
      </c>
      <c r="AG68" s="89">
        <v>50</v>
      </c>
      <c r="AH68" s="89">
        <v>20</v>
      </c>
      <c r="AI68" s="89">
        <v>54</v>
      </c>
      <c r="AJ68" s="89">
        <v>70</v>
      </c>
      <c r="AK68" s="89">
        <v>50</v>
      </c>
      <c r="AL68" s="89">
        <v>34.1</v>
      </c>
      <c r="AM68" s="89">
        <v>34.799999999999997</v>
      </c>
      <c r="AN68" s="89">
        <v>30</v>
      </c>
      <c r="AO68" s="89">
        <v>20</v>
      </c>
      <c r="AP68" s="89">
        <v>70</v>
      </c>
      <c r="AQ68" s="89">
        <v>0</v>
      </c>
      <c r="AR68" s="89" t="s">
        <v>133</v>
      </c>
      <c r="AS68" s="89" t="s">
        <v>133</v>
      </c>
      <c r="AT68" s="89" t="s">
        <v>133</v>
      </c>
      <c r="AU68" s="89" t="s">
        <v>819</v>
      </c>
      <c r="AV68" s="89" t="s">
        <v>819</v>
      </c>
      <c r="AW68" s="89" t="s">
        <v>819</v>
      </c>
      <c r="AX68" s="89" t="s">
        <v>823</v>
      </c>
      <c r="AY68" s="89" t="s">
        <v>817</v>
      </c>
      <c r="AZ68" s="89" t="s">
        <v>133</v>
      </c>
    </row>
    <row r="69" spans="1:52" ht="12.75" customHeight="1" x14ac:dyDescent="0.25">
      <c r="A69" s="89">
        <v>2019</v>
      </c>
      <c r="B69" s="89">
        <v>121880</v>
      </c>
      <c r="C69" s="89">
        <v>8</v>
      </c>
      <c r="D69" s="89">
        <v>1</v>
      </c>
      <c r="E69" s="89">
        <v>0</v>
      </c>
      <c r="F69" s="89">
        <v>0</v>
      </c>
      <c r="G69" s="89">
        <v>27</v>
      </c>
      <c r="H69" s="89">
        <v>0</v>
      </c>
      <c r="I69" s="89">
        <v>4</v>
      </c>
      <c r="J69" s="89">
        <v>0</v>
      </c>
      <c r="K69" s="89" t="s">
        <v>810</v>
      </c>
      <c r="L69" s="89" t="s">
        <v>814</v>
      </c>
      <c r="M69" s="89" t="s">
        <v>957</v>
      </c>
      <c r="N69" s="89">
        <v>81100110</v>
      </c>
      <c r="O69" s="89" t="s">
        <v>958</v>
      </c>
      <c r="P69" s="92">
        <v>9.0190091100111108E+25</v>
      </c>
      <c r="Q69" s="89">
        <v>555</v>
      </c>
      <c r="R69" s="89">
        <v>555</v>
      </c>
      <c r="S69" s="89">
        <v>555</v>
      </c>
      <c r="T69" s="89">
        <v>555</v>
      </c>
      <c r="U69" s="89">
        <v>555</v>
      </c>
      <c r="V69" s="89">
        <v>555</v>
      </c>
      <c r="W69" s="89">
        <v>555</v>
      </c>
      <c r="X69" s="89">
        <v>555</v>
      </c>
      <c r="Y69" s="89">
        <v>555</v>
      </c>
      <c r="Z69" s="89">
        <v>555</v>
      </c>
      <c r="AA69" s="89">
        <v>555</v>
      </c>
      <c r="AB69" s="89">
        <v>38.299999999999997</v>
      </c>
      <c r="AC69" s="89">
        <v>38.5</v>
      </c>
      <c r="AD69" s="89">
        <v>57.1</v>
      </c>
      <c r="AE69" s="89">
        <v>10.5</v>
      </c>
      <c r="AF69" s="89">
        <v>8</v>
      </c>
      <c r="AG69" s="89">
        <v>40</v>
      </c>
      <c r="AH69" s="89">
        <v>0</v>
      </c>
      <c r="AI69" s="89">
        <v>13</v>
      </c>
      <c r="AJ69" s="89">
        <v>65</v>
      </c>
      <c r="AK69" s="89">
        <v>0</v>
      </c>
      <c r="AL69" s="89">
        <v>38.200000000000003</v>
      </c>
      <c r="AM69" s="89">
        <v>39.1</v>
      </c>
      <c r="AN69" s="89">
        <v>33.299999999999997</v>
      </c>
      <c r="AO69" s="89">
        <v>50</v>
      </c>
      <c r="AP69" s="89">
        <v>50</v>
      </c>
      <c r="AQ69" s="89">
        <v>0</v>
      </c>
      <c r="AR69" s="89" t="s">
        <v>133</v>
      </c>
      <c r="AS69" s="89" t="s">
        <v>133</v>
      </c>
      <c r="AT69" s="89" t="s">
        <v>133</v>
      </c>
      <c r="AU69" s="89" t="s">
        <v>133</v>
      </c>
      <c r="AV69" s="89" t="s">
        <v>817</v>
      </c>
      <c r="AW69" s="89" t="s">
        <v>817</v>
      </c>
      <c r="AX69" s="89" t="s">
        <v>817</v>
      </c>
      <c r="AY69" s="89" t="s">
        <v>817</v>
      </c>
      <c r="AZ69" s="89" t="s">
        <v>133</v>
      </c>
    </row>
    <row r="70" spans="1:52" ht="12.75" customHeight="1" x14ac:dyDescent="0.25">
      <c r="A70" s="89">
        <v>2019</v>
      </c>
      <c r="B70" s="89">
        <v>1181815</v>
      </c>
      <c r="C70" s="89">
        <v>8</v>
      </c>
      <c r="D70" s="89">
        <v>1</v>
      </c>
      <c r="E70" s="89">
        <v>0</v>
      </c>
      <c r="F70" s="89">
        <v>0</v>
      </c>
      <c r="G70" s="89">
        <v>27</v>
      </c>
      <c r="H70" s="89">
        <v>3</v>
      </c>
      <c r="I70" s="89">
        <v>4</v>
      </c>
      <c r="J70" s="89">
        <v>0</v>
      </c>
      <c r="K70" s="89" t="s">
        <v>810</v>
      </c>
      <c r="L70" s="89" t="s">
        <v>824</v>
      </c>
      <c r="M70" s="89" t="s">
        <v>959</v>
      </c>
      <c r="N70" s="89">
        <v>80101101</v>
      </c>
      <c r="O70" s="89" t="s">
        <v>960</v>
      </c>
      <c r="P70" s="92">
        <v>8.0110101900089097E+26</v>
      </c>
      <c r="Q70" s="89">
        <v>555</v>
      </c>
      <c r="R70" s="89">
        <v>555</v>
      </c>
      <c r="S70" s="89">
        <v>555</v>
      </c>
      <c r="T70" s="89">
        <v>555</v>
      </c>
      <c r="U70" s="89">
        <v>555</v>
      </c>
      <c r="V70" s="89">
        <v>555</v>
      </c>
      <c r="W70" s="89">
        <v>555</v>
      </c>
      <c r="X70" s="89">
        <v>333</v>
      </c>
      <c r="Y70" s="89">
        <v>555</v>
      </c>
      <c r="Z70" s="89">
        <v>666</v>
      </c>
      <c r="AA70" s="89">
        <v>555</v>
      </c>
      <c r="AB70" s="89">
        <v>38.4</v>
      </c>
      <c r="AC70" s="89">
        <v>39.299999999999997</v>
      </c>
      <c r="AD70" s="89">
        <v>57.1</v>
      </c>
      <c r="AE70" s="89">
        <v>12.5</v>
      </c>
      <c r="AF70" s="89">
        <v>25</v>
      </c>
      <c r="AG70" s="89">
        <v>45</v>
      </c>
      <c r="AH70" s="89">
        <v>20</v>
      </c>
      <c r="AI70" s="89">
        <v>0</v>
      </c>
      <c r="AJ70" s="89">
        <v>0</v>
      </c>
      <c r="AK70" s="89">
        <v>0</v>
      </c>
      <c r="AL70" s="89">
        <v>38.1</v>
      </c>
      <c r="AM70" s="89">
        <v>40</v>
      </c>
      <c r="AN70" s="89">
        <v>27.5</v>
      </c>
      <c r="AO70" s="89">
        <v>50</v>
      </c>
      <c r="AP70" s="89">
        <v>0</v>
      </c>
      <c r="AQ70" s="89">
        <v>5</v>
      </c>
      <c r="AR70" s="89" t="s">
        <v>817</v>
      </c>
      <c r="AS70" s="89" t="s">
        <v>817</v>
      </c>
      <c r="AT70" s="89" t="s">
        <v>823</v>
      </c>
      <c r="AU70" s="89" t="s">
        <v>817</v>
      </c>
      <c r="AV70" s="89" t="s">
        <v>133</v>
      </c>
      <c r="AW70" s="89" t="s">
        <v>133</v>
      </c>
      <c r="AX70" s="89" t="s">
        <v>819</v>
      </c>
      <c r="AY70" s="89" t="s">
        <v>817</v>
      </c>
      <c r="AZ70" s="89" t="s">
        <v>818</v>
      </c>
    </row>
    <row r="71" spans="1:52" ht="12.75" customHeight="1" x14ac:dyDescent="0.25">
      <c r="A71" s="89">
        <v>2019</v>
      </c>
      <c r="B71" s="89">
        <v>88399</v>
      </c>
      <c r="C71" s="89">
        <v>8</v>
      </c>
      <c r="D71" s="89">
        <v>1</v>
      </c>
      <c r="E71" s="89">
        <v>0</v>
      </c>
      <c r="F71" s="89">
        <v>0</v>
      </c>
      <c r="G71" s="89">
        <v>27</v>
      </c>
      <c r="H71" s="89">
        <v>5</v>
      </c>
      <c r="I71" s="89">
        <v>3</v>
      </c>
      <c r="J71" s="89">
        <v>0</v>
      </c>
      <c r="K71" s="89" t="s">
        <v>810</v>
      </c>
      <c r="L71" s="89" t="s">
        <v>820</v>
      </c>
      <c r="M71" s="89" t="s">
        <v>961</v>
      </c>
      <c r="N71" s="89">
        <v>81111111</v>
      </c>
      <c r="O71" s="89" t="s">
        <v>962</v>
      </c>
      <c r="P71" s="92">
        <v>8.0900009100008007E+26</v>
      </c>
      <c r="Q71" s="89">
        <v>555</v>
      </c>
      <c r="R71" s="89">
        <v>555</v>
      </c>
      <c r="S71" s="89">
        <v>555</v>
      </c>
      <c r="T71" s="89">
        <v>555</v>
      </c>
      <c r="U71" s="89">
        <v>555</v>
      </c>
      <c r="V71" s="89">
        <v>555</v>
      </c>
      <c r="W71" s="89">
        <v>555</v>
      </c>
      <c r="X71" s="89">
        <v>555</v>
      </c>
      <c r="Y71" s="89">
        <v>333</v>
      </c>
      <c r="Z71" s="89">
        <v>555</v>
      </c>
      <c r="AA71" s="89">
        <v>333</v>
      </c>
      <c r="AB71" s="89">
        <v>38.5</v>
      </c>
      <c r="AC71" s="89">
        <v>73.2</v>
      </c>
      <c r="AD71" s="89">
        <v>100</v>
      </c>
      <c r="AE71" s="89">
        <v>33</v>
      </c>
      <c r="AF71" s="89">
        <v>32</v>
      </c>
      <c r="AG71" s="89">
        <v>80</v>
      </c>
      <c r="AH71" s="89">
        <v>20</v>
      </c>
      <c r="AI71" s="89">
        <v>34</v>
      </c>
      <c r="AJ71" s="89">
        <v>70</v>
      </c>
      <c r="AK71" s="89">
        <v>25</v>
      </c>
      <c r="AL71" s="89">
        <v>26.9</v>
      </c>
      <c r="AM71" s="89">
        <v>31.6</v>
      </c>
      <c r="AN71" s="89">
        <v>0</v>
      </c>
      <c r="AO71" s="89">
        <v>0</v>
      </c>
      <c r="AP71" s="89">
        <v>0</v>
      </c>
      <c r="AQ71" s="89">
        <v>0</v>
      </c>
      <c r="AR71" s="89" t="s">
        <v>133</v>
      </c>
      <c r="AS71" s="89" t="s">
        <v>817</v>
      </c>
      <c r="AT71" s="89" t="s">
        <v>819</v>
      </c>
      <c r="AU71" s="89" t="s">
        <v>819</v>
      </c>
      <c r="AV71" s="89" t="s">
        <v>819</v>
      </c>
      <c r="AW71" s="89" t="s">
        <v>133</v>
      </c>
      <c r="AX71" s="89" t="s">
        <v>819</v>
      </c>
      <c r="AY71" s="89" t="s">
        <v>817</v>
      </c>
      <c r="AZ71" s="89" t="s">
        <v>818</v>
      </c>
    </row>
    <row r="72" spans="1:52" ht="12.75" customHeight="1" x14ac:dyDescent="0.25">
      <c r="A72" s="89">
        <v>2019</v>
      </c>
      <c r="B72" s="89">
        <v>1319229</v>
      </c>
      <c r="C72" s="89">
        <v>8</v>
      </c>
      <c r="D72" s="89">
        <v>1</v>
      </c>
      <c r="E72" s="89">
        <v>0</v>
      </c>
      <c r="F72" s="89">
        <v>0</v>
      </c>
      <c r="G72" s="89">
        <v>27</v>
      </c>
      <c r="H72" s="89">
        <v>3</v>
      </c>
      <c r="I72" s="89">
        <v>4</v>
      </c>
      <c r="J72" s="89">
        <v>0</v>
      </c>
      <c r="K72" s="89" t="s">
        <v>810</v>
      </c>
      <c r="L72" s="89" t="s">
        <v>824</v>
      </c>
      <c r="M72" s="89" t="s">
        <v>963</v>
      </c>
      <c r="N72" s="89">
        <v>81100111</v>
      </c>
      <c r="O72" s="89" t="s">
        <v>964</v>
      </c>
      <c r="P72" s="92">
        <v>8.1100000901088998E+26</v>
      </c>
      <c r="Q72" s="89">
        <v>555</v>
      </c>
      <c r="R72" s="89">
        <v>555</v>
      </c>
      <c r="S72" s="89">
        <v>555</v>
      </c>
      <c r="T72" s="89">
        <v>555</v>
      </c>
      <c r="U72" s="89">
        <v>555</v>
      </c>
      <c r="V72" s="89">
        <v>555</v>
      </c>
      <c r="W72" s="89">
        <v>555</v>
      </c>
      <c r="X72" s="89">
        <v>555</v>
      </c>
      <c r="Y72" s="89">
        <v>555</v>
      </c>
      <c r="Z72" s="89">
        <v>666</v>
      </c>
      <c r="AA72" s="89">
        <v>333</v>
      </c>
      <c r="AB72" s="89">
        <v>38.700000000000003</v>
      </c>
      <c r="AC72" s="89">
        <v>60</v>
      </c>
      <c r="AD72" s="89">
        <v>71.400000000000006</v>
      </c>
      <c r="AE72" s="89">
        <v>43</v>
      </c>
      <c r="AF72" s="89">
        <v>52</v>
      </c>
      <c r="AG72" s="89">
        <v>80</v>
      </c>
      <c r="AH72" s="89">
        <v>45</v>
      </c>
      <c r="AI72" s="89">
        <v>34</v>
      </c>
      <c r="AJ72" s="89">
        <v>70</v>
      </c>
      <c r="AK72" s="89">
        <v>25</v>
      </c>
      <c r="AL72" s="89">
        <v>31.6</v>
      </c>
      <c r="AM72" s="89">
        <v>35</v>
      </c>
      <c r="AN72" s="89">
        <v>12.5</v>
      </c>
      <c r="AO72" s="89">
        <v>25</v>
      </c>
      <c r="AP72" s="89">
        <v>0</v>
      </c>
      <c r="AQ72" s="89">
        <v>0</v>
      </c>
      <c r="AR72" s="89" t="s">
        <v>133</v>
      </c>
      <c r="AS72" s="89" t="s">
        <v>817</v>
      </c>
      <c r="AT72" s="89" t="s">
        <v>817</v>
      </c>
      <c r="AU72" s="89" t="s">
        <v>819</v>
      </c>
      <c r="AV72" s="89" t="s">
        <v>823</v>
      </c>
      <c r="AW72" s="89" t="s">
        <v>819</v>
      </c>
      <c r="AX72" s="89" t="s">
        <v>819</v>
      </c>
      <c r="AY72" s="89" t="s">
        <v>817</v>
      </c>
      <c r="AZ72" s="89" t="s">
        <v>818</v>
      </c>
    </row>
    <row r="73" spans="1:52" ht="12.75" customHeight="1" x14ac:dyDescent="0.25">
      <c r="A73" s="89">
        <v>2019</v>
      </c>
      <c r="B73" s="89">
        <v>1319229</v>
      </c>
      <c r="C73" s="89">
        <v>8</v>
      </c>
      <c r="D73" s="89">
        <v>1</v>
      </c>
      <c r="E73" s="89">
        <v>0</v>
      </c>
      <c r="F73" s="89">
        <v>0</v>
      </c>
      <c r="G73" s="89">
        <v>27</v>
      </c>
      <c r="H73" s="89">
        <v>3</v>
      </c>
      <c r="I73" s="89">
        <v>4</v>
      </c>
      <c r="J73" s="89">
        <v>0</v>
      </c>
      <c r="K73" s="89" t="s">
        <v>810</v>
      </c>
      <c r="L73" s="89" t="s">
        <v>824</v>
      </c>
      <c r="M73" s="89" t="s">
        <v>880</v>
      </c>
      <c r="N73" s="89">
        <v>81100001</v>
      </c>
      <c r="O73" s="89" t="s">
        <v>965</v>
      </c>
      <c r="P73" s="92">
        <v>8.1010000901089096E+26</v>
      </c>
      <c r="Q73" s="89">
        <v>555</v>
      </c>
      <c r="R73" s="89">
        <v>555</v>
      </c>
      <c r="S73" s="89">
        <v>555</v>
      </c>
      <c r="T73" s="89">
        <v>555</v>
      </c>
      <c r="U73" s="89">
        <v>555</v>
      </c>
      <c r="V73" s="89">
        <v>555</v>
      </c>
      <c r="W73" s="89">
        <v>555</v>
      </c>
      <c r="X73" s="89">
        <v>555</v>
      </c>
      <c r="Y73" s="89">
        <v>555</v>
      </c>
      <c r="Z73" s="89">
        <v>666</v>
      </c>
      <c r="AA73" s="89">
        <v>555</v>
      </c>
      <c r="AB73" s="89">
        <v>38.700000000000003</v>
      </c>
      <c r="AC73" s="89">
        <v>35.9</v>
      </c>
      <c r="AD73" s="89">
        <v>42.9</v>
      </c>
      <c r="AE73" s="89">
        <v>25.5</v>
      </c>
      <c r="AF73" s="89">
        <v>15</v>
      </c>
      <c r="AG73" s="89">
        <v>75</v>
      </c>
      <c r="AH73" s="89">
        <v>0</v>
      </c>
      <c r="AI73" s="89">
        <v>36</v>
      </c>
      <c r="AJ73" s="89">
        <v>80</v>
      </c>
      <c r="AK73" s="89">
        <v>25</v>
      </c>
      <c r="AL73" s="89">
        <v>39.6</v>
      </c>
      <c r="AM73" s="89">
        <v>40</v>
      </c>
      <c r="AN73" s="89">
        <v>37.5</v>
      </c>
      <c r="AO73" s="89">
        <v>75</v>
      </c>
      <c r="AP73" s="89">
        <v>0</v>
      </c>
      <c r="AQ73" s="89">
        <v>0</v>
      </c>
      <c r="AR73" s="89" t="s">
        <v>133</v>
      </c>
      <c r="AS73" s="89" t="s">
        <v>133</v>
      </c>
      <c r="AT73" s="89" t="s">
        <v>133</v>
      </c>
      <c r="AU73" s="89" t="s">
        <v>133</v>
      </c>
      <c r="AV73" s="89" t="s">
        <v>819</v>
      </c>
      <c r="AW73" s="89" t="s">
        <v>133</v>
      </c>
      <c r="AX73" s="89" t="s">
        <v>819</v>
      </c>
      <c r="AY73" s="89" t="s">
        <v>133</v>
      </c>
      <c r="AZ73" s="89" t="s">
        <v>817</v>
      </c>
    </row>
    <row r="74" spans="1:52" ht="12.75" customHeight="1" x14ac:dyDescent="0.25">
      <c r="A74" s="89">
        <v>2019</v>
      </c>
      <c r="B74" s="89">
        <v>88399</v>
      </c>
      <c r="C74" s="89">
        <v>8</v>
      </c>
      <c r="D74" s="89">
        <v>1</v>
      </c>
      <c r="E74" s="89">
        <v>0</v>
      </c>
      <c r="F74" s="89">
        <v>0</v>
      </c>
      <c r="G74" s="89">
        <v>27</v>
      </c>
      <c r="H74" s="89">
        <v>5</v>
      </c>
      <c r="I74" s="89">
        <v>3</v>
      </c>
      <c r="J74" s="89">
        <v>0</v>
      </c>
      <c r="K74" s="89" t="s">
        <v>810</v>
      </c>
      <c r="L74" s="89" t="s">
        <v>820</v>
      </c>
      <c r="M74" s="89" t="s">
        <v>966</v>
      </c>
      <c r="N74" s="89">
        <v>81110100</v>
      </c>
      <c r="O74" s="89" t="s">
        <v>967</v>
      </c>
      <c r="P74" s="92">
        <v>8.1900109000018001E+26</v>
      </c>
      <c r="Q74" s="89">
        <v>555</v>
      </c>
      <c r="R74" s="89">
        <v>555</v>
      </c>
      <c r="S74" s="89">
        <v>555</v>
      </c>
      <c r="T74" s="89">
        <v>555</v>
      </c>
      <c r="U74" s="89">
        <v>555</v>
      </c>
      <c r="V74" s="89">
        <v>555</v>
      </c>
      <c r="W74" s="89">
        <v>555</v>
      </c>
      <c r="X74" s="89">
        <v>555</v>
      </c>
      <c r="Y74" s="89">
        <v>555</v>
      </c>
      <c r="Z74" s="89">
        <v>555</v>
      </c>
      <c r="AA74" s="89">
        <v>555</v>
      </c>
      <c r="AB74" s="89">
        <v>39</v>
      </c>
      <c r="AC74" s="89">
        <v>51.5</v>
      </c>
      <c r="AD74" s="89">
        <v>57.1</v>
      </c>
      <c r="AE74" s="89">
        <v>43</v>
      </c>
      <c r="AF74" s="89">
        <v>32</v>
      </c>
      <c r="AG74" s="89">
        <v>80</v>
      </c>
      <c r="AH74" s="89">
        <v>20</v>
      </c>
      <c r="AI74" s="89">
        <v>54</v>
      </c>
      <c r="AJ74" s="89">
        <v>70</v>
      </c>
      <c r="AK74" s="89">
        <v>50</v>
      </c>
      <c r="AL74" s="89">
        <v>34.799999999999997</v>
      </c>
      <c r="AM74" s="89">
        <v>36.799999999999997</v>
      </c>
      <c r="AN74" s="89">
        <v>23.3</v>
      </c>
      <c r="AO74" s="89">
        <v>0</v>
      </c>
      <c r="AP74" s="89">
        <v>0</v>
      </c>
      <c r="AQ74" s="89">
        <v>70</v>
      </c>
      <c r="AR74" s="89" t="s">
        <v>133</v>
      </c>
      <c r="AS74" s="89" t="s">
        <v>819</v>
      </c>
      <c r="AT74" s="89" t="s">
        <v>819</v>
      </c>
      <c r="AU74" s="89" t="s">
        <v>819</v>
      </c>
      <c r="AV74" s="89" t="s">
        <v>819</v>
      </c>
      <c r="AW74" s="89" t="s">
        <v>133</v>
      </c>
      <c r="AX74" s="89" t="s">
        <v>818</v>
      </c>
      <c r="AY74" s="89" t="s">
        <v>817</v>
      </c>
      <c r="AZ74" s="89" t="s">
        <v>133</v>
      </c>
    </row>
    <row r="75" spans="1:52" ht="12.75" customHeight="1" x14ac:dyDescent="0.25">
      <c r="A75" s="89">
        <v>2019</v>
      </c>
      <c r="B75" s="89">
        <v>121884</v>
      </c>
      <c r="C75" s="89">
        <v>8</v>
      </c>
      <c r="D75" s="89">
        <v>1</v>
      </c>
      <c r="E75" s="89">
        <v>0</v>
      </c>
      <c r="F75" s="89">
        <v>0</v>
      </c>
      <c r="G75" s="89">
        <v>27</v>
      </c>
      <c r="H75" s="89">
        <v>1</v>
      </c>
      <c r="I75" s="89">
        <v>3</v>
      </c>
      <c r="J75" s="89">
        <v>0</v>
      </c>
      <c r="K75" s="89" t="s">
        <v>810</v>
      </c>
      <c r="L75" s="89" t="s">
        <v>851</v>
      </c>
      <c r="M75" s="89" t="s">
        <v>968</v>
      </c>
      <c r="N75" s="89">
        <v>81100101</v>
      </c>
      <c r="O75" s="89" t="s">
        <v>969</v>
      </c>
      <c r="P75" s="92">
        <v>1.00101100100008E+25</v>
      </c>
      <c r="Q75" s="89">
        <v>555</v>
      </c>
      <c r="R75" s="89">
        <v>555</v>
      </c>
      <c r="S75" s="89">
        <v>555</v>
      </c>
      <c r="T75" s="89">
        <v>555</v>
      </c>
      <c r="U75" s="89">
        <v>555</v>
      </c>
      <c r="V75" s="89">
        <v>555</v>
      </c>
      <c r="W75" s="89">
        <v>555</v>
      </c>
      <c r="X75" s="89">
        <v>555</v>
      </c>
      <c r="Y75" s="89">
        <v>555</v>
      </c>
      <c r="Z75" s="89">
        <v>555</v>
      </c>
      <c r="AA75" s="89">
        <v>555</v>
      </c>
      <c r="AB75" s="89">
        <v>39</v>
      </c>
      <c r="AC75" s="89">
        <v>42.7</v>
      </c>
      <c r="AD75" s="89">
        <v>57.1</v>
      </c>
      <c r="AE75" s="89">
        <v>21</v>
      </c>
      <c r="AF75" s="89">
        <v>13</v>
      </c>
      <c r="AG75" s="89">
        <v>65</v>
      </c>
      <c r="AH75" s="89">
        <v>0</v>
      </c>
      <c r="AI75" s="89">
        <v>29</v>
      </c>
      <c r="AJ75" s="89">
        <v>45</v>
      </c>
      <c r="AK75" s="89">
        <v>25</v>
      </c>
      <c r="AL75" s="89">
        <v>37.799999999999997</v>
      </c>
      <c r="AM75" s="89">
        <v>34.799999999999997</v>
      </c>
      <c r="AN75" s="89">
        <v>55</v>
      </c>
      <c r="AO75" s="89">
        <v>50</v>
      </c>
      <c r="AP75" s="89">
        <v>65</v>
      </c>
      <c r="AQ75" s="89">
        <v>50</v>
      </c>
      <c r="AR75" s="89" t="s">
        <v>133</v>
      </c>
      <c r="AS75" s="89" t="s">
        <v>133</v>
      </c>
      <c r="AT75" s="89" t="s">
        <v>133</v>
      </c>
      <c r="AU75" s="89" t="s">
        <v>819</v>
      </c>
      <c r="AV75" s="89" t="s">
        <v>819</v>
      </c>
      <c r="AW75" s="89" t="s">
        <v>133</v>
      </c>
      <c r="AX75" s="89" t="s">
        <v>819</v>
      </c>
      <c r="AY75" s="89" t="s">
        <v>817</v>
      </c>
      <c r="AZ75" s="89" t="s">
        <v>817</v>
      </c>
    </row>
    <row r="76" spans="1:52" ht="12.75" customHeight="1" x14ac:dyDescent="0.25">
      <c r="A76" s="89">
        <v>2019</v>
      </c>
      <c r="B76" s="89">
        <v>102499</v>
      </c>
      <c r="C76" s="89">
        <v>8</v>
      </c>
      <c r="D76" s="89">
        <v>1</v>
      </c>
      <c r="E76" s="89">
        <v>0</v>
      </c>
      <c r="F76" s="89">
        <v>0</v>
      </c>
      <c r="G76" s="89">
        <v>27</v>
      </c>
      <c r="H76" s="89">
        <v>1</v>
      </c>
      <c r="I76" s="89">
        <v>5</v>
      </c>
      <c r="J76" s="89">
        <v>0</v>
      </c>
      <c r="K76" s="89" t="s">
        <v>810</v>
      </c>
      <c r="L76" s="89" t="s">
        <v>846</v>
      </c>
      <c r="M76" s="89" t="s">
        <v>970</v>
      </c>
      <c r="N76" s="89">
        <v>81110100</v>
      </c>
      <c r="O76" s="89" t="s">
        <v>971</v>
      </c>
      <c r="P76" s="92">
        <v>1.9100911000010101E+26</v>
      </c>
      <c r="Q76" s="89">
        <v>555</v>
      </c>
      <c r="R76" s="89">
        <v>555</v>
      </c>
      <c r="S76" s="89">
        <v>555</v>
      </c>
      <c r="T76" s="89">
        <v>555</v>
      </c>
      <c r="U76" s="89">
        <v>555</v>
      </c>
      <c r="V76" s="89">
        <v>555</v>
      </c>
      <c r="W76" s="89">
        <v>555</v>
      </c>
      <c r="X76" s="89">
        <v>555</v>
      </c>
      <c r="Y76" s="89">
        <v>555</v>
      </c>
      <c r="Z76" s="89">
        <v>333</v>
      </c>
      <c r="AA76" s="89">
        <v>333</v>
      </c>
      <c r="AB76" s="89">
        <v>39.200000000000003</v>
      </c>
      <c r="AC76" s="89">
        <v>50.7</v>
      </c>
      <c r="AD76" s="89">
        <v>57.1</v>
      </c>
      <c r="AE76" s="89">
        <v>41</v>
      </c>
      <c r="AF76" s="89">
        <v>8</v>
      </c>
      <c r="AG76" s="89">
        <v>40</v>
      </c>
      <c r="AH76" s="89">
        <v>0</v>
      </c>
      <c r="AI76" s="89">
        <v>74</v>
      </c>
      <c r="AJ76" s="89">
        <v>70</v>
      </c>
      <c r="AK76" s="89">
        <v>75</v>
      </c>
      <c r="AL76" s="89">
        <v>35.4</v>
      </c>
      <c r="AM76" s="89">
        <v>38.1</v>
      </c>
      <c r="AN76" s="89">
        <v>20</v>
      </c>
      <c r="AO76" s="89">
        <v>60</v>
      </c>
      <c r="AP76" s="89">
        <v>0</v>
      </c>
      <c r="AQ76" s="89">
        <v>0</v>
      </c>
      <c r="AR76" s="89" t="s">
        <v>133</v>
      </c>
      <c r="AS76" s="89" t="s">
        <v>817</v>
      </c>
      <c r="AT76" s="89" t="s">
        <v>819</v>
      </c>
      <c r="AU76" s="89" t="s">
        <v>819</v>
      </c>
      <c r="AV76" s="89" t="s">
        <v>819</v>
      </c>
      <c r="AW76" s="89" t="s">
        <v>819</v>
      </c>
      <c r="AX76" s="89" t="s">
        <v>817</v>
      </c>
      <c r="AY76" s="89" t="s">
        <v>817</v>
      </c>
      <c r="AZ76" s="89" t="s">
        <v>817</v>
      </c>
    </row>
    <row r="77" spans="1:52" ht="12.75" customHeight="1" x14ac:dyDescent="0.25">
      <c r="A77" s="89">
        <v>2019</v>
      </c>
      <c r="B77" s="89">
        <v>123569</v>
      </c>
      <c r="C77" s="89">
        <v>8</v>
      </c>
      <c r="D77" s="89">
        <v>1</v>
      </c>
      <c r="E77" s="89">
        <v>0</v>
      </c>
      <c r="F77" s="89">
        <v>0</v>
      </c>
      <c r="G77" s="89">
        <v>27</v>
      </c>
      <c r="H77" s="89">
        <v>3</v>
      </c>
      <c r="I77" s="89">
        <v>4</v>
      </c>
      <c r="J77" s="89">
        <v>0</v>
      </c>
      <c r="K77" s="89" t="s">
        <v>810</v>
      </c>
      <c r="L77" s="89" t="s">
        <v>824</v>
      </c>
      <c r="M77" s="89" t="s">
        <v>972</v>
      </c>
      <c r="N77" s="89">
        <v>81010001</v>
      </c>
      <c r="O77" s="89" t="s">
        <v>973</v>
      </c>
      <c r="P77" s="92">
        <v>8.1000001901189099E+26</v>
      </c>
      <c r="Q77" s="89">
        <v>555</v>
      </c>
      <c r="R77" s="89">
        <v>555</v>
      </c>
      <c r="S77" s="89">
        <v>555</v>
      </c>
      <c r="T77" s="89">
        <v>555</v>
      </c>
      <c r="U77" s="89">
        <v>555</v>
      </c>
      <c r="V77" s="89">
        <v>555</v>
      </c>
      <c r="W77" s="89">
        <v>555</v>
      </c>
      <c r="X77" s="89">
        <v>555</v>
      </c>
      <c r="Y77" s="89">
        <v>555</v>
      </c>
      <c r="Z77" s="89">
        <v>666</v>
      </c>
      <c r="AA77" s="89">
        <v>555</v>
      </c>
      <c r="AB77" s="89">
        <v>39.200000000000003</v>
      </c>
      <c r="AC77" s="89">
        <v>41.7</v>
      </c>
      <c r="AD77" s="89">
        <v>42.9</v>
      </c>
      <c r="AE77" s="89">
        <v>40</v>
      </c>
      <c r="AF77" s="89">
        <v>8</v>
      </c>
      <c r="AG77" s="89">
        <v>40</v>
      </c>
      <c r="AH77" s="89">
        <v>0</v>
      </c>
      <c r="AI77" s="89">
        <v>72</v>
      </c>
      <c r="AJ77" s="89">
        <v>60</v>
      </c>
      <c r="AK77" s="89">
        <v>75</v>
      </c>
      <c r="AL77" s="89">
        <v>38.299999999999997</v>
      </c>
      <c r="AM77" s="89">
        <v>45</v>
      </c>
      <c r="AN77" s="89">
        <v>0</v>
      </c>
      <c r="AO77" s="89">
        <v>0</v>
      </c>
      <c r="AP77" s="89">
        <v>0</v>
      </c>
      <c r="AQ77" s="89">
        <v>0</v>
      </c>
      <c r="AR77" s="89" t="s">
        <v>133</v>
      </c>
      <c r="AS77" s="89" t="s">
        <v>817</v>
      </c>
      <c r="AT77" s="89" t="s">
        <v>133</v>
      </c>
      <c r="AU77" s="89" t="s">
        <v>823</v>
      </c>
      <c r="AV77" s="89" t="s">
        <v>823</v>
      </c>
      <c r="AW77" s="89" t="s">
        <v>133</v>
      </c>
      <c r="AX77" s="89" t="s">
        <v>817</v>
      </c>
      <c r="AY77" s="89" t="s">
        <v>133</v>
      </c>
      <c r="AZ77" s="89" t="s">
        <v>819</v>
      </c>
    </row>
    <row r="78" spans="1:52" ht="12.75" customHeight="1" x14ac:dyDescent="0.25">
      <c r="A78" s="89">
        <v>2019</v>
      </c>
      <c r="B78" s="89">
        <v>88399</v>
      </c>
      <c r="C78" s="89">
        <v>8</v>
      </c>
      <c r="D78" s="89">
        <v>1</v>
      </c>
      <c r="E78" s="89">
        <v>0</v>
      </c>
      <c r="F78" s="89">
        <v>0</v>
      </c>
      <c r="G78" s="89">
        <v>27</v>
      </c>
      <c r="H78" s="89">
        <v>5</v>
      </c>
      <c r="I78" s="89">
        <v>3</v>
      </c>
      <c r="J78" s="89">
        <v>0</v>
      </c>
      <c r="K78" s="89" t="s">
        <v>810</v>
      </c>
      <c r="L78" s="89" t="s">
        <v>820</v>
      </c>
      <c r="M78" s="89" t="s">
        <v>974</v>
      </c>
      <c r="N78" s="89">
        <v>81110111</v>
      </c>
      <c r="O78" s="89" t="s">
        <v>975</v>
      </c>
      <c r="P78" s="92">
        <v>8.0911109000018002E+26</v>
      </c>
      <c r="Q78" s="89">
        <v>555</v>
      </c>
      <c r="R78" s="89">
        <v>555</v>
      </c>
      <c r="S78" s="89">
        <v>555</v>
      </c>
      <c r="T78" s="89">
        <v>555</v>
      </c>
      <c r="U78" s="89">
        <v>555</v>
      </c>
      <c r="V78" s="89">
        <v>555</v>
      </c>
      <c r="W78" s="89">
        <v>555</v>
      </c>
      <c r="X78" s="89">
        <v>555</v>
      </c>
      <c r="Y78" s="89">
        <v>333</v>
      </c>
      <c r="Z78" s="89">
        <v>333</v>
      </c>
      <c r="AA78" s="89">
        <v>555</v>
      </c>
      <c r="AB78" s="89">
        <v>39.299999999999997</v>
      </c>
      <c r="AC78" s="89">
        <v>65.8</v>
      </c>
      <c r="AD78" s="89">
        <v>85.7</v>
      </c>
      <c r="AE78" s="89">
        <v>36</v>
      </c>
      <c r="AF78" s="89">
        <v>16</v>
      </c>
      <c r="AG78" s="89">
        <v>80</v>
      </c>
      <c r="AH78" s="89">
        <v>0</v>
      </c>
      <c r="AI78" s="89">
        <v>56</v>
      </c>
      <c r="AJ78" s="89">
        <v>80</v>
      </c>
      <c r="AK78" s="89">
        <v>50</v>
      </c>
      <c r="AL78" s="89">
        <v>30.4</v>
      </c>
      <c r="AM78" s="89">
        <v>31.6</v>
      </c>
      <c r="AN78" s="89">
        <v>23.3</v>
      </c>
      <c r="AO78" s="89">
        <v>0</v>
      </c>
      <c r="AP78" s="89">
        <v>0</v>
      </c>
      <c r="AQ78" s="89">
        <v>70</v>
      </c>
    </row>
    <row r="79" spans="1:52" ht="12.75" customHeight="1" x14ac:dyDescent="0.25">
      <c r="A79" s="89">
        <v>2019</v>
      </c>
      <c r="B79" s="89">
        <v>123569</v>
      </c>
      <c r="C79" s="89">
        <v>8</v>
      </c>
      <c r="D79" s="89">
        <v>1</v>
      </c>
      <c r="E79" s="89">
        <v>0</v>
      </c>
      <c r="F79" s="89">
        <v>0</v>
      </c>
      <c r="G79" s="89">
        <v>27</v>
      </c>
      <c r="H79" s="89">
        <v>3</v>
      </c>
      <c r="I79" s="89">
        <v>4</v>
      </c>
      <c r="J79" s="89">
        <v>0</v>
      </c>
      <c r="K79" s="89" t="s">
        <v>810</v>
      </c>
      <c r="L79" s="89" t="s">
        <v>824</v>
      </c>
      <c r="M79" s="89" t="s">
        <v>976</v>
      </c>
      <c r="N79" s="89">
        <v>81010110</v>
      </c>
      <c r="O79" s="89" t="s">
        <v>977</v>
      </c>
      <c r="P79" s="92">
        <v>8.0100100911189003E+26</v>
      </c>
      <c r="Q79" s="89">
        <v>555</v>
      </c>
      <c r="R79" s="89">
        <v>555</v>
      </c>
      <c r="S79" s="89">
        <v>555</v>
      </c>
      <c r="T79" s="89">
        <v>555</v>
      </c>
      <c r="U79" s="89">
        <v>555</v>
      </c>
      <c r="V79" s="89">
        <v>555</v>
      </c>
      <c r="W79" s="89">
        <v>555</v>
      </c>
      <c r="X79" s="89">
        <v>555</v>
      </c>
      <c r="Y79" s="89">
        <v>555</v>
      </c>
      <c r="Z79" s="89">
        <v>666</v>
      </c>
      <c r="AA79" s="89">
        <v>555</v>
      </c>
      <c r="AB79" s="89">
        <v>39.5</v>
      </c>
      <c r="AC79" s="89">
        <v>50.3</v>
      </c>
      <c r="AD79" s="89">
        <v>57.1</v>
      </c>
      <c r="AE79" s="89">
        <v>40</v>
      </c>
      <c r="AF79" s="89">
        <v>44</v>
      </c>
      <c r="AG79" s="89">
        <v>40</v>
      </c>
      <c r="AH79" s="89">
        <v>45</v>
      </c>
      <c r="AI79" s="89">
        <v>36</v>
      </c>
      <c r="AJ79" s="89">
        <v>80</v>
      </c>
      <c r="AK79" s="89">
        <v>25</v>
      </c>
      <c r="AL79" s="89">
        <v>35.9</v>
      </c>
      <c r="AM79" s="89">
        <v>40</v>
      </c>
      <c r="AN79" s="89">
        <v>12.5</v>
      </c>
      <c r="AO79" s="89">
        <v>25</v>
      </c>
      <c r="AP79" s="89">
        <v>0</v>
      </c>
      <c r="AQ79" s="89">
        <v>0</v>
      </c>
      <c r="AR79" s="89" t="s">
        <v>133</v>
      </c>
      <c r="AS79" s="89" t="s">
        <v>817</v>
      </c>
      <c r="AT79" s="89" t="s">
        <v>823</v>
      </c>
      <c r="AU79" s="89" t="s">
        <v>819</v>
      </c>
      <c r="AV79" s="89" t="s">
        <v>819</v>
      </c>
      <c r="AW79" s="89" t="s">
        <v>133</v>
      </c>
      <c r="AX79" s="89" t="s">
        <v>817</v>
      </c>
      <c r="AY79" s="89" t="s">
        <v>817</v>
      </c>
      <c r="AZ79" s="89" t="s">
        <v>817</v>
      </c>
    </row>
    <row r="80" spans="1:52" ht="12.75" customHeight="1" x14ac:dyDescent="0.25">
      <c r="A80" s="89">
        <v>2019</v>
      </c>
      <c r="B80" s="89">
        <v>1181815</v>
      </c>
      <c r="C80" s="89">
        <v>8</v>
      </c>
      <c r="D80" s="89">
        <v>1</v>
      </c>
      <c r="E80" s="89">
        <v>0</v>
      </c>
      <c r="F80" s="89">
        <v>0</v>
      </c>
      <c r="G80" s="89">
        <v>27</v>
      </c>
      <c r="H80" s="89">
        <v>3</v>
      </c>
      <c r="I80" s="89">
        <v>4</v>
      </c>
      <c r="J80" s="89">
        <v>0</v>
      </c>
      <c r="K80" s="89" t="s">
        <v>810</v>
      </c>
      <c r="L80" s="89" t="s">
        <v>824</v>
      </c>
      <c r="M80" s="89" t="s">
        <v>978</v>
      </c>
      <c r="N80" s="89">
        <v>81111110</v>
      </c>
      <c r="O80" s="89" t="s">
        <v>979</v>
      </c>
      <c r="P80" s="92">
        <v>8.0110000901088997E+26</v>
      </c>
      <c r="Q80" s="89">
        <v>555</v>
      </c>
      <c r="R80" s="89">
        <v>555</v>
      </c>
      <c r="S80" s="89">
        <v>555</v>
      </c>
      <c r="T80" s="89">
        <v>555</v>
      </c>
      <c r="U80" s="89">
        <v>555</v>
      </c>
      <c r="V80" s="89">
        <v>555</v>
      </c>
      <c r="W80" s="89">
        <v>555</v>
      </c>
      <c r="X80" s="89">
        <v>555</v>
      </c>
      <c r="Y80" s="89">
        <v>555</v>
      </c>
      <c r="Z80" s="89">
        <v>666</v>
      </c>
      <c r="AA80" s="89">
        <v>555</v>
      </c>
      <c r="AB80" s="89">
        <v>39.6</v>
      </c>
      <c r="AC80" s="89">
        <v>63.6</v>
      </c>
      <c r="AD80" s="89">
        <v>85.7</v>
      </c>
      <c r="AE80" s="89">
        <v>30.5</v>
      </c>
      <c r="AF80" s="89">
        <v>47</v>
      </c>
      <c r="AG80" s="89">
        <v>55</v>
      </c>
      <c r="AH80" s="89">
        <v>45</v>
      </c>
      <c r="AI80" s="89">
        <v>14</v>
      </c>
      <c r="AJ80" s="89">
        <v>70</v>
      </c>
      <c r="AK80" s="89">
        <v>0</v>
      </c>
      <c r="AL80" s="89">
        <v>31.6</v>
      </c>
      <c r="AM80" s="89">
        <v>35</v>
      </c>
      <c r="AN80" s="89">
        <v>12.5</v>
      </c>
      <c r="AO80" s="89">
        <v>25</v>
      </c>
      <c r="AP80" s="89">
        <v>0</v>
      </c>
      <c r="AQ80" s="89">
        <v>0</v>
      </c>
      <c r="AR80" s="89" t="s">
        <v>133</v>
      </c>
      <c r="AS80" s="89" t="s">
        <v>133</v>
      </c>
      <c r="AT80" s="89" t="s">
        <v>133</v>
      </c>
      <c r="AU80" s="89" t="s">
        <v>819</v>
      </c>
      <c r="AV80" s="89" t="s">
        <v>819</v>
      </c>
      <c r="AW80" s="89" t="s">
        <v>133</v>
      </c>
      <c r="AX80" s="89" t="s">
        <v>817</v>
      </c>
      <c r="AY80" s="89" t="s">
        <v>818</v>
      </c>
      <c r="AZ80" s="89" t="s">
        <v>817</v>
      </c>
    </row>
    <row r="81" spans="1:52" ht="12.75" customHeight="1" x14ac:dyDescent="0.25">
      <c r="A81" s="89">
        <v>2019</v>
      </c>
      <c r="B81" s="89">
        <v>1117583</v>
      </c>
      <c r="C81" s="89">
        <v>8</v>
      </c>
      <c r="D81" s="89">
        <v>1</v>
      </c>
      <c r="E81" s="89">
        <v>0</v>
      </c>
      <c r="F81" s="89">
        <v>0</v>
      </c>
      <c r="G81" s="89">
        <v>27</v>
      </c>
      <c r="H81" s="89">
        <v>3</v>
      </c>
      <c r="I81" s="89">
        <v>2</v>
      </c>
      <c r="J81" s="89">
        <v>0</v>
      </c>
      <c r="K81" s="89" t="s">
        <v>810</v>
      </c>
      <c r="L81" s="89" t="s">
        <v>811</v>
      </c>
      <c r="M81" s="89" t="s">
        <v>980</v>
      </c>
      <c r="N81" s="89">
        <v>81000010</v>
      </c>
      <c r="O81" s="89" t="s">
        <v>981</v>
      </c>
      <c r="P81" s="92">
        <v>8.0180011010011899E+26</v>
      </c>
      <c r="Q81" s="89">
        <v>555</v>
      </c>
      <c r="R81" s="89">
        <v>555</v>
      </c>
      <c r="S81" s="89">
        <v>555</v>
      </c>
      <c r="T81" s="89">
        <v>555</v>
      </c>
      <c r="U81" s="89">
        <v>555</v>
      </c>
      <c r="V81" s="89">
        <v>555</v>
      </c>
      <c r="W81" s="89">
        <v>555</v>
      </c>
      <c r="X81" s="89">
        <v>555</v>
      </c>
      <c r="Y81" s="89">
        <v>555</v>
      </c>
      <c r="Z81" s="89">
        <v>555</v>
      </c>
      <c r="AA81" s="89">
        <v>555</v>
      </c>
      <c r="AB81" s="89">
        <v>39.700000000000003</v>
      </c>
      <c r="AC81" s="89">
        <v>20</v>
      </c>
      <c r="AD81" s="89">
        <v>28.6</v>
      </c>
      <c r="AE81" s="89">
        <v>7</v>
      </c>
      <c r="AF81" s="89">
        <v>5</v>
      </c>
      <c r="AG81" s="89">
        <v>25</v>
      </c>
      <c r="AH81" s="89">
        <v>0</v>
      </c>
      <c r="AI81" s="89">
        <v>9</v>
      </c>
      <c r="AJ81" s="89">
        <v>45</v>
      </c>
      <c r="AK81" s="89">
        <v>0</v>
      </c>
      <c r="AL81" s="89">
        <v>46.2</v>
      </c>
      <c r="AM81" s="89">
        <v>45.5</v>
      </c>
      <c r="AN81" s="89">
        <v>50</v>
      </c>
      <c r="AO81" s="89">
        <v>40</v>
      </c>
      <c r="AP81" s="89">
        <v>55</v>
      </c>
      <c r="AQ81" s="89">
        <v>55</v>
      </c>
      <c r="AR81" s="89" t="s">
        <v>133</v>
      </c>
      <c r="AS81" s="89" t="s">
        <v>133</v>
      </c>
      <c r="AT81" s="89" t="s">
        <v>819</v>
      </c>
      <c r="AU81" s="89" t="s">
        <v>817</v>
      </c>
      <c r="AV81" s="89" t="s">
        <v>819</v>
      </c>
      <c r="AW81" s="89" t="s">
        <v>133</v>
      </c>
      <c r="AX81" s="89" t="s">
        <v>819</v>
      </c>
      <c r="AY81" s="89" t="s">
        <v>817</v>
      </c>
      <c r="AZ81" s="89" t="s">
        <v>817</v>
      </c>
    </row>
    <row r="82" spans="1:52" ht="12.75" customHeight="1" x14ac:dyDescent="0.25">
      <c r="A82" s="89">
        <v>2019</v>
      </c>
      <c r="B82" s="89">
        <v>123569</v>
      </c>
      <c r="C82" s="89">
        <v>8</v>
      </c>
      <c r="D82" s="89">
        <v>1</v>
      </c>
      <c r="E82" s="89">
        <v>0</v>
      </c>
      <c r="F82" s="89">
        <v>0</v>
      </c>
      <c r="G82" s="89">
        <v>27</v>
      </c>
      <c r="H82" s="89">
        <v>3</v>
      </c>
      <c r="I82" s="89">
        <v>4</v>
      </c>
      <c r="J82" s="89">
        <v>0</v>
      </c>
      <c r="K82" s="89" t="s">
        <v>810</v>
      </c>
      <c r="L82" s="89" t="s">
        <v>824</v>
      </c>
      <c r="M82" s="89" t="s">
        <v>937</v>
      </c>
      <c r="N82" s="89">
        <v>81110111</v>
      </c>
      <c r="O82" s="89" t="s">
        <v>982</v>
      </c>
      <c r="P82" s="92">
        <v>8.0110000900089005E+26</v>
      </c>
      <c r="Q82" s="89">
        <v>555</v>
      </c>
      <c r="R82" s="89">
        <v>555</v>
      </c>
      <c r="S82" s="89">
        <v>555</v>
      </c>
      <c r="T82" s="89">
        <v>555</v>
      </c>
      <c r="U82" s="89">
        <v>555</v>
      </c>
      <c r="V82" s="89">
        <v>555</v>
      </c>
      <c r="W82" s="89">
        <v>555</v>
      </c>
      <c r="X82" s="89">
        <v>555</v>
      </c>
      <c r="Y82" s="89">
        <v>555</v>
      </c>
      <c r="Z82" s="89">
        <v>666</v>
      </c>
      <c r="AA82" s="89">
        <v>555</v>
      </c>
      <c r="AB82" s="89">
        <v>39.799999999999997</v>
      </c>
      <c r="AC82" s="89">
        <v>63.4</v>
      </c>
      <c r="AD82" s="89">
        <v>85.7</v>
      </c>
      <c r="AE82" s="89">
        <v>30</v>
      </c>
      <c r="AF82" s="89">
        <v>8</v>
      </c>
      <c r="AG82" s="89">
        <v>40</v>
      </c>
      <c r="AH82" s="89">
        <v>0</v>
      </c>
      <c r="AI82" s="89">
        <v>52</v>
      </c>
      <c r="AJ82" s="89">
        <v>60</v>
      </c>
      <c r="AK82" s="89">
        <v>50</v>
      </c>
      <c r="AL82" s="89">
        <v>31.9</v>
      </c>
      <c r="AM82" s="89">
        <v>30</v>
      </c>
      <c r="AN82" s="89">
        <v>42.5</v>
      </c>
      <c r="AO82" s="89">
        <v>75</v>
      </c>
      <c r="AP82" s="89">
        <v>0</v>
      </c>
      <c r="AQ82" s="89">
        <v>10</v>
      </c>
      <c r="AR82" s="89" t="s">
        <v>133</v>
      </c>
      <c r="AS82" s="89" t="s">
        <v>817</v>
      </c>
      <c r="AT82" s="89" t="s">
        <v>817</v>
      </c>
      <c r="AU82" s="89" t="s">
        <v>823</v>
      </c>
      <c r="AV82" s="89" t="s">
        <v>823</v>
      </c>
      <c r="AW82" s="89" t="s">
        <v>823</v>
      </c>
      <c r="AX82" s="89" t="s">
        <v>818</v>
      </c>
      <c r="AY82" s="89" t="s">
        <v>817</v>
      </c>
      <c r="AZ82" s="89" t="s">
        <v>818</v>
      </c>
    </row>
    <row r="83" spans="1:52" ht="12.75" customHeight="1" x14ac:dyDescent="0.25">
      <c r="A83" s="89">
        <v>2019</v>
      </c>
      <c r="B83" s="89">
        <v>123569</v>
      </c>
      <c r="C83" s="89">
        <v>8</v>
      </c>
      <c r="D83" s="89">
        <v>1</v>
      </c>
      <c r="E83" s="89">
        <v>0</v>
      </c>
      <c r="F83" s="89">
        <v>0</v>
      </c>
      <c r="G83" s="89">
        <v>27</v>
      </c>
      <c r="H83" s="89">
        <v>3</v>
      </c>
      <c r="I83" s="89">
        <v>4</v>
      </c>
      <c r="J83" s="89">
        <v>0</v>
      </c>
      <c r="K83" s="89" t="s">
        <v>810</v>
      </c>
      <c r="L83" s="89" t="s">
        <v>824</v>
      </c>
      <c r="M83" s="89" t="s">
        <v>983</v>
      </c>
      <c r="N83" s="89">
        <v>81100110</v>
      </c>
      <c r="O83" s="89" t="s">
        <v>984</v>
      </c>
      <c r="P83" s="92">
        <v>8.1010000911189003E+26</v>
      </c>
      <c r="Q83" s="89">
        <v>555</v>
      </c>
      <c r="R83" s="89">
        <v>555</v>
      </c>
      <c r="S83" s="89">
        <v>555</v>
      </c>
      <c r="T83" s="89">
        <v>555</v>
      </c>
      <c r="U83" s="89">
        <v>555</v>
      </c>
      <c r="V83" s="89">
        <v>555</v>
      </c>
      <c r="W83" s="89">
        <v>555</v>
      </c>
      <c r="X83" s="89">
        <v>555</v>
      </c>
      <c r="Y83" s="89">
        <v>555</v>
      </c>
      <c r="Z83" s="89">
        <v>666</v>
      </c>
      <c r="AA83" s="89">
        <v>555</v>
      </c>
      <c r="AB83" s="89">
        <v>40</v>
      </c>
      <c r="AC83" s="89">
        <v>37.5</v>
      </c>
      <c r="AD83" s="89">
        <v>57.1</v>
      </c>
      <c r="AE83" s="89">
        <v>8</v>
      </c>
      <c r="AF83" s="89">
        <v>5</v>
      </c>
      <c r="AG83" s="89">
        <v>25</v>
      </c>
      <c r="AH83" s="89">
        <v>0</v>
      </c>
      <c r="AI83" s="89">
        <v>11</v>
      </c>
      <c r="AJ83" s="89">
        <v>55</v>
      </c>
      <c r="AK83" s="89">
        <v>0</v>
      </c>
      <c r="AL83" s="89">
        <v>40.799999999999997</v>
      </c>
      <c r="AM83" s="89">
        <v>40</v>
      </c>
      <c r="AN83" s="89">
        <v>45</v>
      </c>
      <c r="AO83" s="89">
        <v>50</v>
      </c>
      <c r="AP83" s="89">
        <v>0</v>
      </c>
      <c r="AQ83" s="89">
        <v>40</v>
      </c>
      <c r="AR83" s="89" t="s">
        <v>133</v>
      </c>
      <c r="AS83" s="89" t="s">
        <v>133</v>
      </c>
      <c r="AT83" s="89" t="s">
        <v>133</v>
      </c>
      <c r="AU83" s="89" t="s">
        <v>823</v>
      </c>
      <c r="AV83" s="89" t="s">
        <v>823</v>
      </c>
      <c r="AW83" s="89" t="s">
        <v>819</v>
      </c>
      <c r="AX83" s="89" t="s">
        <v>818</v>
      </c>
      <c r="AY83" s="89" t="s">
        <v>817</v>
      </c>
      <c r="AZ83" s="89" t="s">
        <v>817</v>
      </c>
    </row>
    <row r="84" spans="1:52" ht="12.75" customHeight="1" x14ac:dyDescent="0.25">
      <c r="A84" s="89">
        <v>2019</v>
      </c>
      <c r="B84" s="89">
        <v>121884</v>
      </c>
      <c r="C84" s="89">
        <v>8</v>
      </c>
      <c r="D84" s="89">
        <v>1</v>
      </c>
      <c r="E84" s="89">
        <v>0</v>
      </c>
      <c r="F84" s="89">
        <v>0</v>
      </c>
      <c r="G84" s="89">
        <v>27</v>
      </c>
      <c r="H84" s="89">
        <v>1</v>
      </c>
      <c r="I84" s="89">
        <v>3</v>
      </c>
      <c r="J84" s="89">
        <v>0</v>
      </c>
      <c r="K84" s="89" t="s">
        <v>810</v>
      </c>
      <c r="L84" s="89" t="s">
        <v>851</v>
      </c>
      <c r="M84" s="89" t="s">
        <v>985</v>
      </c>
      <c r="N84" s="89">
        <v>80110101</v>
      </c>
      <c r="O84" s="89" t="s">
        <v>986</v>
      </c>
      <c r="P84" s="92">
        <v>1.1110010010010799E+25</v>
      </c>
      <c r="Q84" s="89">
        <v>555</v>
      </c>
      <c r="R84" s="89">
        <v>555</v>
      </c>
      <c r="S84" s="89">
        <v>555</v>
      </c>
      <c r="T84" s="89">
        <v>555</v>
      </c>
      <c r="U84" s="89">
        <v>555</v>
      </c>
      <c r="V84" s="89">
        <v>555</v>
      </c>
      <c r="W84" s="89">
        <v>555</v>
      </c>
      <c r="X84" s="89">
        <v>555</v>
      </c>
      <c r="Y84" s="89">
        <v>555</v>
      </c>
      <c r="Z84" s="89">
        <v>555</v>
      </c>
      <c r="AA84" s="89">
        <v>555</v>
      </c>
      <c r="AB84" s="89">
        <v>40.1</v>
      </c>
      <c r="AC84" s="89">
        <v>42.7</v>
      </c>
      <c r="AD84" s="89">
        <v>57.1</v>
      </c>
      <c r="AE84" s="89">
        <v>21</v>
      </c>
      <c r="AF84" s="89">
        <v>24</v>
      </c>
      <c r="AG84" s="89">
        <v>40</v>
      </c>
      <c r="AH84" s="89">
        <v>20</v>
      </c>
      <c r="AI84" s="89">
        <v>18</v>
      </c>
      <c r="AJ84" s="89">
        <v>90</v>
      </c>
      <c r="AK84" s="89">
        <v>0</v>
      </c>
      <c r="AL84" s="89">
        <v>39.200000000000003</v>
      </c>
      <c r="AM84" s="89">
        <v>43.5</v>
      </c>
      <c r="AN84" s="89">
        <v>15</v>
      </c>
      <c r="AO84" s="89">
        <v>15</v>
      </c>
      <c r="AP84" s="89">
        <v>30</v>
      </c>
      <c r="AQ84" s="89">
        <v>0</v>
      </c>
      <c r="AR84" s="89" t="s">
        <v>133</v>
      </c>
      <c r="AS84" s="89" t="s">
        <v>133</v>
      </c>
      <c r="AT84" s="89" t="s">
        <v>133</v>
      </c>
      <c r="AU84" s="89" t="s">
        <v>819</v>
      </c>
      <c r="AV84" s="89" t="s">
        <v>819</v>
      </c>
      <c r="AW84" s="89" t="s">
        <v>819</v>
      </c>
      <c r="AX84" s="89" t="s">
        <v>818</v>
      </c>
      <c r="AY84" s="89" t="s">
        <v>817</v>
      </c>
      <c r="AZ84" s="89" t="s">
        <v>133</v>
      </c>
    </row>
    <row r="85" spans="1:52" ht="12.75" customHeight="1" x14ac:dyDescent="0.25">
      <c r="A85" s="89">
        <v>2019</v>
      </c>
      <c r="B85" s="89">
        <v>88399</v>
      </c>
      <c r="C85" s="89">
        <v>8</v>
      </c>
      <c r="D85" s="89">
        <v>1</v>
      </c>
      <c r="E85" s="89">
        <v>0</v>
      </c>
      <c r="F85" s="89">
        <v>0</v>
      </c>
      <c r="G85" s="89">
        <v>27</v>
      </c>
      <c r="H85" s="89">
        <v>5</v>
      </c>
      <c r="I85" s="89">
        <v>3</v>
      </c>
      <c r="J85" s="89">
        <v>0</v>
      </c>
      <c r="K85" s="89" t="s">
        <v>810</v>
      </c>
      <c r="L85" s="89" t="s">
        <v>820</v>
      </c>
      <c r="M85" s="89" t="s">
        <v>987</v>
      </c>
      <c r="N85" s="89">
        <v>81100011</v>
      </c>
      <c r="O85" s="89" t="s">
        <v>988</v>
      </c>
      <c r="P85" s="92">
        <v>8.0901019100017995E+26</v>
      </c>
      <c r="Q85" s="89">
        <v>555</v>
      </c>
      <c r="R85" s="89">
        <v>555</v>
      </c>
      <c r="S85" s="89">
        <v>555</v>
      </c>
      <c r="T85" s="89">
        <v>555</v>
      </c>
      <c r="U85" s="89">
        <v>555</v>
      </c>
      <c r="V85" s="89">
        <v>555</v>
      </c>
      <c r="W85" s="89">
        <v>555</v>
      </c>
      <c r="X85" s="89">
        <v>555</v>
      </c>
      <c r="Y85" s="89">
        <v>555</v>
      </c>
      <c r="Z85" s="89">
        <v>333</v>
      </c>
      <c r="AA85" s="89">
        <v>555</v>
      </c>
      <c r="AB85" s="89">
        <v>40.299999999999997</v>
      </c>
      <c r="AC85" s="89">
        <v>52.1</v>
      </c>
      <c r="AD85" s="89">
        <v>57.1</v>
      </c>
      <c r="AE85" s="89">
        <v>44.5</v>
      </c>
      <c r="AF85" s="89">
        <v>13</v>
      </c>
      <c r="AG85" s="89">
        <v>65</v>
      </c>
      <c r="AH85" s="89">
        <v>0</v>
      </c>
      <c r="AI85" s="89">
        <v>76</v>
      </c>
      <c r="AJ85" s="89">
        <v>80</v>
      </c>
      <c r="AK85" s="89">
        <v>75</v>
      </c>
      <c r="AL85" s="89">
        <v>36.299999999999997</v>
      </c>
      <c r="AM85" s="89">
        <v>36.799999999999997</v>
      </c>
      <c r="AN85" s="89">
        <v>33.299999999999997</v>
      </c>
      <c r="AO85" s="89">
        <v>0</v>
      </c>
      <c r="AP85" s="89">
        <v>0</v>
      </c>
      <c r="AQ85" s="89">
        <v>100</v>
      </c>
      <c r="AR85" s="89" t="s">
        <v>133</v>
      </c>
      <c r="AS85" s="89" t="s">
        <v>817</v>
      </c>
      <c r="AT85" s="89" t="s">
        <v>818</v>
      </c>
      <c r="AU85" s="89" t="s">
        <v>819</v>
      </c>
      <c r="AV85" s="89" t="s">
        <v>819</v>
      </c>
      <c r="AW85" s="89" t="s">
        <v>133</v>
      </c>
      <c r="AX85" s="89" t="s">
        <v>819</v>
      </c>
      <c r="AY85" s="89" t="s">
        <v>817</v>
      </c>
      <c r="AZ85" s="89" t="s">
        <v>817</v>
      </c>
    </row>
    <row r="86" spans="1:52" ht="12.75" customHeight="1" x14ac:dyDescent="0.25">
      <c r="A86" s="89">
        <v>2019</v>
      </c>
      <c r="B86" s="89">
        <v>88399</v>
      </c>
      <c r="C86" s="89">
        <v>8</v>
      </c>
      <c r="D86" s="89">
        <v>1</v>
      </c>
      <c r="E86" s="89">
        <v>0</v>
      </c>
      <c r="F86" s="89">
        <v>0</v>
      </c>
      <c r="G86" s="89">
        <v>27</v>
      </c>
      <c r="H86" s="89">
        <v>5</v>
      </c>
      <c r="I86" s="89">
        <v>3</v>
      </c>
      <c r="J86" s="89">
        <v>0</v>
      </c>
      <c r="K86" s="89" t="s">
        <v>810</v>
      </c>
      <c r="L86" s="89" t="s">
        <v>820</v>
      </c>
      <c r="M86" s="89" t="s">
        <v>989</v>
      </c>
      <c r="N86" s="89">
        <v>81111011</v>
      </c>
      <c r="O86" s="89" t="s">
        <v>990</v>
      </c>
      <c r="P86" s="92">
        <v>8.0900119011008002E+26</v>
      </c>
      <c r="Q86" s="89">
        <v>555</v>
      </c>
      <c r="R86" s="89">
        <v>555</v>
      </c>
      <c r="S86" s="89">
        <v>555</v>
      </c>
      <c r="T86" s="89">
        <v>555</v>
      </c>
      <c r="U86" s="89">
        <v>555</v>
      </c>
      <c r="V86" s="89">
        <v>333</v>
      </c>
      <c r="W86" s="89">
        <v>555</v>
      </c>
      <c r="X86" s="89">
        <v>555</v>
      </c>
      <c r="Y86" s="89">
        <v>333</v>
      </c>
      <c r="Z86" s="89">
        <v>333</v>
      </c>
      <c r="AA86" s="89">
        <v>333</v>
      </c>
      <c r="AB86" s="89">
        <v>40.4</v>
      </c>
      <c r="AC86" s="89">
        <v>67.8</v>
      </c>
      <c r="AD86" s="89">
        <v>85.7</v>
      </c>
      <c r="AE86" s="89">
        <v>41</v>
      </c>
      <c r="AF86" s="89">
        <v>15</v>
      </c>
      <c r="AG86" s="89">
        <v>75</v>
      </c>
      <c r="AH86" s="89">
        <v>0</v>
      </c>
      <c r="AI86" s="89">
        <v>67</v>
      </c>
      <c r="AJ86" s="89">
        <v>35</v>
      </c>
      <c r="AK86" s="89">
        <v>75</v>
      </c>
      <c r="AL86" s="89">
        <v>31.3</v>
      </c>
      <c r="AM86" s="89">
        <v>36.799999999999997</v>
      </c>
      <c r="AN86" s="89">
        <v>0</v>
      </c>
      <c r="AO86" s="89">
        <v>0</v>
      </c>
      <c r="AP86" s="89">
        <v>0</v>
      </c>
      <c r="AQ86" s="89">
        <v>0</v>
      </c>
      <c r="AR86" s="89" t="s">
        <v>133</v>
      </c>
      <c r="AS86" s="89" t="s">
        <v>817</v>
      </c>
      <c r="AT86" s="89" t="s">
        <v>823</v>
      </c>
      <c r="AU86" s="89" t="s">
        <v>819</v>
      </c>
      <c r="AV86" s="89" t="s">
        <v>819</v>
      </c>
      <c r="AW86" s="89" t="s">
        <v>133</v>
      </c>
      <c r="AX86" s="89" t="s">
        <v>819</v>
      </c>
      <c r="AY86" s="89" t="s">
        <v>817</v>
      </c>
      <c r="AZ86" s="89" t="s">
        <v>818</v>
      </c>
    </row>
    <row r="87" spans="1:52" ht="12.75" customHeight="1" x14ac:dyDescent="0.25">
      <c r="A87" s="89">
        <v>2019</v>
      </c>
      <c r="B87" s="89">
        <v>121880</v>
      </c>
      <c r="C87" s="89">
        <v>8</v>
      </c>
      <c r="D87" s="89">
        <v>1</v>
      </c>
      <c r="E87" s="89">
        <v>0</v>
      </c>
      <c r="F87" s="89">
        <v>0</v>
      </c>
      <c r="G87" s="89">
        <v>27</v>
      </c>
      <c r="H87" s="89">
        <v>0</v>
      </c>
      <c r="I87" s="89">
        <v>4</v>
      </c>
      <c r="J87" s="89">
        <v>0</v>
      </c>
      <c r="K87" s="89" t="s">
        <v>810</v>
      </c>
      <c r="L87" s="89" t="s">
        <v>814</v>
      </c>
      <c r="M87" s="89" t="s">
        <v>991</v>
      </c>
      <c r="N87" s="89">
        <v>81110011</v>
      </c>
      <c r="O87" s="89" t="s">
        <v>992</v>
      </c>
      <c r="P87" s="92">
        <v>9.0190091000100097E+25</v>
      </c>
      <c r="Q87" s="89">
        <v>555</v>
      </c>
      <c r="R87" s="89">
        <v>555</v>
      </c>
      <c r="S87" s="89">
        <v>555</v>
      </c>
      <c r="T87" s="89">
        <v>555</v>
      </c>
      <c r="U87" s="89">
        <v>555</v>
      </c>
      <c r="V87" s="89">
        <v>555</v>
      </c>
      <c r="W87" s="89">
        <v>555</v>
      </c>
      <c r="X87" s="89">
        <v>555</v>
      </c>
      <c r="Y87" s="89">
        <v>555</v>
      </c>
      <c r="Z87" s="89">
        <v>555</v>
      </c>
      <c r="AA87" s="89">
        <v>555</v>
      </c>
      <c r="AB87" s="89">
        <v>40.5</v>
      </c>
      <c r="AC87" s="89">
        <v>58</v>
      </c>
      <c r="AD87" s="89">
        <v>71.400000000000006</v>
      </c>
      <c r="AE87" s="89">
        <v>38</v>
      </c>
      <c r="AF87" s="89">
        <v>22</v>
      </c>
      <c r="AG87" s="89">
        <v>30</v>
      </c>
      <c r="AH87" s="89">
        <v>20</v>
      </c>
      <c r="AI87" s="89">
        <v>54</v>
      </c>
      <c r="AJ87" s="89">
        <v>70</v>
      </c>
      <c r="AK87" s="89">
        <v>50</v>
      </c>
      <c r="AL87" s="89">
        <v>34.6</v>
      </c>
      <c r="AM87" s="89">
        <v>34.799999999999997</v>
      </c>
      <c r="AN87" s="89">
        <v>33.299999999999997</v>
      </c>
      <c r="AO87" s="89">
        <v>0</v>
      </c>
      <c r="AP87" s="89">
        <v>100</v>
      </c>
      <c r="AQ87" s="89">
        <v>0</v>
      </c>
      <c r="AR87" s="89" t="s">
        <v>133</v>
      </c>
      <c r="AS87" s="89" t="s">
        <v>133</v>
      </c>
      <c r="AT87" s="89" t="s">
        <v>133</v>
      </c>
      <c r="AU87" s="89" t="s">
        <v>819</v>
      </c>
      <c r="AV87" s="89" t="s">
        <v>133</v>
      </c>
      <c r="AW87" s="89" t="s">
        <v>133</v>
      </c>
      <c r="AX87" s="89" t="s">
        <v>819</v>
      </c>
      <c r="AY87" s="89" t="s">
        <v>817</v>
      </c>
      <c r="AZ87" s="89" t="s">
        <v>133</v>
      </c>
    </row>
    <row r="88" spans="1:52" ht="12.75" customHeight="1" x14ac:dyDescent="0.25">
      <c r="A88" s="89">
        <v>2019</v>
      </c>
      <c r="B88" s="89">
        <v>88399</v>
      </c>
      <c r="C88" s="89">
        <v>8</v>
      </c>
      <c r="D88" s="89">
        <v>1</v>
      </c>
      <c r="E88" s="89">
        <v>0</v>
      </c>
      <c r="F88" s="89">
        <v>0</v>
      </c>
      <c r="G88" s="89">
        <v>27</v>
      </c>
      <c r="H88" s="89">
        <v>5</v>
      </c>
      <c r="I88" s="89">
        <v>3</v>
      </c>
      <c r="J88" s="89">
        <v>0</v>
      </c>
      <c r="K88" s="89" t="s">
        <v>810</v>
      </c>
      <c r="L88" s="89" t="s">
        <v>820</v>
      </c>
      <c r="M88" s="89" t="s">
        <v>993</v>
      </c>
      <c r="N88" s="89">
        <v>81100000</v>
      </c>
      <c r="O88" s="89" t="s">
        <v>994</v>
      </c>
      <c r="P88" s="92">
        <v>8.0901109010017996E+26</v>
      </c>
      <c r="Q88" s="89">
        <v>555</v>
      </c>
      <c r="R88" s="89">
        <v>555</v>
      </c>
      <c r="S88" s="89">
        <v>555</v>
      </c>
      <c r="T88" s="89">
        <v>555</v>
      </c>
      <c r="U88" s="89">
        <v>555</v>
      </c>
      <c r="V88" s="89">
        <v>555</v>
      </c>
      <c r="W88" s="89">
        <v>555</v>
      </c>
      <c r="X88" s="89">
        <v>555</v>
      </c>
      <c r="Y88" s="89">
        <v>333</v>
      </c>
      <c r="Z88" s="89">
        <v>333</v>
      </c>
      <c r="AA88" s="89">
        <v>555</v>
      </c>
      <c r="AB88" s="89">
        <v>41.3</v>
      </c>
      <c r="AC88" s="89">
        <v>44.2</v>
      </c>
      <c r="AD88" s="89">
        <v>28.6</v>
      </c>
      <c r="AE88" s="89">
        <v>67.5</v>
      </c>
      <c r="AF88" s="89">
        <v>83</v>
      </c>
      <c r="AG88" s="89">
        <v>55</v>
      </c>
      <c r="AH88" s="89">
        <v>90</v>
      </c>
      <c r="AI88" s="89">
        <v>52</v>
      </c>
      <c r="AJ88" s="89">
        <v>60</v>
      </c>
      <c r="AK88" s="89">
        <v>50</v>
      </c>
      <c r="AL88" s="89">
        <v>40.299999999999997</v>
      </c>
      <c r="AM88" s="89">
        <v>42.1</v>
      </c>
      <c r="AN88" s="89">
        <v>30</v>
      </c>
      <c r="AO88" s="89">
        <v>0</v>
      </c>
      <c r="AP88" s="89">
        <v>0</v>
      </c>
      <c r="AQ88" s="89">
        <v>90</v>
      </c>
      <c r="AR88" s="89" t="s">
        <v>133</v>
      </c>
      <c r="AS88" s="89" t="s">
        <v>817</v>
      </c>
      <c r="AT88" s="89" t="s">
        <v>819</v>
      </c>
      <c r="AU88" s="89" t="s">
        <v>819</v>
      </c>
      <c r="AV88" s="89" t="s">
        <v>819</v>
      </c>
      <c r="AW88" s="89" t="s">
        <v>133</v>
      </c>
      <c r="AX88" s="89" t="s">
        <v>817</v>
      </c>
      <c r="AY88" s="89" t="s">
        <v>817</v>
      </c>
      <c r="AZ88" s="89" t="s">
        <v>818</v>
      </c>
    </row>
    <row r="89" spans="1:52" ht="12.75" customHeight="1" x14ac:dyDescent="0.25">
      <c r="A89" s="89">
        <v>2019</v>
      </c>
      <c r="B89" s="89">
        <v>123569</v>
      </c>
      <c r="C89" s="89">
        <v>8</v>
      </c>
      <c r="D89" s="89">
        <v>1</v>
      </c>
      <c r="E89" s="89">
        <v>0</v>
      </c>
      <c r="F89" s="89">
        <v>0</v>
      </c>
      <c r="G89" s="89">
        <v>27</v>
      </c>
      <c r="H89" s="89">
        <v>3</v>
      </c>
      <c r="I89" s="89">
        <v>4</v>
      </c>
      <c r="J89" s="89">
        <v>0</v>
      </c>
      <c r="K89" s="89" t="s">
        <v>810</v>
      </c>
      <c r="L89" s="89" t="s">
        <v>824</v>
      </c>
      <c r="M89" s="89" t="s">
        <v>995</v>
      </c>
      <c r="N89" s="89">
        <v>81110001</v>
      </c>
      <c r="O89" s="89" t="s">
        <v>996</v>
      </c>
      <c r="P89" s="92">
        <v>8.0100000911089101E+26</v>
      </c>
      <c r="Q89" s="89">
        <v>555</v>
      </c>
      <c r="R89" s="89">
        <v>555</v>
      </c>
      <c r="S89" s="89">
        <v>555</v>
      </c>
      <c r="T89" s="89">
        <v>555</v>
      </c>
      <c r="U89" s="89">
        <v>555</v>
      </c>
      <c r="V89" s="89">
        <v>555</v>
      </c>
      <c r="W89" s="89">
        <v>555</v>
      </c>
      <c r="X89" s="89">
        <v>555</v>
      </c>
      <c r="Y89" s="89">
        <v>555</v>
      </c>
      <c r="Z89" s="89">
        <v>666</v>
      </c>
      <c r="AA89" s="89">
        <v>333</v>
      </c>
      <c r="AB89" s="89">
        <v>41.7</v>
      </c>
      <c r="AC89" s="89">
        <v>55.7</v>
      </c>
      <c r="AD89" s="89">
        <v>57.1</v>
      </c>
      <c r="AE89" s="89">
        <v>53.5</v>
      </c>
      <c r="AF89" s="89">
        <v>49</v>
      </c>
      <c r="AG89" s="89">
        <v>65</v>
      </c>
      <c r="AH89" s="89">
        <v>45</v>
      </c>
      <c r="AI89" s="89">
        <v>58</v>
      </c>
      <c r="AJ89" s="89">
        <v>90</v>
      </c>
      <c r="AK89" s="89">
        <v>50</v>
      </c>
      <c r="AL89" s="89">
        <v>37</v>
      </c>
      <c r="AM89" s="89">
        <v>40</v>
      </c>
      <c r="AN89" s="89">
        <v>20</v>
      </c>
      <c r="AO89" s="89">
        <v>40</v>
      </c>
      <c r="AP89" s="89">
        <v>0</v>
      </c>
      <c r="AQ89" s="89">
        <v>0</v>
      </c>
      <c r="AR89" s="89" t="s">
        <v>133</v>
      </c>
      <c r="AS89" s="89" t="s">
        <v>818</v>
      </c>
      <c r="AT89" s="89" t="s">
        <v>133</v>
      </c>
      <c r="AU89" s="89" t="s">
        <v>819</v>
      </c>
      <c r="AV89" s="89" t="s">
        <v>819</v>
      </c>
      <c r="AW89" s="89" t="s">
        <v>817</v>
      </c>
      <c r="AX89" s="89" t="s">
        <v>819</v>
      </c>
      <c r="AY89" s="89" t="s">
        <v>817</v>
      </c>
      <c r="AZ89" s="89" t="s">
        <v>133</v>
      </c>
    </row>
    <row r="90" spans="1:52" ht="12.75" customHeight="1" x14ac:dyDescent="0.25">
      <c r="A90" s="89">
        <v>2019</v>
      </c>
      <c r="B90" s="89">
        <v>1181815</v>
      </c>
      <c r="C90" s="89">
        <v>8</v>
      </c>
      <c r="D90" s="89">
        <v>1</v>
      </c>
      <c r="E90" s="89">
        <v>0</v>
      </c>
      <c r="F90" s="89">
        <v>0</v>
      </c>
      <c r="G90" s="89">
        <v>27</v>
      </c>
      <c r="H90" s="89">
        <v>3</v>
      </c>
      <c r="I90" s="89">
        <v>4</v>
      </c>
      <c r="J90" s="89">
        <v>0</v>
      </c>
      <c r="K90" s="89" t="s">
        <v>810</v>
      </c>
      <c r="L90" s="89" t="s">
        <v>824</v>
      </c>
      <c r="M90" s="89" t="s">
        <v>997</v>
      </c>
      <c r="N90" s="89">
        <v>81010110</v>
      </c>
      <c r="O90" s="89" t="s">
        <v>998</v>
      </c>
      <c r="P90" s="92">
        <v>8.0010101911089098E+26</v>
      </c>
      <c r="Q90" s="89">
        <v>555</v>
      </c>
      <c r="R90" s="89">
        <v>555</v>
      </c>
      <c r="S90" s="89">
        <v>555</v>
      </c>
      <c r="T90" s="89">
        <v>555</v>
      </c>
      <c r="U90" s="89">
        <v>555</v>
      </c>
      <c r="V90" s="89">
        <v>555</v>
      </c>
      <c r="W90" s="89">
        <v>333</v>
      </c>
      <c r="X90" s="89">
        <v>555</v>
      </c>
      <c r="Y90" s="89">
        <v>555</v>
      </c>
      <c r="Z90" s="89">
        <v>666</v>
      </c>
      <c r="AA90" s="89">
        <v>333</v>
      </c>
      <c r="AB90" s="89">
        <v>41.7</v>
      </c>
      <c r="AC90" s="89">
        <v>40.700000000000003</v>
      </c>
      <c r="AD90" s="89">
        <v>57.1</v>
      </c>
      <c r="AE90" s="89">
        <v>16</v>
      </c>
      <c r="AF90" s="89">
        <v>0</v>
      </c>
      <c r="AG90" s="89">
        <v>0</v>
      </c>
      <c r="AH90" s="89">
        <v>0</v>
      </c>
      <c r="AI90" s="89">
        <v>32</v>
      </c>
      <c r="AJ90" s="89">
        <v>60</v>
      </c>
      <c r="AK90" s="89">
        <v>25</v>
      </c>
      <c r="AL90" s="89">
        <v>42</v>
      </c>
      <c r="AM90" s="89">
        <v>45</v>
      </c>
      <c r="AN90" s="89">
        <v>25</v>
      </c>
      <c r="AO90" s="89">
        <v>50</v>
      </c>
      <c r="AP90" s="89">
        <v>0</v>
      </c>
      <c r="AQ90" s="89">
        <v>0</v>
      </c>
      <c r="AR90" s="89" t="s">
        <v>817</v>
      </c>
      <c r="AS90" s="89" t="s">
        <v>817</v>
      </c>
      <c r="AT90" s="89" t="s">
        <v>133</v>
      </c>
      <c r="AU90" s="89" t="s">
        <v>819</v>
      </c>
      <c r="AV90" s="89" t="s">
        <v>823</v>
      </c>
      <c r="AW90" s="89" t="s">
        <v>133</v>
      </c>
      <c r="AX90" s="89" t="s">
        <v>819</v>
      </c>
      <c r="AY90" s="89" t="s">
        <v>133</v>
      </c>
      <c r="AZ90" s="89" t="s">
        <v>817</v>
      </c>
    </row>
    <row r="91" spans="1:52" ht="12.75" customHeight="1" x14ac:dyDescent="0.25">
      <c r="A91" s="89">
        <v>2019</v>
      </c>
      <c r="B91" s="89">
        <v>102499</v>
      </c>
      <c r="C91" s="89">
        <v>8</v>
      </c>
      <c r="D91" s="89">
        <v>1</v>
      </c>
      <c r="E91" s="89">
        <v>0</v>
      </c>
      <c r="F91" s="89">
        <v>0</v>
      </c>
      <c r="G91" s="89">
        <v>27</v>
      </c>
      <c r="H91" s="89">
        <v>1</v>
      </c>
      <c r="I91" s="89">
        <v>5</v>
      </c>
      <c r="J91" s="89">
        <v>0</v>
      </c>
      <c r="K91" s="89" t="s">
        <v>810</v>
      </c>
      <c r="L91" s="89" t="s">
        <v>846</v>
      </c>
      <c r="M91" s="89" t="s">
        <v>999</v>
      </c>
      <c r="N91" s="89">
        <v>81110010</v>
      </c>
      <c r="O91" s="89" t="s">
        <v>1000</v>
      </c>
      <c r="P91" s="92">
        <v>1.9100901111001201E+26</v>
      </c>
      <c r="Q91" s="89">
        <v>555</v>
      </c>
      <c r="R91" s="89">
        <v>555</v>
      </c>
      <c r="S91" s="89">
        <v>555</v>
      </c>
      <c r="T91" s="89">
        <v>333</v>
      </c>
      <c r="U91" s="89">
        <v>555</v>
      </c>
      <c r="V91" s="89">
        <v>333</v>
      </c>
      <c r="W91" s="89">
        <v>333</v>
      </c>
      <c r="X91" s="89">
        <v>333</v>
      </c>
      <c r="Y91" s="89">
        <v>333</v>
      </c>
      <c r="Z91" s="89">
        <v>333</v>
      </c>
      <c r="AA91" s="89">
        <v>333</v>
      </c>
      <c r="AB91" s="89">
        <v>42</v>
      </c>
      <c r="AC91" s="89">
        <v>34.299999999999997</v>
      </c>
      <c r="AD91" s="89">
        <v>57.1</v>
      </c>
      <c r="AE91" s="89">
        <v>0</v>
      </c>
      <c r="AF91" s="89">
        <v>0</v>
      </c>
      <c r="AG91" s="89">
        <v>0</v>
      </c>
      <c r="AH91" s="89">
        <v>0</v>
      </c>
      <c r="AI91" s="89">
        <v>0</v>
      </c>
      <c r="AJ91" s="89">
        <v>0</v>
      </c>
      <c r="AK91" s="89">
        <v>0</v>
      </c>
      <c r="AL91" s="89">
        <v>44.5</v>
      </c>
      <c r="AM91" s="89">
        <v>52.4</v>
      </c>
      <c r="AN91" s="89">
        <v>0</v>
      </c>
      <c r="AO91" s="89">
        <v>0</v>
      </c>
      <c r="AP91" s="89">
        <v>0</v>
      </c>
      <c r="AQ91" s="89">
        <v>0</v>
      </c>
      <c r="AR91" s="89" t="s">
        <v>133</v>
      </c>
      <c r="AS91" s="89" t="s">
        <v>817</v>
      </c>
      <c r="AT91" s="89" t="s">
        <v>133</v>
      </c>
      <c r="AU91" s="89" t="s">
        <v>817</v>
      </c>
      <c r="AV91" s="89" t="s">
        <v>133</v>
      </c>
      <c r="AW91" s="89" t="s">
        <v>823</v>
      </c>
      <c r="AX91" s="89" t="s">
        <v>817</v>
      </c>
      <c r="AY91" s="89" t="s">
        <v>817</v>
      </c>
      <c r="AZ91" s="89" t="s">
        <v>133</v>
      </c>
    </row>
    <row r="92" spans="1:52" ht="12.75" customHeight="1" x14ac:dyDescent="0.25">
      <c r="A92" s="89">
        <v>2019</v>
      </c>
      <c r="B92" s="89">
        <v>1181819</v>
      </c>
      <c r="C92" s="89">
        <v>8</v>
      </c>
      <c r="D92" s="89">
        <v>1</v>
      </c>
      <c r="E92" s="89">
        <v>0</v>
      </c>
      <c r="F92" s="89">
        <v>0</v>
      </c>
      <c r="G92" s="89">
        <v>27</v>
      </c>
      <c r="H92" s="89">
        <v>0</v>
      </c>
      <c r="I92" s="89">
        <v>2</v>
      </c>
      <c r="J92" s="89">
        <v>0</v>
      </c>
      <c r="K92" s="89" t="s">
        <v>810</v>
      </c>
      <c r="L92" s="89" t="s">
        <v>829</v>
      </c>
      <c r="M92" s="89" t="s">
        <v>1001</v>
      </c>
      <c r="N92" s="89">
        <v>80000010</v>
      </c>
      <c r="O92" s="89" t="s">
        <v>1002</v>
      </c>
      <c r="P92" s="92">
        <v>1.101100101101E+25</v>
      </c>
      <c r="Q92" s="89">
        <v>555</v>
      </c>
      <c r="R92" s="89">
        <v>555</v>
      </c>
      <c r="S92" s="89">
        <v>555</v>
      </c>
      <c r="T92" s="89">
        <v>555</v>
      </c>
      <c r="U92" s="89">
        <v>555</v>
      </c>
      <c r="V92" s="89">
        <v>555</v>
      </c>
      <c r="W92" s="89">
        <v>555</v>
      </c>
      <c r="X92" s="89">
        <v>555</v>
      </c>
      <c r="Y92" s="89">
        <v>555</v>
      </c>
      <c r="Z92" s="89">
        <v>555</v>
      </c>
      <c r="AA92" s="89">
        <v>555</v>
      </c>
      <c r="AB92" s="89">
        <v>42.1</v>
      </c>
      <c r="AC92" s="89">
        <v>19.8</v>
      </c>
      <c r="AD92" s="89">
        <v>14.3</v>
      </c>
      <c r="AE92" s="89">
        <v>28</v>
      </c>
      <c r="AF92" s="89">
        <v>27</v>
      </c>
      <c r="AG92" s="89">
        <v>55</v>
      </c>
      <c r="AH92" s="89">
        <v>20</v>
      </c>
      <c r="AI92" s="89">
        <v>29</v>
      </c>
      <c r="AJ92" s="89">
        <v>45</v>
      </c>
      <c r="AK92" s="89">
        <v>25</v>
      </c>
      <c r="AL92" s="89">
        <v>49.5</v>
      </c>
      <c r="AM92" s="89">
        <v>52</v>
      </c>
      <c r="AN92" s="89">
        <v>35</v>
      </c>
      <c r="AO92" s="89">
        <v>25</v>
      </c>
      <c r="AP92" s="89">
        <v>10</v>
      </c>
      <c r="AQ92" s="89">
        <v>70</v>
      </c>
      <c r="AR92" s="89" t="s">
        <v>133</v>
      </c>
      <c r="AS92" s="89" t="s">
        <v>133</v>
      </c>
      <c r="AT92" s="89" t="s">
        <v>133</v>
      </c>
      <c r="AU92" s="89" t="s">
        <v>133</v>
      </c>
      <c r="AV92" s="89" t="s">
        <v>819</v>
      </c>
      <c r="AW92" s="89" t="s">
        <v>133</v>
      </c>
      <c r="AX92" s="89" t="s">
        <v>819</v>
      </c>
      <c r="AY92" s="89" t="s">
        <v>817</v>
      </c>
      <c r="AZ92" s="89" t="s">
        <v>133</v>
      </c>
    </row>
    <row r="93" spans="1:52" ht="12.75" customHeight="1" x14ac:dyDescent="0.25">
      <c r="A93" s="89">
        <v>2019</v>
      </c>
      <c r="B93" s="89">
        <v>1103831</v>
      </c>
      <c r="C93" s="89">
        <v>8</v>
      </c>
      <c r="D93" s="89">
        <v>1</v>
      </c>
      <c r="E93" s="89">
        <v>0</v>
      </c>
      <c r="F93" s="89">
        <v>0</v>
      </c>
      <c r="G93" s="89">
        <v>27</v>
      </c>
      <c r="H93" s="89">
        <v>3</v>
      </c>
      <c r="I93" s="89">
        <v>2</v>
      </c>
      <c r="J93" s="89">
        <v>0</v>
      </c>
      <c r="K93" s="89" t="s">
        <v>810</v>
      </c>
      <c r="L93" s="89" t="s">
        <v>811</v>
      </c>
      <c r="M93" s="89" t="s">
        <v>1003</v>
      </c>
      <c r="N93" s="89">
        <v>80110110</v>
      </c>
      <c r="O93" s="89" t="s">
        <v>1004</v>
      </c>
      <c r="P93" s="92">
        <v>8.1081100110001895E+26</v>
      </c>
      <c r="Q93" s="89">
        <v>555</v>
      </c>
      <c r="R93" s="89">
        <v>555</v>
      </c>
      <c r="S93" s="89">
        <v>555</v>
      </c>
      <c r="T93" s="89">
        <v>555</v>
      </c>
      <c r="U93" s="89">
        <v>555</v>
      </c>
      <c r="V93" s="89">
        <v>555</v>
      </c>
      <c r="W93" s="89">
        <v>555</v>
      </c>
      <c r="X93" s="89">
        <v>555</v>
      </c>
      <c r="Y93" s="89">
        <v>555</v>
      </c>
      <c r="Z93" s="89">
        <v>555</v>
      </c>
      <c r="AA93" s="89">
        <v>555</v>
      </c>
      <c r="AB93" s="89">
        <v>42.2</v>
      </c>
      <c r="AC93" s="89">
        <v>51.1</v>
      </c>
      <c r="AD93" s="89">
        <v>57.1</v>
      </c>
      <c r="AE93" s="89">
        <v>42</v>
      </c>
      <c r="AF93" s="89">
        <v>50</v>
      </c>
      <c r="AG93" s="89">
        <v>50</v>
      </c>
      <c r="AH93" s="89">
        <v>50</v>
      </c>
      <c r="AI93" s="89">
        <v>34</v>
      </c>
      <c r="AJ93" s="89">
        <v>70</v>
      </c>
      <c r="AK93" s="89">
        <v>25</v>
      </c>
      <c r="AL93" s="89">
        <v>39.200000000000003</v>
      </c>
      <c r="AM93" s="89">
        <v>36.4</v>
      </c>
      <c r="AN93" s="89">
        <v>55</v>
      </c>
      <c r="AO93" s="89">
        <v>60</v>
      </c>
      <c r="AP93" s="89">
        <v>50</v>
      </c>
      <c r="AQ93" s="89">
        <v>55</v>
      </c>
      <c r="AR93" s="89" t="s">
        <v>133</v>
      </c>
      <c r="AS93" s="89" t="s">
        <v>133</v>
      </c>
      <c r="AT93" s="89" t="s">
        <v>133</v>
      </c>
      <c r="AU93" s="89" t="s">
        <v>823</v>
      </c>
      <c r="AV93" s="89" t="s">
        <v>133</v>
      </c>
      <c r="AW93" s="89" t="s">
        <v>819</v>
      </c>
      <c r="AX93" s="89" t="s">
        <v>817</v>
      </c>
      <c r="AY93" s="89" t="s">
        <v>817</v>
      </c>
      <c r="AZ93" s="89" t="s">
        <v>819</v>
      </c>
    </row>
    <row r="94" spans="1:52" ht="12.75" customHeight="1" x14ac:dyDescent="0.25">
      <c r="A94" s="89">
        <v>2019</v>
      </c>
      <c r="B94" s="89">
        <v>123569</v>
      </c>
      <c r="C94" s="89">
        <v>8</v>
      </c>
      <c r="D94" s="89">
        <v>1</v>
      </c>
      <c r="E94" s="89">
        <v>0</v>
      </c>
      <c r="F94" s="89">
        <v>0</v>
      </c>
      <c r="G94" s="89">
        <v>27</v>
      </c>
      <c r="H94" s="89">
        <v>3</v>
      </c>
      <c r="I94" s="89">
        <v>4</v>
      </c>
      <c r="J94" s="89">
        <v>0</v>
      </c>
      <c r="K94" s="89" t="s">
        <v>810</v>
      </c>
      <c r="L94" s="89" t="s">
        <v>824</v>
      </c>
      <c r="M94" s="89" t="s">
        <v>1005</v>
      </c>
      <c r="N94" s="89">
        <v>81110101</v>
      </c>
      <c r="O94" s="89" t="s">
        <v>1006</v>
      </c>
      <c r="P94" s="92">
        <v>8.1000010911089098E+26</v>
      </c>
      <c r="Q94" s="89">
        <v>555</v>
      </c>
      <c r="R94" s="89">
        <v>555</v>
      </c>
      <c r="S94" s="89">
        <v>555</v>
      </c>
      <c r="T94" s="89">
        <v>555</v>
      </c>
      <c r="U94" s="89">
        <v>555</v>
      </c>
      <c r="V94" s="89">
        <v>555</v>
      </c>
      <c r="W94" s="89">
        <v>555</v>
      </c>
      <c r="X94" s="89">
        <v>555</v>
      </c>
      <c r="Y94" s="89">
        <v>555</v>
      </c>
      <c r="Z94" s="89">
        <v>666</v>
      </c>
      <c r="AA94" s="89">
        <v>555</v>
      </c>
      <c r="AB94" s="89">
        <v>42.3</v>
      </c>
      <c r="AC94" s="89">
        <v>56.2</v>
      </c>
      <c r="AD94" s="89">
        <v>71.400000000000006</v>
      </c>
      <c r="AE94" s="89">
        <v>33.5</v>
      </c>
      <c r="AF94" s="89">
        <v>51</v>
      </c>
      <c r="AG94" s="89">
        <v>75</v>
      </c>
      <c r="AH94" s="89">
        <v>45</v>
      </c>
      <c r="AI94" s="89">
        <v>16</v>
      </c>
      <c r="AJ94" s="89">
        <v>80</v>
      </c>
      <c r="AK94" s="89">
        <v>0</v>
      </c>
      <c r="AL94" s="89">
        <v>37.6</v>
      </c>
      <c r="AM94" s="89">
        <v>35</v>
      </c>
      <c r="AN94" s="89">
        <v>52.5</v>
      </c>
      <c r="AO94" s="89">
        <v>75</v>
      </c>
      <c r="AP94" s="89">
        <v>0</v>
      </c>
      <c r="AQ94" s="89">
        <v>30</v>
      </c>
      <c r="AR94" s="89" t="s">
        <v>819</v>
      </c>
      <c r="AS94" s="89" t="s">
        <v>133</v>
      </c>
      <c r="AT94" s="89" t="s">
        <v>823</v>
      </c>
      <c r="AU94" s="89" t="s">
        <v>133</v>
      </c>
      <c r="AV94" s="89" t="s">
        <v>819</v>
      </c>
      <c r="AW94" s="89" t="s">
        <v>133</v>
      </c>
      <c r="AX94" s="89" t="s">
        <v>819</v>
      </c>
      <c r="AY94" s="89" t="s">
        <v>817</v>
      </c>
      <c r="AZ94" s="89" t="s">
        <v>817</v>
      </c>
    </row>
    <row r="95" spans="1:52" ht="12.75" customHeight="1" x14ac:dyDescent="0.25">
      <c r="A95" s="89">
        <v>2019</v>
      </c>
      <c r="B95" s="89">
        <v>123569</v>
      </c>
      <c r="C95" s="89">
        <v>8</v>
      </c>
      <c r="D95" s="89">
        <v>1</v>
      </c>
      <c r="E95" s="89">
        <v>0</v>
      </c>
      <c r="F95" s="89">
        <v>0</v>
      </c>
      <c r="G95" s="89">
        <v>27</v>
      </c>
      <c r="H95" s="89">
        <v>3</v>
      </c>
      <c r="I95" s="89">
        <v>4</v>
      </c>
      <c r="J95" s="89">
        <v>0</v>
      </c>
      <c r="K95" s="89" t="s">
        <v>810</v>
      </c>
      <c r="L95" s="89" t="s">
        <v>824</v>
      </c>
      <c r="M95" s="89" t="s">
        <v>1007</v>
      </c>
      <c r="N95" s="89">
        <v>81100111</v>
      </c>
      <c r="O95" s="89" t="s">
        <v>1008</v>
      </c>
      <c r="P95" s="92">
        <v>8.1000000901089004E+26</v>
      </c>
      <c r="Q95" s="89">
        <v>555</v>
      </c>
      <c r="R95" s="89">
        <v>555</v>
      </c>
      <c r="S95" s="89">
        <v>555</v>
      </c>
      <c r="T95" s="89">
        <v>555</v>
      </c>
      <c r="U95" s="89">
        <v>555</v>
      </c>
      <c r="V95" s="89">
        <v>555</v>
      </c>
      <c r="W95" s="89">
        <v>555</v>
      </c>
      <c r="X95" s="89">
        <v>555</v>
      </c>
      <c r="Y95" s="89">
        <v>555</v>
      </c>
      <c r="Z95" s="89">
        <v>666</v>
      </c>
      <c r="AA95" s="89">
        <v>555</v>
      </c>
      <c r="AB95" s="89">
        <v>42.3</v>
      </c>
      <c r="AC95" s="89">
        <v>58.4</v>
      </c>
      <c r="AD95" s="89">
        <v>71.400000000000006</v>
      </c>
      <c r="AE95" s="89">
        <v>39</v>
      </c>
      <c r="AF95" s="89">
        <v>24</v>
      </c>
      <c r="AG95" s="89">
        <v>40</v>
      </c>
      <c r="AH95" s="89">
        <v>20</v>
      </c>
      <c r="AI95" s="89">
        <v>54</v>
      </c>
      <c r="AJ95" s="89">
        <v>70</v>
      </c>
      <c r="AK95" s="89">
        <v>50</v>
      </c>
      <c r="AL95" s="89">
        <v>36.9</v>
      </c>
      <c r="AM95" s="89">
        <v>35</v>
      </c>
      <c r="AN95" s="89">
        <v>47.5</v>
      </c>
      <c r="AO95" s="89">
        <v>50</v>
      </c>
      <c r="AP95" s="89">
        <v>0</v>
      </c>
      <c r="AQ95" s="89">
        <v>45</v>
      </c>
      <c r="AR95" s="89" t="s">
        <v>817</v>
      </c>
      <c r="AS95" s="89" t="s">
        <v>817</v>
      </c>
      <c r="AT95" s="89" t="s">
        <v>133</v>
      </c>
      <c r="AU95" s="89" t="s">
        <v>133</v>
      </c>
      <c r="AV95" s="89" t="s">
        <v>133</v>
      </c>
      <c r="AW95" s="89" t="s">
        <v>133</v>
      </c>
      <c r="AX95" s="89" t="s">
        <v>817</v>
      </c>
      <c r="AY95" s="89" t="s">
        <v>817</v>
      </c>
      <c r="AZ95" s="89" t="s">
        <v>882</v>
      </c>
    </row>
    <row r="96" spans="1:52" ht="12.75" customHeight="1" x14ac:dyDescent="0.25">
      <c r="A96" s="89">
        <v>2019</v>
      </c>
      <c r="B96" s="89">
        <v>1181815</v>
      </c>
      <c r="C96" s="89">
        <v>8</v>
      </c>
      <c r="D96" s="89">
        <v>1</v>
      </c>
      <c r="E96" s="89">
        <v>0</v>
      </c>
      <c r="F96" s="89">
        <v>0</v>
      </c>
      <c r="G96" s="89">
        <v>27</v>
      </c>
      <c r="H96" s="89">
        <v>3</v>
      </c>
      <c r="I96" s="89">
        <v>4</v>
      </c>
      <c r="J96" s="89">
        <v>0</v>
      </c>
      <c r="K96" s="89" t="s">
        <v>810</v>
      </c>
      <c r="L96" s="89" t="s">
        <v>824</v>
      </c>
      <c r="M96" s="89" t="s">
        <v>1009</v>
      </c>
      <c r="N96" s="89">
        <v>81001110</v>
      </c>
      <c r="O96" s="89" t="s">
        <v>1010</v>
      </c>
      <c r="P96" s="92">
        <v>8.1000001911189102E+26</v>
      </c>
      <c r="Q96" s="89">
        <v>555</v>
      </c>
      <c r="R96" s="89">
        <v>555</v>
      </c>
      <c r="S96" s="89">
        <v>555</v>
      </c>
      <c r="T96" s="89">
        <v>555</v>
      </c>
      <c r="U96" s="89">
        <v>555</v>
      </c>
      <c r="V96" s="89">
        <v>555</v>
      </c>
      <c r="W96" s="89">
        <v>555</v>
      </c>
      <c r="X96" s="89">
        <v>555</v>
      </c>
      <c r="Y96" s="89">
        <v>555</v>
      </c>
      <c r="Z96" s="89">
        <v>666</v>
      </c>
      <c r="AA96" s="89">
        <v>555</v>
      </c>
      <c r="AB96" s="89">
        <v>42.3</v>
      </c>
      <c r="AC96" s="89">
        <v>46.5</v>
      </c>
      <c r="AD96" s="89">
        <v>57.1</v>
      </c>
      <c r="AE96" s="89">
        <v>30.5</v>
      </c>
      <c r="AF96" s="89">
        <v>50</v>
      </c>
      <c r="AG96" s="89">
        <v>70</v>
      </c>
      <c r="AH96" s="89">
        <v>45</v>
      </c>
      <c r="AI96" s="89">
        <v>11</v>
      </c>
      <c r="AJ96" s="89">
        <v>55</v>
      </c>
      <c r="AK96" s="89">
        <v>0</v>
      </c>
      <c r="AL96" s="89">
        <v>40.9</v>
      </c>
      <c r="AM96" s="89">
        <v>45</v>
      </c>
      <c r="AN96" s="89">
        <v>17.5</v>
      </c>
      <c r="AO96" s="89">
        <v>25</v>
      </c>
      <c r="AP96" s="89">
        <v>0</v>
      </c>
      <c r="AQ96" s="89">
        <v>10</v>
      </c>
      <c r="AR96" s="89" t="s">
        <v>133</v>
      </c>
      <c r="AS96" s="89" t="s">
        <v>133</v>
      </c>
      <c r="AT96" s="89" t="s">
        <v>819</v>
      </c>
      <c r="AU96" s="89" t="s">
        <v>823</v>
      </c>
      <c r="AV96" s="89" t="s">
        <v>823</v>
      </c>
      <c r="AW96" s="89" t="s">
        <v>133</v>
      </c>
      <c r="AX96" s="89" t="s">
        <v>817</v>
      </c>
      <c r="AY96" s="89" t="s">
        <v>817</v>
      </c>
      <c r="AZ96" s="89" t="s">
        <v>817</v>
      </c>
    </row>
    <row r="97" spans="1:52" ht="12.75" customHeight="1" x14ac:dyDescent="0.25">
      <c r="A97" s="89">
        <v>2019</v>
      </c>
      <c r="B97" s="89">
        <v>102499</v>
      </c>
      <c r="C97" s="89">
        <v>8</v>
      </c>
      <c r="D97" s="89">
        <v>1</v>
      </c>
      <c r="E97" s="89">
        <v>0</v>
      </c>
      <c r="F97" s="89">
        <v>0</v>
      </c>
      <c r="G97" s="89">
        <v>27</v>
      </c>
      <c r="H97" s="89">
        <v>1</v>
      </c>
      <c r="I97" s="89">
        <v>5</v>
      </c>
      <c r="J97" s="89">
        <v>0</v>
      </c>
      <c r="K97" s="89" t="s">
        <v>810</v>
      </c>
      <c r="L97" s="89" t="s">
        <v>846</v>
      </c>
      <c r="M97" s="89" t="s">
        <v>1011</v>
      </c>
      <c r="N97" s="89">
        <v>80100101</v>
      </c>
      <c r="O97" s="89" t="s">
        <v>1012</v>
      </c>
      <c r="P97" s="92">
        <v>1.9000911111100199E+26</v>
      </c>
      <c r="Q97" s="89">
        <v>555</v>
      </c>
      <c r="R97" s="89">
        <v>555</v>
      </c>
      <c r="S97" s="89">
        <v>555</v>
      </c>
      <c r="T97" s="89">
        <v>555</v>
      </c>
      <c r="U97" s="89">
        <v>555</v>
      </c>
      <c r="V97" s="89">
        <v>555</v>
      </c>
      <c r="W97" s="89">
        <v>555</v>
      </c>
      <c r="X97" s="89">
        <v>555</v>
      </c>
      <c r="Y97" s="89">
        <v>555</v>
      </c>
      <c r="Z97" s="89">
        <v>333</v>
      </c>
      <c r="AA97" s="89">
        <v>555</v>
      </c>
      <c r="AB97" s="89">
        <v>42.4</v>
      </c>
      <c r="AC97" s="89">
        <v>42.1</v>
      </c>
      <c r="AD97" s="89">
        <v>42.9</v>
      </c>
      <c r="AE97" s="89">
        <v>41</v>
      </c>
      <c r="AF97" s="89">
        <v>33</v>
      </c>
      <c r="AG97" s="89">
        <v>85</v>
      </c>
      <c r="AH97" s="89">
        <v>20</v>
      </c>
      <c r="AI97" s="89">
        <v>49</v>
      </c>
      <c r="AJ97" s="89">
        <v>45</v>
      </c>
      <c r="AK97" s="89">
        <v>50</v>
      </c>
      <c r="AL97" s="89">
        <v>42.5</v>
      </c>
      <c r="AM97" s="89">
        <v>47.6</v>
      </c>
      <c r="AN97" s="89">
        <v>13.3</v>
      </c>
      <c r="AO97" s="89">
        <v>40</v>
      </c>
      <c r="AP97" s="89">
        <v>0</v>
      </c>
      <c r="AQ97" s="89">
        <v>0</v>
      </c>
    </row>
    <row r="98" spans="1:52" ht="12.75" customHeight="1" x14ac:dyDescent="0.25">
      <c r="A98" s="89">
        <v>2019</v>
      </c>
      <c r="B98" s="89">
        <v>1181819</v>
      </c>
      <c r="C98" s="89">
        <v>8</v>
      </c>
      <c r="D98" s="89">
        <v>1</v>
      </c>
      <c r="E98" s="89">
        <v>0</v>
      </c>
      <c r="F98" s="89">
        <v>0</v>
      </c>
      <c r="G98" s="89">
        <v>27</v>
      </c>
      <c r="H98" s="89">
        <v>0</v>
      </c>
      <c r="I98" s="89">
        <v>2</v>
      </c>
      <c r="J98" s="89">
        <v>0</v>
      </c>
      <c r="K98" s="89" t="s">
        <v>810</v>
      </c>
      <c r="L98" s="89" t="s">
        <v>829</v>
      </c>
      <c r="M98" s="89" t="s">
        <v>1013</v>
      </c>
      <c r="N98" s="89">
        <v>81100000</v>
      </c>
      <c r="O98" s="89" t="s">
        <v>1014</v>
      </c>
      <c r="P98" s="92">
        <v>1.01011000011011E+26</v>
      </c>
      <c r="Q98" s="89">
        <v>555</v>
      </c>
      <c r="R98" s="89">
        <v>555</v>
      </c>
      <c r="S98" s="89">
        <v>555</v>
      </c>
      <c r="T98" s="89">
        <v>555</v>
      </c>
      <c r="U98" s="89">
        <v>555</v>
      </c>
      <c r="V98" s="89">
        <v>555</v>
      </c>
      <c r="W98" s="89">
        <v>555</v>
      </c>
      <c r="X98" s="89">
        <v>555</v>
      </c>
      <c r="Y98" s="89">
        <v>555</v>
      </c>
      <c r="Z98" s="89">
        <v>555</v>
      </c>
      <c r="AA98" s="89">
        <v>555</v>
      </c>
      <c r="AB98" s="89">
        <v>42.5</v>
      </c>
      <c r="AC98" s="89">
        <v>27.4</v>
      </c>
      <c r="AD98" s="89">
        <v>28.6</v>
      </c>
      <c r="AE98" s="89">
        <v>25.5</v>
      </c>
      <c r="AF98" s="89">
        <v>24</v>
      </c>
      <c r="AG98" s="89">
        <v>40</v>
      </c>
      <c r="AH98" s="89">
        <v>20</v>
      </c>
      <c r="AI98" s="89">
        <v>27</v>
      </c>
      <c r="AJ98" s="89">
        <v>35</v>
      </c>
      <c r="AK98" s="89">
        <v>25</v>
      </c>
      <c r="AL98" s="89">
        <v>47.5</v>
      </c>
      <c r="AM98" s="89">
        <v>52</v>
      </c>
      <c r="AN98" s="89">
        <v>21.7</v>
      </c>
      <c r="AO98" s="89">
        <v>25</v>
      </c>
      <c r="AP98" s="89">
        <v>20</v>
      </c>
      <c r="AQ98" s="89">
        <v>20</v>
      </c>
      <c r="AR98" s="89" t="s">
        <v>133</v>
      </c>
      <c r="AS98" s="89" t="s">
        <v>133</v>
      </c>
      <c r="AT98" s="89" t="s">
        <v>133</v>
      </c>
      <c r="AU98" s="89" t="s">
        <v>823</v>
      </c>
      <c r="AV98" s="89" t="s">
        <v>819</v>
      </c>
      <c r="AW98" s="89" t="s">
        <v>819</v>
      </c>
      <c r="AX98" s="89" t="s">
        <v>823</v>
      </c>
      <c r="AY98" s="89" t="s">
        <v>817</v>
      </c>
      <c r="AZ98" s="89" t="s">
        <v>133</v>
      </c>
    </row>
    <row r="99" spans="1:52" ht="12.75" customHeight="1" x14ac:dyDescent="0.25">
      <c r="A99" s="89">
        <v>2019</v>
      </c>
      <c r="B99" s="89">
        <v>88399</v>
      </c>
      <c r="C99" s="89">
        <v>8</v>
      </c>
      <c r="D99" s="89">
        <v>1</v>
      </c>
      <c r="E99" s="89">
        <v>0</v>
      </c>
      <c r="F99" s="89">
        <v>0</v>
      </c>
      <c r="G99" s="89">
        <v>27</v>
      </c>
      <c r="H99" s="89">
        <v>5</v>
      </c>
      <c r="I99" s="89">
        <v>3</v>
      </c>
      <c r="J99" s="89">
        <v>0</v>
      </c>
      <c r="K99" s="89" t="s">
        <v>810</v>
      </c>
      <c r="L99" s="89" t="s">
        <v>820</v>
      </c>
      <c r="M99" s="89" t="s">
        <v>939</v>
      </c>
      <c r="N99" s="89">
        <v>81100011</v>
      </c>
      <c r="O99" s="89" t="s">
        <v>1015</v>
      </c>
      <c r="P99" s="92">
        <v>8.0900109001018106E+26</v>
      </c>
      <c r="Q99" s="89">
        <v>555</v>
      </c>
      <c r="R99" s="89">
        <v>555</v>
      </c>
      <c r="S99" s="89">
        <v>555</v>
      </c>
      <c r="T99" s="89">
        <v>555</v>
      </c>
      <c r="U99" s="89">
        <v>555</v>
      </c>
      <c r="V99" s="89">
        <v>555</v>
      </c>
      <c r="W99" s="89">
        <v>555</v>
      </c>
      <c r="X99" s="89">
        <v>555</v>
      </c>
      <c r="Y99" s="89">
        <v>333</v>
      </c>
      <c r="Z99" s="89">
        <v>555</v>
      </c>
      <c r="AA99" s="89">
        <v>555</v>
      </c>
      <c r="AB99" s="89">
        <v>42.6</v>
      </c>
      <c r="AC99" s="89">
        <v>67.099999999999994</v>
      </c>
      <c r="AD99" s="89">
        <v>57.1</v>
      </c>
      <c r="AE99" s="89">
        <v>82</v>
      </c>
      <c r="AF99" s="89">
        <v>70</v>
      </c>
      <c r="AG99" s="89">
        <v>90</v>
      </c>
      <c r="AH99" s="89">
        <v>65</v>
      </c>
      <c r="AI99" s="89">
        <v>94</v>
      </c>
      <c r="AJ99" s="89">
        <v>70</v>
      </c>
      <c r="AK99" s="89">
        <v>100</v>
      </c>
      <c r="AL99" s="89">
        <v>34.4</v>
      </c>
      <c r="AM99" s="89">
        <v>31.6</v>
      </c>
      <c r="AN99" s="89">
        <v>50</v>
      </c>
      <c r="AO99" s="89">
        <v>0</v>
      </c>
      <c r="AP99" s="89">
        <v>50</v>
      </c>
      <c r="AQ99" s="89">
        <v>100</v>
      </c>
      <c r="AR99" s="89" t="s">
        <v>133</v>
      </c>
      <c r="AS99" s="89" t="s">
        <v>133</v>
      </c>
      <c r="AT99" s="89" t="s">
        <v>133</v>
      </c>
      <c r="AU99" s="89" t="s">
        <v>819</v>
      </c>
      <c r="AV99" s="89" t="s">
        <v>819</v>
      </c>
      <c r="AW99" s="89" t="s">
        <v>133</v>
      </c>
      <c r="AX99" s="89" t="s">
        <v>817</v>
      </c>
      <c r="AY99" s="89" t="s">
        <v>817</v>
      </c>
      <c r="AZ99" s="89" t="s">
        <v>817</v>
      </c>
    </row>
    <row r="100" spans="1:52" ht="12.75" customHeight="1" x14ac:dyDescent="0.25">
      <c r="A100" s="89">
        <v>2019</v>
      </c>
      <c r="B100" s="89">
        <v>102499</v>
      </c>
      <c r="C100" s="89">
        <v>8</v>
      </c>
      <c r="D100" s="89">
        <v>1</v>
      </c>
      <c r="E100" s="89">
        <v>0</v>
      </c>
      <c r="F100" s="89">
        <v>0</v>
      </c>
      <c r="G100" s="89">
        <v>27</v>
      </c>
      <c r="H100" s="89">
        <v>1</v>
      </c>
      <c r="I100" s="89">
        <v>5</v>
      </c>
      <c r="J100" s="89">
        <v>0</v>
      </c>
      <c r="K100" s="89" t="s">
        <v>810</v>
      </c>
      <c r="L100" s="89" t="s">
        <v>846</v>
      </c>
      <c r="M100" s="89" t="s">
        <v>1016</v>
      </c>
      <c r="N100" s="89">
        <v>81100011</v>
      </c>
      <c r="O100" s="89" t="s">
        <v>1017</v>
      </c>
      <c r="P100" s="92">
        <v>9.1109101011001898E+25</v>
      </c>
      <c r="Q100" s="89">
        <v>555</v>
      </c>
      <c r="R100" s="89">
        <v>555</v>
      </c>
      <c r="S100" s="89">
        <v>555</v>
      </c>
      <c r="T100" s="89">
        <v>555</v>
      </c>
      <c r="U100" s="89">
        <v>555</v>
      </c>
      <c r="V100" s="89">
        <v>555</v>
      </c>
      <c r="W100" s="89">
        <v>555</v>
      </c>
      <c r="X100" s="89">
        <v>555</v>
      </c>
      <c r="Y100" s="89">
        <v>333</v>
      </c>
      <c r="Z100" s="89">
        <v>333</v>
      </c>
      <c r="AA100" s="89">
        <v>555</v>
      </c>
      <c r="AB100" s="89">
        <v>42.6</v>
      </c>
      <c r="AC100" s="89">
        <v>48.7</v>
      </c>
      <c r="AD100" s="89">
        <v>57.1</v>
      </c>
      <c r="AE100" s="89">
        <v>36</v>
      </c>
      <c r="AF100" s="89">
        <v>16</v>
      </c>
      <c r="AG100" s="89">
        <v>80</v>
      </c>
      <c r="AH100" s="89">
        <v>0</v>
      </c>
      <c r="AI100" s="89">
        <v>56</v>
      </c>
      <c r="AJ100" s="89">
        <v>80</v>
      </c>
      <c r="AK100" s="89">
        <v>50</v>
      </c>
      <c r="AL100" s="89">
        <v>40.5</v>
      </c>
      <c r="AM100" s="89">
        <v>47.6</v>
      </c>
      <c r="AN100" s="89">
        <v>0</v>
      </c>
      <c r="AO100" s="89">
        <v>0</v>
      </c>
      <c r="AP100" s="89">
        <v>0</v>
      </c>
      <c r="AQ100" s="89">
        <v>0</v>
      </c>
      <c r="AR100" s="89" t="s">
        <v>133</v>
      </c>
      <c r="AS100" s="89" t="s">
        <v>133</v>
      </c>
      <c r="AT100" s="89" t="s">
        <v>823</v>
      </c>
      <c r="AU100" s="89" t="s">
        <v>823</v>
      </c>
      <c r="AV100" s="89" t="s">
        <v>823</v>
      </c>
      <c r="AW100" s="89" t="s">
        <v>817</v>
      </c>
      <c r="AX100" s="89" t="s">
        <v>818</v>
      </c>
      <c r="AY100" s="89" t="s">
        <v>817</v>
      </c>
      <c r="AZ100" s="89" t="s">
        <v>818</v>
      </c>
    </row>
    <row r="101" spans="1:52" ht="12.75" customHeight="1" x14ac:dyDescent="0.25">
      <c r="A101" s="89">
        <v>2019</v>
      </c>
      <c r="B101" s="89">
        <v>88399</v>
      </c>
      <c r="C101" s="89">
        <v>8</v>
      </c>
      <c r="D101" s="89">
        <v>1</v>
      </c>
      <c r="E101" s="89">
        <v>0</v>
      </c>
      <c r="F101" s="89">
        <v>0</v>
      </c>
      <c r="G101" s="89">
        <v>27</v>
      </c>
      <c r="H101" s="89">
        <v>5</v>
      </c>
      <c r="I101" s="89">
        <v>3</v>
      </c>
      <c r="J101" s="89">
        <v>0</v>
      </c>
      <c r="K101" s="89" t="s">
        <v>810</v>
      </c>
      <c r="L101" s="89" t="s">
        <v>820</v>
      </c>
      <c r="M101" s="89" t="s">
        <v>1018</v>
      </c>
      <c r="N101" s="89">
        <v>81110100</v>
      </c>
      <c r="O101" s="89" t="s">
        <v>1019</v>
      </c>
      <c r="P101" s="92">
        <v>8.1901019000018E+26</v>
      </c>
      <c r="Q101" s="89">
        <v>555</v>
      </c>
      <c r="R101" s="89">
        <v>555</v>
      </c>
      <c r="S101" s="89">
        <v>555</v>
      </c>
      <c r="T101" s="89">
        <v>555</v>
      </c>
      <c r="U101" s="89">
        <v>555</v>
      </c>
      <c r="V101" s="89">
        <v>333</v>
      </c>
      <c r="W101" s="89">
        <v>555</v>
      </c>
      <c r="X101" s="89">
        <v>555</v>
      </c>
      <c r="Y101" s="89">
        <v>333</v>
      </c>
      <c r="Z101" s="89">
        <v>333</v>
      </c>
      <c r="AA101" s="89">
        <v>333</v>
      </c>
      <c r="AB101" s="89">
        <v>42.9</v>
      </c>
      <c r="AC101" s="89">
        <v>37.299999999999997</v>
      </c>
      <c r="AD101" s="89">
        <v>57.1</v>
      </c>
      <c r="AE101" s="89">
        <v>7.5</v>
      </c>
      <c r="AF101" s="89">
        <v>6</v>
      </c>
      <c r="AG101" s="89">
        <v>30</v>
      </c>
      <c r="AH101" s="89">
        <v>0</v>
      </c>
      <c r="AI101" s="89">
        <v>9</v>
      </c>
      <c r="AJ101" s="89">
        <v>45</v>
      </c>
      <c r="AK101" s="89">
        <v>0</v>
      </c>
      <c r="AL101" s="89">
        <v>44.7</v>
      </c>
      <c r="AM101" s="89">
        <v>52.6</v>
      </c>
      <c r="AN101" s="89">
        <v>0</v>
      </c>
      <c r="AO101" s="89">
        <v>0</v>
      </c>
      <c r="AP101" s="89">
        <v>0</v>
      </c>
      <c r="AQ101" s="89">
        <v>0</v>
      </c>
      <c r="AR101" s="89" t="s">
        <v>133</v>
      </c>
      <c r="AS101" s="89" t="s">
        <v>133</v>
      </c>
      <c r="AT101" s="89" t="s">
        <v>133</v>
      </c>
      <c r="AU101" s="89" t="s">
        <v>819</v>
      </c>
      <c r="AV101" s="89" t="s">
        <v>819</v>
      </c>
      <c r="AW101" s="89" t="s">
        <v>819</v>
      </c>
      <c r="AX101" s="89" t="s">
        <v>823</v>
      </c>
      <c r="AY101" s="89" t="s">
        <v>133</v>
      </c>
      <c r="AZ101" s="89" t="s">
        <v>819</v>
      </c>
    </row>
    <row r="102" spans="1:52" ht="12.75" customHeight="1" x14ac:dyDescent="0.25">
      <c r="A102" s="89">
        <v>2019</v>
      </c>
      <c r="B102" s="89">
        <v>121880</v>
      </c>
      <c r="C102" s="89">
        <v>8</v>
      </c>
      <c r="D102" s="89">
        <v>1</v>
      </c>
      <c r="E102" s="89">
        <v>0</v>
      </c>
      <c r="F102" s="89">
        <v>0</v>
      </c>
      <c r="G102" s="89">
        <v>27</v>
      </c>
      <c r="H102" s="89">
        <v>0</v>
      </c>
      <c r="I102" s="89">
        <v>4</v>
      </c>
      <c r="J102" s="89">
        <v>0</v>
      </c>
      <c r="K102" s="89" t="s">
        <v>810</v>
      </c>
      <c r="L102" s="89" t="s">
        <v>814</v>
      </c>
      <c r="M102" s="89" t="s">
        <v>1020</v>
      </c>
      <c r="N102" s="89">
        <v>81110110</v>
      </c>
      <c r="O102" s="89" t="s">
        <v>1021</v>
      </c>
      <c r="P102" s="92">
        <v>1.9019009111011102E+26</v>
      </c>
      <c r="Q102" s="89">
        <v>555</v>
      </c>
      <c r="R102" s="89">
        <v>555</v>
      </c>
      <c r="S102" s="89">
        <v>555</v>
      </c>
      <c r="T102" s="89">
        <v>333</v>
      </c>
      <c r="U102" s="89">
        <v>555</v>
      </c>
      <c r="V102" s="89">
        <v>555</v>
      </c>
      <c r="W102" s="89">
        <v>333</v>
      </c>
      <c r="X102" s="89">
        <v>333</v>
      </c>
      <c r="Y102" s="89">
        <v>555</v>
      </c>
      <c r="Z102" s="89">
        <v>333</v>
      </c>
      <c r="AA102" s="89">
        <v>555</v>
      </c>
      <c r="AB102" s="89">
        <v>43</v>
      </c>
      <c r="AC102" s="89">
        <v>42.8</v>
      </c>
      <c r="AD102" s="89">
        <v>71.400000000000006</v>
      </c>
      <c r="AE102" s="89">
        <v>0</v>
      </c>
      <c r="AF102" s="89">
        <v>0</v>
      </c>
      <c r="AG102" s="89">
        <v>0</v>
      </c>
      <c r="AH102" s="89">
        <v>0</v>
      </c>
      <c r="AI102" s="89">
        <v>0</v>
      </c>
      <c r="AJ102" s="89">
        <v>0</v>
      </c>
      <c r="AK102" s="89">
        <v>0</v>
      </c>
      <c r="AL102" s="89">
        <v>43</v>
      </c>
      <c r="AM102" s="89">
        <v>43.5</v>
      </c>
      <c r="AN102" s="89">
        <v>40</v>
      </c>
      <c r="AO102" s="89">
        <v>70</v>
      </c>
      <c r="AP102" s="89">
        <v>0</v>
      </c>
      <c r="AQ102" s="89">
        <v>50</v>
      </c>
      <c r="AR102" s="89" t="s">
        <v>819</v>
      </c>
      <c r="AS102" s="89" t="s">
        <v>819</v>
      </c>
      <c r="AT102" s="89" t="s">
        <v>133</v>
      </c>
      <c r="AU102" s="89" t="s">
        <v>133</v>
      </c>
      <c r="AV102" s="89" t="s">
        <v>819</v>
      </c>
      <c r="AW102" s="89" t="s">
        <v>819</v>
      </c>
      <c r="AX102" s="89" t="s">
        <v>818</v>
      </c>
      <c r="AY102" s="89" t="s">
        <v>818</v>
      </c>
      <c r="AZ102" s="89" t="s">
        <v>819</v>
      </c>
    </row>
    <row r="103" spans="1:52" ht="12.75" customHeight="1" x14ac:dyDescent="0.25">
      <c r="A103" s="89">
        <v>2019</v>
      </c>
      <c r="B103" s="89">
        <v>102499</v>
      </c>
      <c r="C103" s="89">
        <v>8</v>
      </c>
      <c r="D103" s="89">
        <v>1</v>
      </c>
      <c r="E103" s="89">
        <v>0</v>
      </c>
      <c r="F103" s="89">
        <v>0</v>
      </c>
      <c r="G103" s="89">
        <v>27</v>
      </c>
      <c r="H103" s="89">
        <v>1</v>
      </c>
      <c r="I103" s="89">
        <v>5</v>
      </c>
      <c r="J103" s="89">
        <v>0</v>
      </c>
      <c r="K103" s="89" t="s">
        <v>810</v>
      </c>
      <c r="L103" s="89" t="s">
        <v>846</v>
      </c>
      <c r="M103" s="89" t="s">
        <v>1022</v>
      </c>
      <c r="N103" s="89">
        <v>80110000</v>
      </c>
      <c r="O103" s="89" t="s">
        <v>1023</v>
      </c>
      <c r="P103" s="92">
        <v>1.91009100111002E+26</v>
      </c>
      <c r="Q103" s="89">
        <v>555</v>
      </c>
      <c r="R103" s="89">
        <v>555</v>
      </c>
      <c r="S103" s="89">
        <v>555</v>
      </c>
      <c r="T103" s="89">
        <v>555</v>
      </c>
      <c r="U103" s="89">
        <v>555</v>
      </c>
      <c r="V103" s="89">
        <v>555</v>
      </c>
      <c r="W103" s="89">
        <v>555</v>
      </c>
      <c r="X103" s="89">
        <v>555</v>
      </c>
      <c r="Y103" s="89">
        <v>555</v>
      </c>
      <c r="Z103" s="89">
        <v>333</v>
      </c>
      <c r="AA103" s="89">
        <v>333</v>
      </c>
      <c r="AB103" s="89">
        <v>43.3</v>
      </c>
      <c r="AC103" s="89">
        <v>35</v>
      </c>
      <c r="AD103" s="89">
        <v>28.6</v>
      </c>
      <c r="AE103" s="89">
        <v>44.5</v>
      </c>
      <c r="AF103" s="89">
        <v>15</v>
      </c>
      <c r="AG103" s="89">
        <v>75</v>
      </c>
      <c r="AH103" s="89">
        <v>0</v>
      </c>
      <c r="AI103" s="89">
        <v>74</v>
      </c>
      <c r="AJ103" s="89">
        <v>70</v>
      </c>
      <c r="AK103" s="89">
        <v>75</v>
      </c>
      <c r="AL103" s="89">
        <v>46</v>
      </c>
      <c r="AM103" s="89">
        <v>52.4</v>
      </c>
      <c r="AN103" s="89">
        <v>10</v>
      </c>
      <c r="AO103" s="89">
        <v>30</v>
      </c>
      <c r="AP103" s="89">
        <v>0</v>
      </c>
      <c r="AQ103" s="89">
        <v>0</v>
      </c>
      <c r="AR103" s="89" t="s">
        <v>817</v>
      </c>
      <c r="AS103" s="89" t="s">
        <v>817</v>
      </c>
      <c r="AT103" s="89" t="s">
        <v>133</v>
      </c>
      <c r="AU103" s="89" t="s">
        <v>819</v>
      </c>
      <c r="AV103" s="89" t="s">
        <v>823</v>
      </c>
      <c r="AW103" s="89" t="s">
        <v>819</v>
      </c>
      <c r="AX103" s="89" t="s">
        <v>817</v>
      </c>
      <c r="AY103" s="89" t="s">
        <v>817</v>
      </c>
      <c r="AZ103" s="89" t="s">
        <v>133</v>
      </c>
    </row>
    <row r="104" spans="1:52" ht="12.75" customHeight="1" x14ac:dyDescent="0.25">
      <c r="A104" s="89">
        <v>2019</v>
      </c>
      <c r="B104" s="89">
        <v>123569</v>
      </c>
      <c r="C104" s="89">
        <v>8</v>
      </c>
      <c r="D104" s="89">
        <v>1</v>
      </c>
      <c r="E104" s="89">
        <v>0</v>
      </c>
      <c r="F104" s="89">
        <v>0</v>
      </c>
      <c r="G104" s="89">
        <v>27</v>
      </c>
      <c r="H104" s="89">
        <v>3</v>
      </c>
      <c r="I104" s="89">
        <v>4</v>
      </c>
      <c r="J104" s="89">
        <v>0</v>
      </c>
      <c r="K104" s="89" t="s">
        <v>810</v>
      </c>
      <c r="L104" s="89" t="s">
        <v>824</v>
      </c>
      <c r="M104" s="89" t="s">
        <v>1024</v>
      </c>
      <c r="N104" s="89">
        <v>81010111</v>
      </c>
      <c r="O104" s="89" t="s">
        <v>1025</v>
      </c>
      <c r="P104" s="92">
        <v>8.0100000901089002E+26</v>
      </c>
      <c r="Q104" s="89">
        <v>555</v>
      </c>
      <c r="R104" s="89">
        <v>555</v>
      </c>
      <c r="S104" s="89">
        <v>555</v>
      </c>
      <c r="T104" s="89">
        <v>555</v>
      </c>
      <c r="U104" s="89">
        <v>555</v>
      </c>
      <c r="V104" s="89">
        <v>555</v>
      </c>
      <c r="W104" s="89">
        <v>555</v>
      </c>
      <c r="X104" s="89">
        <v>555</v>
      </c>
      <c r="Y104" s="89">
        <v>555</v>
      </c>
      <c r="Z104" s="89">
        <v>666</v>
      </c>
      <c r="AA104" s="89">
        <v>555</v>
      </c>
      <c r="AB104" s="89">
        <v>43.4</v>
      </c>
      <c r="AC104" s="89">
        <v>73.2</v>
      </c>
      <c r="AD104" s="89">
        <v>71.400000000000006</v>
      </c>
      <c r="AE104" s="89">
        <v>76</v>
      </c>
      <c r="AF104" s="89">
        <v>58</v>
      </c>
      <c r="AG104" s="89">
        <v>30</v>
      </c>
      <c r="AH104" s="89">
        <v>65</v>
      </c>
      <c r="AI104" s="89">
        <v>94</v>
      </c>
      <c r="AJ104" s="89">
        <v>70</v>
      </c>
      <c r="AK104" s="89">
        <v>100</v>
      </c>
      <c r="AL104" s="89">
        <v>33.4</v>
      </c>
      <c r="AM104" s="89">
        <v>30</v>
      </c>
      <c r="AN104" s="89">
        <v>52.5</v>
      </c>
      <c r="AO104" s="89">
        <v>50</v>
      </c>
      <c r="AP104" s="89">
        <v>0</v>
      </c>
      <c r="AQ104" s="89">
        <v>55</v>
      </c>
      <c r="AR104" s="89" t="s">
        <v>133</v>
      </c>
      <c r="AS104" s="89" t="s">
        <v>817</v>
      </c>
      <c r="AT104" s="89" t="s">
        <v>133</v>
      </c>
      <c r="AU104" s="89" t="s">
        <v>823</v>
      </c>
      <c r="AV104" s="89" t="s">
        <v>823</v>
      </c>
      <c r="AW104" s="89" t="s">
        <v>817</v>
      </c>
      <c r="AX104" s="89" t="s">
        <v>823</v>
      </c>
      <c r="AY104" s="89" t="s">
        <v>817</v>
      </c>
      <c r="AZ104" s="89" t="s">
        <v>817</v>
      </c>
    </row>
    <row r="105" spans="1:52" ht="12.75" customHeight="1" x14ac:dyDescent="0.25">
      <c r="A105" s="89">
        <v>2019</v>
      </c>
      <c r="B105" s="89">
        <v>121880</v>
      </c>
      <c r="C105" s="89">
        <v>8</v>
      </c>
      <c r="D105" s="89">
        <v>1</v>
      </c>
      <c r="E105" s="89">
        <v>0</v>
      </c>
      <c r="F105" s="89">
        <v>0</v>
      </c>
      <c r="G105" s="89">
        <v>27</v>
      </c>
      <c r="H105" s="89">
        <v>0</v>
      </c>
      <c r="I105" s="89">
        <v>4</v>
      </c>
      <c r="J105" s="89">
        <v>0</v>
      </c>
      <c r="K105" s="89" t="s">
        <v>810</v>
      </c>
      <c r="L105" s="89" t="s">
        <v>814</v>
      </c>
      <c r="M105" s="89" t="s">
        <v>1026</v>
      </c>
      <c r="N105" s="89">
        <v>81110011</v>
      </c>
      <c r="O105" s="89" t="s">
        <v>1027</v>
      </c>
      <c r="P105" s="92">
        <v>1.91190190010001E+26</v>
      </c>
      <c r="Q105" s="89">
        <v>555</v>
      </c>
      <c r="R105" s="89">
        <v>555</v>
      </c>
      <c r="S105" s="89">
        <v>555</v>
      </c>
      <c r="T105" s="89">
        <v>555</v>
      </c>
      <c r="U105" s="89">
        <v>555</v>
      </c>
      <c r="V105" s="89">
        <v>555</v>
      </c>
      <c r="W105" s="89">
        <v>555</v>
      </c>
      <c r="X105" s="89">
        <v>555</v>
      </c>
      <c r="Y105" s="89">
        <v>555</v>
      </c>
      <c r="Z105" s="89">
        <v>555</v>
      </c>
      <c r="AA105" s="89">
        <v>555</v>
      </c>
      <c r="AB105" s="89">
        <v>43.7</v>
      </c>
      <c r="AC105" s="89">
        <v>57.6</v>
      </c>
      <c r="AD105" s="89">
        <v>71.400000000000006</v>
      </c>
      <c r="AE105" s="89">
        <v>37</v>
      </c>
      <c r="AF105" s="89">
        <v>43</v>
      </c>
      <c r="AG105" s="89">
        <v>55</v>
      </c>
      <c r="AH105" s="89">
        <v>40</v>
      </c>
      <c r="AI105" s="89">
        <v>31</v>
      </c>
      <c r="AJ105" s="89">
        <v>55</v>
      </c>
      <c r="AK105" s="89">
        <v>25</v>
      </c>
      <c r="AL105" s="89">
        <v>39.1</v>
      </c>
      <c r="AM105" s="89">
        <v>34.799999999999997</v>
      </c>
      <c r="AN105" s="89">
        <v>63.3</v>
      </c>
      <c r="AO105" s="89">
        <v>50</v>
      </c>
      <c r="AP105" s="89">
        <v>90</v>
      </c>
      <c r="AQ105" s="89">
        <v>50</v>
      </c>
      <c r="AR105" s="89" t="s">
        <v>133</v>
      </c>
      <c r="AS105" s="89" t="s">
        <v>819</v>
      </c>
      <c r="AT105" s="89" t="s">
        <v>133</v>
      </c>
      <c r="AU105" s="89" t="s">
        <v>823</v>
      </c>
      <c r="AV105" s="89" t="s">
        <v>823</v>
      </c>
      <c r="AW105" s="89" t="s">
        <v>819</v>
      </c>
      <c r="AX105" s="89" t="s">
        <v>819</v>
      </c>
      <c r="AY105" s="89" t="s">
        <v>817</v>
      </c>
      <c r="AZ105" s="89" t="s">
        <v>133</v>
      </c>
    </row>
    <row r="106" spans="1:52" ht="12.75" customHeight="1" x14ac:dyDescent="0.25">
      <c r="A106" s="89">
        <v>2019</v>
      </c>
      <c r="B106" s="89">
        <v>121880</v>
      </c>
      <c r="C106" s="89">
        <v>8</v>
      </c>
      <c r="D106" s="89">
        <v>1</v>
      </c>
      <c r="E106" s="89">
        <v>0</v>
      </c>
      <c r="F106" s="89">
        <v>0</v>
      </c>
      <c r="G106" s="89">
        <v>27</v>
      </c>
      <c r="H106" s="89">
        <v>0</v>
      </c>
      <c r="I106" s="89">
        <v>4</v>
      </c>
      <c r="J106" s="89">
        <v>0</v>
      </c>
      <c r="K106" s="89" t="s">
        <v>810</v>
      </c>
      <c r="L106" s="89" t="s">
        <v>814</v>
      </c>
      <c r="M106" s="89" t="s">
        <v>1028</v>
      </c>
      <c r="N106" s="89">
        <v>81100011</v>
      </c>
      <c r="O106" s="89" t="s">
        <v>1029</v>
      </c>
      <c r="P106" s="92">
        <v>1.9119009111100101E+26</v>
      </c>
      <c r="Q106" s="89">
        <v>555</v>
      </c>
      <c r="R106" s="89">
        <v>555</v>
      </c>
      <c r="S106" s="89">
        <v>555</v>
      </c>
      <c r="T106" s="89">
        <v>555</v>
      </c>
      <c r="U106" s="89">
        <v>555</v>
      </c>
      <c r="V106" s="89">
        <v>333</v>
      </c>
      <c r="W106" s="89">
        <v>555</v>
      </c>
      <c r="X106" s="89">
        <v>555</v>
      </c>
      <c r="Y106" s="89">
        <v>333</v>
      </c>
      <c r="Z106" s="89">
        <v>333</v>
      </c>
      <c r="AA106" s="89">
        <v>333</v>
      </c>
      <c r="AB106" s="89">
        <v>43.7</v>
      </c>
      <c r="AC106" s="89">
        <v>52.9</v>
      </c>
      <c r="AD106" s="89">
        <v>57.1</v>
      </c>
      <c r="AE106" s="89">
        <v>46.5</v>
      </c>
      <c r="AF106" s="89">
        <v>62</v>
      </c>
      <c r="AG106" s="89">
        <v>50</v>
      </c>
      <c r="AH106" s="89">
        <v>65</v>
      </c>
      <c r="AI106" s="89">
        <v>31</v>
      </c>
      <c r="AJ106" s="89">
        <v>55</v>
      </c>
      <c r="AK106" s="89">
        <v>25</v>
      </c>
      <c r="AL106" s="89">
        <v>40.6</v>
      </c>
      <c r="AM106" s="89">
        <v>47.8</v>
      </c>
      <c r="AN106" s="89">
        <v>0</v>
      </c>
      <c r="AO106" s="89">
        <v>0</v>
      </c>
      <c r="AP106" s="89">
        <v>0</v>
      </c>
      <c r="AQ106" s="89">
        <v>0</v>
      </c>
      <c r="AR106" s="89" t="s">
        <v>819</v>
      </c>
      <c r="AS106" s="89" t="s">
        <v>133</v>
      </c>
      <c r="AT106" s="89" t="s">
        <v>133</v>
      </c>
      <c r="AU106" s="89" t="s">
        <v>819</v>
      </c>
      <c r="AV106" s="89" t="s">
        <v>819</v>
      </c>
      <c r="AW106" s="89" t="s">
        <v>819</v>
      </c>
      <c r="AX106" s="89" t="s">
        <v>819</v>
      </c>
      <c r="AY106" s="89" t="s">
        <v>817</v>
      </c>
      <c r="AZ106" s="89" t="s">
        <v>819</v>
      </c>
    </row>
    <row r="107" spans="1:52" ht="12.75" customHeight="1" x14ac:dyDescent="0.25">
      <c r="A107" s="89">
        <v>2019</v>
      </c>
      <c r="B107" s="89">
        <v>121884</v>
      </c>
      <c r="C107" s="89">
        <v>8</v>
      </c>
      <c r="D107" s="89">
        <v>1</v>
      </c>
      <c r="E107" s="89">
        <v>0</v>
      </c>
      <c r="F107" s="89">
        <v>0</v>
      </c>
      <c r="G107" s="89">
        <v>27</v>
      </c>
      <c r="H107" s="89">
        <v>1</v>
      </c>
      <c r="I107" s="89">
        <v>3</v>
      </c>
      <c r="J107" s="89">
        <v>0</v>
      </c>
      <c r="K107" s="89" t="s">
        <v>810</v>
      </c>
      <c r="L107" s="89" t="s">
        <v>851</v>
      </c>
      <c r="M107" s="89" t="s">
        <v>1030</v>
      </c>
      <c r="N107" s="89">
        <v>81100100</v>
      </c>
      <c r="O107" s="89" t="s">
        <v>1031</v>
      </c>
      <c r="P107" s="92">
        <v>1.11111000110001E+26</v>
      </c>
      <c r="Q107" s="89">
        <v>555</v>
      </c>
      <c r="R107" s="89">
        <v>555</v>
      </c>
      <c r="S107" s="89">
        <v>555</v>
      </c>
      <c r="T107" s="89">
        <v>555</v>
      </c>
      <c r="U107" s="89">
        <v>555</v>
      </c>
      <c r="V107" s="89">
        <v>555</v>
      </c>
      <c r="W107" s="89">
        <v>555</v>
      </c>
      <c r="X107" s="89">
        <v>555</v>
      </c>
      <c r="Y107" s="89">
        <v>555</v>
      </c>
      <c r="Z107" s="89">
        <v>555</v>
      </c>
      <c r="AA107" s="89">
        <v>555</v>
      </c>
      <c r="AB107" s="89">
        <v>43.7</v>
      </c>
      <c r="AC107" s="89">
        <v>36.9</v>
      </c>
      <c r="AD107" s="89">
        <v>42.9</v>
      </c>
      <c r="AE107" s="89">
        <v>28</v>
      </c>
      <c r="AF107" s="89">
        <v>7</v>
      </c>
      <c r="AG107" s="89">
        <v>35</v>
      </c>
      <c r="AH107" s="89">
        <v>0</v>
      </c>
      <c r="AI107" s="89">
        <v>49</v>
      </c>
      <c r="AJ107" s="89">
        <v>45</v>
      </c>
      <c r="AK107" s="89">
        <v>50</v>
      </c>
      <c r="AL107" s="89">
        <v>45.9</v>
      </c>
      <c r="AM107" s="89">
        <v>47.8</v>
      </c>
      <c r="AN107" s="89">
        <v>35</v>
      </c>
      <c r="AO107" s="89">
        <v>25</v>
      </c>
      <c r="AP107" s="89">
        <v>30</v>
      </c>
      <c r="AQ107" s="89">
        <v>50</v>
      </c>
      <c r="AR107" s="89" t="s">
        <v>133</v>
      </c>
      <c r="AS107" s="89" t="s">
        <v>133</v>
      </c>
      <c r="AT107" s="89" t="s">
        <v>823</v>
      </c>
      <c r="AU107" s="89" t="s">
        <v>817</v>
      </c>
      <c r="AV107" s="89" t="s">
        <v>133</v>
      </c>
      <c r="AW107" s="89" t="s">
        <v>133</v>
      </c>
      <c r="AX107" s="89" t="s">
        <v>817</v>
      </c>
      <c r="AY107" s="89" t="s">
        <v>133</v>
      </c>
      <c r="AZ107" s="89" t="s">
        <v>819</v>
      </c>
    </row>
    <row r="108" spans="1:52" ht="12.75" customHeight="1" x14ac:dyDescent="0.25">
      <c r="A108" s="89">
        <v>2019</v>
      </c>
      <c r="B108" s="89">
        <v>123569</v>
      </c>
      <c r="C108" s="89">
        <v>8</v>
      </c>
      <c r="D108" s="89">
        <v>1</v>
      </c>
      <c r="E108" s="89">
        <v>0</v>
      </c>
      <c r="F108" s="89">
        <v>0</v>
      </c>
      <c r="G108" s="89">
        <v>27</v>
      </c>
      <c r="H108" s="89">
        <v>3</v>
      </c>
      <c r="I108" s="89">
        <v>4</v>
      </c>
      <c r="J108" s="89">
        <v>0</v>
      </c>
      <c r="K108" s="89" t="s">
        <v>810</v>
      </c>
      <c r="L108" s="89" t="s">
        <v>824</v>
      </c>
      <c r="M108" s="89" t="s">
        <v>1032</v>
      </c>
      <c r="N108" s="89">
        <v>81010011</v>
      </c>
      <c r="O108" s="89" t="s">
        <v>1033</v>
      </c>
      <c r="P108" s="92">
        <v>8.1100110911189104E+26</v>
      </c>
      <c r="Q108" s="89">
        <v>555</v>
      </c>
      <c r="R108" s="89">
        <v>555</v>
      </c>
      <c r="S108" s="89">
        <v>555</v>
      </c>
      <c r="T108" s="89">
        <v>333</v>
      </c>
      <c r="U108" s="89">
        <v>555</v>
      </c>
      <c r="V108" s="89">
        <v>555</v>
      </c>
      <c r="W108" s="89">
        <v>333</v>
      </c>
      <c r="X108" s="89">
        <v>333</v>
      </c>
      <c r="Y108" s="89">
        <v>333</v>
      </c>
      <c r="Z108" s="89">
        <v>666</v>
      </c>
      <c r="AA108" s="89">
        <v>555</v>
      </c>
      <c r="AB108" s="89">
        <v>43.7</v>
      </c>
      <c r="AC108" s="89">
        <v>34.299999999999997</v>
      </c>
      <c r="AD108" s="89">
        <v>57.1</v>
      </c>
      <c r="AE108" s="89">
        <v>0</v>
      </c>
      <c r="AF108" s="89">
        <v>0</v>
      </c>
      <c r="AG108" s="89">
        <v>0</v>
      </c>
      <c r="AH108" s="89">
        <v>0</v>
      </c>
      <c r="AI108" s="89">
        <v>0</v>
      </c>
      <c r="AJ108" s="89">
        <v>0</v>
      </c>
      <c r="AK108" s="89">
        <v>0</v>
      </c>
      <c r="AL108" s="89">
        <v>46.8</v>
      </c>
      <c r="AM108" s="89">
        <v>55</v>
      </c>
      <c r="AN108" s="89">
        <v>0</v>
      </c>
      <c r="AO108" s="89">
        <v>0</v>
      </c>
      <c r="AP108" s="89">
        <v>0</v>
      </c>
      <c r="AQ108" s="89">
        <v>0</v>
      </c>
      <c r="AR108" s="89" t="s">
        <v>133</v>
      </c>
      <c r="AS108" s="89" t="s">
        <v>133</v>
      </c>
      <c r="AT108" s="89" t="s">
        <v>133</v>
      </c>
      <c r="AU108" s="89" t="s">
        <v>819</v>
      </c>
      <c r="AV108" s="89" t="s">
        <v>819</v>
      </c>
      <c r="AW108" s="89" t="s">
        <v>133</v>
      </c>
      <c r="AX108" s="89" t="s">
        <v>823</v>
      </c>
      <c r="AY108" s="89" t="s">
        <v>817</v>
      </c>
      <c r="AZ108" s="89" t="s">
        <v>817</v>
      </c>
    </row>
    <row r="109" spans="1:52" ht="12.75" customHeight="1" x14ac:dyDescent="0.25">
      <c r="A109" s="89">
        <v>2019</v>
      </c>
      <c r="B109" s="89">
        <v>121884</v>
      </c>
      <c r="C109" s="89">
        <v>8</v>
      </c>
      <c r="D109" s="89">
        <v>1</v>
      </c>
      <c r="E109" s="89">
        <v>0</v>
      </c>
      <c r="F109" s="89">
        <v>0</v>
      </c>
      <c r="G109" s="89">
        <v>27</v>
      </c>
      <c r="H109" s="89">
        <v>1</v>
      </c>
      <c r="I109" s="89">
        <v>3</v>
      </c>
      <c r="J109" s="89">
        <v>0</v>
      </c>
      <c r="K109" s="89" t="s">
        <v>810</v>
      </c>
      <c r="L109" s="89" t="s">
        <v>851</v>
      </c>
      <c r="M109" s="89" t="s">
        <v>1034</v>
      </c>
      <c r="N109" s="89">
        <v>81010011</v>
      </c>
      <c r="O109" s="89" t="s">
        <v>1035</v>
      </c>
      <c r="P109" s="92">
        <v>1.10010001118002E+22</v>
      </c>
      <c r="Q109" s="89">
        <v>555</v>
      </c>
      <c r="R109" s="89">
        <v>555</v>
      </c>
      <c r="S109" s="89">
        <v>555</v>
      </c>
      <c r="T109" s="89">
        <v>555</v>
      </c>
      <c r="U109" s="89">
        <v>555</v>
      </c>
      <c r="V109" s="89">
        <v>555</v>
      </c>
      <c r="W109" s="89">
        <v>555</v>
      </c>
      <c r="X109" s="89">
        <v>555</v>
      </c>
      <c r="Y109" s="89">
        <v>555</v>
      </c>
      <c r="Z109" s="89">
        <v>555</v>
      </c>
      <c r="AA109" s="89">
        <v>555</v>
      </c>
      <c r="AB109" s="89">
        <v>43.9</v>
      </c>
      <c r="AC109" s="89">
        <v>54.9</v>
      </c>
      <c r="AD109" s="89">
        <v>57.1</v>
      </c>
      <c r="AE109" s="89">
        <v>51.5</v>
      </c>
      <c r="AF109" s="89">
        <v>29</v>
      </c>
      <c r="AG109" s="89">
        <v>65</v>
      </c>
      <c r="AH109" s="89">
        <v>20</v>
      </c>
      <c r="AI109" s="89">
        <v>74</v>
      </c>
      <c r="AJ109" s="89">
        <v>70</v>
      </c>
      <c r="AK109" s="89">
        <v>75</v>
      </c>
      <c r="AL109" s="89">
        <v>40.200000000000003</v>
      </c>
      <c r="AM109" s="89">
        <v>43.5</v>
      </c>
      <c r="AN109" s="89">
        <v>21.7</v>
      </c>
      <c r="AO109" s="89">
        <v>0</v>
      </c>
      <c r="AP109" s="89">
        <v>65</v>
      </c>
      <c r="AQ109" s="89">
        <v>0</v>
      </c>
      <c r="AR109" s="89" t="s">
        <v>133</v>
      </c>
      <c r="AS109" s="89" t="s">
        <v>817</v>
      </c>
      <c r="AT109" s="89" t="s">
        <v>133</v>
      </c>
      <c r="AU109" s="89" t="s">
        <v>823</v>
      </c>
      <c r="AV109" s="89" t="s">
        <v>823</v>
      </c>
      <c r="AW109" s="89" t="s">
        <v>819</v>
      </c>
      <c r="AX109" s="89" t="s">
        <v>817</v>
      </c>
      <c r="AY109" s="89" t="s">
        <v>818</v>
      </c>
      <c r="AZ109" s="89" t="s">
        <v>133</v>
      </c>
    </row>
    <row r="110" spans="1:52" ht="12.75" customHeight="1" x14ac:dyDescent="0.25">
      <c r="A110" s="89">
        <v>2019</v>
      </c>
      <c r="B110" s="89">
        <v>88399</v>
      </c>
      <c r="C110" s="89">
        <v>8</v>
      </c>
      <c r="D110" s="89">
        <v>1</v>
      </c>
      <c r="E110" s="89">
        <v>0</v>
      </c>
      <c r="F110" s="89">
        <v>0</v>
      </c>
      <c r="G110" s="89">
        <v>27</v>
      </c>
      <c r="H110" s="89">
        <v>5</v>
      </c>
      <c r="I110" s="89">
        <v>3</v>
      </c>
      <c r="J110" s="89">
        <v>0</v>
      </c>
      <c r="K110" s="89" t="s">
        <v>810</v>
      </c>
      <c r="L110" s="89" t="s">
        <v>820</v>
      </c>
      <c r="M110" s="89" t="s">
        <v>1036</v>
      </c>
      <c r="N110" s="89">
        <v>80111111</v>
      </c>
      <c r="O110" s="89" t="s">
        <v>1037</v>
      </c>
      <c r="P110" s="92">
        <v>8.0900109110107994E+26</v>
      </c>
      <c r="Q110" s="89">
        <v>555</v>
      </c>
      <c r="R110" s="89">
        <v>555</v>
      </c>
      <c r="S110" s="89">
        <v>555</v>
      </c>
      <c r="T110" s="89">
        <v>555</v>
      </c>
      <c r="U110" s="89">
        <v>555</v>
      </c>
      <c r="V110" s="89">
        <v>555</v>
      </c>
      <c r="W110" s="89">
        <v>555</v>
      </c>
      <c r="X110" s="89">
        <v>555</v>
      </c>
      <c r="Y110" s="89">
        <v>555</v>
      </c>
      <c r="Z110" s="89">
        <v>555</v>
      </c>
      <c r="AA110" s="89">
        <v>555</v>
      </c>
      <c r="AB110" s="89">
        <v>44</v>
      </c>
      <c r="AC110" s="89">
        <v>68.400000000000006</v>
      </c>
      <c r="AD110" s="89">
        <v>85.7</v>
      </c>
      <c r="AE110" s="89">
        <v>42.5</v>
      </c>
      <c r="AF110" s="89">
        <v>14</v>
      </c>
      <c r="AG110" s="89">
        <v>70</v>
      </c>
      <c r="AH110" s="89">
        <v>0</v>
      </c>
      <c r="AI110" s="89">
        <v>71</v>
      </c>
      <c r="AJ110" s="89">
        <v>55</v>
      </c>
      <c r="AK110" s="89">
        <v>75</v>
      </c>
      <c r="AL110" s="89">
        <v>35.799999999999997</v>
      </c>
      <c r="AM110" s="89">
        <v>36.799999999999997</v>
      </c>
      <c r="AN110" s="89">
        <v>30</v>
      </c>
      <c r="AO110" s="89">
        <v>0</v>
      </c>
      <c r="AP110" s="89">
        <v>20</v>
      </c>
      <c r="AQ110" s="89">
        <v>70</v>
      </c>
      <c r="AR110" s="89" t="s">
        <v>133</v>
      </c>
      <c r="AS110" s="89" t="s">
        <v>817</v>
      </c>
      <c r="AT110" s="89" t="s">
        <v>133</v>
      </c>
      <c r="AU110" s="89" t="s">
        <v>819</v>
      </c>
      <c r="AV110" s="89" t="s">
        <v>823</v>
      </c>
      <c r="AW110" s="89" t="s">
        <v>819</v>
      </c>
      <c r="AX110" s="89" t="s">
        <v>819</v>
      </c>
      <c r="AY110" s="89" t="s">
        <v>818</v>
      </c>
      <c r="AZ110" s="89" t="s">
        <v>817</v>
      </c>
    </row>
    <row r="111" spans="1:52" ht="12.75" customHeight="1" x14ac:dyDescent="0.25">
      <c r="A111" s="89">
        <v>2019</v>
      </c>
      <c r="B111" s="89">
        <v>121880</v>
      </c>
      <c r="C111" s="89">
        <v>8</v>
      </c>
      <c r="D111" s="89">
        <v>1</v>
      </c>
      <c r="E111" s="89">
        <v>0</v>
      </c>
      <c r="F111" s="89">
        <v>0</v>
      </c>
      <c r="G111" s="89">
        <v>27</v>
      </c>
      <c r="H111" s="89">
        <v>0</v>
      </c>
      <c r="I111" s="89">
        <v>4</v>
      </c>
      <c r="J111" s="89">
        <v>0</v>
      </c>
      <c r="K111" s="89" t="s">
        <v>810</v>
      </c>
      <c r="L111" s="89" t="s">
        <v>814</v>
      </c>
      <c r="M111" s="89" t="s">
        <v>1038</v>
      </c>
      <c r="N111" s="89">
        <v>81101101</v>
      </c>
      <c r="O111" s="89" t="s">
        <v>1039</v>
      </c>
      <c r="P111" s="92">
        <v>1.90090191011E+26</v>
      </c>
      <c r="Q111" s="89">
        <v>555</v>
      </c>
      <c r="R111" s="89">
        <v>555</v>
      </c>
      <c r="S111" s="89">
        <v>555</v>
      </c>
      <c r="T111" s="89">
        <v>555</v>
      </c>
      <c r="U111" s="89">
        <v>555</v>
      </c>
      <c r="V111" s="89">
        <v>555</v>
      </c>
      <c r="W111" s="89">
        <v>555</v>
      </c>
      <c r="X111" s="89">
        <v>555</v>
      </c>
      <c r="Y111" s="89">
        <v>555</v>
      </c>
      <c r="Z111" s="89">
        <v>555</v>
      </c>
      <c r="AA111" s="89">
        <v>555</v>
      </c>
      <c r="AB111" s="89">
        <v>44</v>
      </c>
      <c r="AC111" s="89">
        <v>58.4</v>
      </c>
      <c r="AD111" s="89">
        <v>71.400000000000006</v>
      </c>
      <c r="AE111" s="89">
        <v>39</v>
      </c>
      <c r="AF111" s="89">
        <v>62</v>
      </c>
      <c r="AG111" s="89">
        <v>50</v>
      </c>
      <c r="AH111" s="89">
        <v>65</v>
      </c>
      <c r="AI111" s="89">
        <v>16</v>
      </c>
      <c r="AJ111" s="89">
        <v>80</v>
      </c>
      <c r="AK111" s="89">
        <v>0</v>
      </c>
      <c r="AL111" s="89">
        <v>39.200000000000003</v>
      </c>
      <c r="AM111" s="89">
        <v>39.1</v>
      </c>
      <c r="AN111" s="89">
        <v>40</v>
      </c>
      <c r="AO111" s="89">
        <v>0</v>
      </c>
      <c r="AP111" s="89">
        <v>70</v>
      </c>
      <c r="AQ111" s="89">
        <v>50</v>
      </c>
      <c r="AR111" s="89" t="s">
        <v>133</v>
      </c>
      <c r="AS111" s="89" t="s">
        <v>817</v>
      </c>
      <c r="AT111" s="89" t="s">
        <v>133</v>
      </c>
      <c r="AU111" s="89" t="s">
        <v>823</v>
      </c>
      <c r="AV111" s="89" t="s">
        <v>819</v>
      </c>
      <c r="AW111" s="89" t="s">
        <v>817</v>
      </c>
      <c r="AX111" s="89" t="s">
        <v>818</v>
      </c>
      <c r="AY111" s="89" t="s">
        <v>817</v>
      </c>
      <c r="AZ111" s="89" t="s">
        <v>133</v>
      </c>
    </row>
    <row r="112" spans="1:52" ht="12.75" customHeight="1" x14ac:dyDescent="0.25">
      <c r="A112" s="89">
        <v>2019</v>
      </c>
      <c r="B112" s="89">
        <v>121880</v>
      </c>
      <c r="C112" s="89">
        <v>8</v>
      </c>
      <c r="D112" s="89">
        <v>1</v>
      </c>
      <c r="E112" s="89">
        <v>0</v>
      </c>
      <c r="F112" s="89">
        <v>0</v>
      </c>
      <c r="G112" s="89">
        <v>27</v>
      </c>
      <c r="H112" s="89">
        <v>0</v>
      </c>
      <c r="I112" s="89">
        <v>4</v>
      </c>
      <c r="J112" s="89">
        <v>0</v>
      </c>
      <c r="K112" s="89" t="s">
        <v>810</v>
      </c>
      <c r="L112" s="89" t="s">
        <v>814</v>
      </c>
      <c r="M112" s="89" t="s">
        <v>1040</v>
      </c>
      <c r="N112" s="89">
        <v>81100011</v>
      </c>
      <c r="O112" s="89" t="s">
        <v>1041</v>
      </c>
      <c r="P112" s="92">
        <v>9.1190090101000999E+25</v>
      </c>
      <c r="Q112" s="89">
        <v>555</v>
      </c>
      <c r="R112" s="89">
        <v>555</v>
      </c>
      <c r="S112" s="89">
        <v>555</v>
      </c>
      <c r="T112" s="89">
        <v>555</v>
      </c>
      <c r="U112" s="89">
        <v>555</v>
      </c>
      <c r="V112" s="89">
        <v>555</v>
      </c>
      <c r="W112" s="89">
        <v>333</v>
      </c>
      <c r="X112" s="89">
        <v>555</v>
      </c>
      <c r="Y112" s="89">
        <v>555</v>
      </c>
      <c r="Z112" s="89">
        <v>333</v>
      </c>
      <c r="AA112" s="89">
        <v>555</v>
      </c>
      <c r="AB112" s="89">
        <v>44.1</v>
      </c>
      <c r="AC112" s="89">
        <v>45.9</v>
      </c>
      <c r="AD112" s="89">
        <v>57.1</v>
      </c>
      <c r="AE112" s="89">
        <v>29</v>
      </c>
      <c r="AF112" s="89">
        <v>0</v>
      </c>
      <c r="AG112" s="89">
        <v>0</v>
      </c>
      <c r="AH112" s="89">
        <v>0</v>
      </c>
      <c r="AI112" s="89">
        <v>58</v>
      </c>
      <c r="AJ112" s="89">
        <v>90</v>
      </c>
      <c r="AK112" s="89">
        <v>50</v>
      </c>
      <c r="AL112" s="89">
        <v>43.5</v>
      </c>
      <c r="AM112" s="89">
        <v>43.5</v>
      </c>
      <c r="AN112" s="89">
        <v>43.3</v>
      </c>
      <c r="AO112" s="89">
        <v>80</v>
      </c>
      <c r="AP112" s="89">
        <v>0</v>
      </c>
      <c r="AQ112" s="89">
        <v>50</v>
      </c>
      <c r="AR112" s="89" t="s">
        <v>133</v>
      </c>
      <c r="AS112" s="89" t="s">
        <v>133</v>
      </c>
      <c r="AT112" s="89" t="s">
        <v>133</v>
      </c>
      <c r="AU112" s="89" t="s">
        <v>819</v>
      </c>
      <c r="AV112" s="89" t="s">
        <v>819</v>
      </c>
      <c r="AW112" s="89" t="s">
        <v>819</v>
      </c>
      <c r="AX112" s="89" t="s">
        <v>817</v>
      </c>
      <c r="AY112" s="89" t="s">
        <v>817</v>
      </c>
      <c r="AZ112" s="89" t="s">
        <v>817</v>
      </c>
    </row>
    <row r="113" spans="1:52" ht="12.75" customHeight="1" x14ac:dyDescent="0.25">
      <c r="A113" s="89">
        <v>2019</v>
      </c>
      <c r="B113" s="89">
        <v>88399</v>
      </c>
      <c r="C113" s="89">
        <v>8</v>
      </c>
      <c r="D113" s="89">
        <v>1</v>
      </c>
      <c r="E113" s="89">
        <v>0</v>
      </c>
      <c r="F113" s="89">
        <v>0</v>
      </c>
      <c r="G113" s="89">
        <v>27</v>
      </c>
      <c r="H113" s="89">
        <v>5</v>
      </c>
      <c r="I113" s="89">
        <v>3</v>
      </c>
      <c r="J113" s="89">
        <v>0</v>
      </c>
      <c r="K113" s="89" t="s">
        <v>810</v>
      </c>
      <c r="L113" s="89" t="s">
        <v>820</v>
      </c>
      <c r="M113" s="89" t="s">
        <v>1042</v>
      </c>
      <c r="N113" s="89">
        <v>80110111</v>
      </c>
      <c r="O113" s="89" t="s">
        <v>1043</v>
      </c>
      <c r="P113" s="92">
        <v>8.0900109110007994E+26</v>
      </c>
      <c r="Q113" s="89">
        <v>555</v>
      </c>
      <c r="R113" s="89">
        <v>555</v>
      </c>
      <c r="S113" s="89">
        <v>555</v>
      </c>
      <c r="T113" s="89">
        <v>555</v>
      </c>
      <c r="U113" s="89">
        <v>555</v>
      </c>
      <c r="V113" s="89">
        <v>555</v>
      </c>
      <c r="W113" s="89">
        <v>555</v>
      </c>
      <c r="X113" s="89">
        <v>555</v>
      </c>
      <c r="Y113" s="89">
        <v>336</v>
      </c>
      <c r="Z113" s="89">
        <v>333</v>
      </c>
      <c r="AA113" s="89">
        <v>555</v>
      </c>
      <c r="AB113" s="89">
        <v>44.3</v>
      </c>
      <c r="AC113" s="89">
        <v>68.2</v>
      </c>
      <c r="AD113" s="89">
        <v>71.400000000000006</v>
      </c>
      <c r="AE113" s="89">
        <v>63.5</v>
      </c>
      <c r="AF113" s="89">
        <v>91</v>
      </c>
      <c r="AG113" s="89">
        <v>95</v>
      </c>
      <c r="AH113" s="89">
        <v>90</v>
      </c>
      <c r="AI113" s="89">
        <v>36</v>
      </c>
      <c r="AJ113" s="89">
        <v>80</v>
      </c>
      <c r="AK113" s="89">
        <v>25</v>
      </c>
      <c r="AL113" s="89">
        <v>36.299999999999997</v>
      </c>
      <c r="AM113" s="89">
        <v>36.799999999999997</v>
      </c>
      <c r="AN113" s="89">
        <v>33.299999999999997</v>
      </c>
      <c r="AO113" s="89">
        <v>0</v>
      </c>
      <c r="AP113" s="89">
        <v>0</v>
      </c>
      <c r="AQ113" s="89">
        <v>100</v>
      </c>
      <c r="AR113" s="89" t="s">
        <v>817</v>
      </c>
      <c r="AS113" s="89" t="s">
        <v>817</v>
      </c>
      <c r="AT113" s="89" t="s">
        <v>823</v>
      </c>
      <c r="AU113" s="89" t="s">
        <v>819</v>
      </c>
      <c r="AV113" s="89" t="s">
        <v>819</v>
      </c>
      <c r="AW113" s="89" t="s">
        <v>133</v>
      </c>
      <c r="AX113" s="89" t="s">
        <v>133</v>
      </c>
      <c r="AY113" s="89" t="s">
        <v>817</v>
      </c>
      <c r="AZ113" s="89" t="s">
        <v>818</v>
      </c>
    </row>
    <row r="114" spans="1:52" ht="12.75" customHeight="1" x14ac:dyDescent="0.25">
      <c r="A114" s="89">
        <v>2019</v>
      </c>
      <c r="B114" s="89">
        <v>121880</v>
      </c>
      <c r="C114" s="89">
        <v>8</v>
      </c>
      <c r="D114" s="89">
        <v>1</v>
      </c>
      <c r="E114" s="89">
        <v>0</v>
      </c>
      <c r="F114" s="89">
        <v>0</v>
      </c>
      <c r="G114" s="89">
        <v>27</v>
      </c>
      <c r="H114" s="89">
        <v>0</v>
      </c>
      <c r="I114" s="89">
        <v>4</v>
      </c>
      <c r="J114" s="89">
        <v>0</v>
      </c>
      <c r="K114" s="89" t="s">
        <v>810</v>
      </c>
      <c r="L114" s="89" t="s">
        <v>814</v>
      </c>
      <c r="M114" s="89" t="s">
        <v>1044</v>
      </c>
      <c r="N114" s="89">
        <v>81111101</v>
      </c>
      <c r="O114" s="89" t="s">
        <v>1045</v>
      </c>
      <c r="P114" s="92">
        <v>9.1190190000100993E+25</v>
      </c>
      <c r="Q114" s="89">
        <v>555</v>
      </c>
      <c r="R114" s="89">
        <v>555</v>
      </c>
      <c r="S114" s="89">
        <v>555</v>
      </c>
      <c r="T114" s="89">
        <v>555</v>
      </c>
      <c r="U114" s="89">
        <v>555</v>
      </c>
      <c r="V114" s="89">
        <v>555</v>
      </c>
      <c r="W114" s="89">
        <v>555</v>
      </c>
      <c r="X114" s="89">
        <v>555</v>
      </c>
      <c r="Y114" s="89">
        <v>333</v>
      </c>
      <c r="Z114" s="89">
        <v>555</v>
      </c>
      <c r="AA114" s="89">
        <v>333</v>
      </c>
      <c r="AB114" s="89">
        <v>44.3</v>
      </c>
      <c r="AC114" s="89">
        <v>70.2</v>
      </c>
      <c r="AD114" s="89">
        <v>85.7</v>
      </c>
      <c r="AE114" s="89">
        <v>47</v>
      </c>
      <c r="AF114" s="89">
        <v>40</v>
      </c>
      <c r="AG114" s="89">
        <v>40</v>
      </c>
      <c r="AH114" s="89">
        <v>40</v>
      </c>
      <c r="AI114" s="89">
        <v>54</v>
      </c>
      <c r="AJ114" s="89">
        <v>70</v>
      </c>
      <c r="AK114" s="89">
        <v>50</v>
      </c>
      <c r="AL114" s="89">
        <v>35.700000000000003</v>
      </c>
      <c r="AM114" s="89">
        <v>39.1</v>
      </c>
      <c r="AN114" s="89">
        <v>16.7</v>
      </c>
      <c r="AO114" s="89">
        <v>0</v>
      </c>
      <c r="AP114" s="89">
        <v>50</v>
      </c>
      <c r="AQ114" s="89">
        <v>0</v>
      </c>
      <c r="AR114" s="89" t="s">
        <v>133</v>
      </c>
      <c r="AS114" s="89" t="s">
        <v>133</v>
      </c>
      <c r="AT114" s="89" t="s">
        <v>133</v>
      </c>
      <c r="AU114" s="89" t="s">
        <v>819</v>
      </c>
      <c r="AV114" s="89" t="s">
        <v>819</v>
      </c>
      <c r="AW114" s="89" t="s">
        <v>817</v>
      </c>
      <c r="AX114" s="89" t="s">
        <v>817</v>
      </c>
      <c r="AY114" s="89" t="s">
        <v>133</v>
      </c>
      <c r="AZ114" s="89" t="s">
        <v>817</v>
      </c>
    </row>
    <row r="115" spans="1:52" ht="12.75" customHeight="1" x14ac:dyDescent="0.25">
      <c r="A115" s="89">
        <v>2019</v>
      </c>
      <c r="B115" s="89">
        <v>1117583</v>
      </c>
      <c r="C115" s="89">
        <v>8</v>
      </c>
      <c r="D115" s="89">
        <v>1</v>
      </c>
      <c r="E115" s="89">
        <v>0</v>
      </c>
      <c r="F115" s="89">
        <v>0</v>
      </c>
      <c r="G115" s="89">
        <v>27</v>
      </c>
      <c r="H115" s="89">
        <v>3</v>
      </c>
      <c r="I115" s="89">
        <v>2</v>
      </c>
      <c r="J115" s="89">
        <v>0</v>
      </c>
      <c r="K115" s="89" t="s">
        <v>810</v>
      </c>
      <c r="L115" s="89" t="s">
        <v>811</v>
      </c>
      <c r="M115" s="89" t="s">
        <v>1046</v>
      </c>
      <c r="N115" s="89">
        <v>80110110</v>
      </c>
      <c r="O115" s="89" t="s">
        <v>1047</v>
      </c>
      <c r="P115" s="92">
        <v>8.0081110110110896E+26</v>
      </c>
      <c r="Q115" s="89">
        <v>555</v>
      </c>
      <c r="R115" s="89">
        <v>555</v>
      </c>
      <c r="S115" s="89">
        <v>555</v>
      </c>
      <c r="T115" s="89">
        <v>555</v>
      </c>
      <c r="U115" s="89">
        <v>555</v>
      </c>
      <c r="V115" s="89">
        <v>555</v>
      </c>
      <c r="W115" s="89">
        <v>555</v>
      </c>
      <c r="X115" s="89">
        <v>555</v>
      </c>
      <c r="Y115" s="89">
        <v>555</v>
      </c>
      <c r="Z115" s="89">
        <v>555</v>
      </c>
      <c r="AA115" s="89">
        <v>555</v>
      </c>
      <c r="AB115" s="89">
        <v>44.3</v>
      </c>
      <c r="AC115" s="89">
        <v>42.3</v>
      </c>
      <c r="AD115" s="89">
        <v>57.1</v>
      </c>
      <c r="AE115" s="89">
        <v>20</v>
      </c>
      <c r="AF115" s="89">
        <v>9</v>
      </c>
      <c r="AG115" s="89">
        <v>45</v>
      </c>
      <c r="AH115" s="89">
        <v>0</v>
      </c>
      <c r="AI115" s="89">
        <v>31</v>
      </c>
      <c r="AJ115" s="89">
        <v>55</v>
      </c>
      <c r="AK115" s="89">
        <v>25</v>
      </c>
      <c r="AL115" s="89">
        <v>44.9</v>
      </c>
      <c r="AM115" s="89">
        <v>45.5</v>
      </c>
      <c r="AN115" s="89">
        <v>41.7</v>
      </c>
      <c r="AO115" s="89">
        <v>40</v>
      </c>
      <c r="AP115" s="89">
        <v>30</v>
      </c>
      <c r="AQ115" s="89">
        <v>55</v>
      </c>
      <c r="AR115" s="89" t="s">
        <v>817</v>
      </c>
      <c r="AS115" s="89" t="s">
        <v>133</v>
      </c>
      <c r="AT115" s="89" t="s">
        <v>819</v>
      </c>
      <c r="AU115" s="89" t="s">
        <v>817</v>
      </c>
      <c r="AV115" s="89" t="s">
        <v>133</v>
      </c>
      <c r="AW115" s="89" t="s">
        <v>818</v>
      </c>
      <c r="AX115" s="89" t="s">
        <v>819</v>
      </c>
      <c r="AY115" s="89" t="s">
        <v>823</v>
      </c>
      <c r="AZ115" s="89" t="s">
        <v>133</v>
      </c>
    </row>
    <row r="116" spans="1:52" ht="12.75" customHeight="1" x14ac:dyDescent="0.25">
      <c r="A116" s="89">
        <v>2019</v>
      </c>
      <c r="B116" s="89">
        <v>123569</v>
      </c>
      <c r="C116" s="89">
        <v>8</v>
      </c>
      <c r="D116" s="89">
        <v>1</v>
      </c>
      <c r="E116" s="89">
        <v>0</v>
      </c>
      <c r="F116" s="89">
        <v>0</v>
      </c>
      <c r="G116" s="89">
        <v>27</v>
      </c>
      <c r="H116" s="89">
        <v>3</v>
      </c>
      <c r="I116" s="89">
        <v>4</v>
      </c>
      <c r="J116" s="89">
        <v>0</v>
      </c>
      <c r="K116" s="89" t="s">
        <v>810</v>
      </c>
      <c r="L116" s="89" t="s">
        <v>824</v>
      </c>
      <c r="M116" s="89" t="s">
        <v>1048</v>
      </c>
      <c r="N116" s="89">
        <v>81111101</v>
      </c>
      <c r="O116" s="89" t="s">
        <v>1049</v>
      </c>
      <c r="P116" s="92">
        <v>8.1010001901089094E+26</v>
      </c>
      <c r="Q116" s="89">
        <v>555</v>
      </c>
      <c r="R116" s="89">
        <v>555</v>
      </c>
      <c r="S116" s="89">
        <v>555</v>
      </c>
      <c r="T116" s="89">
        <v>555</v>
      </c>
      <c r="U116" s="89">
        <v>555</v>
      </c>
      <c r="V116" s="89">
        <v>555</v>
      </c>
      <c r="W116" s="89">
        <v>555</v>
      </c>
      <c r="X116" s="89">
        <v>555</v>
      </c>
      <c r="Y116" s="89">
        <v>555</v>
      </c>
      <c r="Z116" s="89">
        <v>666</v>
      </c>
      <c r="AA116" s="89">
        <v>333</v>
      </c>
      <c r="AB116" s="89">
        <v>44.5</v>
      </c>
      <c r="AC116" s="89">
        <v>64.599999999999994</v>
      </c>
      <c r="AD116" s="89">
        <v>85.7</v>
      </c>
      <c r="AE116" s="89">
        <v>33</v>
      </c>
      <c r="AF116" s="89">
        <v>50</v>
      </c>
      <c r="AG116" s="89">
        <v>90</v>
      </c>
      <c r="AH116" s="89">
        <v>40</v>
      </c>
      <c r="AI116" s="89">
        <v>16</v>
      </c>
      <c r="AJ116" s="89">
        <v>80</v>
      </c>
      <c r="AK116" s="89">
        <v>0</v>
      </c>
      <c r="AL116" s="89">
        <v>37.799999999999997</v>
      </c>
      <c r="AM116" s="89">
        <v>40</v>
      </c>
      <c r="AN116" s="89">
        <v>25</v>
      </c>
      <c r="AO116" s="89">
        <v>50</v>
      </c>
      <c r="AP116" s="89">
        <v>0</v>
      </c>
      <c r="AQ116" s="89">
        <v>0</v>
      </c>
      <c r="AR116" s="89" t="s">
        <v>133</v>
      </c>
      <c r="AS116" s="89" t="s">
        <v>817</v>
      </c>
      <c r="AT116" s="89" t="s">
        <v>819</v>
      </c>
      <c r="AU116" s="89" t="s">
        <v>823</v>
      </c>
      <c r="AV116" s="89" t="s">
        <v>823</v>
      </c>
      <c r="AW116" s="89" t="s">
        <v>133</v>
      </c>
      <c r="AX116" s="89" t="s">
        <v>819</v>
      </c>
      <c r="AY116" s="89" t="s">
        <v>817</v>
      </c>
      <c r="AZ116" s="89" t="s">
        <v>133</v>
      </c>
    </row>
    <row r="117" spans="1:52" ht="12.75" customHeight="1" x14ac:dyDescent="0.25">
      <c r="A117" s="89">
        <v>2019</v>
      </c>
      <c r="B117" s="89">
        <v>1319229</v>
      </c>
      <c r="C117" s="89">
        <v>8</v>
      </c>
      <c r="D117" s="89">
        <v>1</v>
      </c>
      <c r="E117" s="89">
        <v>0</v>
      </c>
      <c r="F117" s="89">
        <v>0</v>
      </c>
      <c r="G117" s="89">
        <v>27</v>
      </c>
      <c r="H117" s="89">
        <v>3</v>
      </c>
      <c r="I117" s="89">
        <v>4</v>
      </c>
      <c r="J117" s="89">
        <v>0</v>
      </c>
      <c r="K117" s="89" t="s">
        <v>810</v>
      </c>
      <c r="L117" s="89" t="s">
        <v>824</v>
      </c>
      <c r="M117" s="89" t="s">
        <v>1050</v>
      </c>
      <c r="N117" s="89">
        <v>81011111</v>
      </c>
      <c r="O117" s="89" t="s">
        <v>1051</v>
      </c>
      <c r="P117" s="92">
        <v>8.0011001901089003E+26</v>
      </c>
      <c r="Q117" s="89">
        <v>555</v>
      </c>
      <c r="R117" s="89">
        <v>555</v>
      </c>
      <c r="S117" s="89">
        <v>555</v>
      </c>
      <c r="T117" s="89">
        <v>555</v>
      </c>
      <c r="U117" s="89">
        <v>555</v>
      </c>
      <c r="V117" s="89">
        <v>555</v>
      </c>
      <c r="W117" s="89">
        <v>555</v>
      </c>
      <c r="X117" s="89">
        <v>555</v>
      </c>
      <c r="Y117" s="89">
        <v>555</v>
      </c>
      <c r="Z117" s="89">
        <v>666</v>
      </c>
      <c r="AA117" s="89">
        <v>555</v>
      </c>
      <c r="AB117" s="89">
        <v>44.6</v>
      </c>
      <c r="AC117" s="89">
        <v>59.4</v>
      </c>
      <c r="AD117" s="89">
        <v>85.7</v>
      </c>
      <c r="AE117" s="89">
        <v>20</v>
      </c>
      <c r="AF117" s="89">
        <v>26</v>
      </c>
      <c r="AG117" s="89">
        <v>50</v>
      </c>
      <c r="AH117" s="89">
        <v>20</v>
      </c>
      <c r="AI117" s="89">
        <v>14</v>
      </c>
      <c r="AJ117" s="89">
        <v>70</v>
      </c>
      <c r="AK117" s="89">
        <v>0</v>
      </c>
      <c r="AL117" s="89">
        <v>39.6</v>
      </c>
      <c r="AM117" s="89">
        <v>40</v>
      </c>
      <c r="AN117" s="89">
        <v>37.5</v>
      </c>
      <c r="AO117" s="89">
        <v>75</v>
      </c>
      <c r="AP117" s="89">
        <v>0</v>
      </c>
      <c r="AQ117" s="89">
        <v>0</v>
      </c>
      <c r="AR117" s="89" t="s">
        <v>817</v>
      </c>
      <c r="AS117" s="89" t="s">
        <v>817</v>
      </c>
      <c r="AT117" s="89" t="s">
        <v>133</v>
      </c>
      <c r="AU117" s="89" t="s">
        <v>819</v>
      </c>
      <c r="AV117" s="89" t="s">
        <v>819</v>
      </c>
      <c r="AW117" s="89" t="s">
        <v>817</v>
      </c>
      <c r="AX117" s="89" t="s">
        <v>819</v>
      </c>
      <c r="AY117" s="89" t="s">
        <v>817</v>
      </c>
      <c r="AZ117" s="89" t="s">
        <v>817</v>
      </c>
    </row>
    <row r="118" spans="1:52" ht="12.75" customHeight="1" x14ac:dyDescent="0.25">
      <c r="A118" s="89">
        <v>2019</v>
      </c>
      <c r="B118" s="89">
        <v>102499</v>
      </c>
      <c r="C118" s="89">
        <v>8</v>
      </c>
      <c r="D118" s="89">
        <v>1</v>
      </c>
      <c r="E118" s="89">
        <v>0</v>
      </c>
      <c r="F118" s="89">
        <v>0</v>
      </c>
      <c r="G118" s="89">
        <v>27</v>
      </c>
      <c r="H118" s="89">
        <v>1</v>
      </c>
      <c r="I118" s="89">
        <v>5</v>
      </c>
      <c r="J118" s="89">
        <v>0</v>
      </c>
      <c r="K118" s="89" t="s">
        <v>810</v>
      </c>
      <c r="L118" s="89" t="s">
        <v>846</v>
      </c>
      <c r="M118" s="89" t="s">
        <v>1052</v>
      </c>
      <c r="N118" s="89">
        <v>81100001</v>
      </c>
      <c r="O118" s="89" t="s">
        <v>1053</v>
      </c>
      <c r="P118" s="92">
        <v>1.90009101011101E+26</v>
      </c>
      <c r="Q118" s="89">
        <v>555</v>
      </c>
      <c r="R118" s="89">
        <v>555</v>
      </c>
      <c r="S118" s="89">
        <v>555</v>
      </c>
      <c r="T118" s="89">
        <v>555</v>
      </c>
      <c r="U118" s="89">
        <v>555</v>
      </c>
      <c r="V118" s="89">
        <v>555</v>
      </c>
      <c r="W118" s="89">
        <v>555</v>
      </c>
      <c r="X118" s="89">
        <v>555</v>
      </c>
      <c r="Y118" s="89">
        <v>555</v>
      </c>
      <c r="Z118" s="89">
        <v>333</v>
      </c>
      <c r="AA118" s="89">
        <v>333</v>
      </c>
      <c r="AB118" s="89">
        <v>44.9</v>
      </c>
      <c r="AC118" s="89">
        <v>46.1</v>
      </c>
      <c r="AD118" s="89">
        <v>42.9</v>
      </c>
      <c r="AE118" s="89">
        <v>51</v>
      </c>
      <c r="AF118" s="89">
        <v>50</v>
      </c>
      <c r="AG118" s="89">
        <v>70</v>
      </c>
      <c r="AH118" s="89">
        <v>45</v>
      </c>
      <c r="AI118" s="89">
        <v>52</v>
      </c>
      <c r="AJ118" s="89">
        <v>60</v>
      </c>
      <c r="AK118" s="89">
        <v>50</v>
      </c>
      <c r="AL118" s="89">
        <v>44.5</v>
      </c>
      <c r="AM118" s="89">
        <v>52.4</v>
      </c>
      <c r="AN118" s="89">
        <v>0</v>
      </c>
      <c r="AO118" s="89">
        <v>0</v>
      </c>
      <c r="AP118" s="89">
        <v>0</v>
      </c>
      <c r="AQ118" s="89">
        <v>0</v>
      </c>
      <c r="AR118" s="89" t="s">
        <v>133</v>
      </c>
      <c r="AS118" s="89" t="s">
        <v>817</v>
      </c>
      <c r="AT118" s="89" t="s">
        <v>133</v>
      </c>
      <c r="AU118" s="89" t="s">
        <v>819</v>
      </c>
      <c r="AV118" s="89" t="s">
        <v>133</v>
      </c>
      <c r="AW118" s="89" t="s">
        <v>817</v>
      </c>
      <c r="AX118" s="89" t="s">
        <v>817</v>
      </c>
      <c r="AY118" s="89" t="s">
        <v>133</v>
      </c>
      <c r="AZ118" s="89" t="s">
        <v>133</v>
      </c>
    </row>
    <row r="119" spans="1:52" ht="12.75" customHeight="1" x14ac:dyDescent="0.25">
      <c r="A119" s="89">
        <v>2019</v>
      </c>
      <c r="B119" s="89">
        <v>1319229</v>
      </c>
      <c r="C119" s="89">
        <v>8</v>
      </c>
      <c r="D119" s="89">
        <v>1</v>
      </c>
      <c r="E119" s="89">
        <v>0</v>
      </c>
      <c r="F119" s="89">
        <v>0</v>
      </c>
      <c r="G119" s="89">
        <v>27</v>
      </c>
      <c r="H119" s="89">
        <v>3</v>
      </c>
      <c r="I119" s="89">
        <v>4</v>
      </c>
      <c r="J119" s="89">
        <v>0</v>
      </c>
      <c r="K119" s="89" t="s">
        <v>810</v>
      </c>
      <c r="L119" s="89" t="s">
        <v>824</v>
      </c>
      <c r="M119" s="89" t="s">
        <v>1054</v>
      </c>
      <c r="N119" s="89">
        <v>81100110</v>
      </c>
      <c r="O119" s="89" t="s">
        <v>1055</v>
      </c>
      <c r="P119" s="92">
        <v>8.0010101911189003E+26</v>
      </c>
      <c r="Q119" s="89">
        <v>555</v>
      </c>
      <c r="R119" s="89">
        <v>555</v>
      </c>
      <c r="S119" s="89">
        <v>555</v>
      </c>
      <c r="T119" s="89">
        <v>555</v>
      </c>
      <c r="U119" s="89">
        <v>555</v>
      </c>
      <c r="V119" s="89">
        <v>555</v>
      </c>
      <c r="W119" s="89">
        <v>555</v>
      </c>
      <c r="X119" s="89">
        <v>555</v>
      </c>
      <c r="Y119" s="89">
        <v>555</v>
      </c>
      <c r="Z119" s="89">
        <v>666</v>
      </c>
      <c r="AA119" s="89">
        <v>555</v>
      </c>
      <c r="AB119" s="89">
        <v>44.9</v>
      </c>
      <c r="AC119" s="89">
        <v>51.7</v>
      </c>
      <c r="AD119" s="89">
        <v>57.1</v>
      </c>
      <c r="AE119" s="89">
        <v>43.5</v>
      </c>
      <c r="AF119" s="89">
        <v>9</v>
      </c>
      <c r="AG119" s="89">
        <v>45</v>
      </c>
      <c r="AH119" s="89">
        <v>0</v>
      </c>
      <c r="AI119" s="89">
        <v>78</v>
      </c>
      <c r="AJ119" s="89">
        <v>90</v>
      </c>
      <c r="AK119" s="89">
        <v>75</v>
      </c>
      <c r="AL119" s="89">
        <v>42.6</v>
      </c>
      <c r="AM119" s="89">
        <v>40</v>
      </c>
      <c r="AN119" s="89">
        <v>57.5</v>
      </c>
      <c r="AO119" s="89">
        <v>75</v>
      </c>
      <c r="AP119" s="89">
        <v>0</v>
      </c>
      <c r="AQ119" s="89">
        <v>40</v>
      </c>
      <c r="AR119" s="89" t="s">
        <v>133</v>
      </c>
      <c r="AS119" s="89" t="s">
        <v>817</v>
      </c>
      <c r="AT119" s="89" t="s">
        <v>133</v>
      </c>
      <c r="AU119" s="89" t="s">
        <v>817</v>
      </c>
      <c r="AV119" s="89" t="s">
        <v>819</v>
      </c>
      <c r="AW119" s="89" t="s">
        <v>133</v>
      </c>
      <c r="AX119" s="89" t="s">
        <v>133</v>
      </c>
      <c r="AY119" s="89" t="s">
        <v>817</v>
      </c>
      <c r="AZ119" s="89" t="s">
        <v>133</v>
      </c>
    </row>
    <row r="120" spans="1:52" ht="12.75" customHeight="1" x14ac:dyDescent="0.25">
      <c r="A120" s="89">
        <v>2019</v>
      </c>
      <c r="B120" s="89">
        <v>1319229</v>
      </c>
      <c r="C120" s="89">
        <v>8</v>
      </c>
      <c r="D120" s="89">
        <v>1</v>
      </c>
      <c r="E120" s="89">
        <v>0</v>
      </c>
      <c r="F120" s="89">
        <v>0</v>
      </c>
      <c r="G120" s="89">
        <v>27</v>
      </c>
      <c r="H120" s="89">
        <v>3</v>
      </c>
      <c r="I120" s="89">
        <v>4</v>
      </c>
      <c r="J120" s="89">
        <v>0</v>
      </c>
      <c r="K120" s="89" t="s">
        <v>810</v>
      </c>
      <c r="L120" s="89" t="s">
        <v>824</v>
      </c>
      <c r="M120" s="89" t="s">
        <v>1056</v>
      </c>
      <c r="N120" s="89">
        <v>81010110</v>
      </c>
      <c r="O120" s="89" t="s">
        <v>1057</v>
      </c>
      <c r="P120" s="92">
        <v>8.1110000911088997E+26</v>
      </c>
      <c r="Q120" s="89">
        <v>555</v>
      </c>
      <c r="R120" s="89">
        <v>555</v>
      </c>
      <c r="S120" s="89">
        <v>555</v>
      </c>
      <c r="T120" s="89">
        <v>555</v>
      </c>
      <c r="U120" s="89">
        <v>555</v>
      </c>
      <c r="V120" s="89">
        <v>555</v>
      </c>
      <c r="W120" s="89">
        <v>555</v>
      </c>
      <c r="X120" s="89">
        <v>555</v>
      </c>
      <c r="Y120" s="89">
        <v>555</v>
      </c>
      <c r="Z120" s="89">
        <v>666</v>
      </c>
      <c r="AA120" s="89">
        <v>333</v>
      </c>
      <c r="AB120" s="89">
        <v>44.9</v>
      </c>
      <c r="AC120" s="89">
        <v>39.1</v>
      </c>
      <c r="AD120" s="89">
        <v>57.1</v>
      </c>
      <c r="AE120" s="89">
        <v>12</v>
      </c>
      <c r="AF120" s="89">
        <v>10</v>
      </c>
      <c r="AG120" s="89">
        <v>50</v>
      </c>
      <c r="AH120" s="89">
        <v>0</v>
      </c>
      <c r="AI120" s="89">
        <v>14</v>
      </c>
      <c r="AJ120" s="89">
        <v>70</v>
      </c>
      <c r="AK120" s="89">
        <v>0</v>
      </c>
      <c r="AL120" s="89">
        <v>46.8</v>
      </c>
      <c r="AM120" s="89">
        <v>55</v>
      </c>
      <c r="AN120" s="89">
        <v>0</v>
      </c>
      <c r="AO120" s="89">
        <v>0</v>
      </c>
      <c r="AP120" s="89">
        <v>0</v>
      </c>
      <c r="AQ120" s="89">
        <v>0</v>
      </c>
      <c r="AR120" s="89" t="s">
        <v>133</v>
      </c>
      <c r="AS120" s="89" t="s">
        <v>133</v>
      </c>
      <c r="AT120" s="89" t="s">
        <v>133</v>
      </c>
      <c r="AU120" s="89" t="s">
        <v>823</v>
      </c>
      <c r="AV120" s="89" t="s">
        <v>823</v>
      </c>
      <c r="AW120" s="89" t="s">
        <v>819</v>
      </c>
      <c r="AX120" s="89" t="s">
        <v>133</v>
      </c>
      <c r="AY120" s="89" t="s">
        <v>818</v>
      </c>
      <c r="AZ120" s="89" t="s">
        <v>817</v>
      </c>
    </row>
    <row r="121" spans="1:52" ht="12.75" customHeight="1" x14ac:dyDescent="0.25">
      <c r="A121" s="89">
        <v>2019</v>
      </c>
      <c r="B121" s="89">
        <v>102499</v>
      </c>
      <c r="C121" s="89">
        <v>8</v>
      </c>
      <c r="D121" s="89">
        <v>1</v>
      </c>
      <c r="E121" s="89">
        <v>0</v>
      </c>
      <c r="F121" s="89">
        <v>0</v>
      </c>
      <c r="G121" s="89">
        <v>27</v>
      </c>
      <c r="H121" s="89">
        <v>1</v>
      </c>
      <c r="I121" s="89">
        <v>5</v>
      </c>
      <c r="J121" s="89">
        <v>0</v>
      </c>
      <c r="K121" s="89" t="s">
        <v>810</v>
      </c>
      <c r="L121" s="89" t="s">
        <v>846</v>
      </c>
      <c r="M121" s="89" t="s">
        <v>1058</v>
      </c>
      <c r="N121" s="89">
        <v>81010110</v>
      </c>
      <c r="O121" s="89" t="s">
        <v>1059</v>
      </c>
      <c r="P121" s="92">
        <v>9.1109101111011895E+25</v>
      </c>
      <c r="Q121" s="89">
        <v>555</v>
      </c>
      <c r="R121" s="89">
        <v>555</v>
      </c>
      <c r="S121" s="89">
        <v>555</v>
      </c>
      <c r="T121" s="89">
        <v>333</v>
      </c>
      <c r="U121" s="89">
        <v>555</v>
      </c>
      <c r="V121" s="89">
        <v>555</v>
      </c>
      <c r="W121" s="89">
        <v>333</v>
      </c>
      <c r="X121" s="89">
        <v>333</v>
      </c>
      <c r="Y121" s="89">
        <v>333</v>
      </c>
      <c r="Z121" s="89">
        <v>333</v>
      </c>
      <c r="AA121" s="89">
        <v>555</v>
      </c>
      <c r="AB121" s="89">
        <v>45</v>
      </c>
      <c r="AC121" s="89">
        <v>34.299999999999997</v>
      </c>
      <c r="AD121" s="89">
        <v>57.1</v>
      </c>
      <c r="AE121" s="89">
        <v>0</v>
      </c>
      <c r="AF121" s="89">
        <v>0</v>
      </c>
      <c r="AG121" s="89">
        <v>0</v>
      </c>
      <c r="AH121" s="89">
        <v>0</v>
      </c>
      <c r="AI121" s="89">
        <v>0</v>
      </c>
      <c r="AJ121" s="89">
        <v>0</v>
      </c>
      <c r="AK121" s="89">
        <v>0</v>
      </c>
      <c r="AL121" s="89">
        <v>48.5</v>
      </c>
      <c r="AM121" s="89">
        <v>57.1</v>
      </c>
      <c r="AN121" s="89">
        <v>0</v>
      </c>
      <c r="AO121" s="89">
        <v>0</v>
      </c>
      <c r="AP121" s="89">
        <v>0</v>
      </c>
      <c r="AQ121" s="89">
        <v>0</v>
      </c>
      <c r="AR121" s="89" t="s">
        <v>817</v>
      </c>
      <c r="AS121" s="89" t="s">
        <v>817</v>
      </c>
      <c r="AT121" s="89" t="s">
        <v>823</v>
      </c>
      <c r="AU121" s="89" t="s">
        <v>819</v>
      </c>
      <c r="AV121" s="89" t="s">
        <v>819</v>
      </c>
      <c r="AW121" s="89" t="s">
        <v>133</v>
      </c>
      <c r="AX121" s="89" t="s">
        <v>817</v>
      </c>
      <c r="AY121" s="89" t="s">
        <v>817</v>
      </c>
      <c r="AZ121" s="89" t="s">
        <v>817</v>
      </c>
    </row>
    <row r="122" spans="1:52" ht="12.75" customHeight="1" x14ac:dyDescent="0.25">
      <c r="A122" s="89">
        <v>2019</v>
      </c>
      <c r="B122" s="89">
        <v>121880</v>
      </c>
      <c r="C122" s="89">
        <v>8</v>
      </c>
      <c r="D122" s="89">
        <v>1</v>
      </c>
      <c r="E122" s="89">
        <v>0</v>
      </c>
      <c r="F122" s="89">
        <v>0</v>
      </c>
      <c r="G122" s="89">
        <v>27</v>
      </c>
      <c r="H122" s="89">
        <v>0</v>
      </c>
      <c r="I122" s="89">
        <v>4</v>
      </c>
      <c r="J122" s="89">
        <v>0</v>
      </c>
      <c r="K122" s="89" t="s">
        <v>810</v>
      </c>
      <c r="L122" s="89" t="s">
        <v>814</v>
      </c>
      <c r="M122" s="89" t="s">
        <v>1060</v>
      </c>
      <c r="N122" s="89">
        <v>81110010</v>
      </c>
      <c r="O122" s="89" t="s">
        <v>1061</v>
      </c>
      <c r="P122" s="92">
        <v>1.9019009010110102E+26</v>
      </c>
      <c r="Q122" s="89">
        <v>555</v>
      </c>
      <c r="R122" s="89">
        <v>555</v>
      </c>
      <c r="S122" s="89">
        <v>555</v>
      </c>
      <c r="T122" s="89">
        <v>555</v>
      </c>
      <c r="U122" s="89">
        <v>555</v>
      </c>
      <c r="V122" s="89">
        <v>555</v>
      </c>
      <c r="W122" s="89">
        <v>555</v>
      </c>
      <c r="X122" s="89">
        <v>333</v>
      </c>
      <c r="Y122" s="89">
        <v>555</v>
      </c>
      <c r="Z122" s="89">
        <v>333</v>
      </c>
      <c r="AA122" s="89">
        <v>555</v>
      </c>
      <c r="AB122" s="89">
        <v>45</v>
      </c>
      <c r="AC122" s="89">
        <v>35.5</v>
      </c>
      <c r="AD122" s="89">
        <v>57.1</v>
      </c>
      <c r="AE122" s="89">
        <v>3</v>
      </c>
      <c r="AF122" s="89">
        <v>6</v>
      </c>
      <c r="AG122" s="89">
        <v>30</v>
      </c>
      <c r="AH122" s="89">
        <v>0</v>
      </c>
      <c r="AI122" s="89">
        <v>0</v>
      </c>
      <c r="AJ122" s="89">
        <v>0</v>
      </c>
      <c r="AK122" s="89">
        <v>0</v>
      </c>
      <c r="AL122" s="89">
        <v>48.1</v>
      </c>
      <c r="AM122" s="89">
        <v>47.8</v>
      </c>
      <c r="AN122" s="89">
        <v>50</v>
      </c>
      <c r="AO122" s="89">
        <v>100</v>
      </c>
      <c r="AP122" s="89">
        <v>0</v>
      </c>
      <c r="AQ122" s="89">
        <v>50</v>
      </c>
      <c r="AR122" s="89" t="s">
        <v>133</v>
      </c>
      <c r="AS122" s="89" t="s">
        <v>133</v>
      </c>
      <c r="AT122" s="89" t="s">
        <v>133</v>
      </c>
      <c r="AU122" s="89" t="s">
        <v>819</v>
      </c>
      <c r="AV122" s="89" t="s">
        <v>819</v>
      </c>
      <c r="AW122" s="89" t="s">
        <v>819</v>
      </c>
      <c r="AX122" s="89" t="s">
        <v>817</v>
      </c>
      <c r="AY122" s="89" t="s">
        <v>818</v>
      </c>
      <c r="AZ122" s="89" t="s">
        <v>819</v>
      </c>
    </row>
    <row r="123" spans="1:52" ht="12.75" customHeight="1" x14ac:dyDescent="0.25">
      <c r="A123" s="89">
        <v>2019</v>
      </c>
      <c r="B123" s="89">
        <v>88399</v>
      </c>
      <c r="C123" s="89">
        <v>8</v>
      </c>
      <c r="D123" s="89">
        <v>1</v>
      </c>
      <c r="E123" s="89">
        <v>0</v>
      </c>
      <c r="F123" s="89">
        <v>0</v>
      </c>
      <c r="G123" s="89">
        <v>27</v>
      </c>
      <c r="H123" s="89">
        <v>5</v>
      </c>
      <c r="I123" s="89">
        <v>3</v>
      </c>
      <c r="J123" s="89">
        <v>0</v>
      </c>
      <c r="K123" s="89" t="s">
        <v>810</v>
      </c>
      <c r="L123" s="89" t="s">
        <v>820</v>
      </c>
      <c r="M123" s="89" t="s">
        <v>937</v>
      </c>
      <c r="N123" s="89">
        <v>81110111</v>
      </c>
      <c r="O123" s="89" t="s">
        <v>1062</v>
      </c>
      <c r="P123" s="92">
        <v>8.0900119111007994E+26</v>
      </c>
      <c r="Q123" s="89">
        <v>555</v>
      </c>
      <c r="R123" s="89">
        <v>555</v>
      </c>
      <c r="S123" s="89">
        <v>555</v>
      </c>
      <c r="T123" s="89">
        <v>555</v>
      </c>
      <c r="U123" s="89">
        <v>555</v>
      </c>
      <c r="V123" s="89">
        <v>555</v>
      </c>
      <c r="W123" s="89">
        <v>555</v>
      </c>
      <c r="X123" s="89">
        <v>555</v>
      </c>
      <c r="Y123" s="89">
        <v>333</v>
      </c>
      <c r="Z123" s="89">
        <v>555</v>
      </c>
      <c r="AA123" s="89">
        <v>555</v>
      </c>
      <c r="AB123" s="89">
        <v>45.1</v>
      </c>
      <c r="AC123" s="89">
        <v>63.8</v>
      </c>
      <c r="AD123" s="89">
        <v>85.7</v>
      </c>
      <c r="AE123" s="89">
        <v>31</v>
      </c>
      <c r="AF123" s="89">
        <v>31</v>
      </c>
      <c r="AG123" s="89">
        <v>75</v>
      </c>
      <c r="AH123" s="89">
        <v>20</v>
      </c>
      <c r="AI123" s="89">
        <v>31</v>
      </c>
      <c r="AJ123" s="89">
        <v>55</v>
      </c>
      <c r="AK123" s="89">
        <v>25</v>
      </c>
      <c r="AL123" s="89">
        <v>38.799999999999997</v>
      </c>
      <c r="AM123" s="89">
        <v>36.799999999999997</v>
      </c>
      <c r="AN123" s="89">
        <v>50</v>
      </c>
      <c r="AO123" s="89">
        <v>0</v>
      </c>
      <c r="AP123" s="89">
        <v>50</v>
      </c>
      <c r="AQ123" s="89">
        <v>100</v>
      </c>
      <c r="AR123" s="89" t="s">
        <v>133</v>
      </c>
      <c r="AS123" s="89" t="s">
        <v>817</v>
      </c>
      <c r="AT123" s="89" t="s">
        <v>817</v>
      </c>
      <c r="AU123" s="89" t="s">
        <v>133</v>
      </c>
      <c r="AV123" s="89" t="s">
        <v>133</v>
      </c>
      <c r="AW123" s="89" t="s">
        <v>133</v>
      </c>
      <c r="AX123" s="89" t="s">
        <v>819</v>
      </c>
      <c r="AY123" s="89" t="s">
        <v>818</v>
      </c>
      <c r="AZ123" s="89" t="s">
        <v>817</v>
      </c>
    </row>
    <row r="124" spans="1:52" ht="12.75" customHeight="1" x14ac:dyDescent="0.25">
      <c r="A124" s="89">
        <v>2019</v>
      </c>
      <c r="B124" s="89">
        <v>1181815</v>
      </c>
      <c r="C124" s="89">
        <v>8</v>
      </c>
      <c r="D124" s="89">
        <v>1</v>
      </c>
      <c r="E124" s="89">
        <v>0</v>
      </c>
      <c r="F124" s="89">
        <v>0</v>
      </c>
      <c r="G124" s="89">
        <v>27</v>
      </c>
      <c r="H124" s="89">
        <v>3</v>
      </c>
      <c r="I124" s="89">
        <v>4</v>
      </c>
      <c r="J124" s="89">
        <v>0</v>
      </c>
      <c r="K124" s="89" t="s">
        <v>810</v>
      </c>
      <c r="L124" s="89" t="s">
        <v>824</v>
      </c>
      <c r="M124" s="89" t="s">
        <v>1063</v>
      </c>
      <c r="N124" s="89">
        <v>81101001</v>
      </c>
      <c r="O124" s="89" t="s">
        <v>1064</v>
      </c>
      <c r="P124" s="92">
        <v>8.1100100901089106E+26</v>
      </c>
      <c r="Q124" s="89">
        <v>555</v>
      </c>
      <c r="R124" s="89">
        <v>555</v>
      </c>
      <c r="S124" s="89">
        <v>555</v>
      </c>
      <c r="T124" s="89">
        <v>555</v>
      </c>
      <c r="U124" s="89">
        <v>555</v>
      </c>
      <c r="V124" s="89">
        <v>555</v>
      </c>
      <c r="W124" s="89">
        <v>555</v>
      </c>
      <c r="X124" s="89">
        <v>555</v>
      </c>
      <c r="Y124" s="89">
        <v>555</v>
      </c>
      <c r="Z124" s="89">
        <v>666</v>
      </c>
      <c r="AA124" s="89">
        <v>555</v>
      </c>
      <c r="AB124" s="89">
        <v>45.1</v>
      </c>
      <c r="AC124" s="89">
        <v>42.1</v>
      </c>
      <c r="AD124" s="89">
        <v>57.1</v>
      </c>
      <c r="AE124" s="89">
        <v>19.5</v>
      </c>
      <c r="AF124" s="89">
        <v>7</v>
      </c>
      <c r="AG124" s="89">
        <v>35</v>
      </c>
      <c r="AH124" s="89">
        <v>0</v>
      </c>
      <c r="AI124" s="89">
        <v>32</v>
      </c>
      <c r="AJ124" s="89">
        <v>60</v>
      </c>
      <c r="AK124" s="89">
        <v>25</v>
      </c>
      <c r="AL124" s="89">
        <v>46.1</v>
      </c>
      <c r="AM124" s="89">
        <v>45</v>
      </c>
      <c r="AN124" s="89">
        <v>52.5</v>
      </c>
      <c r="AO124" s="89">
        <v>50</v>
      </c>
      <c r="AP124" s="89">
        <v>0</v>
      </c>
      <c r="AQ124" s="89">
        <v>55</v>
      </c>
      <c r="AR124" s="89" t="s">
        <v>133</v>
      </c>
      <c r="AS124" s="89" t="s">
        <v>133</v>
      </c>
      <c r="AT124" s="89" t="s">
        <v>823</v>
      </c>
      <c r="AU124" s="89" t="s">
        <v>819</v>
      </c>
      <c r="AV124" s="89" t="s">
        <v>819</v>
      </c>
      <c r="AW124" s="89" t="s">
        <v>819</v>
      </c>
      <c r="AX124" s="89" t="s">
        <v>819</v>
      </c>
      <c r="AY124" s="89" t="s">
        <v>817</v>
      </c>
      <c r="AZ124" s="89" t="s">
        <v>817</v>
      </c>
    </row>
    <row r="125" spans="1:52" ht="12.75" customHeight="1" x14ac:dyDescent="0.25">
      <c r="A125" s="89">
        <v>2019</v>
      </c>
      <c r="B125" s="89">
        <v>1117583</v>
      </c>
      <c r="C125" s="89">
        <v>8</v>
      </c>
      <c r="D125" s="89">
        <v>1</v>
      </c>
      <c r="E125" s="89">
        <v>0</v>
      </c>
      <c r="F125" s="89">
        <v>0</v>
      </c>
      <c r="G125" s="89">
        <v>27</v>
      </c>
      <c r="H125" s="89">
        <v>3</v>
      </c>
      <c r="I125" s="89">
        <v>2</v>
      </c>
      <c r="J125" s="89">
        <v>0</v>
      </c>
      <c r="K125" s="89" t="s">
        <v>810</v>
      </c>
      <c r="L125" s="89" t="s">
        <v>811</v>
      </c>
      <c r="M125" s="89" t="s">
        <v>1065</v>
      </c>
      <c r="N125" s="89">
        <v>80100000</v>
      </c>
      <c r="O125" s="89" t="s">
        <v>1066</v>
      </c>
      <c r="P125" s="92">
        <v>8.1080110001001898E+26</v>
      </c>
      <c r="Q125" s="89">
        <v>555</v>
      </c>
      <c r="R125" s="89">
        <v>555</v>
      </c>
      <c r="S125" s="89">
        <v>555</v>
      </c>
      <c r="T125" s="89">
        <v>555</v>
      </c>
      <c r="U125" s="89">
        <v>555</v>
      </c>
      <c r="V125" s="89">
        <v>555</v>
      </c>
      <c r="W125" s="89">
        <v>555</v>
      </c>
      <c r="X125" s="89">
        <v>555</v>
      </c>
      <c r="Y125" s="89">
        <v>555</v>
      </c>
      <c r="Z125" s="89">
        <v>555</v>
      </c>
      <c r="AA125" s="89">
        <v>555</v>
      </c>
      <c r="AB125" s="89">
        <v>45.3</v>
      </c>
      <c r="AC125" s="89">
        <v>24.4</v>
      </c>
      <c r="AD125" s="89">
        <v>14.3</v>
      </c>
      <c r="AE125" s="89">
        <v>39.5</v>
      </c>
      <c r="AF125" s="89">
        <v>52</v>
      </c>
      <c r="AG125" s="89">
        <v>80</v>
      </c>
      <c r="AH125" s="89">
        <v>45</v>
      </c>
      <c r="AI125" s="89">
        <v>27</v>
      </c>
      <c r="AJ125" s="89">
        <v>35</v>
      </c>
      <c r="AK125" s="89">
        <v>25</v>
      </c>
      <c r="AL125" s="89">
        <v>52.3</v>
      </c>
      <c r="AM125" s="89">
        <v>50</v>
      </c>
      <c r="AN125" s="89">
        <v>65</v>
      </c>
      <c r="AO125" s="89">
        <v>80</v>
      </c>
      <c r="AP125" s="89">
        <v>75</v>
      </c>
      <c r="AQ125" s="89">
        <v>40</v>
      </c>
      <c r="AR125" s="89" t="s">
        <v>819</v>
      </c>
      <c r="AS125" s="89" t="s">
        <v>133</v>
      </c>
      <c r="AT125" s="89" t="s">
        <v>823</v>
      </c>
      <c r="AU125" s="89" t="s">
        <v>819</v>
      </c>
      <c r="AV125" s="89" t="s">
        <v>823</v>
      </c>
      <c r="AW125" s="89" t="s">
        <v>819</v>
      </c>
      <c r="AX125" s="89" t="s">
        <v>819</v>
      </c>
      <c r="AY125" s="89" t="s">
        <v>817</v>
      </c>
      <c r="AZ125" s="89" t="s">
        <v>817</v>
      </c>
    </row>
    <row r="126" spans="1:52" ht="12.75" customHeight="1" x14ac:dyDescent="0.25">
      <c r="A126" s="89">
        <v>2019</v>
      </c>
      <c r="B126" s="89">
        <v>102499</v>
      </c>
      <c r="C126" s="89">
        <v>8</v>
      </c>
      <c r="D126" s="89">
        <v>1</v>
      </c>
      <c r="E126" s="89">
        <v>0</v>
      </c>
      <c r="F126" s="89">
        <v>0</v>
      </c>
      <c r="G126" s="89">
        <v>27</v>
      </c>
      <c r="H126" s="89">
        <v>1</v>
      </c>
      <c r="I126" s="89">
        <v>5</v>
      </c>
      <c r="J126" s="89">
        <v>0</v>
      </c>
      <c r="K126" s="89" t="s">
        <v>810</v>
      </c>
      <c r="L126" s="89" t="s">
        <v>846</v>
      </c>
      <c r="M126" s="89" t="s">
        <v>995</v>
      </c>
      <c r="N126" s="89">
        <v>81110001</v>
      </c>
      <c r="O126" s="89" t="s">
        <v>1067</v>
      </c>
      <c r="P126" s="92">
        <v>1.91109101100101E+26</v>
      </c>
      <c r="Q126" s="89">
        <v>555</v>
      </c>
      <c r="R126" s="89">
        <v>555</v>
      </c>
      <c r="S126" s="89">
        <v>555</v>
      </c>
      <c r="T126" s="89">
        <v>555</v>
      </c>
      <c r="U126" s="89">
        <v>555</v>
      </c>
      <c r="V126" s="89">
        <v>333</v>
      </c>
      <c r="W126" s="89">
        <v>555</v>
      </c>
      <c r="X126" s="89">
        <v>555</v>
      </c>
      <c r="Y126" s="89">
        <v>333</v>
      </c>
      <c r="Z126" s="89">
        <v>333</v>
      </c>
      <c r="AA126" s="89">
        <v>333</v>
      </c>
      <c r="AB126" s="89">
        <v>45.4</v>
      </c>
      <c r="AC126" s="89">
        <v>59.9</v>
      </c>
      <c r="AD126" s="89">
        <v>57.1</v>
      </c>
      <c r="AE126" s="89">
        <v>64</v>
      </c>
      <c r="AF126" s="89">
        <v>54</v>
      </c>
      <c r="AG126" s="89">
        <v>90</v>
      </c>
      <c r="AH126" s="89">
        <v>45</v>
      </c>
      <c r="AI126" s="89">
        <v>74</v>
      </c>
      <c r="AJ126" s="89">
        <v>70</v>
      </c>
      <c r="AK126" s="89">
        <v>75</v>
      </c>
      <c r="AL126" s="89">
        <v>40.5</v>
      </c>
      <c r="AM126" s="89">
        <v>47.6</v>
      </c>
      <c r="AN126" s="89">
        <v>0</v>
      </c>
      <c r="AO126" s="89">
        <v>0</v>
      </c>
      <c r="AP126" s="89">
        <v>0</v>
      </c>
      <c r="AQ126" s="89">
        <v>0</v>
      </c>
      <c r="AR126" s="89" t="s">
        <v>133</v>
      </c>
      <c r="AS126" s="89" t="s">
        <v>817</v>
      </c>
      <c r="AT126" s="89" t="s">
        <v>133</v>
      </c>
      <c r="AU126" s="89" t="s">
        <v>823</v>
      </c>
      <c r="AV126" s="89" t="s">
        <v>823</v>
      </c>
      <c r="AW126" s="89" t="s">
        <v>823</v>
      </c>
      <c r="AX126" s="89" t="s">
        <v>817</v>
      </c>
      <c r="AY126" s="89" t="s">
        <v>133</v>
      </c>
      <c r="AZ126" s="89" t="s">
        <v>819</v>
      </c>
    </row>
    <row r="127" spans="1:52" ht="12.75" customHeight="1" x14ac:dyDescent="0.25">
      <c r="A127" s="89">
        <v>2019</v>
      </c>
      <c r="B127" s="89">
        <v>121880</v>
      </c>
      <c r="C127" s="89">
        <v>8</v>
      </c>
      <c r="D127" s="89">
        <v>1</v>
      </c>
      <c r="E127" s="89">
        <v>0</v>
      </c>
      <c r="F127" s="89">
        <v>0</v>
      </c>
      <c r="G127" s="89">
        <v>27</v>
      </c>
      <c r="H127" s="89">
        <v>0</v>
      </c>
      <c r="I127" s="89">
        <v>4</v>
      </c>
      <c r="J127" s="89">
        <v>0</v>
      </c>
      <c r="K127" s="89" t="s">
        <v>810</v>
      </c>
      <c r="L127" s="89" t="s">
        <v>814</v>
      </c>
      <c r="M127" s="89" t="s">
        <v>1068</v>
      </c>
      <c r="N127" s="89">
        <v>81110011</v>
      </c>
      <c r="O127" s="89" t="s">
        <v>1069</v>
      </c>
      <c r="P127" s="92">
        <v>1.9009019110110999E+26</v>
      </c>
      <c r="Q127" s="89">
        <v>555</v>
      </c>
      <c r="R127" s="89">
        <v>555</v>
      </c>
      <c r="S127" s="89">
        <v>555</v>
      </c>
      <c r="T127" s="89">
        <v>555</v>
      </c>
      <c r="U127" s="89">
        <v>555</v>
      </c>
      <c r="V127" s="89">
        <v>555</v>
      </c>
      <c r="W127" s="89">
        <v>555</v>
      </c>
      <c r="X127" s="89">
        <v>555</v>
      </c>
      <c r="Y127" s="89">
        <v>555</v>
      </c>
      <c r="Z127" s="89">
        <v>555</v>
      </c>
      <c r="AA127" s="89">
        <v>555</v>
      </c>
      <c r="AB127" s="89">
        <v>45.6</v>
      </c>
      <c r="AC127" s="89">
        <v>54.4</v>
      </c>
      <c r="AD127" s="89">
        <v>71.400000000000006</v>
      </c>
      <c r="AE127" s="89">
        <v>29</v>
      </c>
      <c r="AF127" s="89">
        <v>26</v>
      </c>
      <c r="AG127" s="89">
        <v>50</v>
      </c>
      <c r="AH127" s="89">
        <v>20</v>
      </c>
      <c r="AI127" s="89">
        <v>32</v>
      </c>
      <c r="AJ127" s="89">
        <v>60</v>
      </c>
      <c r="AK127" s="89">
        <v>25</v>
      </c>
      <c r="AL127" s="89">
        <v>42.7</v>
      </c>
      <c r="AM127" s="89">
        <v>39.1</v>
      </c>
      <c r="AN127" s="89">
        <v>63.3</v>
      </c>
      <c r="AO127" s="89">
        <v>40</v>
      </c>
      <c r="AP127" s="89">
        <v>100</v>
      </c>
      <c r="AQ127" s="89">
        <v>50</v>
      </c>
      <c r="AR127" s="89" t="s">
        <v>817</v>
      </c>
      <c r="AS127" s="89" t="s">
        <v>817</v>
      </c>
      <c r="AT127" s="89" t="s">
        <v>133</v>
      </c>
      <c r="AU127" s="89" t="s">
        <v>133</v>
      </c>
      <c r="AV127" s="89" t="s">
        <v>823</v>
      </c>
      <c r="AW127" s="89" t="s">
        <v>823</v>
      </c>
      <c r="AX127" s="89" t="s">
        <v>133</v>
      </c>
      <c r="AY127" s="89" t="s">
        <v>817</v>
      </c>
      <c r="AZ127" s="89" t="s">
        <v>133</v>
      </c>
    </row>
    <row r="128" spans="1:52" ht="12.75" customHeight="1" x14ac:dyDescent="0.25">
      <c r="A128" s="89">
        <v>2019</v>
      </c>
      <c r="B128" s="89">
        <v>1181819</v>
      </c>
      <c r="C128" s="89">
        <v>8</v>
      </c>
      <c r="D128" s="89">
        <v>1</v>
      </c>
      <c r="E128" s="89">
        <v>0</v>
      </c>
      <c r="F128" s="89">
        <v>0</v>
      </c>
      <c r="G128" s="89">
        <v>27</v>
      </c>
      <c r="H128" s="89">
        <v>0</v>
      </c>
      <c r="I128" s="89">
        <v>2</v>
      </c>
      <c r="J128" s="89">
        <v>0</v>
      </c>
      <c r="K128" s="89" t="s">
        <v>810</v>
      </c>
      <c r="L128" s="89" t="s">
        <v>829</v>
      </c>
      <c r="M128" s="89" t="s">
        <v>1070</v>
      </c>
      <c r="N128" s="89">
        <v>80000000</v>
      </c>
      <c r="O128" s="89" t="s">
        <v>1071</v>
      </c>
      <c r="P128" s="92">
        <v>1.10110110111011E+25</v>
      </c>
      <c r="Q128" s="89">
        <v>555</v>
      </c>
      <c r="R128" s="89">
        <v>555</v>
      </c>
      <c r="S128" s="89">
        <v>555</v>
      </c>
      <c r="T128" s="89">
        <v>555</v>
      </c>
      <c r="U128" s="89">
        <v>555</v>
      </c>
      <c r="V128" s="89">
        <v>555</v>
      </c>
      <c r="W128" s="89">
        <v>555</v>
      </c>
      <c r="X128" s="89">
        <v>555</v>
      </c>
      <c r="Y128" s="89">
        <v>555</v>
      </c>
      <c r="Z128" s="89">
        <v>555</v>
      </c>
      <c r="AA128" s="89">
        <v>555</v>
      </c>
      <c r="AB128" s="89">
        <v>45.6</v>
      </c>
      <c r="AC128" s="89">
        <v>8.1999999999999993</v>
      </c>
      <c r="AD128" s="89">
        <v>0</v>
      </c>
      <c r="AE128" s="89">
        <v>20.5</v>
      </c>
      <c r="AF128" s="89">
        <v>30</v>
      </c>
      <c r="AG128" s="89">
        <v>70</v>
      </c>
      <c r="AH128" s="89">
        <v>20</v>
      </c>
      <c r="AI128" s="89">
        <v>11</v>
      </c>
      <c r="AJ128" s="89">
        <v>55</v>
      </c>
      <c r="AK128" s="89">
        <v>0</v>
      </c>
      <c r="AL128" s="89">
        <v>58.1</v>
      </c>
      <c r="AM128" s="89">
        <v>56</v>
      </c>
      <c r="AN128" s="89">
        <v>70</v>
      </c>
      <c r="AO128" s="89">
        <v>75</v>
      </c>
      <c r="AP128" s="89">
        <v>35</v>
      </c>
      <c r="AQ128" s="89">
        <v>100</v>
      </c>
      <c r="AR128" s="89" t="s">
        <v>817</v>
      </c>
      <c r="AS128" s="89" t="s">
        <v>817</v>
      </c>
      <c r="AT128" s="89" t="s">
        <v>133</v>
      </c>
      <c r="AU128" s="89" t="s">
        <v>819</v>
      </c>
      <c r="AV128" s="89" t="s">
        <v>819</v>
      </c>
      <c r="AW128" s="89" t="s">
        <v>133</v>
      </c>
      <c r="AX128" s="89" t="s">
        <v>817</v>
      </c>
      <c r="AY128" s="89" t="s">
        <v>817</v>
      </c>
      <c r="AZ128" s="89" t="s">
        <v>817</v>
      </c>
    </row>
    <row r="129" spans="1:52" ht="12.75" customHeight="1" x14ac:dyDescent="0.25">
      <c r="A129" s="89">
        <v>2019</v>
      </c>
      <c r="B129" s="89">
        <v>88399</v>
      </c>
      <c r="C129" s="89">
        <v>8</v>
      </c>
      <c r="D129" s="89">
        <v>1</v>
      </c>
      <c r="E129" s="89">
        <v>0</v>
      </c>
      <c r="F129" s="89">
        <v>0</v>
      </c>
      <c r="G129" s="89">
        <v>27</v>
      </c>
      <c r="H129" s="89">
        <v>5</v>
      </c>
      <c r="I129" s="89">
        <v>3</v>
      </c>
      <c r="J129" s="89">
        <v>0</v>
      </c>
      <c r="K129" s="89" t="s">
        <v>810</v>
      </c>
      <c r="L129" s="89" t="s">
        <v>820</v>
      </c>
      <c r="M129" s="89" t="s">
        <v>1072</v>
      </c>
      <c r="N129" s="89">
        <v>81111110</v>
      </c>
      <c r="O129" s="89" t="s">
        <v>1073</v>
      </c>
      <c r="P129" s="92">
        <v>8.1901019101008005E+26</v>
      </c>
      <c r="Q129" s="89">
        <v>555</v>
      </c>
      <c r="R129" s="89">
        <v>555</v>
      </c>
      <c r="S129" s="89">
        <v>555</v>
      </c>
      <c r="T129" s="89">
        <v>555</v>
      </c>
      <c r="U129" s="89">
        <v>555</v>
      </c>
      <c r="V129" s="89">
        <v>555</v>
      </c>
      <c r="W129" s="89">
        <v>555</v>
      </c>
      <c r="X129" s="89">
        <v>555</v>
      </c>
      <c r="Y129" s="89">
        <v>333</v>
      </c>
      <c r="Z129" s="89">
        <v>333</v>
      </c>
      <c r="AA129" s="89">
        <v>555</v>
      </c>
      <c r="AB129" s="89">
        <v>45.7</v>
      </c>
      <c r="AC129" s="89">
        <v>74</v>
      </c>
      <c r="AD129" s="89">
        <v>85.7</v>
      </c>
      <c r="AE129" s="89">
        <v>56.5</v>
      </c>
      <c r="AF129" s="89">
        <v>41</v>
      </c>
      <c r="AG129" s="89">
        <v>45</v>
      </c>
      <c r="AH129" s="89">
        <v>40</v>
      </c>
      <c r="AI129" s="89">
        <v>72</v>
      </c>
      <c r="AJ129" s="89">
        <v>60</v>
      </c>
      <c r="AK129" s="89">
        <v>75</v>
      </c>
      <c r="AL129" s="89">
        <v>36.299999999999997</v>
      </c>
      <c r="AM129" s="89">
        <v>36.799999999999997</v>
      </c>
      <c r="AN129" s="89">
        <v>33.299999999999997</v>
      </c>
      <c r="AO129" s="89">
        <v>0</v>
      </c>
      <c r="AP129" s="89">
        <v>0</v>
      </c>
      <c r="AQ129" s="89">
        <v>100</v>
      </c>
      <c r="AR129" s="89" t="s">
        <v>133</v>
      </c>
      <c r="AS129" s="89" t="s">
        <v>133</v>
      </c>
      <c r="AT129" s="89" t="s">
        <v>819</v>
      </c>
      <c r="AU129" s="89" t="s">
        <v>819</v>
      </c>
      <c r="AV129" s="89" t="s">
        <v>819</v>
      </c>
      <c r="AW129" s="89" t="s">
        <v>819</v>
      </c>
      <c r="AX129" s="89" t="s">
        <v>818</v>
      </c>
      <c r="AY129" s="89" t="s">
        <v>818</v>
      </c>
      <c r="AZ129" s="89" t="s">
        <v>817</v>
      </c>
    </row>
    <row r="130" spans="1:52" ht="12.75" customHeight="1" x14ac:dyDescent="0.25">
      <c r="A130" s="89">
        <v>2019</v>
      </c>
      <c r="B130" s="89">
        <v>1181815</v>
      </c>
      <c r="C130" s="89">
        <v>8</v>
      </c>
      <c r="D130" s="89">
        <v>1</v>
      </c>
      <c r="E130" s="89">
        <v>0</v>
      </c>
      <c r="F130" s="89">
        <v>0</v>
      </c>
      <c r="G130" s="89">
        <v>27</v>
      </c>
      <c r="H130" s="89">
        <v>3</v>
      </c>
      <c r="I130" s="89">
        <v>4</v>
      </c>
      <c r="J130" s="89">
        <v>0</v>
      </c>
      <c r="K130" s="89" t="s">
        <v>810</v>
      </c>
      <c r="L130" s="89" t="s">
        <v>824</v>
      </c>
      <c r="M130" s="89" t="s">
        <v>1074</v>
      </c>
      <c r="N130" s="89">
        <v>81110100</v>
      </c>
      <c r="O130" s="89" t="s">
        <v>1075</v>
      </c>
      <c r="P130" s="92">
        <v>8.0000100911088995E+26</v>
      </c>
      <c r="Q130" s="89">
        <v>555</v>
      </c>
      <c r="R130" s="89">
        <v>555</v>
      </c>
      <c r="S130" s="89">
        <v>555</v>
      </c>
      <c r="T130" s="89">
        <v>555</v>
      </c>
      <c r="U130" s="89">
        <v>555</v>
      </c>
      <c r="V130" s="89">
        <v>555</v>
      </c>
      <c r="W130" s="89">
        <v>555</v>
      </c>
      <c r="X130" s="89">
        <v>555</v>
      </c>
      <c r="Y130" s="89">
        <v>555</v>
      </c>
      <c r="Z130" s="89">
        <v>666</v>
      </c>
      <c r="AA130" s="89">
        <v>333</v>
      </c>
      <c r="AB130" s="89">
        <v>45.7</v>
      </c>
      <c r="AC130" s="89">
        <v>43.9</v>
      </c>
      <c r="AD130" s="89">
        <v>57.1</v>
      </c>
      <c r="AE130" s="89">
        <v>24</v>
      </c>
      <c r="AF130" s="89">
        <v>32</v>
      </c>
      <c r="AG130" s="89">
        <v>80</v>
      </c>
      <c r="AH130" s="89">
        <v>20</v>
      </c>
      <c r="AI130" s="89">
        <v>16</v>
      </c>
      <c r="AJ130" s="89">
        <v>80</v>
      </c>
      <c r="AK130" s="89">
        <v>0</v>
      </c>
      <c r="AL130" s="89">
        <v>46.3</v>
      </c>
      <c r="AM130" s="89">
        <v>50</v>
      </c>
      <c r="AN130" s="89">
        <v>25</v>
      </c>
      <c r="AO130" s="89">
        <v>50</v>
      </c>
      <c r="AP130" s="89">
        <v>0</v>
      </c>
      <c r="AQ130" s="89">
        <v>0</v>
      </c>
      <c r="AR130" s="89" t="s">
        <v>133</v>
      </c>
      <c r="AS130" s="89" t="s">
        <v>817</v>
      </c>
      <c r="AT130" s="89" t="s">
        <v>133</v>
      </c>
      <c r="AU130" s="89" t="s">
        <v>819</v>
      </c>
      <c r="AV130" s="89" t="s">
        <v>819</v>
      </c>
      <c r="AW130" s="89" t="s">
        <v>133</v>
      </c>
      <c r="AX130" s="89" t="s">
        <v>823</v>
      </c>
      <c r="AY130" s="89" t="s">
        <v>817</v>
      </c>
      <c r="AZ130" s="89" t="s">
        <v>817</v>
      </c>
    </row>
    <row r="131" spans="1:52" ht="12.75" customHeight="1" x14ac:dyDescent="0.25">
      <c r="A131" s="89">
        <v>2019</v>
      </c>
      <c r="B131" s="89">
        <v>121880</v>
      </c>
      <c r="C131" s="89">
        <v>8</v>
      </c>
      <c r="D131" s="89">
        <v>1</v>
      </c>
      <c r="E131" s="89">
        <v>0</v>
      </c>
      <c r="F131" s="89">
        <v>0</v>
      </c>
      <c r="G131" s="89">
        <v>27</v>
      </c>
      <c r="H131" s="89">
        <v>0</v>
      </c>
      <c r="I131" s="89">
        <v>4</v>
      </c>
      <c r="J131" s="89">
        <v>0</v>
      </c>
      <c r="K131" s="89" t="s">
        <v>810</v>
      </c>
      <c r="L131" s="89" t="s">
        <v>814</v>
      </c>
      <c r="M131" s="89" t="s">
        <v>1076</v>
      </c>
      <c r="N131" s="89">
        <v>81100010</v>
      </c>
      <c r="O131" s="89" t="s">
        <v>1077</v>
      </c>
      <c r="P131" s="92">
        <v>1.9119009010009999E+26</v>
      </c>
      <c r="Q131" s="89">
        <v>555</v>
      </c>
      <c r="R131" s="89">
        <v>555</v>
      </c>
      <c r="S131" s="89">
        <v>555</v>
      </c>
      <c r="T131" s="89">
        <v>555</v>
      </c>
      <c r="U131" s="89">
        <v>555</v>
      </c>
      <c r="V131" s="89">
        <v>555</v>
      </c>
      <c r="W131" s="89">
        <v>555</v>
      </c>
      <c r="X131" s="89">
        <v>555</v>
      </c>
      <c r="Y131" s="89">
        <v>555</v>
      </c>
      <c r="Z131" s="89">
        <v>555</v>
      </c>
      <c r="AA131" s="89">
        <v>555</v>
      </c>
      <c r="AB131" s="89">
        <v>45.8</v>
      </c>
      <c r="AC131" s="89">
        <v>37.299999999999997</v>
      </c>
      <c r="AD131" s="89">
        <v>42.9</v>
      </c>
      <c r="AE131" s="89">
        <v>29</v>
      </c>
      <c r="AF131" s="89">
        <v>24</v>
      </c>
      <c r="AG131" s="89">
        <v>40</v>
      </c>
      <c r="AH131" s="89">
        <v>20</v>
      </c>
      <c r="AI131" s="89">
        <v>34</v>
      </c>
      <c r="AJ131" s="89">
        <v>70</v>
      </c>
      <c r="AK131" s="89">
        <v>25</v>
      </c>
      <c r="AL131" s="89">
        <v>48.6</v>
      </c>
      <c r="AM131" s="89">
        <v>47.8</v>
      </c>
      <c r="AN131" s="89">
        <v>53.3</v>
      </c>
      <c r="AO131" s="89">
        <v>20</v>
      </c>
      <c r="AP131" s="89">
        <v>40</v>
      </c>
      <c r="AQ131" s="89">
        <v>100</v>
      </c>
      <c r="AR131" s="89" t="s">
        <v>133</v>
      </c>
      <c r="AS131" s="89" t="s">
        <v>133</v>
      </c>
      <c r="AT131" s="89" t="s">
        <v>823</v>
      </c>
      <c r="AU131" s="89" t="s">
        <v>819</v>
      </c>
      <c r="AV131" s="89" t="s">
        <v>133</v>
      </c>
      <c r="AW131" s="89" t="s">
        <v>133</v>
      </c>
      <c r="AX131" s="89" t="s">
        <v>133</v>
      </c>
      <c r="AY131" s="89" t="s">
        <v>817</v>
      </c>
      <c r="AZ131" s="89" t="s">
        <v>817</v>
      </c>
    </row>
    <row r="132" spans="1:52" ht="12.75" customHeight="1" x14ac:dyDescent="0.25">
      <c r="A132" s="89">
        <v>2019</v>
      </c>
      <c r="B132" s="89">
        <v>123569</v>
      </c>
      <c r="C132" s="89">
        <v>8</v>
      </c>
      <c r="D132" s="89">
        <v>1</v>
      </c>
      <c r="E132" s="89">
        <v>0</v>
      </c>
      <c r="F132" s="89">
        <v>0</v>
      </c>
      <c r="G132" s="89">
        <v>27</v>
      </c>
      <c r="H132" s="89">
        <v>3</v>
      </c>
      <c r="I132" s="89">
        <v>4</v>
      </c>
      <c r="J132" s="89">
        <v>0</v>
      </c>
      <c r="K132" s="89" t="s">
        <v>810</v>
      </c>
      <c r="L132" s="89" t="s">
        <v>824</v>
      </c>
      <c r="M132" s="89" t="s">
        <v>1078</v>
      </c>
      <c r="N132" s="89">
        <v>81000101</v>
      </c>
      <c r="O132" s="89" t="s">
        <v>1079</v>
      </c>
      <c r="P132" s="92">
        <v>8.1100001901189093E+26</v>
      </c>
      <c r="Q132" s="89">
        <v>555</v>
      </c>
      <c r="R132" s="89">
        <v>555</v>
      </c>
      <c r="S132" s="89">
        <v>555</v>
      </c>
      <c r="T132" s="89">
        <v>555</v>
      </c>
      <c r="U132" s="89">
        <v>555</v>
      </c>
      <c r="V132" s="89">
        <v>555</v>
      </c>
      <c r="W132" s="89">
        <v>555</v>
      </c>
      <c r="X132" s="89">
        <v>555</v>
      </c>
      <c r="Y132" s="89">
        <v>555</v>
      </c>
      <c r="Z132" s="89">
        <v>666</v>
      </c>
      <c r="AA132" s="89">
        <v>555</v>
      </c>
      <c r="AB132" s="89">
        <v>45.8</v>
      </c>
      <c r="AC132" s="89">
        <v>47.1</v>
      </c>
      <c r="AD132" s="89">
        <v>42.9</v>
      </c>
      <c r="AE132" s="89">
        <v>53.5</v>
      </c>
      <c r="AF132" s="89">
        <v>51</v>
      </c>
      <c r="AG132" s="89">
        <v>75</v>
      </c>
      <c r="AH132" s="89">
        <v>45</v>
      </c>
      <c r="AI132" s="89">
        <v>56</v>
      </c>
      <c r="AJ132" s="89">
        <v>80</v>
      </c>
      <c r="AK132" s="89">
        <v>50</v>
      </c>
      <c r="AL132" s="89">
        <v>45.4</v>
      </c>
      <c r="AM132" s="89">
        <v>45</v>
      </c>
      <c r="AN132" s="89">
        <v>47.5</v>
      </c>
      <c r="AO132" s="89">
        <v>50</v>
      </c>
      <c r="AP132" s="89">
        <v>0</v>
      </c>
      <c r="AQ132" s="89">
        <v>45</v>
      </c>
      <c r="AR132" s="89" t="s">
        <v>819</v>
      </c>
      <c r="AS132" s="89" t="s">
        <v>133</v>
      </c>
      <c r="AT132" s="89" t="s">
        <v>133</v>
      </c>
      <c r="AU132" s="89" t="s">
        <v>819</v>
      </c>
      <c r="AV132" s="89" t="s">
        <v>819</v>
      </c>
      <c r="AW132" s="89" t="s">
        <v>133</v>
      </c>
      <c r="AX132" s="89" t="s">
        <v>817</v>
      </c>
      <c r="AY132" s="89" t="s">
        <v>133</v>
      </c>
      <c r="AZ132" s="89" t="s">
        <v>133</v>
      </c>
    </row>
    <row r="133" spans="1:52" ht="12.75" customHeight="1" x14ac:dyDescent="0.25">
      <c r="A133" s="89">
        <v>2019</v>
      </c>
      <c r="B133" s="89">
        <v>123569</v>
      </c>
      <c r="C133" s="89">
        <v>8</v>
      </c>
      <c r="D133" s="89">
        <v>1</v>
      </c>
      <c r="E133" s="89">
        <v>0</v>
      </c>
      <c r="F133" s="89">
        <v>0</v>
      </c>
      <c r="G133" s="89">
        <v>27</v>
      </c>
      <c r="H133" s="89">
        <v>3</v>
      </c>
      <c r="I133" s="89">
        <v>4</v>
      </c>
      <c r="J133" s="89">
        <v>0</v>
      </c>
      <c r="K133" s="89" t="s">
        <v>810</v>
      </c>
      <c r="L133" s="89" t="s">
        <v>824</v>
      </c>
      <c r="M133" s="89" t="s">
        <v>1080</v>
      </c>
      <c r="N133" s="89">
        <v>81110001</v>
      </c>
      <c r="O133" s="89" t="s">
        <v>1081</v>
      </c>
      <c r="P133" s="92">
        <v>8.0100100911189003E+26</v>
      </c>
      <c r="Q133" s="89">
        <v>555</v>
      </c>
      <c r="R133" s="89">
        <v>555</v>
      </c>
      <c r="S133" s="89">
        <v>555</v>
      </c>
      <c r="T133" s="89">
        <v>555</v>
      </c>
      <c r="U133" s="89">
        <v>555</v>
      </c>
      <c r="V133" s="89">
        <v>555</v>
      </c>
      <c r="W133" s="89">
        <v>555</v>
      </c>
      <c r="X133" s="89">
        <v>555</v>
      </c>
      <c r="Y133" s="89">
        <v>555</v>
      </c>
      <c r="Z133" s="89">
        <v>666</v>
      </c>
      <c r="AA133" s="89">
        <v>555</v>
      </c>
      <c r="AB133" s="89">
        <v>46</v>
      </c>
      <c r="AC133" s="89">
        <v>39.5</v>
      </c>
      <c r="AD133" s="89">
        <v>57.1</v>
      </c>
      <c r="AE133" s="89">
        <v>13</v>
      </c>
      <c r="AF133" s="89">
        <v>11</v>
      </c>
      <c r="AG133" s="89">
        <v>55</v>
      </c>
      <c r="AH133" s="89">
        <v>0</v>
      </c>
      <c r="AI133" s="89">
        <v>15</v>
      </c>
      <c r="AJ133" s="89">
        <v>75</v>
      </c>
      <c r="AK133" s="89">
        <v>0</v>
      </c>
      <c r="AL133" s="89">
        <v>48.1</v>
      </c>
      <c r="AM133" s="89">
        <v>50</v>
      </c>
      <c r="AN133" s="89">
        <v>37.5</v>
      </c>
      <c r="AO133" s="89">
        <v>50</v>
      </c>
      <c r="AP133" s="89">
        <v>0</v>
      </c>
      <c r="AQ133" s="89">
        <v>25</v>
      </c>
      <c r="AR133" s="89" t="s">
        <v>817</v>
      </c>
      <c r="AS133" s="89" t="s">
        <v>817</v>
      </c>
      <c r="AT133" s="89" t="s">
        <v>133</v>
      </c>
      <c r="AU133" s="89" t="s">
        <v>819</v>
      </c>
      <c r="AV133" s="89" t="s">
        <v>819</v>
      </c>
      <c r="AW133" s="89" t="s">
        <v>133</v>
      </c>
      <c r="AX133" s="89" t="s">
        <v>818</v>
      </c>
      <c r="AY133" s="89" t="s">
        <v>817</v>
      </c>
      <c r="AZ133" s="89" t="s">
        <v>133</v>
      </c>
    </row>
    <row r="134" spans="1:52" ht="12.75" customHeight="1" x14ac:dyDescent="0.25">
      <c r="A134" s="89">
        <v>2019</v>
      </c>
      <c r="B134" s="89">
        <v>102499</v>
      </c>
      <c r="C134" s="89">
        <v>8</v>
      </c>
      <c r="D134" s="89">
        <v>1</v>
      </c>
      <c r="E134" s="89">
        <v>0</v>
      </c>
      <c r="F134" s="89">
        <v>0</v>
      </c>
      <c r="G134" s="89">
        <v>27</v>
      </c>
      <c r="H134" s="89">
        <v>1</v>
      </c>
      <c r="I134" s="89">
        <v>5</v>
      </c>
      <c r="J134" s="89">
        <v>0</v>
      </c>
      <c r="K134" s="89" t="s">
        <v>810</v>
      </c>
      <c r="L134" s="89" t="s">
        <v>846</v>
      </c>
      <c r="M134" s="89" t="s">
        <v>1082</v>
      </c>
      <c r="N134" s="89">
        <v>81111101</v>
      </c>
      <c r="O134" s="89" t="s">
        <v>1083</v>
      </c>
      <c r="P134" s="92">
        <v>1.9000910011110201E+26</v>
      </c>
      <c r="Q134" s="89">
        <v>555</v>
      </c>
      <c r="R134" s="89">
        <v>555</v>
      </c>
      <c r="S134" s="89">
        <v>555</v>
      </c>
      <c r="T134" s="89">
        <v>333</v>
      </c>
      <c r="U134" s="89">
        <v>555</v>
      </c>
      <c r="V134" s="89">
        <v>333</v>
      </c>
      <c r="W134" s="89">
        <v>333</v>
      </c>
      <c r="X134" s="89">
        <v>333</v>
      </c>
      <c r="Y134" s="89">
        <v>333</v>
      </c>
      <c r="Z134" s="89">
        <v>333</v>
      </c>
      <c r="AA134" s="89">
        <v>333</v>
      </c>
      <c r="AB134" s="89">
        <v>46.2</v>
      </c>
      <c r="AC134" s="89">
        <v>51.4</v>
      </c>
      <c r="AD134" s="89">
        <v>85.7</v>
      </c>
      <c r="AE134" s="89">
        <v>0</v>
      </c>
      <c r="AF134" s="89">
        <v>0</v>
      </c>
      <c r="AG134" s="89">
        <v>0</v>
      </c>
      <c r="AH134" s="89">
        <v>0</v>
      </c>
      <c r="AI134" s="89">
        <v>0</v>
      </c>
      <c r="AJ134" s="89">
        <v>0</v>
      </c>
      <c r="AK134" s="89">
        <v>0</v>
      </c>
      <c r="AL134" s="89">
        <v>44.5</v>
      </c>
      <c r="AM134" s="89">
        <v>52.4</v>
      </c>
      <c r="AN134" s="89">
        <v>0</v>
      </c>
      <c r="AO134" s="89">
        <v>0</v>
      </c>
      <c r="AP134" s="89">
        <v>0</v>
      </c>
      <c r="AQ134" s="89">
        <v>0</v>
      </c>
      <c r="AR134" s="89" t="s">
        <v>133</v>
      </c>
      <c r="AS134" s="89" t="s">
        <v>133</v>
      </c>
      <c r="AT134" s="89" t="s">
        <v>819</v>
      </c>
      <c r="AU134" s="89" t="s">
        <v>819</v>
      </c>
      <c r="AV134" s="89" t="s">
        <v>819</v>
      </c>
      <c r="AW134" s="89" t="s">
        <v>133</v>
      </c>
      <c r="AX134" s="89" t="s">
        <v>823</v>
      </c>
      <c r="AY134" s="89" t="s">
        <v>133</v>
      </c>
      <c r="AZ134" s="89" t="s">
        <v>817</v>
      </c>
    </row>
    <row r="135" spans="1:52" ht="12.75" customHeight="1" x14ac:dyDescent="0.25">
      <c r="A135" s="89">
        <v>2019</v>
      </c>
      <c r="B135" s="89">
        <v>1103831</v>
      </c>
      <c r="C135" s="89">
        <v>8</v>
      </c>
      <c r="D135" s="89">
        <v>1</v>
      </c>
      <c r="E135" s="89">
        <v>0</v>
      </c>
      <c r="F135" s="89">
        <v>0</v>
      </c>
      <c r="G135" s="89">
        <v>27</v>
      </c>
      <c r="H135" s="89">
        <v>3</v>
      </c>
      <c r="I135" s="89">
        <v>2</v>
      </c>
      <c r="J135" s="89">
        <v>0</v>
      </c>
      <c r="K135" s="89" t="s">
        <v>810</v>
      </c>
      <c r="L135" s="89" t="s">
        <v>811</v>
      </c>
      <c r="M135" s="89" t="s">
        <v>1084</v>
      </c>
      <c r="N135" s="89">
        <v>81010010</v>
      </c>
      <c r="O135" s="89" t="s">
        <v>1085</v>
      </c>
      <c r="P135" s="92">
        <v>8.0080101010111895E+26</v>
      </c>
      <c r="Q135" s="89">
        <v>555</v>
      </c>
      <c r="R135" s="89">
        <v>555</v>
      </c>
      <c r="S135" s="89">
        <v>555</v>
      </c>
      <c r="T135" s="89">
        <v>555</v>
      </c>
      <c r="U135" s="89">
        <v>555</v>
      </c>
      <c r="V135" s="89">
        <v>555</v>
      </c>
      <c r="W135" s="89">
        <v>555</v>
      </c>
      <c r="X135" s="89">
        <v>333</v>
      </c>
      <c r="Y135" s="89">
        <v>555</v>
      </c>
      <c r="Z135" s="89">
        <v>555</v>
      </c>
      <c r="AA135" s="89">
        <v>555</v>
      </c>
      <c r="AB135" s="89">
        <v>46.7</v>
      </c>
      <c r="AC135" s="89">
        <v>29.9</v>
      </c>
      <c r="AD135" s="89">
        <v>42.9</v>
      </c>
      <c r="AE135" s="89">
        <v>10.5</v>
      </c>
      <c r="AF135" s="89">
        <v>21</v>
      </c>
      <c r="AG135" s="89">
        <v>25</v>
      </c>
      <c r="AH135" s="89">
        <v>20</v>
      </c>
      <c r="AI135" s="89">
        <v>0</v>
      </c>
      <c r="AJ135" s="89">
        <v>0</v>
      </c>
      <c r="AK135" s="89">
        <v>0</v>
      </c>
      <c r="AL135" s="89">
        <v>52.3</v>
      </c>
      <c r="AM135" s="89">
        <v>50</v>
      </c>
      <c r="AN135" s="89">
        <v>65</v>
      </c>
      <c r="AO135" s="89">
        <v>60</v>
      </c>
      <c r="AP135" s="89">
        <v>80</v>
      </c>
      <c r="AQ135" s="89">
        <v>55</v>
      </c>
      <c r="AR135" s="89" t="s">
        <v>817</v>
      </c>
      <c r="AS135" s="89" t="s">
        <v>133</v>
      </c>
      <c r="AT135" s="89" t="s">
        <v>133</v>
      </c>
      <c r="AU135" s="89" t="s">
        <v>817</v>
      </c>
      <c r="AV135" s="89" t="s">
        <v>819</v>
      </c>
      <c r="AW135" s="89" t="s">
        <v>819</v>
      </c>
      <c r="AX135" s="89" t="s">
        <v>817</v>
      </c>
      <c r="AY135" s="89" t="s">
        <v>817</v>
      </c>
      <c r="AZ135" s="89" t="s">
        <v>133</v>
      </c>
    </row>
    <row r="136" spans="1:52" ht="12.75" customHeight="1" x14ac:dyDescent="0.25">
      <c r="A136" s="89">
        <v>2019</v>
      </c>
      <c r="B136" s="89">
        <v>1319229</v>
      </c>
      <c r="C136" s="89">
        <v>8</v>
      </c>
      <c r="D136" s="89">
        <v>1</v>
      </c>
      <c r="E136" s="89">
        <v>0</v>
      </c>
      <c r="F136" s="89">
        <v>0</v>
      </c>
      <c r="G136" s="89">
        <v>27</v>
      </c>
      <c r="H136" s="89">
        <v>3</v>
      </c>
      <c r="I136" s="89">
        <v>4</v>
      </c>
      <c r="J136" s="89">
        <v>0</v>
      </c>
      <c r="K136" s="89" t="s">
        <v>810</v>
      </c>
      <c r="L136" s="89" t="s">
        <v>824</v>
      </c>
      <c r="M136" s="89" t="s">
        <v>1086</v>
      </c>
      <c r="N136" s="89">
        <v>81010100</v>
      </c>
      <c r="O136" s="89" t="s">
        <v>1087</v>
      </c>
      <c r="P136" s="92">
        <v>8.1000000911089104E+26</v>
      </c>
      <c r="Q136" s="89">
        <v>555</v>
      </c>
      <c r="R136" s="89">
        <v>555</v>
      </c>
      <c r="S136" s="89">
        <v>555</v>
      </c>
      <c r="T136" s="89">
        <v>555</v>
      </c>
      <c r="U136" s="89">
        <v>555</v>
      </c>
      <c r="V136" s="89">
        <v>555</v>
      </c>
      <c r="W136" s="89">
        <v>555</v>
      </c>
      <c r="X136" s="89">
        <v>555</v>
      </c>
      <c r="Y136" s="89">
        <v>555</v>
      </c>
      <c r="Z136" s="89">
        <v>666</v>
      </c>
      <c r="AA136" s="89">
        <v>555</v>
      </c>
      <c r="AB136" s="89">
        <v>46.9</v>
      </c>
      <c r="AC136" s="89">
        <v>46.9</v>
      </c>
      <c r="AD136" s="89">
        <v>42.9</v>
      </c>
      <c r="AE136" s="89">
        <v>53</v>
      </c>
      <c r="AF136" s="89">
        <v>55</v>
      </c>
      <c r="AG136" s="89">
        <v>75</v>
      </c>
      <c r="AH136" s="89">
        <v>50</v>
      </c>
      <c r="AI136" s="89">
        <v>51</v>
      </c>
      <c r="AJ136" s="89">
        <v>55</v>
      </c>
      <c r="AK136" s="89">
        <v>50</v>
      </c>
      <c r="AL136" s="89">
        <v>46.9</v>
      </c>
      <c r="AM136" s="89">
        <v>45</v>
      </c>
      <c r="AN136" s="89">
        <v>57.5</v>
      </c>
      <c r="AO136" s="89">
        <v>75</v>
      </c>
      <c r="AP136" s="89">
        <v>0</v>
      </c>
      <c r="AQ136" s="89">
        <v>40</v>
      </c>
      <c r="AR136" s="89" t="s">
        <v>133</v>
      </c>
      <c r="AS136" s="89" t="s">
        <v>817</v>
      </c>
      <c r="AT136" s="89" t="s">
        <v>133</v>
      </c>
      <c r="AU136" s="89" t="s">
        <v>819</v>
      </c>
      <c r="AV136" s="89" t="s">
        <v>819</v>
      </c>
      <c r="AW136" s="89" t="s">
        <v>133</v>
      </c>
      <c r="AX136" s="89" t="s">
        <v>819</v>
      </c>
      <c r="AY136" s="89" t="s">
        <v>817</v>
      </c>
      <c r="AZ136" s="89" t="s">
        <v>817</v>
      </c>
    </row>
    <row r="137" spans="1:52" ht="12.75" customHeight="1" x14ac:dyDescent="0.25">
      <c r="A137" s="89">
        <v>2019</v>
      </c>
      <c r="B137" s="89">
        <v>123569</v>
      </c>
      <c r="C137" s="89">
        <v>8</v>
      </c>
      <c r="D137" s="89">
        <v>1</v>
      </c>
      <c r="E137" s="89">
        <v>0</v>
      </c>
      <c r="F137" s="89">
        <v>0</v>
      </c>
      <c r="G137" s="89">
        <v>27</v>
      </c>
      <c r="H137" s="89">
        <v>3</v>
      </c>
      <c r="I137" s="89">
        <v>4</v>
      </c>
      <c r="J137" s="89">
        <v>0</v>
      </c>
      <c r="K137" s="89" t="s">
        <v>810</v>
      </c>
      <c r="L137" s="89" t="s">
        <v>824</v>
      </c>
      <c r="M137" s="89" t="s">
        <v>1088</v>
      </c>
      <c r="N137" s="89">
        <v>81010011</v>
      </c>
      <c r="O137" s="89" t="s">
        <v>1089</v>
      </c>
      <c r="P137" s="92">
        <v>8.0000001911189106E+26</v>
      </c>
      <c r="Q137" s="89">
        <v>555</v>
      </c>
      <c r="R137" s="89">
        <v>555</v>
      </c>
      <c r="S137" s="89">
        <v>555</v>
      </c>
      <c r="T137" s="89">
        <v>555</v>
      </c>
      <c r="U137" s="89">
        <v>555</v>
      </c>
      <c r="V137" s="89">
        <v>555</v>
      </c>
      <c r="W137" s="89">
        <v>555</v>
      </c>
      <c r="X137" s="89">
        <v>555</v>
      </c>
      <c r="Y137" s="89">
        <v>555</v>
      </c>
      <c r="Z137" s="89">
        <v>666</v>
      </c>
      <c r="AA137" s="89">
        <v>555</v>
      </c>
      <c r="AB137" s="89">
        <v>47</v>
      </c>
      <c r="AC137" s="89">
        <v>54.5</v>
      </c>
      <c r="AD137" s="89">
        <v>57.1</v>
      </c>
      <c r="AE137" s="89">
        <v>50.5</v>
      </c>
      <c r="AF137" s="89">
        <v>85</v>
      </c>
      <c r="AG137" s="89">
        <v>65</v>
      </c>
      <c r="AH137" s="89">
        <v>90</v>
      </c>
      <c r="AI137" s="89">
        <v>16</v>
      </c>
      <c r="AJ137" s="89">
        <v>80</v>
      </c>
      <c r="AK137" s="89">
        <v>0</v>
      </c>
      <c r="AL137" s="89">
        <v>44.5</v>
      </c>
      <c r="AM137" s="89">
        <v>40</v>
      </c>
      <c r="AN137" s="89">
        <v>70</v>
      </c>
      <c r="AO137" s="89">
        <v>75</v>
      </c>
      <c r="AP137" s="89">
        <v>0</v>
      </c>
      <c r="AQ137" s="89">
        <v>65</v>
      </c>
      <c r="AR137" s="89" t="s">
        <v>817</v>
      </c>
      <c r="AS137" s="89" t="s">
        <v>818</v>
      </c>
      <c r="AT137" s="89" t="s">
        <v>133</v>
      </c>
      <c r="AU137" s="89" t="s">
        <v>819</v>
      </c>
      <c r="AV137" s="89" t="s">
        <v>819</v>
      </c>
      <c r="AW137" s="89" t="s">
        <v>133</v>
      </c>
      <c r="AX137" s="89" t="s">
        <v>823</v>
      </c>
      <c r="AY137" s="89" t="s">
        <v>133</v>
      </c>
      <c r="AZ137" s="89" t="s">
        <v>133</v>
      </c>
    </row>
    <row r="138" spans="1:52" ht="12.75" customHeight="1" x14ac:dyDescent="0.25">
      <c r="A138" s="89">
        <v>2019</v>
      </c>
      <c r="B138" s="89">
        <v>1181819</v>
      </c>
      <c r="C138" s="89">
        <v>8</v>
      </c>
      <c r="D138" s="89">
        <v>1</v>
      </c>
      <c r="E138" s="89">
        <v>0</v>
      </c>
      <c r="F138" s="89">
        <v>0</v>
      </c>
      <c r="G138" s="89">
        <v>27</v>
      </c>
      <c r="H138" s="89">
        <v>0</v>
      </c>
      <c r="I138" s="89">
        <v>2</v>
      </c>
      <c r="J138" s="89">
        <v>0</v>
      </c>
      <c r="K138" s="89" t="s">
        <v>810</v>
      </c>
      <c r="L138" s="89" t="s">
        <v>829</v>
      </c>
      <c r="M138" s="89" t="s">
        <v>1090</v>
      </c>
      <c r="N138" s="89">
        <v>81000110</v>
      </c>
      <c r="O138" s="89" t="s">
        <v>1091</v>
      </c>
      <c r="P138" s="92">
        <v>1.1101111010109999E+26</v>
      </c>
      <c r="Q138" s="89">
        <v>555</v>
      </c>
      <c r="R138" s="89">
        <v>555</v>
      </c>
      <c r="S138" s="89">
        <v>555</v>
      </c>
      <c r="T138" s="89">
        <v>333</v>
      </c>
      <c r="U138" s="89">
        <v>555</v>
      </c>
      <c r="V138" s="89">
        <v>333</v>
      </c>
      <c r="W138" s="89">
        <v>333</v>
      </c>
      <c r="X138" s="89">
        <v>333</v>
      </c>
      <c r="Y138" s="89">
        <v>333</v>
      </c>
      <c r="Z138" s="89">
        <v>333</v>
      </c>
      <c r="AA138" s="89">
        <v>333</v>
      </c>
      <c r="AB138" s="89">
        <v>47.2</v>
      </c>
      <c r="AC138" s="89">
        <v>25.7</v>
      </c>
      <c r="AD138" s="89">
        <v>42.9</v>
      </c>
      <c r="AE138" s="89">
        <v>0</v>
      </c>
      <c r="AF138" s="89">
        <v>0</v>
      </c>
      <c r="AG138" s="89">
        <v>0</v>
      </c>
      <c r="AH138" s="89">
        <v>0</v>
      </c>
      <c r="AI138" s="89">
        <v>0</v>
      </c>
      <c r="AJ138" s="89">
        <v>0</v>
      </c>
      <c r="AK138" s="89">
        <v>0</v>
      </c>
      <c r="AL138" s="89">
        <v>54.4</v>
      </c>
      <c r="AM138" s="89">
        <v>64</v>
      </c>
      <c r="AN138" s="89">
        <v>0</v>
      </c>
      <c r="AO138" s="89">
        <v>0</v>
      </c>
      <c r="AP138" s="89">
        <v>0</v>
      </c>
      <c r="AQ138" s="89">
        <v>0</v>
      </c>
      <c r="AR138" s="89" t="s">
        <v>133</v>
      </c>
      <c r="AS138" s="89" t="s">
        <v>133</v>
      </c>
      <c r="AT138" s="89" t="s">
        <v>819</v>
      </c>
      <c r="AU138" s="89" t="s">
        <v>819</v>
      </c>
      <c r="AV138" s="89" t="s">
        <v>819</v>
      </c>
      <c r="AW138" s="89" t="s">
        <v>133</v>
      </c>
      <c r="AX138" s="89" t="s">
        <v>819</v>
      </c>
      <c r="AY138" s="89" t="s">
        <v>817</v>
      </c>
      <c r="AZ138" s="89" t="s">
        <v>133</v>
      </c>
    </row>
    <row r="139" spans="1:52" ht="12.75" customHeight="1" x14ac:dyDescent="0.25">
      <c r="A139" s="89">
        <v>2019</v>
      </c>
      <c r="B139" s="89">
        <v>1103831</v>
      </c>
      <c r="C139" s="89">
        <v>8</v>
      </c>
      <c r="D139" s="89">
        <v>1</v>
      </c>
      <c r="E139" s="89">
        <v>0</v>
      </c>
      <c r="F139" s="89">
        <v>0</v>
      </c>
      <c r="G139" s="89">
        <v>27</v>
      </c>
      <c r="H139" s="89">
        <v>3</v>
      </c>
      <c r="I139" s="89">
        <v>2</v>
      </c>
      <c r="J139" s="89">
        <v>0</v>
      </c>
      <c r="K139" s="89" t="s">
        <v>810</v>
      </c>
      <c r="L139" s="89" t="s">
        <v>811</v>
      </c>
      <c r="M139" s="89" t="s">
        <v>1092</v>
      </c>
      <c r="N139" s="89">
        <v>81100100</v>
      </c>
      <c r="O139" s="89" t="s">
        <v>1093</v>
      </c>
      <c r="P139" s="92">
        <v>8.1180100010001895E+26</v>
      </c>
      <c r="Q139" s="89">
        <v>555</v>
      </c>
      <c r="R139" s="89">
        <v>555</v>
      </c>
      <c r="S139" s="89">
        <v>555</v>
      </c>
      <c r="T139" s="89">
        <v>555</v>
      </c>
      <c r="U139" s="89">
        <v>555</v>
      </c>
      <c r="V139" s="89">
        <v>555</v>
      </c>
      <c r="W139" s="89">
        <v>555</v>
      </c>
      <c r="X139" s="89">
        <v>555</v>
      </c>
      <c r="Y139" s="89">
        <v>555</v>
      </c>
      <c r="Z139" s="89">
        <v>555</v>
      </c>
      <c r="AA139" s="89">
        <v>555</v>
      </c>
      <c r="AB139" s="89">
        <v>47.4</v>
      </c>
      <c r="AC139" s="89">
        <v>34.299999999999997</v>
      </c>
      <c r="AD139" s="89">
        <v>42.9</v>
      </c>
      <c r="AE139" s="89">
        <v>21.5</v>
      </c>
      <c r="AF139" s="89">
        <v>29</v>
      </c>
      <c r="AG139" s="89">
        <v>65</v>
      </c>
      <c r="AH139" s="89">
        <v>20</v>
      </c>
      <c r="AI139" s="89">
        <v>14</v>
      </c>
      <c r="AJ139" s="89">
        <v>70</v>
      </c>
      <c r="AK139" s="89">
        <v>0</v>
      </c>
      <c r="AL139" s="89">
        <v>51.8</v>
      </c>
      <c r="AM139" s="89">
        <v>50</v>
      </c>
      <c r="AN139" s="89">
        <v>61.7</v>
      </c>
      <c r="AO139" s="89">
        <v>60</v>
      </c>
      <c r="AP139" s="89">
        <v>70</v>
      </c>
      <c r="AQ139" s="89">
        <v>55</v>
      </c>
      <c r="AR139" s="89" t="s">
        <v>133</v>
      </c>
      <c r="AS139" s="89" t="s">
        <v>133</v>
      </c>
      <c r="AT139" s="89" t="s">
        <v>133</v>
      </c>
      <c r="AU139" s="89" t="s">
        <v>819</v>
      </c>
      <c r="AV139" s="89" t="s">
        <v>823</v>
      </c>
      <c r="AW139" s="89" t="s">
        <v>133</v>
      </c>
      <c r="AX139" s="89" t="s">
        <v>1094</v>
      </c>
      <c r="AY139" s="89" t="s">
        <v>817</v>
      </c>
      <c r="AZ139" s="89" t="s">
        <v>133</v>
      </c>
    </row>
    <row r="140" spans="1:52" ht="12.75" customHeight="1" x14ac:dyDescent="0.25">
      <c r="A140" s="89">
        <v>2019</v>
      </c>
      <c r="B140" s="89">
        <v>1319229</v>
      </c>
      <c r="C140" s="89">
        <v>8</v>
      </c>
      <c r="D140" s="89">
        <v>1</v>
      </c>
      <c r="E140" s="89">
        <v>0</v>
      </c>
      <c r="F140" s="89">
        <v>0</v>
      </c>
      <c r="G140" s="89">
        <v>27</v>
      </c>
      <c r="H140" s="89">
        <v>3</v>
      </c>
      <c r="I140" s="89">
        <v>4</v>
      </c>
      <c r="J140" s="89">
        <v>0</v>
      </c>
      <c r="K140" s="89" t="s">
        <v>810</v>
      </c>
      <c r="L140" s="89" t="s">
        <v>824</v>
      </c>
      <c r="M140" s="89" t="s">
        <v>1095</v>
      </c>
      <c r="N140" s="89">
        <v>81000111</v>
      </c>
      <c r="O140" s="89" t="s">
        <v>1096</v>
      </c>
      <c r="P140" s="92">
        <v>8.1110000911188998E+26</v>
      </c>
      <c r="Q140" s="89">
        <v>555</v>
      </c>
      <c r="R140" s="89">
        <v>555</v>
      </c>
      <c r="S140" s="89">
        <v>555</v>
      </c>
      <c r="T140" s="89">
        <v>555</v>
      </c>
      <c r="U140" s="89">
        <v>555</v>
      </c>
      <c r="V140" s="89">
        <v>555</v>
      </c>
      <c r="W140" s="89">
        <v>555</v>
      </c>
      <c r="X140" s="89">
        <v>555</v>
      </c>
      <c r="Y140" s="89">
        <v>555</v>
      </c>
      <c r="Z140" s="89">
        <v>666</v>
      </c>
      <c r="AA140" s="89">
        <v>555</v>
      </c>
      <c r="AB140" s="89">
        <v>47.4</v>
      </c>
      <c r="AC140" s="89">
        <v>66.099999999999994</v>
      </c>
      <c r="AD140" s="89">
        <v>57.1</v>
      </c>
      <c r="AE140" s="89">
        <v>79.5</v>
      </c>
      <c r="AF140" s="89">
        <v>85</v>
      </c>
      <c r="AG140" s="89">
        <v>65</v>
      </c>
      <c r="AH140" s="89">
        <v>90</v>
      </c>
      <c r="AI140" s="89">
        <v>74</v>
      </c>
      <c r="AJ140" s="89">
        <v>70</v>
      </c>
      <c r="AK140" s="89">
        <v>75</v>
      </c>
      <c r="AL140" s="89">
        <v>41.1</v>
      </c>
      <c r="AM140" s="89">
        <v>40</v>
      </c>
      <c r="AN140" s="89">
        <v>47.5</v>
      </c>
      <c r="AO140" s="89">
        <v>25</v>
      </c>
      <c r="AP140" s="89">
        <v>0</v>
      </c>
      <c r="AQ140" s="89">
        <v>70</v>
      </c>
      <c r="AR140" s="89" t="s">
        <v>817</v>
      </c>
      <c r="AS140" s="89" t="s">
        <v>133</v>
      </c>
      <c r="AT140" s="89" t="s">
        <v>817</v>
      </c>
      <c r="AU140" s="89" t="s">
        <v>819</v>
      </c>
      <c r="AV140" s="89" t="s">
        <v>819</v>
      </c>
      <c r="AW140" s="89" t="s">
        <v>133</v>
      </c>
      <c r="AX140" s="89" t="s">
        <v>133</v>
      </c>
      <c r="AY140" s="89" t="s">
        <v>133</v>
      </c>
      <c r="AZ140" s="89" t="s">
        <v>818</v>
      </c>
    </row>
    <row r="141" spans="1:52" ht="12.75" customHeight="1" x14ac:dyDescent="0.25">
      <c r="A141" s="89">
        <v>2019</v>
      </c>
      <c r="B141" s="89">
        <v>102499</v>
      </c>
      <c r="C141" s="89">
        <v>8</v>
      </c>
      <c r="D141" s="89">
        <v>1</v>
      </c>
      <c r="E141" s="89">
        <v>0</v>
      </c>
      <c r="F141" s="89">
        <v>0</v>
      </c>
      <c r="G141" s="89">
        <v>27</v>
      </c>
      <c r="H141" s="89">
        <v>1</v>
      </c>
      <c r="I141" s="89">
        <v>5</v>
      </c>
      <c r="J141" s="89">
        <v>0</v>
      </c>
      <c r="K141" s="89" t="s">
        <v>810</v>
      </c>
      <c r="L141" s="89" t="s">
        <v>846</v>
      </c>
      <c r="M141" s="89" t="s">
        <v>1097</v>
      </c>
      <c r="N141" s="89">
        <v>81110000</v>
      </c>
      <c r="O141" s="89" t="s">
        <v>1098</v>
      </c>
      <c r="P141" s="92">
        <v>1.90009111101002E+26</v>
      </c>
      <c r="Q141" s="89">
        <v>555</v>
      </c>
      <c r="R141" s="89">
        <v>555</v>
      </c>
      <c r="S141" s="89">
        <v>555</v>
      </c>
      <c r="T141" s="89">
        <v>555</v>
      </c>
      <c r="U141" s="89">
        <v>555</v>
      </c>
      <c r="V141" s="89">
        <v>333</v>
      </c>
      <c r="W141" s="89">
        <v>333</v>
      </c>
      <c r="X141" s="89">
        <v>555</v>
      </c>
      <c r="Y141" s="89">
        <v>333</v>
      </c>
      <c r="Z141" s="89">
        <v>333</v>
      </c>
      <c r="AA141" s="89">
        <v>333</v>
      </c>
      <c r="AB141" s="89">
        <v>47.5</v>
      </c>
      <c r="AC141" s="89">
        <v>32.299999999999997</v>
      </c>
      <c r="AD141" s="89">
        <v>42.9</v>
      </c>
      <c r="AE141" s="89">
        <v>16.5</v>
      </c>
      <c r="AF141" s="89">
        <v>0</v>
      </c>
      <c r="AG141" s="89">
        <v>0</v>
      </c>
      <c r="AH141" s="89">
        <v>0</v>
      </c>
      <c r="AI141" s="89">
        <v>33</v>
      </c>
      <c r="AJ141" s="89">
        <v>65</v>
      </c>
      <c r="AK141" s="89">
        <v>25</v>
      </c>
      <c r="AL141" s="89">
        <v>52.6</v>
      </c>
      <c r="AM141" s="89">
        <v>61.9</v>
      </c>
      <c r="AN141" s="89">
        <v>0</v>
      </c>
      <c r="AO141" s="89">
        <v>0</v>
      </c>
      <c r="AP141" s="89">
        <v>0</v>
      </c>
      <c r="AQ141" s="89">
        <v>0</v>
      </c>
      <c r="AR141" s="89" t="s">
        <v>133</v>
      </c>
      <c r="AS141" s="89" t="s">
        <v>817</v>
      </c>
      <c r="AT141" s="89" t="s">
        <v>133</v>
      </c>
      <c r="AU141" s="89" t="s">
        <v>819</v>
      </c>
      <c r="AV141" s="89" t="s">
        <v>819</v>
      </c>
      <c r="AW141" s="89" t="s">
        <v>819</v>
      </c>
      <c r="AX141" s="89" t="s">
        <v>817</v>
      </c>
      <c r="AY141" s="89" t="s">
        <v>817</v>
      </c>
      <c r="AZ141" s="89" t="s">
        <v>133</v>
      </c>
    </row>
    <row r="142" spans="1:52" ht="12.75" customHeight="1" x14ac:dyDescent="0.25">
      <c r="A142" s="89">
        <v>2019</v>
      </c>
      <c r="B142" s="89">
        <v>1181815</v>
      </c>
      <c r="C142" s="89">
        <v>8</v>
      </c>
      <c r="D142" s="89">
        <v>1</v>
      </c>
      <c r="E142" s="89">
        <v>0</v>
      </c>
      <c r="F142" s="89">
        <v>0</v>
      </c>
      <c r="G142" s="89">
        <v>27</v>
      </c>
      <c r="H142" s="89">
        <v>3</v>
      </c>
      <c r="I142" s="89">
        <v>4</v>
      </c>
      <c r="J142" s="89">
        <v>0</v>
      </c>
      <c r="K142" s="89" t="s">
        <v>810</v>
      </c>
      <c r="L142" s="89" t="s">
        <v>824</v>
      </c>
      <c r="M142" s="89" t="s">
        <v>1099</v>
      </c>
      <c r="N142" s="89">
        <v>80100111</v>
      </c>
      <c r="O142" s="89" t="s">
        <v>1100</v>
      </c>
      <c r="P142" s="92">
        <v>8.1010000901189096E+26</v>
      </c>
      <c r="Q142" s="89">
        <v>555</v>
      </c>
      <c r="R142" s="89">
        <v>555</v>
      </c>
      <c r="S142" s="89">
        <v>555</v>
      </c>
      <c r="T142" s="89">
        <v>555</v>
      </c>
      <c r="U142" s="89">
        <v>555</v>
      </c>
      <c r="V142" s="89">
        <v>555</v>
      </c>
      <c r="W142" s="89">
        <v>555</v>
      </c>
      <c r="X142" s="89">
        <v>555</v>
      </c>
      <c r="Y142" s="89">
        <v>555</v>
      </c>
      <c r="Z142" s="89">
        <v>666</v>
      </c>
      <c r="AA142" s="89">
        <v>555</v>
      </c>
      <c r="AB142" s="89">
        <v>47.5</v>
      </c>
      <c r="AC142" s="89">
        <v>54.5</v>
      </c>
      <c r="AD142" s="89">
        <v>57.1</v>
      </c>
      <c r="AE142" s="89">
        <v>50.5</v>
      </c>
      <c r="AF142" s="89">
        <v>67</v>
      </c>
      <c r="AG142" s="89">
        <v>75</v>
      </c>
      <c r="AH142" s="89">
        <v>65</v>
      </c>
      <c r="AI142" s="89">
        <v>34</v>
      </c>
      <c r="AJ142" s="89">
        <v>70</v>
      </c>
      <c r="AK142" s="89">
        <v>25</v>
      </c>
      <c r="AL142" s="89">
        <v>45.1</v>
      </c>
      <c r="AM142" s="89">
        <v>50</v>
      </c>
      <c r="AN142" s="89">
        <v>17.5</v>
      </c>
      <c r="AO142" s="89">
        <v>25</v>
      </c>
      <c r="AP142" s="89">
        <v>0</v>
      </c>
      <c r="AQ142" s="89">
        <v>10</v>
      </c>
      <c r="AR142" s="89" t="s">
        <v>819</v>
      </c>
      <c r="AS142" s="89" t="s">
        <v>133</v>
      </c>
      <c r="AT142" s="89" t="s">
        <v>133</v>
      </c>
      <c r="AU142" s="89" t="s">
        <v>133</v>
      </c>
      <c r="AV142" s="89" t="s">
        <v>819</v>
      </c>
      <c r="AW142" s="89" t="s">
        <v>819</v>
      </c>
      <c r="AX142" s="89" t="s">
        <v>819</v>
      </c>
      <c r="AY142" s="89" t="s">
        <v>817</v>
      </c>
      <c r="AZ142" s="89" t="s">
        <v>817</v>
      </c>
    </row>
    <row r="143" spans="1:52" ht="12.75" customHeight="1" x14ac:dyDescent="0.25">
      <c r="A143" s="89">
        <v>2019</v>
      </c>
      <c r="B143" s="89">
        <v>1181819</v>
      </c>
      <c r="C143" s="89">
        <v>8</v>
      </c>
      <c r="D143" s="89">
        <v>1</v>
      </c>
      <c r="E143" s="89">
        <v>0</v>
      </c>
      <c r="F143" s="89">
        <v>0</v>
      </c>
      <c r="G143" s="89">
        <v>27</v>
      </c>
      <c r="H143" s="89">
        <v>0</v>
      </c>
      <c r="I143" s="89">
        <v>2</v>
      </c>
      <c r="J143" s="89">
        <v>0</v>
      </c>
      <c r="K143" s="89" t="s">
        <v>810</v>
      </c>
      <c r="L143" s="89" t="s">
        <v>829</v>
      </c>
      <c r="M143" s="89" t="s">
        <v>1101</v>
      </c>
      <c r="N143" s="89">
        <v>81000010</v>
      </c>
      <c r="O143" s="89" t="s">
        <v>1102</v>
      </c>
      <c r="P143" s="92">
        <v>1.1001111101011101E+22</v>
      </c>
      <c r="Q143" s="89">
        <v>555</v>
      </c>
      <c r="R143" s="89">
        <v>555</v>
      </c>
      <c r="S143" s="89">
        <v>555</v>
      </c>
      <c r="T143" s="89">
        <v>555</v>
      </c>
      <c r="U143" s="89">
        <v>555</v>
      </c>
      <c r="V143" s="89">
        <v>555</v>
      </c>
      <c r="W143" s="89">
        <v>555</v>
      </c>
      <c r="X143" s="89">
        <v>555</v>
      </c>
      <c r="Y143" s="89">
        <v>555</v>
      </c>
      <c r="Z143" s="89">
        <v>555</v>
      </c>
      <c r="AA143" s="89">
        <v>555</v>
      </c>
      <c r="AB143" s="89">
        <v>47.5</v>
      </c>
      <c r="AC143" s="89">
        <v>29.6</v>
      </c>
      <c r="AD143" s="89">
        <v>28.6</v>
      </c>
      <c r="AE143" s="89">
        <v>31</v>
      </c>
      <c r="AF143" s="89">
        <v>31</v>
      </c>
      <c r="AG143" s="89">
        <v>75</v>
      </c>
      <c r="AH143" s="89">
        <v>20</v>
      </c>
      <c r="AI143" s="89">
        <v>31</v>
      </c>
      <c r="AJ143" s="89">
        <v>55</v>
      </c>
      <c r="AK143" s="89">
        <v>25</v>
      </c>
      <c r="AL143" s="89">
        <v>53.5</v>
      </c>
      <c r="AM143" s="89">
        <v>52</v>
      </c>
      <c r="AN143" s="89">
        <v>61.7</v>
      </c>
      <c r="AO143" s="89">
        <v>75</v>
      </c>
      <c r="AP143" s="89">
        <v>10</v>
      </c>
      <c r="AQ143" s="89">
        <v>100</v>
      </c>
      <c r="AR143" s="89" t="s">
        <v>133</v>
      </c>
      <c r="AS143" s="89" t="s">
        <v>817</v>
      </c>
      <c r="AT143" s="89" t="s">
        <v>133</v>
      </c>
      <c r="AU143" s="89" t="s">
        <v>819</v>
      </c>
      <c r="AV143" s="89" t="s">
        <v>819</v>
      </c>
      <c r="AW143" s="89" t="s">
        <v>133</v>
      </c>
      <c r="AX143" s="89" t="s">
        <v>817</v>
      </c>
      <c r="AY143" s="89" t="s">
        <v>818</v>
      </c>
      <c r="AZ143" s="89" t="s">
        <v>817</v>
      </c>
    </row>
    <row r="144" spans="1:52" ht="12.75" customHeight="1" x14ac:dyDescent="0.25">
      <c r="A144" s="89">
        <v>2019</v>
      </c>
      <c r="B144" s="89">
        <v>123569</v>
      </c>
      <c r="C144" s="89">
        <v>8</v>
      </c>
      <c r="D144" s="89">
        <v>1</v>
      </c>
      <c r="E144" s="89">
        <v>0</v>
      </c>
      <c r="F144" s="89">
        <v>0</v>
      </c>
      <c r="G144" s="89">
        <v>27</v>
      </c>
      <c r="H144" s="89">
        <v>3</v>
      </c>
      <c r="I144" s="89">
        <v>4</v>
      </c>
      <c r="J144" s="89">
        <v>0</v>
      </c>
      <c r="K144" s="89" t="s">
        <v>810</v>
      </c>
      <c r="L144" s="89" t="s">
        <v>824</v>
      </c>
      <c r="M144" s="89" t="s">
        <v>1103</v>
      </c>
      <c r="N144" s="89">
        <v>81100111</v>
      </c>
      <c r="O144" s="89" t="s">
        <v>1104</v>
      </c>
      <c r="P144" s="92">
        <v>8.1110000911188998E+26</v>
      </c>
      <c r="Q144" s="89">
        <v>555</v>
      </c>
      <c r="R144" s="89">
        <v>555</v>
      </c>
      <c r="S144" s="89">
        <v>555</v>
      </c>
      <c r="T144" s="89">
        <v>555</v>
      </c>
      <c r="U144" s="89">
        <v>555</v>
      </c>
      <c r="V144" s="89">
        <v>555</v>
      </c>
      <c r="W144" s="89">
        <v>555</v>
      </c>
      <c r="X144" s="89">
        <v>555</v>
      </c>
      <c r="Y144" s="89">
        <v>555</v>
      </c>
      <c r="Z144" s="89">
        <v>666</v>
      </c>
      <c r="AA144" s="89">
        <v>555</v>
      </c>
      <c r="AB144" s="89">
        <v>47.6</v>
      </c>
      <c r="AC144" s="89">
        <v>51.6</v>
      </c>
      <c r="AD144" s="89">
        <v>71.400000000000006</v>
      </c>
      <c r="AE144" s="89">
        <v>22</v>
      </c>
      <c r="AF144" s="89">
        <v>30</v>
      </c>
      <c r="AG144" s="89">
        <v>70</v>
      </c>
      <c r="AH144" s="89">
        <v>20</v>
      </c>
      <c r="AI144" s="89">
        <v>14</v>
      </c>
      <c r="AJ144" s="89">
        <v>70</v>
      </c>
      <c r="AK144" s="89">
        <v>0</v>
      </c>
      <c r="AL144" s="89">
        <v>46.3</v>
      </c>
      <c r="AM144" s="89">
        <v>50</v>
      </c>
      <c r="AN144" s="89">
        <v>25</v>
      </c>
      <c r="AO144" s="89">
        <v>50</v>
      </c>
      <c r="AP144" s="89">
        <v>0</v>
      </c>
      <c r="AQ144" s="89">
        <v>0</v>
      </c>
      <c r="AR144" s="89" t="s">
        <v>823</v>
      </c>
      <c r="AS144" s="89" t="s">
        <v>133</v>
      </c>
      <c r="AT144" s="89" t="s">
        <v>133</v>
      </c>
      <c r="AU144" s="89" t="s">
        <v>823</v>
      </c>
      <c r="AV144" s="89" t="s">
        <v>823</v>
      </c>
      <c r="AW144" s="89" t="s">
        <v>819</v>
      </c>
      <c r="AX144" s="89" t="s">
        <v>817</v>
      </c>
      <c r="AY144" s="89" t="s">
        <v>818</v>
      </c>
      <c r="AZ144" s="89" t="s">
        <v>819</v>
      </c>
    </row>
    <row r="145" spans="1:52" ht="12.75" customHeight="1" x14ac:dyDescent="0.25">
      <c r="A145" s="89">
        <v>2019</v>
      </c>
      <c r="B145" s="89">
        <v>1319229</v>
      </c>
      <c r="C145" s="89">
        <v>8</v>
      </c>
      <c r="D145" s="89">
        <v>1</v>
      </c>
      <c r="E145" s="89">
        <v>0</v>
      </c>
      <c r="F145" s="89">
        <v>0</v>
      </c>
      <c r="G145" s="89">
        <v>27</v>
      </c>
      <c r="H145" s="89">
        <v>3</v>
      </c>
      <c r="I145" s="89">
        <v>4</v>
      </c>
      <c r="J145" s="89">
        <v>0</v>
      </c>
      <c r="K145" s="89" t="s">
        <v>810</v>
      </c>
      <c r="L145" s="89" t="s">
        <v>824</v>
      </c>
      <c r="M145" s="89" t="s">
        <v>1105</v>
      </c>
      <c r="N145" s="89">
        <v>81011111</v>
      </c>
      <c r="O145" s="89" t="s">
        <v>1106</v>
      </c>
      <c r="P145" s="92">
        <v>8.1000101910088997E+26</v>
      </c>
      <c r="Q145" s="89">
        <v>555</v>
      </c>
      <c r="R145" s="89">
        <v>555</v>
      </c>
      <c r="S145" s="89">
        <v>555</v>
      </c>
      <c r="T145" s="89">
        <v>555</v>
      </c>
      <c r="U145" s="89">
        <v>555</v>
      </c>
      <c r="V145" s="89">
        <v>555</v>
      </c>
      <c r="W145" s="89">
        <v>555</v>
      </c>
      <c r="X145" s="89">
        <v>555</v>
      </c>
      <c r="Y145" s="89">
        <v>555</v>
      </c>
      <c r="Z145" s="89">
        <v>666</v>
      </c>
      <c r="AA145" s="89">
        <v>555</v>
      </c>
      <c r="AB145" s="89">
        <v>47.8</v>
      </c>
      <c r="AC145" s="89">
        <v>68.599999999999994</v>
      </c>
      <c r="AD145" s="89">
        <v>85.7</v>
      </c>
      <c r="AE145" s="89">
        <v>43</v>
      </c>
      <c r="AF145" s="89">
        <v>50</v>
      </c>
      <c r="AG145" s="89">
        <v>70</v>
      </c>
      <c r="AH145" s="89">
        <v>45</v>
      </c>
      <c r="AI145" s="89">
        <v>36</v>
      </c>
      <c r="AJ145" s="89">
        <v>80</v>
      </c>
      <c r="AK145" s="89">
        <v>25</v>
      </c>
      <c r="AL145" s="89">
        <v>40.799999999999997</v>
      </c>
      <c r="AM145" s="89">
        <v>40</v>
      </c>
      <c r="AN145" s="89">
        <v>45</v>
      </c>
      <c r="AO145" s="89">
        <v>50</v>
      </c>
      <c r="AP145" s="89">
        <v>0</v>
      </c>
      <c r="AQ145" s="89">
        <v>40</v>
      </c>
      <c r="AR145" s="89" t="s">
        <v>817</v>
      </c>
      <c r="AS145" s="89" t="s">
        <v>817</v>
      </c>
      <c r="AT145" s="89" t="s">
        <v>133</v>
      </c>
      <c r="AU145" s="89" t="s">
        <v>133</v>
      </c>
      <c r="AV145" s="89" t="s">
        <v>133</v>
      </c>
      <c r="AW145" s="89" t="s">
        <v>819</v>
      </c>
      <c r="AX145" s="89" t="s">
        <v>818</v>
      </c>
      <c r="AY145" s="89" t="s">
        <v>817</v>
      </c>
      <c r="AZ145" s="89" t="s">
        <v>817</v>
      </c>
    </row>
    <row r="146" spans="1:52" ht="12.75" customHeight="1" x14ac:dyDescent="0.25">
      <c r="A146" s="89">
        <v>2019</v>
      </c>
      <c r="B146" s="89">
        <v>123569</v>
      </c>
      <c r="C146" s="89">
        <v>8</v>
      </c>
      <c r="D146" s="89">
        <v>1</v>
      </c>
      <c r="E146" s="89">
        <v>0</v>
      </c>
      <c r="F146" s="89">
        <v>0</v>
      </c>
      <c r="G146" s="89">
        <v>27</v>
      </c>
      <c r="H146" s="89">
        <v>3</v>
      </c>
      <c r="I146" s="89">
        <v>4</v>
      </c>
      <c r="J146" s="89">
        <v>0</v>
      </c>
      <c r="K146" s="89" t="s">
        <v>810</v>
      </c>
      <c r="L146" s="89" t="s">
        <v>824</v>
      </c>
      <c r="M146" s="89" t="s">
        <v>1107</v>
      </c>
      <c r="N146" s="89">
        <v>81110100</v>
      </c>
      <c r="O146" s="89" t="s">
        <v>1108</v>
      </c>
      <c r="P146" s="92">
        <v>8.1110001911088995E+26</v>
      </c>
      <c r="Q146" s="89">
        <v>555</v>
      </c>
      <c r="R146" s="89">
        <v>555</v>
      </c>
      <c r="S146" s="89">
        <v>555</v>
      </c>
      <c r="T146" s="89">
        <v>555</v>
      </c>
      <c r="U146" s="89">
        <v>555</v>
      </c>
      <c r="V146" s="89">
        <v>555</v>
      </c>
      <c r="W146" s="89">
        <v>555</v>
      </c>
      <c r="X146" s="89">
        <v>555</v>
      </c>
      <c r="Y146" s="89">
        <v>335</v>
      </c>
      <c r="Z146" s="89">
        <v>666</v>
      </c>
      <c r="AA146" s="89">
        <v>555</v>
      </c>
      <c r="AB146" s="89">
        <v>47.9</v>
      </c>
      <c r="AC146" s="89">
        <v>40.1</v>
      </c>
      <c r="AD146" s="89">
        <v>57.1</v>
      </c>
      <c r="AE146" s="89">
        <v>14.5</v>
      </c>
      <c r="AF146" s="89">
        <v>13</v>
      </c>
      <c r="AG146" s="89">
        <v>65</v>
      </c>
      <c r="AH146" s="89">
        <v>0</v>
      </c>
      <c r="AI146" s="89">
        <v>16</v>
      </c>
      <c r="AJ146" s="89">
        <v>80</v>
      </c>
      <c r="AK146" s="89">
        <v>0</v>
      </c>
      <c r="AL146" s="89">
        <v>50.5</v>
      </c>
      <c r="AM146" s="89">
        <v>55</v>
      </c>
      <c r="AN146" s="89">
        <v>25</v>
      </c>
      <c r="AO146" s="89">
        <v>0</v>
      </c>
      <c r="AP146" s="89">
        <v>0</v>
      </c>
      <c r="AQ146" s="89">
        <v>50</v>
      </c>
      <c r="AR146" s="89" t="s">
        <v>133</v>
      </c>
      <c r="AS146" s="89" t="s">
        <v>133</v>
      </c>
      <c r="AT146" s="89" t="s">
        <v>133</v>
      </c>
      <c r="AU146" s="89" t="s">
        <v>133</v>
      </c>
      <c r="AV146" s="89" t="s">
        <v>819</v>
      </c>
      <c r="AW146" s="89" t="s">
        <v>819</v>
      </c>
      <c r="AX146" s="89" t="s">
        <v>817</v>
      </c>
      <c r="AY146" s="89" t="s">
        <v>817</v>
      </c>
      <c r="AZ146" s="89" t="s">
        <v>819</v>
      </c>
    </row>
    <row r="147" spans="1:52" ht="12.75" customHeight="1" x14ac:dyDescent="0.25">
      <c r="A147" s="89">
        <v>2019</v>
      </c>
      <c r="B147" s="89">
        <v>1181815</v>
      </c>
      <c r="C147" s="89">
        <v>8</v>
      </c>
      <c r="D147" s="89">
        <v>1</v>
      </c>
      <c r="E147" s="89">
        <v>0</v>
      </c>
      <c r="F147" s="89">
        <v>0</v>
      </c>
      <c r="G147" s="89">
        <v>27</v>
      </c>
      <c r="H147" s="89">
        <v>3</v>
      </c>
      <c r="I147" s="89">
        <v>4</v>
      </c>
      <c r="J147" s="89">
        <v>0</v>
      </c>
      <c r="K147" s="89" t="s">
        <v>810</v>
      </c>
      <c r="L147" s="89" t="s">
        <v>824</v>
      </c>
      <c r="M147" s="89" t="s">
        <v>1109</v>
      </c>
      <c r="N147" s="89">
        <v>80111101</v>
      </c>
      <c r="O147" s="89" t="s">
        <v>1110</v>
      </c>
      <c r="P147" s="92">
        <v>8.1100111900088996E+26</v>
      </c>
      <c r="Q147" s="89">
        <v>555</v>
      </c>
      <c r="R147" s="89">
        <v>555</v>
      </c>
      <c r="S147" s="89">
        <v>555</v>
      </c>
      <c r="T147" s="89">
        <v>555</v>
      </c>
      <c r="U147" s="89">
        <v>555</v>
      </c>
      <c r="V147" s="89">
        <v>555</v>
      </c>
      <c r="W147" s="89">
        <v>555</v>
      </c>
      <c r="X147" s="89">
        <v>555</v>
      </c>
      <c r="Y147" s="89">
        <v>555</v>
      </c>
      <c r="Z147" s="89">
        <v>666</v>
      </c>
      <c r="AA147" s="89">
        <v>555</v>
      </c>
      <c r="AB147" s="89">
        <v>47.9</v>
      </c>
      <c r="AC147" s="89">
        <v>47.2</v>
      </c>
      <c r="AD147" s="89">
        <v>71.400000000000006</v>
      </c>
      <c r="AE147" s="89">
        <v>11</v>
      </c>
      <c r="AF147" s="89">
        <v>9</v>
      </c>
      <c r="AG147" s="89">
        <v>45</v>
      </c>
      <c r="AH147" s="89">
        <v>0</v>
      </c>
      <c r="AI147" s="89">
        <v>13</v>
      </c>
      <c r="AJ147" s="89">
        <v>65</v>
      </c>
      <c r="AK147" s="89">
        <v>0</v>
      </c>
      <c r="AL147" s="89">
        <v>48.1</v>
      </c>
      <c r="AM147" s="89">
        <v>50</v>
      </c>
      <c r="AN147" s="89">
        <v>37.5</v>
      </c>
      <c r="AO147" s="89">
        <v>50</v>
      </c>
      <c r="AP147" s="89">
        <v>0</v>
      </c>
      <c r="AQ147" s="89">
        <v>25</v>
      </c>
      <c r="AR147" s="89" t="s">
        <v>133</v>
      </c>
      <c r="AS147" s="89" t="s">
        <v>133</v>
      </c>
      <c r="AT147" s="89" t="s">
        <v>823</v>
      </c>
      <c r="AU147" s="89" t="s">
        <v>819</v>
      </c>
      <c r="AV147" s="89" t="s">
        <v>819</v>
      </c>
      <c r="AW147" s="89" t="s">
        <v>819</v>
      </c>
      <c r="AX147" s="89" t="s">
        <v>817</v>
      </c>
      <c r="AY147" s="89" t="s">
        <v>818</v>
      </c>
      <c r="AZ147" s="89" t="s">
        <v>817</v>
      </c>
    </row>
    <row r="148" spans="1:52" ht="12.75" customHeight="1" x14ac:dyDescent="0.25">
      <c r="A148" s="89">
        <v>2019</v>
      </c>
      <c r="B148" s="89">
        <v>121880</v>
      </c>
      <c r="C148" s="89">
        <v>8</v>
      </c>
      <c r="D148" s="89">
        <v>1</v>
      </c>
      <c r="E148" s="89">
        <v>0</v>
      </c>
      <c r="F148" s="89">
        <v>0</v>
      </c>
      <c r="G148" s="89">
        <v>27</v>
      </c>
      <c r="H148" s="89">
        <v>0</v>
      </c>
      <c r="I148" s="89">
        <v>4</v>
      </c>
      <c r="J148" s="89">
        <v>0</v>
      </c>
      <c r="K148" s="89" t="s">
        <v>810</v>
      </c>
      <c r="L148" s="89" t="s">
        <v>814</v>
      </c>
      <c r="M148" s="89" t="s">
        <v>1111</v>
      </c>
      <c r="N148" s="89">
        <v>81100010</v>
      </c>
      <c r="O148" s="89" t="s">
        <v>1112</v>
      </c>
      <c r="P148" s="92">
        <v>9.0191191101010993E+25</v>
      </c>
      <c r="Q148" s="89">
        <v>555</v>
      </c>
      <c r="R148" s="89">
        <v>555</v>
      </c>
      <c r="S148" s="89">
        <v>555</v>
      </c>
      <c r="T148" s="89">
        <v>333</v>
      </c>
      <c r="U148" s="89">
        <v>555</v>
      </c>
      <c r="V148" s="89">
        <v>333</v>
      </c>
      <c r="W148" s="89">
        <v>333</v>
      </c>
      <c r="X148" s="89">
        <v>333</v>
      </c>
      <c r="Y148" s="89">
        <v>333</v>
      </c>
      <c r="Z148" s="89">
        <v>333</v>
      </c>
      <c r="AA148" s="89">
        <v>333</v>
      </c>
      <c r="AB148" s="89">
        <v>48</v>
      </c>
      <c r="AC148" s="89">
        <v>25.7</v>
      </c>
      <c r="AD148" s="89">
        <v>42.9</v>
      </c>
      <c r="AE148" s="89">
        <v>0</v>
      </c>
      <c r="AF148" s="89">
        <v>0</v>
      </c>
      <c r="AG148" s="89">
        <v>0</v>
      </c>
      <c r="AH148" s="89">
        <v>0</v>
      </c>
      <c r="AI148" s="89">
        <v>0</v>
      </c>
      <c r="AJ148" s="89">
        <v>0</v>
      </c>
      <c r="AK148" s="89">
        <v>0</v>
      </c>
      <c r="AL148" s="89">
        <v>55.4</v>
      </c>
      <c r="AM148" s="89">
        <v>65.2</v>
      </c>
      <c r="AN148" s="89">
        <v>0</v>
      </c>
      <c r="AO148" s="89">
        <v>0</v>
      </c>
      <c r="AP148" s="89">
        <v>0</v>
      </c>
      <c r="AQ148" s="89">
        <v>0</v>
      </c>
      <c r="AR148" s="89" t="s">
        <v>133</v>
      </c>
      <c r="AS148" s="89" t="s">
        <v>819</v>
      </c>
      <c r="AT148" s="89" t="s">
        <v>133</v>
      </c>
      <c r="AU148" s="89" t="s">
        <v>133</v>
      </c>
      <c r="AV148" s="89" t="s">
        <v>1094</v>
      </c>
      <c r="AW148" s="89" t="s">
        <v>823</v>
      </c>
      <c r="AX148" s="89" t="s">
        <v>817</v>
      </c>
      <c r="AY148" s="89" t="s">
        <v>133</v>
      </c>
      <c r="AZ148" s="89" t="s">
        <v>819</v>
      </c>
    </row>
    <row r="149" spans="1:52" ht="12.75" customHeight="1" x14ac:dyDescent="0.25">
      <c r="A149" s="89">
        <v>2019</v>
      </c>
      <c r="B149" s="89">
        <v>102499</v>
      </c>
      <c r="C149" s="89">
        <v>8</v>
      </c>
      <c r="D149" s="89">
        <v>1</v>
      </c>
      <c r="E149" s="89">
        <v>0</v>
      </c>
      <c r="F149" s="89">
        <v>0</v>
      </c>
      <c r="G149" s="89">
        <v>27</v>
      </c>
      <c r="H149" s="89">
        <v>1</v>
      </c>
      <c r="I149" s="89">
        <v>5</v>
      </c>
      <c r="J149" s="89">
        <v>0</v>
      </c>
      <c r="K149" s="89" t="s">
        <v>810</v>
      </c>
      <c r="L149" s="89" t="s">
        <v>846</v>
      </c>
      <c r="M149" s="89" t="s">
        <v>1113</v>
      </c>
      <c r="N149" s="89">
        <v>81101111</v>
      </c>
      <c r="O149" s="89" t="s">
        <v>1114</v>
      </c>
      <c r="P149" s="92">
        <v>1.9101911001110099E+26</v>
      </c>
      <c r="Q149" s="89">
        <v>555</v>
      </c>
      <c r="R149" s="89">
        <v>555</v>
      </c>
      <c r="S149" s="89">
        <v>555</v>
      </c>
      <c r="T149" s="89">
        <v>555</v>
      </c>
      <c r="U149" s="89">
        <v>555</v>
      </c>
      <c r="V149" s="89">
        <v>555</v>
      </c>
      <c r="W149" s="89">
        <v>555</v>
      </c>
      <c r="X149" s="89">
        <v>555</v>
      </c>
      <c r="Y149" s="89">
        <v>555</v>
      </c>
      <c r="Z149" s="89">
        <v>333</v>
      </c>
      <c r="AA149" s="89">
        <v>555</v>
      </c>
      <c r="AB149" s="89">
        <v>48.3</v>
      </c>
      <c r="AC149" s="89">
        <v>65.8</v>
      </c>
      <c r="AD149" s="89">
        <v>85.7</v>
      </c>
      <c r="AE149" s="89">
        <v>36</v>
      </c>
      <c r="AF149" s="89">
        <v>16</v>
      </c>
      <c r="AG149" s="89">
        <v>80</v>
      </c>
      <c r="AH149" s="89">
        <v>0</v>
      </c>
      <c r="AI149" s="89">
        <v>56</v>
      </c>
      <c r="AJ149" s="89">
        <v>80</v>
      </c>
      <c r="AK149" s="89">
        <v>50</v>
      </c>
      <c r="AL149" s="89">
        <v>42.5</v>
      </c>
      <c r="AM149" s="89">
        <v>47.6</v>
      </c>
      <c r="AN149" s="89">
        <v>13.3</v>
      </c>
      <c r="AO149" s="89">
        <v>40</v>
      </c>
      <c r="AP149" s="89">
        <v>0</v>
      </c>
      <c r="AQ149" s="89">
        <v>0</v>
      </c>
      <c r="AR149" s="89" t="s">
        <v>133</v>
      </c>
      <c r="AS149" s="89" t="s">
        <v>133</v>
      </c>
      <c r="AT149" s="89" t="s">
        <v>823</v>
      </c>
      <c r="AU149" s="89" t="s">
        <v>819</v>
      </c>
      <c r="AV149" s="89" t="s">
        <v>823</v>
      </c>
      <c r="AW149" s="89" t="s">
        <v>133</v>
      </c>
      <c r="AX149" s="89" t="s">
        <v>818</v>
      </c>
      <c r="AY149" s="89" t="s">
        <v>817</v>
      </c>
      <c r="AZ149" s="89" t="s">
        <v>818</v>
      </c>
    </row>
    <row r="150" spans="1:52" ht="12.75" customHeight="1" x14ac:dyDescent="0.25">
      <c r="A150" s="89">
        <v>2019</v>
      </c>
      <c r="B150" s="89">
        <v>121880</v>
      </c>
      <c r="C150" s="89">
        <v>8</v>
      </c>
      <c r="D150" s="89">
        <v>1</v>
      </c>
      <c r="E150" s="89">
        <v>0</v>
      </c>
      <c r="F150" s="89">
        <v>0</v>
      </c>
      <c r="G150" s="89">
        <v>27</v>
      </c>
      <c r="H150" s="89">
        <v>0</v>
      </c>
      <c r="I150" s="89">
        <v>4</v>
      </c>
      <c r="J150" s="89">
        <v>0</v>
      </c>
      <c r="K150" s="89" t="s">
        <v>810</v>
      </c>
      <c r="L150" s="89" t="s">
        <v>814</v>
      </c>
      <c r="M150" s="89" t="s">
        <v>1115</v>
      </c>
      <c r="N150" s="89">
        <v>80011011</v>
      </c>
      <c r="O150" s="89" t="s">
        <v>1116</v>
      </c>
      <c r="P150" s="92">
        <v>1.9019009111010098E+26</v>
      </c>
      <c r="Q150" s="89">
        <v>555</v>
      </c>
      <c r="R150" s="89">
        <v>555</v>
      </c>
      <c r="S150" s="89">
        <v>555</v>
      </c>
      <c r="T150" s="89">
        <v>555</v>
      </c>
      <c r="U150" s="89">
        <v>555</v>
      </c>
      <c r="V150" s="89">
        <v>555</v>
      </c>
      <c r="W150" s="89">
        <v>555</v>
      </c>
      <c r="X150" s="89">
        <v>555</v>
      </c>
      <c r="Y150" s="89">
        <v>555</v>
      </c>
      <c r="Z150" s="89">
        <v>333</v>
      </c>
      <c r="AA150" s="89">
        <v>333</v>
      </c>
      <c r="AB150" s="89">
        <v>48.3</v>
      </c>
      <c r="AC150" s="89">
        <v>49.1</v>
      </c>
      <c r="AD150" s="89">
        <v>57.1</v>
      </c>
      <c r="AE150" s="89">
        <v>37</v>
      </c>
      <c r="AF150" s="89">
        <v>63</v>
      </c>
      <c r="AG150" s="89">
        <v>55</v>
      </c>
      <c r="AH150" s="89">
        <v>65</v>
      </c>
      <c r="AI150" s="89">
        <v>11</v>
      </c>
      <c r="AJ150" s="89">
        <v>55</v>
      </c>
      <c r="AK150" s="89">
        <v>0</v>
      </c>
      <c r="AL150" s="89">
        <v>48</v>
      </c>
      <c r="AM150" s="89">
        <v>56.5</v>
      </c>
      <c r="AN150" s="89">
        <v>0</v>
      </c>
      <c r="AO150" s="89">
        <v>0</v>
      </c>
      <c r="AP150" s="89">
        <v>0</v>
      </c>
      <c r="AQ150" s="89">
        <v>0</v>
      </c>
      <c r="AR150" s="89" t="s">
        <v>817</v>
      </c>
      <c r="AS150" s="89" t="s">
        <v>817</v>
      </c>
      <c r="AT150" s="89" t="s">
        <v>133</v>
      </c>
      <c r="AU150" s="89" t="s">
        <v>819</v>
      </c>
      <c r="AV150" s="89" t="s">
        <v>819</v>
      </c>
      <c r="AW150" s="89" t="s">
        <v>133</v>
      </c>
      <c r="AX150" s="89" t="s">
        <v>817</v>
      </c>
      <c r="AY150" s="89" t="s">
        <v>818</v>
      </c>
      <c r="AZ150" s="89" t="s">
        <v>133</v>
      </c>
    </row>
    <row r="151" spans="1:52" ht="12.75" customHeight="1" x14ac:dyDescent="0.25">
      <c r="A151" s="89">
        <v>2019</v>
      </c>
      <c r="B151" s="89">
        <v>1103831</v>
      </c>
      <c r="C151" s="89">
        <v>8</v>
      </c>
      <c r="D151" s="89">
        <v>1</v>
      </c>
      <c r="E151" s="89">
        <v>0</v>
      </c>
      <c r="F151" s="89">
        <v>0</v>
      </c>
      <c r="G151" s="89">
        <v>27</v>
      </c>
      <c r="H151" s="89">
        <v>3</v>
      </c>
      <c r="I151" s="89">
        <v>2</v>
      </c>
      <c r="J151" s="89">
        <v>0</v>
      </c>
      <c r="K151" s="89" t="s">
        <v>810</v>
      </c>
      <c r="L151" s="89" t="s">
        <v>811</v>
      </c>
      <c r="M151" s="89" t="s">
        <v>1117</v>
      </c>
      <c r="N151" s="89">
        <v>80101010</v>
      </c>
      <c r="O151" s="89" t="s">
        <v>1118</v>
      </c>
      <c r="P151" s="92">
        <v>8.0180110110001898E+26</v>
      </c>
      <c r="Q151" s="89">
        <v>555</v>
      </c>
      <c r="R151" s="89">
        <v>555</v>
      </c>
      <c r="S151" s="89">
        <v>555</v>
      </c>
      <c r="T151" s="89">
        <v>555</v>
      </c>
      <c r="U151" s="89">
        <v>555</v>
      </c>
      <c r="V151" s="89">
        <v>555</v>
      </c>
      <c r="W151" s="89">
        <v>555</v>
      </c>
      <c r="X151" s="89">
        <v>555</v>
      </c>
      <c r="Y151" s="89">
        <v>555</v>
      </c>
      <c r="Z151" s="89">
        <v>555</v>
      </c>
      <c r="AA151" s="89">
        <v>555</v>
      </c>
      <c r="AB151" s="89">
        <v>48.3</v>
      </c>
      <c r="AC151" s="89">
        <v>29.3</v>
      </c>
      <c r="AD151" s="89">
        <v>42.9</v>
      </c>
      <c r="AE151" s="89">
        <v>9</v>
      </c>
      <c r="AF151" s="89">
        <v>6</v>
      </c>
      <c r="AG151" s="89">
        <v>30</v>
      </c>
      <c r="AH151" s="89">
        <v>0</v>
      </c>
      <c r="AI151" s="89">
        <v>12</v>
      </c>
      <c r="AJ151" s="89">
        <v>60</v>
      </c>
      <c r="AK151" s="89">
        <v>0</v>
      </c>
      <c r="AL151" s="89">
        <v>54.6</v>
      </c>
      <c r="AM151" s="89">
        <v>54.5</v>
      </c>
      <c r="AN151" s="89">
        <v>55</v>
      </c>
      <c r="AO151" s="89">
        <v>40</v>
      </c>
      <c r="AP151" s="89">
        <v>70</v>
      </c>
      <c r="AQ151" s="89">
        <v>55</v>
      </c>
      <c r="AR151" s="89" t="s">
        <v>133</v>
      </c>
      <c r="AS151" s="89" t="s">
        <v>817</v>
      </c>
      <c r="AT151" s="89" t="s">
        <v>823</v>
      </c>
      <c r="AU151" s="89" t="s">
        <v>817</v>
      </c>
      <c r="AV151" s="89" t="s">
        <v>133</v>
      </c>
      <c r="AW151" s="89" t="s">
        <v>817</v>
      </c>
      <c r="AX151" s="89" t="s">
        <v>819</v>
      </c>
      <c r="AY151" s="89" t="s">
        <v>133</v>
      </c>
      <c r="AZ151" s="89" t="s">
        <v>817</v>
      </c>
    </row>
    <row r="152" spans="1:52" ht="12.75" customHeight="1" x14ac:dyDescent="0.25">
      <c r="A152" s="89">
        <v>2019</v>
      </c>
      <c r="B152" s="89">
        <v>102499</v>
      </c>
      <c r="C152" s="89">
        <v>8</v>
      </c>
      <c r="D152" s="89">
        <v>1</v>
      </c>
      <c r="E152" s="89">
        <v>0</v>
      </c>
      <c r="F152" s="89">
        <v>0</v>
      </c>
      <c r="G152" s="89">
        <v>27</v>
      </c>
      <c r="H152" s="89">
        <v>1</v>
      </c>
      <c r="I152" s="89">
        <v>5</v>
      </c>
      <c r="J152" s="89">
        <v>0</v>
      </c>
      <c r="K152" s="89" t="s">
        <v>810</v>
      </c>
      <c r="L152" s="89" t="s">
        <v>846</v>
      </c>
      <c r="M152" s="89" t="s">
        <v>1111</v>
      </c>
      <c r="N152" s="89">
        <v>81100010</v>
      </c>
      <c r="O152" s="89" t="s">
        <v>1119</v>
      </c>
      <c r="P152" s="92">
        <v>1.9000900111111202E+26</v>
      </c>
      <c r="Q152" s="89">
        <v>555</v>
      </c>
      <c r="R152" s="89">
        <v>555</v>
      </c>
      <c r="S152" s="89">
        <v>555</v>
      </c>
      <c r="T152" s="89">
        <v>555</v>
      </c>
      <c r="U152" s="89">
        <v>555</v>
      </c>
      <c r="V152" s="89">
        <v>555</v>
      </c>
      <c r="W152" s="89">
        <v>555</v>
      </c>
      <c r="X152" s="89">
        <v>555</v>
      </c>
      <c r="Y152" s="89">
        <v>555</v>
      </c>
      <c r="Z152" s="89">
        <v>333</v>
      </c>
      <c r="AA152" s="89">
        <v>333</v>
      </c>
      <c r="AB152" s="89">
        <v>48.4</v>
      </c>
      <c r="AC152" s="89">
        <v>31.1</v>
      </c>
      <c r="AD152" s="89">
        <v>42.9</v>
      </c>
      <c r="AE152" s="89">
        <v>13.5</v>
      </c>
      <c r="AF152" s="89">
        <v>16</v>
      </c>
      <c r="AG152" s="89">
        <v>80</v>
      </c>
      <c r="AH152" s="89">
        <v>0</v>
      </c>
      <c r="AI152" s="89">
        <v>11</v>
      </c>
      <c r="AJ152" s="89">
        <v>55</v>
      </c>
      <c r="AK152" s="89">
        <v>0</v>
      </c>
      <c r="AL152" s="89">
        <v>54.1</v>
      </c>
      <c r="AM152" s="89">
        <v>61.9</v>
      </c>
      <c r="AN152" s="89">
        <v>10</v>
      </c>
      <c r="AO152" s="89">
        <v>30</v>
      </c>
      <c r="AP152" s="89">
        <v>0</v>
      </c>
      <c r="AQ152" s="89">
        <v>0</v>
      </c>
      <c r="AR152" s="89" t="s">
        <v>133</v>
      </c>
      <c r="AS152" s="89" t="s">
        <v>133</v>
      </c>
      <c r="AT152" s="89" t="s">
        <v>133</v>
      </c>
      <c r="AU152" s="89" t="s">
        <v>819</v>
      </c>
      <c r="AV152" s="89" t="s">
        <v>819</v>
      </c>
      <c r="AW152" s="89" t="s">
        <v>819</v>
      </c>
      <c r="AX152" s="89" t="s">
        <v>819</v>
      </c>
      <c r="AY152" s="89" t="s">
        <v>817</v>
      </c>
      <c r="AZ152" s="89" t="s">
        <v>817</v>
      </c>
    </row>
    <row r="153" spans="1:52" ht="12.75" customHeight="1" x14ac:dyDescent="0.25">
      <c r="A153" s="89">
        <v>2019</v>
      </c>
      <c r="B153" s="89">
        <v>102499</v>
      </c>
      <c r="C153" s="89">
        <v>8</v>
      </c>
      <c r="D153" s="89">
        <v>1</v>
      </c>
      <c r="E153" s="89">
        <v>0</v>
      </c>
      <c r="F153" s="89">
        <v>0</v>
      </c>
      <c r="G153" s="89">
        <v>27</v>
      </c>
      <c r="H153" s="89">
        <v>1</v>
      </c>
      <c r="I153" s="89">
        <v>5</v>
      </c>
      <c r="J153" s="89">
        <v>0</v>
      </c>
      <c r="K153" s="89" t="s">
        <v>810</v>
      </c>
      <c r="L153" s="89" t="s">
        <v>846</v>
      </c>
      <c r="M153" s="89" t="s">
        <v>1120</v>
      </c>
      <c r="N153" s="89">
        <v>81111111</v>
      </c>
      <c r="O153" s="89" t="s">
        <v>1121</v>
      </c>
      <c r="P153" s="92">
        <v>9.1009110111111908E+25</v>
      </c>
      <c r="Q153" s="89">
        <v>555</v>
      </c>
      <c r="R153" s="89">
        <v>555</v>
      </c>
      <c r="S153" s="89">
        <v>555</v>
      </c>
      <c r="T153" s="89">
        <v>333</v>
      </c>
      <c r="U153" s="89">
        <v>555</v>
      </c>
      <c r="V153" s="89">
        <v>333</v>
      </c>
      <c r="W153" s="89">
        <v>333</v>
      </c>
      <c r="X153" s="89">
        <v>333</v>
      </c>
      <c r="Y153" s="89">
        <v>333</v>
      </c>
      <c r="Z153" s="89">
        <v>333</v>
      </c>
      <c r="AA153" s="89">
        <v>333</v>
      </c>
      <c r="AB153" s="89">
        <v>48.4</v>
      </c>
      <c r="AC153" s="89">
        <v>60</v>
      </c>
      <c r="AD153" s="89">
        <v>100</v>
      </c>
      <c r="AE153" s="89">
        <v>0</v>
      </c>
      <c r="AF153" s="89">
        <v>0</v>
      </c>
      <c r="AG153" s="89">
        <v>0</v>
      </c>
      <c r="AH153" s="89">
        <v>0</v>
      </c>
      <c r="AI153" s="89">
        <v>0</v>
      </c>
      <c r="AJ153" s="89">
        <v>0</v>
      </c>
      <c r="AK153" s="89">
        <v>0</v>
      </c>
      <c r="AL153" s="89">
        <v>44.5</v>
      </c>
      <c r="AM153" s="89">
        <v>52.4</v>
      </c>
      <c r="AN153" s="89">
        <v>0</v>
      </c>
      <c r="AO153" s="89">
        <v>0</v>
      </c>
      <c r="AP153" s="89">
        <v>0</v>
      </c>
      <c r="AQ153" s="89">
        <v>0</v>
      </c>
      <c r="AR153" s="89" t="s">
        <v>817</v>
      </c>
      <c r="AS153" s="89" t="s">
        <v>823</v>
      </c>
      <c r="AT153" s="89" t="s">
        <v>823</v>
      </c>
      <c r="AU153" s="89" t="s">
        <v>133</v>
      </c>
      <c r="AV153" s="89" t="s">
        <v>817</v>
      </c>
      <c r="AW153" s="89" t="s">
        <v>133</v>
      </c>
      <c r="AX153" s="89" t="s">
        <v>819</v>
      </c>
      <c r="AY153" s="89" t="s">
        <v>817</v>
      </c>
      <c r="AZ153" s="89" t="s">
        <v>818</v>
      </c>
    </row>
    <row r="154" spans="1:52" ht="12.75" customHeight="1" x14ac:dyDescent="0.25">
      <c r="A154" s="89">
        <v>2019</v>
      </c>
      <c r="B154" s="89">
        <v>121880</v>
      </c>
      <c r="C154" s="89">
        <v>8</v>
      </c>
      <c r="D154" s="89">
        <v>1</v>
      </c>
      <c r="E154" s="89">
        <v>0</v>
      </c>
      <c r="F154" s="89">
        <v>0</v>
      </c>
      <c r="G154" s="89">
        <v>27</v>
      </c>
      <c r="H154" s="89">
        <v>0</v>
      </c>
      <c r="I154" s="89">
        <v>4</v>
      </c>
      <c r="J154" s="89">
        <v>0</v>
      </c>
      <c r="K154" s="89" t="s">
        <v>810</v>
      </c>
      <c r="L154" s="89" t="s">
        <v>814</v>
      </c>
      <c r="M154" s="89" t="s">
        <v>1122</v>
      </c>
      <c r="N154" s="89">
        <v>80100111</v>
      </c>
      <c r="O154" s="89" t="s">
        <v>1123</v>
      </c>
      <c r="P154" s="92">
        <v>9.0190191100101103E+25</v>
      </c>
      <c r="Q154" s="89">
        <v>555</v>
      </c>
      <c r="R154" s="89">
        <v>555</v>
      </c>
      <c r="S154" s="89">
        <v>555</v>
      </c>
      <c r="T154" s="89">
        <v>555</v>
      </c>
      <c r="U154" s="89">
        <v>555</v>
      </c>
      <c r="V154" s="89">
        <v>555</v>
      </c>
      <c r="W154" s="89">
        <v>555</v>
      </c>
      <c r="X154" s="89">
        <v>555</v>
      </c>
      <c r="Y154" s="89">
        <v>555</v>
      </c>
      <c r="Z154" s="89">
        <v>555</v>
      </c>
      <c r="AA154" s="89">
        <v>555</v>
      </c>
      <c r="AB154" s="89">
        <v>48.7</v>
      </c>
      <c r="AC154" s="89">
        <v>43.1</v>
      </c>
      <c r="AD154" s="89">
        <v>57.1</v>
      </c>
      <c r="AE154" s="89">
        <v>22</v>
      </c>
      <c r="AF154" s="89">
        <v>31</v>
      </c>
      <c r="AG154" s="89">
        <v>75</v>
      </c>
      <c r="AH154" s="89">
        <v>20</v>
      </c>
      <c r="AI154" s="89">
        <v>13</v>
      </c>
      <c r="AJ154" s="89">
        <v>65</v>
      </c>
      <c r="AK154" s="89">
        <v>0</v>
      </c>
      <c r="AL154" s="89">
        <v>50.6</v>
      </c>
      <c r="AM154" s="89">
        <v>47.8</v>
      </c>
      <c r="AN154" s="89">
        <v>66.7</v>
      </c>
      <c r="AO154" s="89">
        <v>50</v>
      </c>
      <c r="AP154" s="89">
        <v>100</v>
      </c>
      <c r="AQ154" s="89">
        <v>50</v>
      </c>
      <c r="AR154" s="89" t="s">
        <v>133</v>
      </c>
      <c r="AS154" s="89" t="s">
        <v>133</v>
      </c>
      <c r="AT154" s="89" t="s">
        <v>819</v>
      </c>
      <c r="AU154" s="89" t="s">
        <v>819</v>
      </c>
      <c r="AV154" s="89" t="s">
        <v>133</v>
      </c>
      <c r="AW154" s="89" t="s">
        <v>133</v>
      </c>
      <c r="AX154" s="89" t="s">
        <v>819</v>
      </c>
      <c r="AY154" s="89" t="s">
        <v>817</v>
      </c>
      <c r="AZ154" s="89" t="s">
        <v>817</v>
      </c>
    </row>
    <row r="155" spans="1:52" ht="12.75" customHeight="1" x14ac:dyDescent="0.25">
      <c r="A155" s="89">
        <v>2019</v>
      </c>
      <c r="B155" s="89">
        <v>121880</v>
      </c>
      <c r="C155" s="89">
        <v>8</v>
      </c>
      <c r="D155" s="89">
        <v>1</v>
      </c>
      <c r="E155" s="89">
        <v>0</v>
      </c>
      <c r="F155" s="89">
        <v>0</v>
      </c>
      <c r="G155" s="89">
        <v>27</v>
      </c>
      <c r="H155" s="89">
        <v>0</v>
      </c>
      <c r="I155" s="89">
        <v>4</v>
      </c>
      <c r="J155" s="89">
        <v>0</v>
      </c>
      <c r="K155" s="89" t="s">
        <v>810</v>
      </c>
      <c r="L155" s="89" t="s">
        <v>814</v>
      </c>
      <c r="M155" s="89" t="s">
        <v>1124</v>
      </c>
      <c r="N155" s="89">
        <v>81110111</v>
      </c>
      <c r="O155" s="89" t="s">
        <v>1125</v>
      </c>
      <c r="P155" s="92">
        <v>1.9119119011101101E+26</v>
      </c>
      <c r="Q155" s="89">
        <v>555</v>
      </c>
      <c r="R155" s="89">
        <v>555</v>
      </c>
      <c r="S155" s="89">
        <v>555</v>
      </c>
      <c r="T155" s="89">
        <v>333</v>
      </c>
      <c r="U155" s="89">
        <v>555</v>
      </c>
      <c r="V155" s="89">
        <v>333</v>
      </c>
      <c r="W155" s="89">
        <v>333</v>
      </c>
      <c r="X155" s="89">
        <v>333</v>
      </c>
      <c r="Y155" s="89">
        <v>333</v>
      </c>
      <c r="Z155" s="89">
        <v>333</v>
      </c>
      <c r="AA155" s="89">
        <v>333</v>
      </c>
      <c r="AB155" s="89">
        <v>48.9</v>
      </c>
      <c r="AC155" s="89">
        <v>51.4</v>
      </c>
      <c r="AD155" s="89">
        <v>85.7</v>
      </c>
      <c r="AE155" s="89">
        <v>0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  <c r="AK155" s="89">
        <v>0</v>
      </c>
      <c r="AL155" s="89">
        <v>48</v>
      </c>
      <c r="AM155" s="89">
        <v>56.5</v>
      </c>
      <c r="AN155" s="89">
        <v>0</v>
      </c>
      <c r="AO155" s="89">
        <v>0</v>
      </c>
      <c r="AP155" s="89">
        <v>0</v>
      </c>
      <c r="AQ155" s="89">
        <v>0</v>
      </c>
      <c r="AR155" s="89" t="s">
        <v>133</v>
      </c>
      <c r="AS155" s="89" t="s">
        <v>133</v>
      </c>
      <c r="AT155" s="89" t="s">
        <v>133</v>
      </c>
      <c r="AU155" s="89" t="s">
        <v>819</v>
      </c>
      <c r="AV155" s="89" t="s">
        <v>819</v>
      </c>
      <c r="AW155" s="89" t="s">
        <v>133</v>
      </c>
      <c r="AX155" s="89" t="s">
        <v>133</v>
      </c>
      <c r="AY155" s="89" t="s">
        <v>817</v>
      </c>
      <c r="AZ155" s="89" t="s">
        <v>819</v>
      </c>
    </row>
    <row r="156" spans="1:52" ht="12.75" customHeight="1" x14ac:dyDescent="0.25">
      <c r="A156" s="89">
        <v>2019</v>
      </c>
      <c r="B156" s="89">
        <v>88399</v>
      </c>
      <c r="C156" s="89">
        <v>8</v>
      </c>
      <c r="D156" s="89">
        <v>1</v>
      </c>
      <c r="E156" s="89">
        <v>0</v>
      </c>
      <c r="F156" s="89">
        <v>0</v>
      </c>
      <c r="G156" s="89">
        <v>27</v>
      </c>
      <c r="H156" s="89">
        <v>5</v>
      </c>
      <c r="I156" s="89">
        <v>3</v>
      </c>
      <c r="J156" s="89">
        <v>0</v>
      </c>
      <c r="K156" s="89" t="s">
        <v>810</v>
      </c>
      <c r="L156" s="89" t="s">
        <v>820</v>
      </c>
      <c r="M156" s="89" t="s">
        <v>1126</v>
      </c>
      <c r="N156" s="89">
        <v>81110101</v>
      </c>
      <c r="O156" s="89" t="s">
        <v>1127</v>
      </c>
      <c r="P156" s="92">
        <v>8.0900109101018002E+26</v>
      </c>
      <c r="Q156" s="89">
        <v>555</v>
      </c>
      <c r="R156" s="89">
        <v>555</v>
      </c>
      <c r="S156" s="89">
        <v>555</v>
      </c>
      <c r="T156" s="89">
        <v>555</v>
      </c>
      <c r="U156" s="89">
        <v>555</v>
      </c>
      <c r="V156" s="89">
        <v>555</v>
      </c>
      <c r="W156" s="89">
        <v>555</v>
      </c>
      <c r="X156" s="89">
        <v>555</v>
      </c>
      <c r="Y156" s="89">
        <v>555</v>
      </c>
      <c r="Z156" s="89">
        <v>555</v>
      </c>
      <c r="AA156" s="89">
        <v>555</v>
      </c>
      <c r="AB156" s="89">
        <v>49.1</v>
      </c>
      <c r="AC156" s="89">
        <v>60.4</v>
      </c>
      <c r="AD156" s="89">
        <v>71.400000000000006</v>
      </c>
      <c r="AE156" s="89">
        <v>44</v>
      </c>
      <c r="AF156" s="89">
        <v>32</v>
      </c>
      <c r="AG156" s="89">
        <v>80</v>
      </c>
      <c r="AH156" s="89">
        <v>20</v>
      </c>
      <c r="AI156" s="89">
        <v>56</v>
      </c>
      <c r="AJ156" s="89">
        <v>80</v>
      </c>
      <c r="AK156" s="89">
        <v>50</v>
      </c>
      <c r="AL156" s="89">
        <v>45.3</v>
      </c>
      <c r="AM156" s="89">
        <v>47.4</v>
      </c>
      <c r="AN156" s="89">
        <v>33.299999999999997</v>
      </c>
      <c r="AO156" s="89">
        <v>0</v>
      </c>
      <c r="AP156" s="89">
        <v>0</v>
      </c>
      <c r="AQ156" s="89">
        <v>100</v>
      </c>
      <c r="AR156" s="89" t="s">
        <v>817</v>
      </c>
      <c r="AS156" s="89" t="s">
        <v>818</v>
      </c>
      <c r="AT156" s="89" t="s">
        <v>817</v>
      </c>
      <c r="AU156" s="89" t="s">
        <v>819</v>
      </c>
      <c r="AV156" s="89" t="s">
        <v>819</v>
      </c>
      <c r="AW156" s="89" t="s">
        <v>133</v>
      </c>
      <c r="AX156" s="89" t="s">
        <v>819</v>
      </c>
      <c r="AY156" s="89" t="s">
        <v>817</v>
      </c>
      <c r="AZ156" s="89" t="s">
        <v>817</v>
      </c>
    </row>
    <row r="157" spans="1:52" ht="12.75" customHeight="1" x14ac:dyDescent="0.25">
      <c r="A157" s="89">
        <v>2019</v>
      </c>
      <c r="B157" s="89">
        <v>88399</v>
      </c>
      <c r="C157" s="89">
        <v>8</v>
      </c>
      <c r="D157" s="89">
        <v>1</v>
      </c>
      <c r="E157" s="89">
        <v>0</v>
      </c>
      <c r="F157" s="89">
        <v>0</v>
      </c>
      <c r="G157" s="89">
        <v>27</v>
      </c>
      <c r="H157" s="89">
        <v>5</v>
      </c>
      <c r="I157" s="89">
        <v>3</v>
      </c>
      <c r="J157" s="89">
        <v>0</v>
      </c>
      <c r="K157" s="89" t="s">
        <v>810</v>
      </c>
      <c r="L157" s="89" t="s">
        <v>820</v>
      </c>
      <c r="M157" s="89" t="s">
        <v>1128</v>
      </c>
      <c r="N157" s="89">
        <v>81100101</v>
      </c>
      <c r="O157" s="89" t="s">
        <v>1129</v>
      </c>
      <c r="P157" s="92">
        <v>8.0911119111008005E+26</v>
      </c>
      <c r="Q157" s="89">
        <v>555</v>
      </c>
      <c r="R157" s="89">
        <v>555</v>
      </c>
      <c r="S157" s="89">
        <v>555</v>
      </c>
      <c r="T157" s="89">
        <v>555</v>
      </c>
      <c r="U157" s="89">
        <v>555</v>
      </c>
      <c r="V157" s="89">
        <v>555</v>
      </c>
      <c r="W157" s="89">
        <v>555</v>
      </c>
      <c r="X157" s="89">
        <v>555</v>
      </c>
      <c r="Y157" s="89">
        <v>555</v>
      </c>
      <c r="Z157" s="89">
        <v>555</v>
      </c>
      <c r="AA157" s="89">
        <v>555</v>
      </c>
      <c r="AB157" s="89">
        <v>49.1</v>
      </c>
      <c r="AC157" s="89">
        <v>46.9</v>
      </c>
      <c r="AD157" s="89">
        <v>57.1</v>
      </c>
      <c r="AE157" s="89">
        <v>31.5</v>
      </c>
      <c r="AF157" s="89">
        <v>32</v>
      </c>
      <c r="AG157" s="89">
        <v>80</v>
      </c>
      <c r="AH157" s="89">
        <v>20</v>
      </c>
      <c r="AI157" s="89">
        <v>31</v>
      </c>
      <c r="AJ157" s="89">
        <v>55</v>
      </c>
      <c r="AK157" s="89">
        <v>25</v>
      </c>
      <c r="AL157" s="89">
        <v>49.8</v>
      </c>
      <c r="AM157" s="89">
        <v>47.4</v>
      </c>
      <c r="AN157" s="89">
        <v>63.3</v>
      </c>
      <c r="AO157" s="89">
        <v>60</v>
      </c>
      <c r="AP157" s="89">
        <v>50</v>
      </c>
      <c r="AQ157" s="89">
        <v>80</v>
      </c>
      <c r="AR157" s="89" t="s">
        <v>133</v>
      </c>
      <c r="AS157" s="89" t="s">
        <v>133</v>
      </c>
      <c r="AT157" s="89" t="s">
        <v>133</v>
      </c>
      <c r="AU157" s="89" t="s">
        <v>819</v>
      </c>
      <c r="AV157" s="89" t="s">
        <v>819</v>
      </c>
      <c r="AW157" s="89" t="s">
        <v>133</v>
      </c>
      <c r="AX157" s="89" t="s">
        <v>818</v>
      </c>
      <c r="AY157" s="89" t="s">
        <v>817</v>
      </c>
      <c r="AZ157" s="89" t="s">
        <v>817</v>
      </c>
    </row>
    <row r="158" spans="1:52" ht="12.75" customHeight="1" x14ac:dyDescent="0.25">
      <c r="A158" s="89">
        <v>2019</v>
      </c>
      <c r="B158" s="89">
        <v>121880</v>
      </c>
      <c r="C158" s="89">
        <v>8</v>
      </c>
      <c r="D158" s="89">
        <v>1</v>
      </c>
      <c r="E158" s="89">
        <v>0</v>
      </c>
      <c r="F158" s="89">
        <v>0</v>
      </c>
      <c r="G158" s="89">
        <v>27</v>
      </c>
      <c r="H158" s="89">
        <v>0</v>
      </c>
      <c r="I158" s="89">
        <v>4</v>
      </c>
      <c r="J158" s="89">
        <v>0</v>
      </c>
      <c r="K158" s="89" t="s">
        <v>810</v>
      </c>
      <c r="L158" s="89" t="s">
        <v>814</v>
      </c>
      <c r="M158" s="89" t="s">
        <v>1130</v>
      </c>
      <c r="N158" s="89">
        <v>81100110</v>
      </c>
      <c r="O158" s="89" t="s">
        <v>1131</v>
      </c>
      <c r="P158" s="92">
        <v>1.9019119111000998E+26</v>
      </c>
      <c r="Q158" s="89">
        <v>555</v>
      </c>
      <c r="R158" s="89">
        <v>555</v>
      </c>
      <c r="S158" s="89">
        <v>555</v>
      </c>
      <c r="T158" s="89">
        <v>555</v>
      </c>
      <c r="U158" s="89">
        <v>555</v>
      </c>
      <c r="V158" s="89">
        <v>555</v>
      </c>
      <c r="W158" s="89">
        <v>555</v>
      </c>
      <c r="X158" s="89">
        <v>555</v>
      </c>
      <c r="Y158" s="89">
        <v>555</v>
      </c>
      <c r="Z158" s="89">
        <v>555</v>
      </c>
      <c r="AA158" s="89">
        <v>555</v>
      </c>
      <c r="AB158" s="89">
        <v>49.2</v>
      </c>
      <c r="AC158" s="89">
        <v>51.3</v>
      </c>
      <c r="AD158" s="89">
        <v>57.1</v>
      </c>
      <c r="AE158" s="89">
        <v>42.5</v>
      </c>
      <c r="AF158" s="89">
        <v>9</v>
      </c>
      <c r="AG158" s="89">
        <v>45</v>
      </c>
      <c r="AH158" s="89">
        <v>0</v>
      </c>
      <c r="AI158" s="89">
        <v>76</v>
      </c>
      <c r="AJ158" s="89">
        <v>80</v>
      </c>
      <c r="AK158" s="89">
        <v>75</v>
      </c>
      <c r="AL158" s="89">
        <v>48.5</v>
      </c>
      <c r="AM158" s="89">
        <v>43.5</v>
      </c>
      <c r="AN158" s="89">
        <v>76.7</v>
      </c>
      <c r="AO158" s="89">
        <v>80</v>
      </c>
      <c r="AP158" s="89">
        <v>50</v>
      </c>
      <c r="AQ158" s="89">
        <v>100</v>
      </c>
      <c r="AR158" s="89" t="s">
        <v>133</v>
      </c>
      <c r="AS158" s="89" t="s">
        <v>133</v>
      </c>
      <c r="AT158" s="89" t="s">
        <v>133</v>
      </c>
      <c r="AU158" s="89" t="s">
        <v>819</v>
      </c>
      <c r="AV158" s="89" t="s">
        <v>819</v>
      </c>
      <c r="AW158" s="89" t="s">
        <v>133</v>
      </c>
      <c r="AX158" s="89" t="s">
        <v>819</v>
      </c>
      <c r="AY158" s="89" t="s">
        <v>133</v>
      </c>
      <c r="AZ158" s="89" t="s">
        <v>133</v>
      </c>
    </row>
    <row r="159" spans="1:52" ht="12.75" customHeight="1" x14ac:dyDescent="0.25">
      <c r="A159" s="89">
        <v>2019</v>
      </c>
      <c r="B159" s="89">
        <v>121880</v>
      </c>
      <c r="C159" s="89">
        <v>8</v>
      </c>
      <c r="D159" s="89">
        <v>1</v>
      </c>
      <c r="E159" s="89">
        <v>0</v>
      </c>
      <c r="F159" s="89">
        <v>0</v>
      </c>
      <c r="G159" s="89">
        <v>27</v>
      </c>
      <c r="H159" s="89">
        <v>0</v>
      </c>
      <c r="I159" s="89">
        <v>4</v>
      </c>
      <c r="J159" s="89">
        <v>0</v>
      </c>
      <c r="K159" s="89" t="s">
        <v>810</v>
      </c>
      <c r="L159" s="89" t="s">
        <v>814</v>
      </c>
      <c r="M159" s="89" t="s">
        <v>1132</v>
      </c>
      <c r="N159" s="89">
        <v>81011110</v>
      </c>
      <c r="O159" s="89" t="s">
        <v>1133</v>
      </c>
      <c r="P159" s="92">
        <v>9.0190190001100095E+25</v>
      </c>
      <c r="Q159" s="89">
        <v>555</v>
      </c>
      <c r="R159" s="89">
        <v>555</v>
      </c>
      <c r="S159" s="89">
        <v>555</v>
      </c>
      <c r="T159" s="89">
        <v>555</v>
      </c>
      <c r="U159" s="89">
        <v>555</v>
      </c>
      <c r="V159" s="89">
        <v>555</v>
      </c>
      <c r="W159" s="89">
        <v>555</v>
      </c>
      <c r="X159" s="89">
        <v>555</v>
      </c>
      <c r="Y159" s="89">
        <v>555</v>
      </c>
      <c r="Z159" s="89">
        <v>555</v>
      </c>
      <c r="AA159" s="89">
        <v>555</v>
      </c>
      <c r="AB159" s="89">
        <v>49.4</v>
      </c>
      <c r="AC159" s="89">
        <v>59.4</v>
      </c>
      <c r="AD159" s="89">
        <v>71.400000000000006</v>
      </c>
      <c r="AE159" s="89">
        <v>41.5</v>
      </c>
      <c r="AF159" s="89">
        <v>31</v>
      </c>
      <c r="AG159" s="89">
        <v>75</v>
      </c>
      <c r="AH159" s="89">
        <v>20</v>
      </c>
      <c r="AI159" s="89">
        <v>52</v>
      </c>
      <c r="AJ159" s="89">
        <v>60</v>
      </c>
      <c r="AK159" s="89">
        <v>50</v>
      </c>
      <c r="AL159" s="89">
        <v>46.1</v>
      </c>
      <c r="AM159" s="89">
        <v>47.8</v>
      </c>
      <c r="AN159" s="89">
        <v>36.700000000000003</v>
      </c>
      <c r="AO159" s="89">
        <v>30</v>
      </c>
      <c r="AP159" s="89">
        <v>30</v>
      </c>
      <c r="AQ159" s="89">
        <v>50</v>
      </c>
      <c r="AR159" s="89" t="s">
        <v>817</v>
      </c>
      <c r="AS159" s="89" t="s">
        <v>817</v>
      </c>
      <c r="AT159" s="89" t="s">
        <v>133</v>
      </c>
      <c r="AU159" s="89" t="s">
        <v>817</v>
      </c>
      <c r="AV159" s="89" t="s">
        <v>817</v>
      </c>
      <c r="AW159" s="89" t="s">
        <v>133</v>
      </c>
      <c r="AX159" s="89" t="s">
        <v>819</v>
      </c>
      <c r="AY159" s="89" t="s">
        <v>817</v>
      </c>
      <c r="AZ159" s="89" t="s">
        <v>819</v>
      </c>
    </row>
    <row r="160" spans="1:52" ht="12.75" customHeight="1" x14ac:dyDescent="0.25">
      <c r="A160" s="89">
        <v>2019</v>
      </c>
      <c r="B160" s="89">
        <v>1319229</v>
      </c>
      <c r="C160" s="89">
        <v>8</v>
      </c>
      <c r="D160" s="89">
        <v>1</v>
      </c>
      <c r="E160" s="89">
        <v>0</v>
      </c>
      <c r="F160" s="89">
        <v>0</v>
      </c>
      <c r="G160" s="89">
        <v>27</v>
      </c>
      <c r="H160" s="89">
        <v>3</v>
      </c>
      <c r="I160" s="89">
        <v>4</v>
      </c>
      <c r="J160" s="89">
        <v>0</v>
      </c>
      <c r="K160" s="89" t="s">
        <v>810</v>
      </c>
      <c r="L160" s="89" t="s">
        <v>824</v>
      </c>
      <c r="M160" s="89" t="s">
        <v>1134</v>
      </c>
      <c r="N160" s="89">
        <v>81100101</v>
      </c>
      <c r="O160" s="89" t="s">
        <v>1135</v>
      </c>
      <c r="P160" s="92">
        <v>8.0010000910189001E+26</v>
      </c>
      <c r="Q160" s="89">
        <v>555</v>
      </c>
      <c r="R160" s="89">
        <v>555</v>
      </c>
      <c r="S160" s="89">
        <v>555</v>
      </c>
      <c r="T160" s="89">
        <v>555</v>
      </c>
      <c r="U160" s="89">
        <v>555</v>
      </c>
      <c r="V160" s="89">
        <v>555</v>
      </c>
      <c r="W160" s="89">
        <v>555</v>
      </c>
      <c r="X160" s="89">
        <v>555</v>
      </c>
      <c r="Y160" s="89">
        <v>555</v>
      </c>
      <c r="Z160" s="89">
        <v>666</v>
      </c>
      <c r="AA160" s="89">
        <v>555</v>
      </c>
      <c r="AB160" s="89">
        <v>49.5</v>
      </c>
      <c r="AC160" s="89">
        <v>45.7</v>
      </c>
      <c r="AD160" s="89">
        <v>57.1</v>
      </c>
      <c r="AE160" s="89">
        <v>28.5</v>
      </c>
      <c r="AF160" s="89">
        <v>45</v>
      </c>
      <c r="AG160" s="89">
        <v>45</v>
      </c>
      <c r="AH160" s="89">
        <v>45</v>
      </c>
      <c r="AI160" s="89">
        <v>12</v>
      </c>
      <c r="AJ160" s="89">
        <v>60</v>
      </c>
      <c r="AK160" s="89">
        <v>0</v>
      </c>
      <c r="AL160" s="89">
        <v>50.8</v>
      </c>
      <c r="AM160" s="89">
        <v>50</v>
      </c>
      <c r="AN160" s="89">
        <v>55</v>
      </c>
      <c r="AO160" s="89">
        <v>50</v>
      </c>
      <c r="AP160" s="89">
        <v>0</v>
      </c>
      <c r="AQ160" s="89">
        <v>60</v>
      </c>
      <c r="AR160" s="89" t="s">
        <v>818</v>
      </c>
      <c r="AS160" s="89" t="s">
        <v>818</v>
      </c>
      <c r="AT160" s="89" t="s">
        <v>133</v>
      </c>
      <c r="AU160" s="89" t="s">
        <v>133</v>
      </c>
      <c r="AV160" s="89" t="s">
        <v>133</v>
      </c>
      <c r="AW160" s="89" t="s">
        <v>133</v>
      </c>
      <c r="AX160" s="89" t="s">
        <v>823</v>
      </c>
      <c r="AY160" s="89" t="s">
        <v>133</v>
      </c>
      <c r="AZ160" s="89" t="s">
        <v>817</v>
      </c>
    </row>
    <row r="161" spans="1:52" ht="12.75" customHeight="1" x14ac:dyDescent="0.25">
      <c r="A161" s="89">
        <v>2019</v>
      </c>
      <c r="B161" s="89">
        <v>121884</v>
      </c>
      <c r="C161" s="89">
        <v>8</v>
      </c>
      <c r="D161" s="89">
        <v>1</v>
      </c>
      <c r="E161" s="89">
        <v>0</v>
      </c>
      <c r="F161" s="89">
        <v>0</v>
      </c>
      <c r="G161" s="89">
        <v>27</v>
      </c>
      <c r="H161" s="89">
        <v>1</v>
      </c>
      <c r="I161" s="89">
        <v>3</v>
      </c>
      <c r="J161" s="89">
        <v>0</v>
      </c>
      <c r="K161" s="89" t="s">
        <v>810</v>
      </c>
      <c r="L161" s="89" t="s">
        <v>851</v>
      </c>
      <c r="M161" s="89" t="s">
        <v>1136</v>
      </c>
      <c r="N161" s="89">
        <v>81011111</v>
      </c>
      <c r="O161" s="89" t="s">
        <v>1137</v>
      </c>
      <c r="P161" s="92">
        <v>1.0011100001100799E+25</v>
      </c>
      <c r="Q161" s="89">
        <v>555</v>
      </c>
      <c r="R161" s="89">
        <v>555</v>
      </c>
      <c r="S161" s="89">
        <v>555</v>
      </c>
      <c r="T161" s="89">
        <v>555</v>
      </c>
      <c r="U161" s="89">
        <v>555</v>
      </c>
      <c r="V161" s="89">
        <v>555</v>
      </c>
      <c r="W161" s="89">
        <v>555</v>
      </c>
      <c r="X161" s="89">
        <v>555</v>
      </c>
      <c r="Y161" s="89">
        <v>555</v>
      </c>
      <c r="Z161" s="89">
        <v>555</v>
      </c>
      <c r="AA161" s="89">
        <v>555</v>
      </c>
      <c r="AB161" s="89">
        <v>49.6</v>
      </c>
      <c r="AC161" s="89">
        <v>79.8</v>
      </c>
      <c r="AD161" s="89">
        <v>85.7</v>
      </c>
      <c r="AE161" s="89">
        <v>71</v>
      </c>
      <c r="AF161" s="89">
        <v>91</v>
      </c>
      <c r="AG161" s="89">
        <v>95</v>
      </c>
      <c r="AH161" s="89">
        <v>90</v>
      </c>
      <c r="AI161" s="89">
        <v>51</v>
      </c>
      <c r="AJ161" s="89">
        <v>55</v>
      </c>
      <c r="AK161" s="89">
        <v>50</v>
      </c>
      <c r="AL161" s="89">
        <v>39.5</v>
      </c>
      <c r="AM161" s="89">
        <v>39.1</v>
      </c>
      <c r="AN161" s="89">
        <v>41.7</v>
      </c>
      <c r="AO161" s="89">
        <v>75</v>
      </c>
      <c r="AP161" s="89">
        <v>0</v>
      </c>
      <c r="AQ161" s="89">
        <v>50</v>
      </c>
      <c r="AR161" s="89" t="s">
        <v>819</v>
      </c>
      <c r="AS161" s="89" t="s">
        <v>133</v>
      </c>
      <c r="AT161" s="89" t="s">
        <v>133</v>
      </c>
      <c r="AU161" s="89" t="s">
        <v>823</v>
      </c>
      <c r="AV161" s="89" t="s">
        <v>819</v>
      </c>
      <c r="AW161" s="89" t="s">
        <v>133</v>
      </c>
      <c r="AX161" s="89" t="s">
        <v>819</v>
      </c>
      <c r="AY161" s="89" t="s">
        <v>817</v>
      </c>
      <c r="AZ161" s="89" t="s">
        <v>819</v>
      </c>
    </row>
    <row r="162" spans="1:52" ht="12.75" customHeight="1" x14ac:dyDescent="0.25">
      <c r="A162" s="89">
        <v>2019</v>
      </c>
      <c r="B162" s="89">
        <v>1319229</v>
      </c>
      <c r="C162" s="89">
        <v>8</v>
      </c>
      <c r="D162" s="89">
        <v>1</v>
      </c>
      <c r="E162" s="89">
        <v>0</v>
      </c>
      <c r="F162" s="89">
        <v>0</v>
      </c>
      <c r="G162" s="89">
        <v>27</v>
      </c>
      <c r="H162" s="89">
        <v>3</v>
      </c>
      <c r="I162" s="89">
        <v>4</v>
      </c>
      <c r="J162" s="89">
        <v>0</v>
      </c>
      <c r="K162" s="89" t="s">
        <v>810</v>
      </c>
      <c r="L162" s="89" t="s">
        <v>824</v>
      </c>
      <c r="M162" s="89" t="s">
        <v>1138</v>
      </c>
      <c r="N162" s="89">
        <v>81110011</v>
      </c>
      <c r="O162" s="89" t="s">
        <v>1139</v>
      </c>
      <c r="P162" s="92">
        <v>8.0010011901188996E+26</v>
      </c>
      <c r="Q162" s="89">
        <v>555</v>
      </c>
      <c r="R162" s="89">
        <v>555</v>
      </c>
      <c r="S162" s="89">
        <v>555</v>
      </c>
      <c r="T162" s="89">
        <v>555</v>
      </c>
      <c r="U162" s="89">
        <v>555</v>
      </c>
      <c r="V162" s="89">
        <v>555</v>
      </c>
      <c r="W162" s="89">
        <v>555</v>
      </c>
      <c r="X162" s="89">
        <v>555</v>
      </c>
      <c r="Y162" s="89">
        <v>555</v>
      </c>
      <c r="Z162" s="89">
        <v>666</v>
      </c>
      <c r="AA162" s="89">
        <v>555</v>
      </c>
      <c r="AB162" s="89">
        <v>49.7</v>
      </c>
      <c r="AC162" s="89">
        <v>63.4</v>
      </c>
      <c r="AD162" s="89">
        <v>71.400000000000006</v>
      </c>
      <c r="AE162" s="89">
        <v>51.5</v>
      </c>
      <c r="AF162" s="89">
        <v>47</v>
      </c>
      <c r="AG162" s="89">
        <v>55</v>
      </c>
      <c r="AH162" s="89">
        <v>45</v>
      </c>
      <c r="AI162" s="89">
        <v>56</v>
      </c>
      <c r="AJ162" s="89">
        <v>80</v>
      </c>
      <c r="AK162" s="89">
        <v>50</v>
      </c>
      <c r="AL162" s="89">
        <v>45.1</v>
      </c>
      <c r="AM162" s="89">
        <v>50</v>
      </c>
      <c r="AN162" s="89">
        <v>17.5</v>
      </c>
      <c r="AO162" s="89">
        <v>25</v>
      </c>
      <c r="AP162" s="89">
        <v>0</v>
      </c>
      <c r="AQ162" s="89">
        <v>10</v>
      </c>
      <c r="AR162" s="89" t="s">
        <v>133</v>
      </c>
      <c r="AS162" s="89" t="s">
        <v>817</v>
      </c>
      <c r="AT162" s="89" t="s">
        <v>817</v>
      </c>
      <c r="AU162" s="89" t="s">
        <v>819</v>
      </c>
      <c r="AV162" s="89" t="s">
        <v>819</v>
      </c>
      <c r="AW162" s="89" t="s">
        <v>819</v>
      </c>
      <c r="AX162" s="89" t="s">
        <v>819</v>
      </c>
      <c r="AY162" s="89" t="s">
        <v>817</v>
      </c>
      <c r="AZ162" s="89" t="s">
        <v>817</v>
      </c>
    </row>
    <row r="163" spans="1:52" ht="12.75" customHeight="1" x14ac:dyDescent="0.25">
      <c r="A163" s="89">
        <v>2019</v>
      </c>
      <c r="B163" s="89">
        <v>121880</v>
      </c>
      <c r="C163" s="89">
        <v>8</v>
      </c>
      <c r="D163" s="89">
        <v>1</v>
      </c>
      <c r="E163" s="89">
        <v>0</v>
      </c>
      <c r="F163" s="89">
        <v>0</v>
      </c>
      <c r="G163" s="89">
        <v>27</v>
      </c>
      <c r="H163" s="89">
        <v>0</v>
      </c>
      <c r="I163" s="89">
        <v>4</v>
      </c>
      <c r="J163" s="89">
        <v>0</v>
      </c>
      <c r="K163" s="89" t="s">
        <v>810</v>
      </c>
      <c r="L163" s="89" t="s">
        <v>814</v>
      </c>
      <c r="M163" s="89" t="s">
        <v>1140</v>
      </c>
      <c r="N163" s="89">
        <v>81100011</v>
      </c>
      <c r="O163" s="89" t="s">
        <v>1141</v>
      </c>
      <c r="P163" s="92">
        <v>9.1190090111101096E+25</v>
      </c>
      <c r="Q163" s="89">
        <v>555</v>
      </c>
      <c r="R163" s="89">
        <v>555</v>
      </c>
      <c r="S163" s="89">
        <v>555</v>
      </c>
      <c r="T163" s="89">
        <v>555</v>
      </c>
      <c r="U163" s="89">
        <v>555</v>
      </c>
      <c r="V163" s="89">
        <v>555</v>
      </c>
      <c r="W163" s="89">
        <v>555</v>
      </c>
      <c r="X163" s="89">
        <v>555</v>
      </c>
      <c r="Y163" s="89">
        <v>555</v>
      </c>
      <c r="Z163" s="89">
        <v>555</v>
      </c>
      <c r="AA163" s="89">
        <v>555</v>
      </c>
      <c r="AB163" s="89">
        <v>50</v>
      </c>
      <c r="AC163" s="89">
        <v>45.9</v>
      </c>
      <c r="AD163" s="89">
        <v>57.1</v>
      </c>
      <c r="AE163" s="89">
        <v>29</v>
      </c>
      <c r="AF163" s="89">
        <v>24</v>
      </c>
      <c r="AG163" s="89">
        <v>40</v>
      </c>
      <c r="AH163" s="89">
        <v>20</v>
      </c>
      <c r="AI163" s="89">
        <v>34</v>
      </c>
      <c r="AJ163" s="89">
        <v>70</v>
      </c>
      <c r="AK163" s="89">
        <v>25</v>
      </c>
      <c r="AL163" s="89">
        <v>51.4</v>
      </c>
      <c r="AM163" s="89">
        <v>52.2</v>
      </c>
      <c r="AN163" s="89">
        <v>46.7</v>
      </c>
      <c r="AO163" s="89">
        <v>30</v>
      </c>
      <c r="AP163" s="89">
        <v>60</v>
      </c>
      <c r="AQ163" s="89">
        <v>50</v>
      </c>
      <c r="AR163" s="89" t="s">
        <v>133</v>
      </c>
      <c r="AS163" s="89" t="s">
        <v>817</v>
      </c>
      <c r="AT163" s="89" t="s">
        <v>133</v>
      </c>
      <c r="AU163" s="89" t="s">
        <v>819</v>
      </c>
      <c r="AV163" s="89" t="s">
        <v>819</v>
      </c>
      <c r="AW163" s="89" t="s">
        <v>133</v>
      </c>
      <c r="AX163" s="89" t="s">
        <v>819</v>
      </c>
      <c r="AY163" s="89" t="s">
        <v>817</v>
      </c>
      <c r="AZ163" s="89" t="s">
        <v>817</v>
      </c>
    </row>
    <row r="164" spans="1:52" ht="12.75" customHeight="1" x14ac:dyDescent="0.25">
      <c r="A164" s="89">
        <v>2019</v>
      </c>
      <c r="B164" s="89">
        <v>88399</v>
      </c>
      <c r="C164" s="89">
        <v>8</v>
      </c>
      <c r="D164" s="89">
        <v>1</v>
      </c>
      <c r="E164" s="89">
        <v>0</v>
      </c>
      <c r="F164" s="89">
        <v>0</v>
      </c>
      <c r="G164" s="89">
        <v>27</v>
      </c>
      <c r="H164" s="89">
        <v>5</v>
      </c>
      <c r="I164" s="89">
        <v>3</v>
      </c>
      <c r="J164" s="89">
        <v>0</v>
      </c>
      <c r="K164" s="89" t="s">
        <v>810</v>
      </c>
      <c r="L164" s="89" t="s">
        <v>820</v>
      </c>
      <c r="M164" s="89" t="s">
        <v>1142</v>
      </c>
      <c r="N164" s="89">
        <v>81110101</v>
      </c>
      <c r="O164" s="89" t="s">
        <v>1143</v>
      </c>
      <c r="P164" s="92">
        <v>8.0911109110017997E+26</v>
      </c>
      <c r="Q164" s="89">
        <v>555</v>
      </c>
      <c r="R164" s="89">
        <v>555</v>
      </c>
      <c r="S164" s="89">
        <v>555</v>
      </c>
      <c r="T164" s="89">
        <v>555</v>
      </c>
      <c r="U164" s="89">
        <v>555</v>
      </c>
      <c r="V164" s="89">
        <v>555</v>
      </c>
      <c r="W164" s="89">
        <v>555</v>
      </c>
      <c r="X164" s="89">
        <v>555</v>
      </c>
      <c r="Y164" s="89">
        <v>555</v>
      </c>
      <c r="Z164" s="89">
        <v>555</v>
      </c>
      <c r="AA164" s="89">
        <v>555</v>
      </c>
      <c r="AB164" s="89">
        <v>50.1</v>
      </c>
      <c r="AC164" s="89">
        <v>55.4</v>
      </c>
      <c r="AD164" s="89">
        <v>71.400000000000006</v>
      </c>
      <c r="AE164" s="89">
        <v>31.5</v>
      </c>
      <c r="AF164" s="89">
        <v>7</v>
      </c>
      <c r="AG164" s="89">
        <v>35</v>
      </c>
      <c r="AH164" s="89">
        <v>0</v>
      </c>
      <c r="AI164" s="89">
        <v>56</v>
      </c>
      <c r="AJ164" s="89">
        <v>80</v>
      </c>
      <c r="AK164" s="89">
        <v>50</v>
      </c>
      <c r="AL164" s="89">
        <v>48.3</v>
      </c>
      <c r="AM164" s="89">
        <v>47.4</v>
      </c>
      <c r="AN164" s="89">
        <v>53.3</v>
      </c>
      <c r="AO164" s="89">
        <v>60</v>
      </c>
      <c r="AP164" s="89">
        <v>20</v>
      </c>
      <c r="AQ164" s="89">
        <v>80</v>
      </c>
      <c r="AR164" s="89" t="s">
        <v>133</v>
      </c>
      <c r="AS164" s="89" t="s">
        <v>817</v>
      </c>
      <c r="AT164" s="89" t="s">
        <v>133</v>
      </c>
      <c r="AU164" s="89" t="s">
        <v>819</v>
      </c>
      <c r="AV164" s="89" t="s">
        <v>819</v>
      </c>
      <c r="AW164" s="89" t="s">
        <v>819</v>
      </c>
      <c r="AX164" s="89" t="s">
        <v>819</v>
      </c>
      <c r="AY164" s="89" t="s">
        <v>817</v>
      </c>
      <c r="AZ164" s="89" t="s">
        <v>817</v>
      </c>
    </row>
    <row r="165" spans="1:52" ht="12.75" customHeight="1" x14ac:dyDescent="0.25">
      <c r="A165" s="89">
        <v>2019</v>
      </c>
      <c r="B165" s="89">
        <v>121884</v>
      </c>
      <c r="C165" s="89">
        <v>8</v>
      </c>
      <c r="D165" s="89">
        <v>1</v>
      </c>
      <c r="E165" s="89">
        <v>0</v>
      </c>
      <c r="F165" s="89">
        <v>0</v>
      </c>
      <c r="G165" s="89">
        <v>27</v>
      </c>
      <c r="H165" s="89">
        <v>1</v>
      </c>
      <c r="I165" s="89">
        <v>3</v>
      </c>
      <c r="J165" s="89">
        <v>0</v>
      </c>
      <c r="K165" s="89" t="s">
        <v>810</v>
      </c>
      <c r="L165" s="89" t="s">
        <v>851</v>
      </c>
      <c r="M165" s="89" t="s">
        <v>1144</v>
      </c>
      <c r="N165" s="89">
        <v>81101010</v>
      </c>
      <c r="O165" s="89" t="s">
        <v>1145</v>
      </c>
      <c r="P165" s="92">
        <v>1.11101100101018E+25</v>
      </c>
      <c r="Q165" s="89">
        <v>555</v>
      </c>
      <c r="R165" s="89">
        <v>555</v>
      </c>
      <c r="S165" s="89">
        <v>555</v>
      </c>
      <c r="T165" s="89">
        <v>555</v>
      </c>
      <c r="U165" s="89">
        <v>555</v>
      </c>
      <c r="V165" s="89">
        <v>555</v>
      </c>
      <c r="W165" s="89">
        <v>555</v>
      </c>
      <c r="X165" s="89">
        <v>555</v>
      </c>
      <c r="Y165" s="89">
        <v>555</v>
      </c>
      <c r="Z165" s="89">
        <v>555</v>
      </c>
      <c r="AA165" s="89">
        <v>555</v>
      </c>
      <c r="AB165" s="89">
        <v>50.1</v>
      </c>
      <c r="AC165" s="89">
        <v>51.5</v>
      </c>
      <c r="AD165" s="89">
        <v>57.1</v>
      </c>
      <c r="AE165" s="89">
        <v>43</v>
      </c>
      <c r="AF165" s="89">
        <v>13</v>
      </c>
      <c r="AG165" s="89">
        <v>65</v>
      </c>
      <c r="AH165" s="89">
        <v>0</v>
      </c>
      <c r="AI165" s="89">
        <v>73</v>
      </c>
      <c r="AJ165" s="89">
        <v>65</v>
      </c>
      <c r="AK165" s="89">
        <v>75</v>
      </c>
      <c r="AL165" s="89">
        <v>49.6</v>
      </c>
      <c r="AM165" s="89">
        <v>47.8</v>
      </c>
      <c r="AN165" s="89">
        <v>60</v>
      </c>
      <c r="AO165" s="89">
        <v>30</v>
      </c>
      <c r="AP165" s="89">
        <v>100</v>
      </c>
      <c r="AQ165" s="89">
        <v>50</v>
      </c>
      <c r="AR165" s="89" t="s">
        <v>133</v>
      </c>
      <c r="AS165" s="89" t="s">
        <v>133</v>
      </c>
      <c r="AT165" s="89" t="s">
        <v>133</v>
      </c>
      <c r="AU165" s="89" t="s">
        <v>819</v>
      </c>
      <c r="AV165" s="89" t="s">
        <v>819</v>
      </c>
      <c r="AW165" s="89" t="s">
        <v>819</v>
      </c>
      <c r="AX165" s="89" t="s">
        <v>819</v>
      </c>
      <c r="AY165" s="89" t="s">
        <v>817</v>
      </c>
      <c r="AZ165" s="89" t="s">
        <v>133</v>
      </c>
    </row>
    <row r="166" spans="1:52" ht="12.75" customHeight="1" x14ac:dyDescent="0.25">
      <c r="A166" s="89">
        <v>2019</v>
      </c>
      <c r="B166" s="89">
        <v>121884</v>
      </c>
      <c r="C166" s="89">
        <v>8</v>
      </c>
      <c r="D166" s="89">
        <v>1</v>
      </c>
      <c r="E166" s="89">
        <v>0</v>
      </c>
      <c r="F166" s="89">
        <v>0</v>
      </c>
      <c r="G166" s="89">
        <v>27</v>
      </c>
      <c r="H166" s="89">
        <v>1</v>
      </c>
      <c r="I166" s="89">
        <v>3</v>
      </c>
      <c r="J166" s="89">
        <v>0</v>
      </c>
      <c r="K166" s="89" t="s">
        <v>810</v>
      </c>
      <c r="L166" s="89" t="s">
        <v>851</v>
      </c>
      <c r="M166" s="89" t="s">
        <v>1146</v>
      </c>
      <c r="N166" s="89">
        <v>80010111</v>
      </c>
      <c r="O166" s="89" t="s">
        <v>1147</v>
      </c>
      <c r="P166" s="92">
        <v>1.01000111111181E+24</v>
      </c>
      <c r="Q166" s="89">
        <v>555</v>
      </c>
      <c r="R166" s="89">
        <v>555</v>
      </c>
      <c r="S166" s="89">
        <v>555</v>
      </c>
      <c r="T166" s="89">
        <v>555</v>
      </c>
      <c r="U166" s="89">
        <v>555</v>
      </c>
      <c r="V166" s="89">
        <v>555</v>
      </c>
      <c r="W166" s="89">
        <v>555</v>
      </c>
      <c r="X166" s="89">
        <v>555</v>
      </c>
      <c r="Y166" s="89">
        <v>555</v>
      </c>
      <c r="Z166" s="89">
        <v>555</v>
      </c>
      <c r="AA166" s="89">
        <v>555</v>
      </c>
      <c r="AB166" s="89">
        <v>50.2</v>
      </c>
      <c r="AC166" s="89">
        <v>40.700000000000003</v>
      </c>
      <c r="AD166" s="89">
        <v>57.1</v>
      </c>
      <c r="AE166" s="89">
        <v>16</v>
      </c>
      <c r="AF166" s="89">
        <v>16</v>
      </c>
      <c r="AG166" s="89">
        <v>80</v>
      </c>
      <c r="AH166" s="89">
        <v>0</v>
      </c>
      <c r="AI166" s="89">
        <v>16</v>
      </c>
      <c r="AJ166" s="89">
        <v>80</v>
      </c>
      <c r="AK166" s="89">
        <v>0</v>
      </c>
      <c r="AL166" s="89">
        <v>53.3</v>
      </c>
      <c r="AM166" s="89">
        <v>56.5</v>
      </c>
      <c r="AN166" s="89">
        <v>35</v>
      </c>
      <c r="AO166" s="89">
        <v>40</v>
      </c>
      <c r="AP166" s="89">
        <v>65</v>
      </c>
      <c r="AQ166" s="89">
        <v>0</v>
      </c>
      <c r="AR166" s="89" t="s">
        <v>133</v>
      </c>
      <c r="AS166" s="89" t="s">
        <v>133</v>
      </c>
      <c r="AT166" s="89" t="s">
        <v>823</v>
      </c>
      <c r="AU166" s="89" t="s">
        <v>823</v>
      </c>
      <c r="AV166" s="89" t="s">
        <v>823</v>
      </c>
      <c r="AW166" s="89" t="s">
        <v>817</v>
      </c>
      <c r="AX166" s="89" t="s">
        <v>817</v>
      </c>
      <c r="AY166" s="89" t="s">
        <v>818</v>
      </c>
      <c r="AZ166" s="89" t="s">
        <v>819</v>
      </c>
    </row>
    <row r="167" spans="1:52" ht="12.75" customHeight="1" x14ac:dyDescent="0.25">
      <c r="A167" s="89">
        <v>2019</v>
      </c>
      <c r="B167" s="89">
        <v>1319229</v>
      </c>
      <c r="C167" s="89">
        <v>8</v>
      </c>
      <c r="D167" s="89">
        <v>1</v>
      </c>
      <c r="E167" s="89">
        <v>0</v>
      </c>
      <c r="F167" s="89">
        <v>0</v>
      </c>
      <c r="G167" s="89">
        <v>27</v>
      </c>
      <c r="H167" s="89">
        <v>3</v>
      </c>
      <c r="I167" s="89">
        <v>4</v>
      </c>
      <c r="J167" s="89">
        <v>0</v>
      </c>
      <c r="K167" s="89" t="s">
        <v>810</v>
      </c>
      <c r="L167" s="89" t="s">
        <v>824</v>
      </c>
      <c r="M167" s="89" t="s">
        <v>1148</v>
      </c>
      <c r="N167" s="89">
        <v>81110111</v>
      </c>
      <c r="O167" s="89" t="s">
        <v>1149</v>
      </c>
      <c r="P167" s="92">
        <v>8.1011010901088996E+26</v>
      </c>
      <c r="Q167" s="89">
        <v>555</v>
      </c>
      <c r="R167" s="89">
        <v>555</v>
      </c>
      <c r="S167" s="89">
        <v>555</v>
      </c>
      <c r="T167" s="89">
        <v>555</v>
      </c>
      <c r="U167" s="89">
        <v>555</v>
      </c>
      <c r="V167" s="89">
        <v>555</v>
      </c>
      <c r="W167" s="89">
        <v>555</v>
      </c>
      <c r="X167" s="89">
        <v>555</v>
      </c>
      <c r="Y167" s="89">
        <v>555</v>
      </c>
      <c r="Z167" s="89">
        <v>666</v>
      </c>
      <c r="AA167" s="89">
        <v>555</v>
      </c>
      <c r="AB167" s="89">
        <v>50.2</v>
      </c>
      <c r="AC167" s="89">
        <v>58.4</v>
      </c>
      <c r="AD167" s="89">
        <v>85.7</v>
      </c>
      <c r="AE167" s="89">
        <v>17.5</v>
      </c>
      <c r="AF167" s="89">
        <v>24</v>
      </c>
      <c r="AG167" s="89">
        <v>40</v>
      </c>
      <c r="AH167" s="89">
        <v>20</v>
      </c>
      <c r="AI167" s="89">
        <v>11</v>
      </c>
      <c r="AJ167" s="89">
        <v>55</v>
      </c>
      <c r="AK167" s="89">
        <v>0</v>
      </c>
      <c r="AL167" s="89">
        <v>47.4</v>
      </c>
      <c r="AM167" s="89">
        <v>50</v>
      </c>
      <c r="AN167" s="89">
        <v>32.5</v>
      </c>
      <c r="AO167" s="89">
        <v>50</v>
      </c>
      <c r="AP167" s="89">
        <v>0</v>
      </c>
      <c r="AQ167" s="89">
        <v>15</v>
      </c>
      <c r="AR167" s="89" t="s">
        <v>133</v>
      </c>
      <c r="AS167" s="89" t="s">
        <v>133</v>
      </c>
      <c r="AT167" s="89" t="s">
        <v>817</v>
      </c>
      <c r="AU167" s="89" t="s">
        <v>819</v>
      </c>
      <c r="AV167" s="89" t="s">
        <v>819</v>
      </c>
      <c r="AW167" s="89" t="s">
        <v>133</v>
      </c>
      <c r="AX167" s="89" t="s">
        <v>817</v>
      </c>
      <c r="AY167" s="89" t="s">
        <v>818</v>
      </c>
      <c r="AZ167" s="89" t="s">
        <v>133</v>
      </c>
    </row>
    <row r="168" spans="1:52" ht="12.75" customHeight="1" x14ac:dyDescent="0.25">
      <c r="A168" s="89">
        <v>2019</v>
      </c>
      <c r="B168" s="89">
        <v>1181819</v>
      </c>
      <c r="C168" s="89">
        <v>8</v>
      </c>
      <c r="D168" s="89">
        <v>1</v>
      </c>
      <c r="E168" s="89">
        <v>0</v>
      </c>
      <c r="F168" s="89">
        <v>0</v>
      </c>
      <c r="G168" s="89">
        <v>27</v>
      </c>
      <c r="H168" s="89">
        <v>0</v>
      </c>
      <c r="I168" s="89">
        <v>2</v>
      </c>
      <c r="J168" s="89">
        <v>0</v>
      </c>
      <c r="K168" s="89" t="s">
        <v>810</v>
      </c>
      <c r="L168" s="89" t="s">
        <v>829</v>
      </c>
      <c r="M168" s="89" t="s">
        <v>1150</v>
      </c>
      <c r="N168" s="89">
        <v>81101011</v>
      </c>
      <c r="O168" s="89" t="s">
        <v>1151</v>
      </c>
      <c r="P168" s="92">
        <v>1.00010011011101E+25</v>
      </c>
      <c r="Q168" s="89">
        <v>555</v>
      </c>
      <c r="R168" s="89">
        <v>555</v>
      </c>
      <c r="S168" s="89">
        <v>555</v>
      </c>
      <c r="T168" s="89">
        <v>555</v>
      </c>
      <c r="U168" s="89">
        <v>555</v>
      </c>
      <c r="V168" s="89">
        <v>555</v>
      </c>
      <c r="W168" s="89">
        <v>555</v>
      </c>
      <c r="X168" s="89">
        <v>555</v>
      </c>
      <c r="Y168" s="89">
        <v>555</v>
      </c>
      <c r="Z168" s="89">
        <v>555</v>
      </c>
      <c r="AA168" s="89">
        <v>555</v>
      </c>
      <c r="AB168" s="89">
        <v>50.3</v>
      </c>
      <c r="AC168" s="89">
        <v>54.8</v>
      </c>
      <c r="AD168" s="89">
        <v>71.400000000000006</v>
      </c>
      <c r="AE168" s="89">
        <v>30</v>
      </c>
      <c r="AF168" s="89">
        <v>42</v>
      </c>
      <c r="AG168" s="89">
        <v>50</v>
      </c>
      <c r="AH168" s="89">
        <v>40</v>
      </c>
      <c r="AI168" s="89">
        <v>18</v>
      </c>
      <c r="AJ168" s="89">
        <v>90</v>
      </c>
      <c r="AK168" s="89">
        <v>0</v>
      </c>
      <c r="AL168" s="89">
        <v>48.8</v>
      </c>
      <c r="AM168" s="89">
        <v>48</v>
      </c>
      <c r="AN168" s="89">
        <v>53.3</v>
      </c>
      <c r="AO168" s="89">
        <v>50</v>
      </c>
      <c r="AP168" s="89">
        <v>10</v>
      </c>
      <c r="AQ168" s="89">
        <v>100</v>
      </c>
      <c r="AR168" s="89" t="s">
        <v>133</v>
      </c>
      <c r="AS168" s="89" t="s">
        <v>819</v>
      </c>
      <c r="AT168" s="89" t="s">
        <v>133</v>
      </c>
      <c r="AU168" s="89" t="s">
        <v>823</v>
      </c>
      <c r="AV168" s="89" t="s">
        <v>823</v>
      </c>
      <c r="AW168" s="89" t="s">
        <v>819</v>
      </c>
      <c r="AX168" s="89" t="s">
        <v>823</v>
      </c>
      <c r="AY168" s="89" t="s">
        <v>817</v>
      </c>
      <c r="AZ168" s="89" t="s">
        <v>133</v>
      </c>
    </row>
    <row r="169" spans="1:52" ht="12.75" customHeight="1" x14ac:dyDescent="0.25">
      <c r="A169" s="89">
        <v>2019</v>
      </c>
      <c r="B169" s="89">
        <v>1117583</v>
      </c>
      <c r="C169" s="89">
        <v>8</v>
      </c>
      <c r="D169" s="89">
        <v>1</v>
      </c>
      <c r="E169" s="89">
        <v>0</v>
      </c>
      <c r="F169" s="89">
        <v>0</v>
      </c>
      <c r="G169" s="89">
        <v>27</v>
      </c>
      <c r="H169" s="89">
        <v>3</v>
      </c>
      <c r="I169" s="89">
        <v>2</v>
      </c>
      <c r="J169" s="89">
        <v>0</v>
      </c>
      <c r="K169" s="89" t="s">
        <v>810</v>
      </c>
      <c r="L169" s="89" t="s">
        <v>811</v>
      </c>
      <c r="M169" s="89" t="s">
        <v>1152</v>
      </c>
      <c r="N169" s="89">
        <v>81100000</v>
      </c>
      <c r="O169" s="89" t="s">
        <v>1153</v>
      </c>
      <c r="P169" s="92">
        <v>8.0181101010111905E+26</v>
      </c>
      <c r="Q169" s="89">
        <v>555</v>
      </c>
      <c r="R169" s="89">
        <v>555</v>
      </c>
      <c r="S169" s="89">
        <v>555</v>
      </c>
      <c r="T169" s="89">
        <v>555</v>
      </c>
      <c r="U169" s="89">
        <v>555</v>
      </c>
      <c r="V169" s="89">
        <v>555</v>
      </c>
      <c r="W169" s="89">
        <v>555</v>
      </c>
      <c r="X169" s="89">
        <v>555</v>
      </c>
      <c r="Y169" s="89">
        <v>555</v>
      </c>
      <c r="Z169" s="89">
        <v>555</v>
      </c>
      <c r="AA169" s="89">
        <v>555</v>
      </c>
      <c r="AB169" s="89">
        <v>50.5</v>
      </c>
      <c r="AC169" s="89">
        <v>32.6</v>
      </c>
      <c r="AD169" s="89">
        <v>28.6</v>
      </c>
      <c r="AE169" s="89">
        <v>38.5</v>
      </c>
      <c r="AF169" s="89">
        <v>24</v>
      </c>
      <c r="AG169" s="89">
        <v>40</v>
      </c>
      <c r="AH169" s="89">
        <v>20</v>
      </c>
      <c r="AI169" s="89">
        <v>53</v>
      </c>
      <c r="AJ169" s="89">
        <v>65</v>
      </c>
      <c r="AK169" s="89">
        <v>50</v>
      </c>
      <c r="AL169" s="89">
        <v>56.5</v>
      </c>
      <c r="AM169" s="89">
        <v>59.1</v>
      </c>
      <c r="AN169" s="89">
        <v>41.7</v>
      </c>
      <c r="AO169" s="89">
        <v>40</v>
      </c>
      <c r="AP169" s="89">
        <v>70</v>
      </c>
      <c r="AQ169" s="89">
        <v>15</v>
      </c>
      <c r="AR169" s="89" t="s">
        <v>817</v>
      </c>
      <c r="AS169" s="89" t="s">
        <v>817</v>
      </c>
      <c r="AT169" s="89" t="s">
        <v>133</v>
      </c>
      <c r="AU169" s="89" t="s">
        <v>819</v>
      </c>
      <c r="AV169" s="89" t="s">
        <v>819</v>
      </c>
      <c r="AW169" s="89" t="s">
        <v>133</v>
      </c>
      <c r="AX169" s="89" t="s">
        <v>818</v>
      </c>
      <c r="AY169" s="89" t="s">
        <v>817</v>
      </c>
      <c r="AZ169" s="89" t="s">
        <v>817</v>
      </c>
    </row>
    <row r="170" spans="1:52" ht="12.75" customHeight="1" x14ac:dyDescent="0.25">
      <c r="A170" s="89">
        <v>2019</v>
      </c>
      <c r="B170" s="89">
        <v>121884</v>
      </c>
      <c r="C170" s="89">
        <v>8</v>
      </c>
      <c r="D170" s="89">
        <v>1</v>
      </c>
      <c r="E170" s="89">
        <v>0</v>
      </c>
      <c r="F170" s="89">
        <v>0</v>
      </c>
      <c r="G170" s="89">
        <v>27</v>
      </c>
      <c r="H170" s="89">
        <v>1</v>
      </c>
      <c r="I170" s="89">
        <v>3</v>
      </c>
      <c r="J170" s="89">
        <v>0</v>
      </c>
      <c r="K170" s="89" t="s">
        <v>810</v>
      </c>
      <c r="L170" s="89" t="s">
        <v>851</v>
      </c>
      <c r="M170" s="89" t="s">
        <v>1154</v>
      </c>
      <c r="N170" s="89">
        <v>81111001</v>
      </c>
      <c r="O170" s="89" t="s">
        <v>1155</v>
      </c>
      <c r="P170" s="92">
        <v>1.01111010108002E+22</v>
      </c>
      <c r="Q170" s="89">
        <v>555</v>
      </c>
      <c r="R170" s="89">
        <v>555</v>
      </c>
      <c r="S170" s="89">
        <v>555</v>
      </c>
      <c r="T170" s="89">
        <v>555</v>
      </c>
      <c r="U170" s="89">
        <v>555</v>
      </c>
      <c r="V170" s="89">
        <v>555</v>
      </c>
      <c r="W170" s="89">
        <v>555</v>
      </c>
      <c r="X170" s="89">
        <v>555</v>
      </c>
      <c r="Y170" s="89">
        <v>555</v>
      </c>
      <c r="Z170" s="89">
        <v>555</v>
      </c>
      <c r="AA170" s="89">
        <v>555</v>
      </c>
      <c r="AB170" s="89">
        <v>50.6</v>
      </c>
      <c r="AC170" s="89">
        <v>55.4</v>
      </c>
      <c r="AD170" s="89">
        <v>71.400000000000006</v>
      </c>
      <c r="AE170" s="89">
        <v>31.5</v>
      </c>
      <c r="AF170" s="89">
        <v>45</v>
      </c>
      <c r="AG170" s="89">
        <v>45</v>
      </c>
      <c r="AH170" s="89">
        <v>45</v>
      </c>
      <c r="AI170" s="89">
        <v>18</v>
      </c>
      <c r="AJ170" s="89">
        <v>90</v>
      </c>
      <c r="AK170" s="89">
        <v>0</v>
      </c>
      <c r="AL170" s="89">
        <v>49</v>
      </c>
      <c r="AM170" s="89">
        <v>43.5</v>
      </c>
      <c r="AN170" s="89">
        <v>80</v>
      </c>
      <c r="AO170" s="89">
        <v>40</v>
      </c>
      <c r="AP170" s="89">
        <v>100</v>
      </c>
      <c r="AQ170" s="89">
        <v>100</v>
      </c>
      <c r="AR170" s="89" t="s">
        <v>819</v>
      </c>
      <c r="AS170" s="89" t="s">
        <v>133</v>
      </c>
      <c r="AT170" s="89" t="s">
        <v>133</v>
      </c>
      <c r="AU170" s="89" t="s">
        <v>823</v>
      </c>
      <c r="AV170" s="89" t="s">
        <v>823</v>
      </c>
      <c r="AW170" s="89" t="s">
        <v>819</v>
      </c>
      <c r="AX170" s="89" t="s">
        <v>818</v>
      </c>
      <c r="AY170" s="89" t="s">
        <v>817</v>
      </c>
      <c r="AZ170" s="89" t="s">
        <v>133</v>
      </c>
    </row>
    <row r="171" spans="1:52" ht="12.75" customHeight="1" x14ac:dyDescent="0.25">
      <c r="A171" s="89">
        <v>2019</v>
      </c>
      <c r="B171" s="89">
        <v>1117583</v>
      </c>
      <c r="C171" s="89">
        <v>8</v>
      </c>
      <c r="D171" s="89">
        <v>1</v>
      </c>
      <c r="E171" s="89">
        <v>0</v>
      </c>
      <c r="F171" s="89">
        <v>0</v>
      </c>
      <c r="G171" s="89">
        <v>27</v>
      </c>
      <c r="H171" s="89">
        <v>3</v>
      </c>
      <c r="I171" s="89">
        <v>2</v>
      </c>
      <c r="J171" s="89">
        <v>0</v>
      </c>
      <c r="K171" s="89" t="s">
        <v>810</v>
      </c>
      <c r="L171" s="89" t="s">
        <v>811</v>
      </c>
      <c r="M171" s="89" t="s">
        <v>1156</v>
      </c>
      <c r="N171" s="89">
        <v>81010100</v>
      </c>
      <c r="O171" s="89" t="s">
        <v>1157</v>
      </c>
      <c r="P171" s="92">
        <v>8.0181110110011906E+26</v>
      </c>
      <c r="Q171" s="89">
        <v>555</v>
      </c>
      <c r="R171" s="89">
        <v>555</v>
      </c>
      <c r="S171" s="89">
        <v>555</v>
      </c>
      <c r="T171" s="89">
        <v>555</v>
      </c>
      <c r="U171" s="89">
        <v>555</v>
      </c>
      <c r="V171" s="89">
        <v>555</v>
      </c>
      <c r="W171" s="89">
        <v>555</v>
      </c>
      <c r="X171" s="89">
        <v>555</v>
      </c>
      <c r="Y171" s="89">
        <v>555</v>
      </c>
      <c r="Z171" s="89">
        <v>555</v>
      </c>
      <c r="AA171" s="89">
        <v>555</v>
      </c>
      <c r="AB171" s="89">
        <v>50.6</v>
      </c>
      <c r="AC171" s="89">
        <v>33.5</v>
      </c>
      <c r="AD171" s="89">
        <v>42.9</v>
      </c>
      <c r="AE171" s="89">
        <v>19.5</v>
      </c>
      <c r="AF171" s="89">
        <v>10</v>
      </c>
      <c r="AG171" s="89">
        <v>50</v>
      </c>
      <c r="AH171" s="89">
        <v>0</v>
      </c>
      <c r="AI171" s="89">
        <v>29</v>
      </c>
      <c r="AJ171" s="89">
        <v>45</v>
      </c>
      <c r="AK171" s="89">
        <v>25</v>
      </c>
      <c r="AL171" s="89">
        <v>56.3</v>
      </c>
      <c r="AM171" s="89">
        <v>63.6</v>
      </c>
      <c r="AN171" s="89">
        <v>15</v>
      </c>
      <c r="AO171" s="89">
        <v>0</v>
      </c>
      <c r="AP171" s="89">
        <v>45</v>
      </c>
      <c r="AQ171" s="89">
        <v>0</v>
      </c>
      <c r="AR171" s="89" t="s">
        <v>817</v>
      </c>
      <c r="AS171" s="89" t="s">
        <v>817</v>
      </c>
      <c r="AT171" s="89" t="s">
        <v>133</v>
      </c>
      <c r="AU171" s="89" t="s">
        <v>819</v>
      </c>
      <c r="AV171" s="89" t="s">
        <v>819</v>
      </c>
      <c r="AW171" s="89" t="s">
        <v>817</v>
      </c>
      <c r="AX171" s="89" t="s">
        <v>823</v>
      </c>
      <c r="AY171" s="89" t="s">
        <v>819</v>
      </c>
      <c r="AZ171" s="89" t="s">
        <v>133</v>
      </c>
    </row>
    <row r="172" spans="1:52" ht="12.75" customHeight="1" x14ac:dyDescent="0.25">
      <c r="A172" s="89">
        <v>2019</v>
      </c>
      <c r="B172" s="89">
        <v>123569</v>
      </c>
      <c r="C172" s="89">
        <v>8</v>
      </c>
      <c r="D172" s="89">
        <v>1</v>
      </c>
      <c r="E172" s="89">
        <v>0</v>
      </c>
      <c r="F172" s="89">
        <v>0</v>
      </c>
      <c r="G172" s="89">
        <v>27</v>
      </c>
      <c r="H172" s="89">
        <v>3</v>
      </c>
      <c r="I172" s="89">
        <v>4</v>
      </c>
      <c r="J172" s="89">
        <v>0</v>
      </c>
      <c r="K172" s="89" t="s">
        <v>810</v>
      </c>
      <c r="L172" s="89" t="s">
        <v>824</v>
      </c>
      <c r="M172" s="89" t="s">
        <v>1158</v>
      </c>
      <c r="N172" s="89">
        <v>81110001</v>
      </c>
      <c r="O172" s="89" t="s">
        <v>1159</v>
      </c>
      <c r="P172" s="92">
        <v>8.0100110911088997E+26</v>
      </c>
      <c r="Q172" s="89">
        <v>555</v>
      </c>
      <c r="R172" s="89">
        <v>555</v>
      </c>
      <c r="S172" s="89">
        <v>555</v>
      </c>
      <c r="T172" s="89">
        <v>555</v>
      </c>
      <c r="U172" s="89">
        <v>555</v>
      </c>
      <c r="V172" s="89">
        <v>555</v>
      </c>
      <c r="W172" s="89">
        <v>555</v>
      </c>
      <c r="X172" s="89">
        <v>555</v>
      </c>
      <c r="Y172" s="89">
        <v>555</v>
      </c>
      <c r="Z172" s="89">
        <v>666</v>
      </c>
      <c r="AA172" s="89">
        <v>555</v>
      </c>
      <c r="AB172" s="89">
        <v>50.8</v>
      </c>
      <c r="AC172" s="89">
        <v>44.3</v>
      </c>
      <c r="AD172" s="89">
        <v>57.1</v>
      </c>
      <c r="AE172" s="89">
        <v>25</v>
      </c>
      <c r="AF172" s="89">
        <v>16</v>
      </c>
      <c r="AG172" s="89">
        <v>80</v>
      </c>
      <c r="AH172" s="89">
        <v>0</v>
      </c>
      <c r="AI172" s="89">
        <v>34</v>
      </c>
      <c r="AJ172" s="89">
        <v>70</v>
      </c>
      <c r="AK172" s="89">
        <v>25</v>
      </c>
      <c r="AL172" s="89">
        <v>52.9</v>
      </c>
      <c r="AM172" s="89">
        <v>60</v>
      </c>
      <c r="AN172" s="89">
        <v>12.5</v>
      </c>
      <c r="AO172" s="89">
        <v>25</v>
      </c>
      <c r="AP172" s="89">
        <v>0</v>
      </c>
      <c r="AQ172" s="89">
        <v>0</v>
      </c>
      <c r="AR172" s="89" t="s">
        <v>133</v>
      </c>
      <c r="AS172" s="89" t="s">
        <v>817</v>
      </c>
      <c r="AT172" s="89" t="s">
        <v>133</v>
      </c>
      <c r="AU172" s="89" t="s">
        <v>819</v>
      </c>
      <c r="AV172" s="89" t="s">
        <v>819</v>
      </c>
      <c r="AW172" s="89" t="s">
        <v>819</v>
      </c>
      <c r="AX172" s="89" t="s">
        <v>823</v>
      </c>
      <c r="AY172" s="89" t="s">
        <v>817</v>
      </c>
      <c r="AZ172" s="89" t="s">
        <v>817</v>
      </c>
    </row>
    <row r="173" spans="1:52" ht="12.75" customHeight="1" x14ac:dyDescent="0.25">
      <c r="A173" s="89">
        <v>2019</v>
      </c>
      <c r="B173" s="89">
        <v>1181819</v>
      </c>
      <c r="C173" s="89">
        <v>8</v>
      </c>
      <c r="D173" s="89">
        <v>1</v>
      </c>
      <c r="E173" s="89">
        <v>0</v>
      </c>
      <c r="F173" s="89">
        <v>0</v>
      </c>
      <c r="G173" s="89">
        <v>27</v>
      </c>
      <c r="H173" s="89">
        <v>0</v>
      </c>
      <c r="I173" s="89">
        <v>2</v>
      </c>
      <c r="J173" s="89">
        <v>0</v>
      </c>
      <c r="K173" s="89" t="s">
        <v>810</v>
      </c>
      <c r="L173" s="89" t="s">
        <v>829</v>
      </c>
      <c r="M173" s="89" t="s">
        <v>1160</v>
      </c>
      <c r="N173" s="89">
        <v>81100110</v>
      </c>
      <c r="O173" s="89" t="s">
        <v>1161</v>
      </c>
      <c r="P173" s="92">
        <v>1.1010001111101E+25</v>
      </c>
      <c r="Q173" s="89">
        <v>555</v>
      </c>
      <c r="R173" s="89">
        <v>555</v>
      </c>
      <c r="S173" s="89">
        <v>555</v>
      </c>
      <c r="T173" s="89">
        <v>555</v>
      </c>
      <c r="U173" s="89">
        <v>555</v>
      </c>
      <c r="V173" s="89">
        <v>555</v>
      </c>
      <c r="W173" s="89">
        <v>555</v>
      </c>
      <c r="X173" s="89">
        <v>555</v>
      </c>
      <c r="Y173" s="89">
        <v>555</v>
      </c>
      <c r="Z173" s="89">
        <v>555</v>
      </c>
      <c r="AA173" s="89">
        <v>555</v>
      </c>
      <c r="AB173" s="89">
        <v>50.8</v>
      </c>
      <c r="AC173" s="89">
        <v>38.700000000000003</v>
      </c>
      <c r="AD173" s="89">
        <v>57.1</v>
      </c>
      <c r="AE173" s="89">
        <v>11</v>
      </c>
      <c r="AF173" s="89">
        <v>13</v>
      </c>
      <c r="AG173" s="89">
        <v>65</v>
      </c>
      <c r="AH173" s="89">
        <v>0</v>
      </c>
      <c r="AI173" s="89">
        <v>9</v>
      </c>
      <c r="AJ173" s="89">
        <v>45</v>
      </c>
      <c r="AK173" s="89">
        <v>0</v>
      </c>
      <c r="AL173" s="89">
        <v>54.8</v>
      </c>
      <c r="AM173" s="89">
        <v>56</v>
      </c>
      <c r="AN173" s="89">
        <v>48.3</v>
      </c>
      <c r="AO173" s="89">
        <v>25</v>
      </c>
      <c r="AP173" s="89">
        <v>20</v>
      </c>
      <c r="AQ173" s="89">
        <v>100</v>
      </c>
      <c r="AR173" s="89" t="s">
        <v>133</v>
      </c>
      <c r="AS173" s="89" t="s">
        <v>133</v>
      </c>
      <c r="AT173" s="89" t="s">
        <v>133</v>
      </c>
      <c r="AU173" s="89" t="s">
        <v>819</v>
      </c>
      <c r="AV173" s="89" t="s">
        <v>819</v>
      </c>
      <c r="AW173" s="89" t="s">
        <v>133</v>
      </c>
      <c r="AX173" s="89" t="s">
        <v>819</v>
      </c>
      <c r="AY173" s="89" t="s">
        <v>819</v>
      </c>
      <c r="AZ173" s="89" t="s">
        <v>817</v>
      </c>
    </row>
    <row r="174" spans="1:52" ht="12.75" customHeight="1" x14ac:dyDescent="0.25">
      <c r="A174" s="89">
        <v>2019</v>
      </c>
      <c r="B174" s="89">
        <v>88399</v>
      </c>
      <c r="C174" s="89">
        <v>8</v>
      </c>
      <c r="D174" s="89">
        <v>1</v>
      </c>
      <c r="E174" s="89">
        <v>0</v>
      </c>
      <c r="F174" s="89">
        <v>0</v>
      </c>
      <c r="G174" s="89">
        <v>27</v>
      </c>
      <c r="H174" s="89">
        <v>5</v>
      </c>
      <c r="I174" s="89">
        <v>3</v>
      </c>
      <c r="J174" s="89">
        <v>0</v>
      </c>
      <c r="K174" s="89" t="s">
        <v>810</v>
      </c>
      <c r="L174" s="89" t="s">
        <v>820</v>
      </c>
      <c r="M174" s="89" t="s">
        <v>1162</v>
      </c>
      <c r="N174" s="89">
        <v>81110001</v>
      </c>
      <c r="O174" s="89" t="s">
        <v>1163</v>
      </c>
      <c r="P174" s="92">
        <v>8.1911109000017998E+26</v>
      </c>
      <c r="Q174" s="89">
        <v>555</v>
      </c>
      <c r="R174" s="89">
        <v>555</v>
      </c>
      <c r="S174" s="89">
        <v>555</v>
      </c>
      <c r="T174" s="89">
        <v>555</v>
      </c>
      <c r="U174" s="89">
        <v>555</v>
      </c>
      <c r="V174" s="89">
        <v>555</v>
      </c>
      <c r="W174" s="89">
        <v>555</v>
      </c>
      <c r="X174" s="89">
        <v>555</v>
      </c>
      <c r="Y174" s="89">
        <v>555</v>
      </c>
      <c r="Z174" s="89">
        <v>333</v>
      </c>
      <c r="AA174" s="89">
        <v>555</v>
      </c>
      <c r="AB174" s="89">
        <v>51</v>
      </c>
      <c r="AC174" s="89">
        <v>45.7</v>
      </c>
      <c r="AD174" s="89">
        <v>57.1</v>
      </c>
      <c r="AE174" s="89">
        <v>28.5</v>
      </c>
      <c r="AF174" s="89">
        <v>44</v>
      </c>
      <c r="AG174" s="89">
        <v>40</v>
      </c>
      <c r="AH174" s="89">
        <v>45</v>
      </c>
      <c r="AI174" s="89">
        <v>13</v>
      </c>
      <c r="AJ174" s="89">
        <v>65</v>
      </c>
      <c r="AK174" s="89">
        <v>0</v>
      </c>
      <c r="AL174" s="89">
        <v>52.7</v>
      </c>
      <c r="AM174" s="89">
        <v>57.9</v>
      </c>
      <c r="AN174" s="89">
        <v>23.3</v>
      </c>
      <c r="AO174" s="89">
        <v>0</v>
      </c>
      <c r="AP174" s="89">
        <v>0</v>
      </c>
      <c r="AQ174" s="89">
        <v>70</v>
      </c>
      <c r="AR174" s="89" t="s">
        <v>819</v>
      </c>
      <c r="AS174" s="89" t="s">
        <v>819</v>
      </c>
      <c r="AT174" s="89" t="s">
        <v>819</v>
      </c>
      <c r="AU174" s="89" t="s">
        <v>823</v>
      </c>
      <c r="AV174" s="89" t="s">
        <v>823</v>
      </c>
      <c r="AW174" s="89" t="s">
        <v>819</v>
      </c>
      <c r="AX174" s="89" t="s">
        <v>818</v>
      </c>
      <c r="AY174" s="89" t="s">
        <v>818</v>
      </c>
      <c r="AZ174" s="89" t="s">
        <v>817</v>
      </c>
    </row>
    <row r="175" spans="1:52" ht="12.75" customHeight="1" x14ac:dyDescent="0.25">
      <c r="A175" s="89">
        <v>2019</v>
      </c>
      <c r="B175" s="89">
        <v>1319229</v>
      </c>
      <c r="C175" s="89">
        <v>8</v>
      </c>
      <c r="D175" s="89">
        <v>1</v>
      </c>
      <c r="E175" s="89">
        <v>0</v>
      </c>
      <c r="F175" s="89">
        <v>0</v>
      </c>
      <c r="G175" s="89">
        <v>27</v>
      </c>
      <c r="H175" s="89">
        <v>3</v>
      </c>
      <c r="I175" s="89">
        <v>4</v>
      </c>
      <c r="J175" s="89">
        <v>0</v>
      </c>
      <c r="K175" s="89" t="s">
        <v>810</v>
      </c>
      <c r="L175" s="89" t="s">
        <v>824</v>
      </c>
      <c r="M175" s="89" t="s">
        <v>1164</v>
      </c>
      <c r="N175" s="89">
        <v>81110000</v>
      </c>
      <c r="O175" s="89" t="s">
        <v>1165</v>
      </c>
      <c r="P175" s="92">
        <v>8.1110000910189102E+26</v>
      </c>
      <c r="Q175" s="89">
        <v>555</v>
      </c>
      <c r="R175" s="89">
        <v>555</v>
      </c>
      <c r="S175" s="89">
        <v>555</v>
      </c>
      <c r="T175" s="89">
        <v>555</v>
      </c>
      <c r="U175" s="89">
        <v>555</v>
      </c>
      <c r="V175" s="89">
        <v>555</v>
      </c>
      <c r="W175" s="89">
        <v>555</v>
      </c>
      <c r="X175" s="89">
        <v>555</v>
      </c>
      <c r="Y175" s="89">
        <v>555</v>
      </c>
      <c r="Z175" s="89">
        <v>666</v>
      </c>
      <c r="AA175" s="89">
        <v>555</v>
      </c>
      <c r="AB175" s="89">
        <v>51</v>
      </c>
      <c r="AC175" s="89">
        <v>30.7</v>
      </c>
      <c r="AD175" s="89">
        <v>42.9</v>
      </c>
      <c r="AE175" s="89">
        <v>12.5</v>
      </c>
      <c r="AF175" s="89">
        <v>14</v>
      </c>
      <c r="AG175" s="89">
        <v>70</v>
      </c>
      <c r="AH175" s="89">
        <v>0</v>
      </c>
      <c r="AI175" s="89">
        <v>11</v>
      </c>
      <c r="AJ175" s="89">
        <v>55</v>
      </c>
      <c r="AK175" s="89">
        <v>0</v>
      </c>
      <c r="AL175" s="89">
        <v>57.8</v>
      </c>
      <c r="AM175" s="89">
        <v>60</v>
      </c>
      <c r="AN175" s="89">
        <v>45</v>
      </c>
      <c r="AO175" s="89">
        <v>50</v>
      </c>
      <c r="AP175" s="89">
        <v>0</v>
      </c>
      <c r="AQ175" s="89">
        <v>40</v>
      </c>
      <c r="AR175" s="89" t="s">
        <v>133</v>
      </c>
      <c r="AS175" s="89" t="s">
        <v>817</v>
      </c>
      <c r="AT175" s="89" t="s">
        <v>133</v>
      </c>
      <c r="AU175" s="89" t="s">
        <v>819</v>
      </c>
      <c r="AV175" s="89" t="s">
        <v>823</v>
      </c>
      <c r="AW175" s="89" t="s">
        <v>133</v>
      </c>
      <c r="AX175" s="89" t="s">
        <v>823</v>
      </c>
      <c r="AY175" s="89" t="s">
        <v>817</v>
      </c>
      <c r="AZ175" s="89" t="s">
        <v>817</v>
      </c>
    </row>
    <row r="176" spans="1:52" ht="12.75" customHeight="1" x14ac:dyDescent="0.25">
      <c r="A176" s="89">
        <v>2019</v>
      </c>
      <c r="B176" s="89">
        <v>121880</v>
      </c>
      <c r="C176" s="89">
        <v>8</v>
      </c>
      <c r="D176" s="89">
        <v>1</v>
      </c>
      <c r="E176" s="89">
        <v>0</v>
      </c>
      <c r="F176" s="89">
        <v>0</v>
      </c>
      <c r="G176" s="89">
        <v>27</v>
      </c>
      <c r="H176" s="89">
        <v>0</v>
      </c>
      <c r="I176" s="89">
        <v>4</v>
      </c>
      <c r="J176" s="89">
        <v>0</v>
      </c>
      <c r="K176" s="89" t="s">
        <v>810</v>
      </c>
      <c r="L176" s="89" t="s">
        <v>814</v>
      </c>
      <c r="M176" s="89" t="s">
        <v>1166</v>
      </c>
      <c r="N176" s="89">
        <v>81101111</v>
      </c>
      <c r="O176" s="89" t="s">
        <v>1167</v>
      </c>
      <c r="P176" s="92">
        <v>9.0191191111010999E+25</v>
      </c>
      <c r="Q176" s="89">
        <v>555</v>
      </c>
      <c r="R176" s="89">
        <v>555</v>
      </c>
      <c r="S176" s="89">
        <v>555</v>
      </c>
      <c r="T176" s="89">
        <v>555</v>
      </c>
      <c r="U176" s="89">
        <v>555</v>
      </c>
      <c r="V176" s="89">
        <v>555</v>
      </c>
      <c r="W176" s="89">
        <v>555</v>
      </c>
      <c r="X176" s="89">
        <v>555</v>
      </c>
      <c r="Y176" s="89">
        <v>555</v>
      </c>
      <c r="Z176" s="89">
        <v>333</v>
      </c>
      <c r="AA176" s="89">
        <v>555</v>
      </c>
      <c r="AB176" s="89">
        <v>51.2</v>
      </c>
      <c r="AC176" s="89">
        <v>64.2</v>
      </c>
      <c r="AD176" s="89">
        <v>85.7</v>
      </c>
      <c r="AE176" s="89">
        <v>32</v>
      </c>
      <c r="AF176" s="89">
        <v>10</v>
      </c>
      <c r="AG176" s="89">
        <v>50</v>
      </c>
      <c r="AH176" s="89">
        <v>0</v>
      </c>
      <c r="AI176" s="89">
        <v>54</v>
      </c>
      <c r="AJ176" s="89">
        <v>70</v>
      </c>
      <c r="AK176" s="89">
        <v>50</v>
      </c>
      <c r="AL176" s="89">
        <v>46.9</v>
      </c>
      <c r="AM176" s="89">
        <v>52.2</v>
      </c>
      <c r="AN176" s="89">
        <v>16.7</v>
      </c>
      <c r="AO176" s="89">
        <v>50</v>
      </c>
      <c r="AP176" s="89">
        <v>0</v>
      </c>
      <c r="AQ176" s="89">
        <v>0</v>
      </c>
      <c r="AR176" s="89" t="s">
        <v>819</v>
      </c>
      <c r="AS176" s="89" t="s">
        <v>133</v>
      </c>
      <c r="AT176" s="89" t="s">
        <v>133</v>
      </c>
      <c r="AU176" s="89" t="s">
        <v>819</v>
      </c>
      <c r="AV176" s="89" t="s">
        <v>819</v>
      </c>
      <c r="AW176" s="89" t="s">
        <v>133</v>
      </c>
      <c r="AX176" s="89" t="s">
        <v>823</v>
      </c>
      <c r="AY176" s="89" t="s">
        <v>133</v>
      </c>
      <c r="AZ176" s="89" t="s">
        <v>819</v>
      </c>
    </row>
    <row r="177" spans="1:52" ht="12.75" customHeight="1" x14ac:dyDescent="0.25">
      <c r="A177" s="89">
        <v>2019</v>
      </c>
      <c r="B177" s="89">
        <v>1181819</v>
      </c>
      <c r="C177" s="89">
        <v>8</v>
      </c>
      <c r="D177" s="89">
        <v>1</v>
      </c>
      <c r="E177" s="89">
        <v>0</v>
      </c>
      <c r="F177" s="89">
        <v>0</v>
      </c>
      <c r="G177" s="89">
        <v>27</v>
      </c>
      <c r="H177" s="89">
        <v>0</v>
      </c>
      <c r="I177" s="89">
        <v>2</v>
      </c>
      <c r="J177" s="89">
        <v>0</v>
      </c>
      <c r="K177" s="89" t="s">
        <v>810</v>
      </c>
      <c r="L177" s="89" t="s">
        <v>829</v>
      </c>
      <c r="M177" s="89" t="s">
        <v>961</v>
      </c>
      <c r="N177" s="89">
        <v>81111111</v>
      </c>
      <c r="O177" s="89" t="s">
        <v>1168</v>
      </c>
      <c r="P177" s="92">
        <v>1.10100101011001E+25</v>
      </c>
      <c r="Q177" s="89">
        <v>555</v>
      </c>
      <c r="R177" s="89">
        <v>555</v>
      </c>
      <c r="S177" s="89">
        <v>555</v>
      </c>
      <c r="T177" s="89">
        <v>555</v>
      </c>
      <c r="U177" s="89">
        <v>555</v>
      </c>
      <c r="V177" s="89">
        <v>555</v>
      </c>
      <c r="W177" s="89">
        <v>555</v>
      </c>
      <c r="X177" s="89">
        <v>555</v>
      </c>
      <c r="Y177" s="89">
        <v>555</v>
      </c>
      <c r="Z177" s="89">
        <v>555</v>
      </c>
      <c r="AA177" s="89">
        <v>555</v>
      </c>
      <c r="AB177" s="89">
        <v>51.2</v>
      </c>
      <c r="AC177" s="89">
        <v>67.2</v>
      </c>
      <c r="AD177" s="89">
        <v>100</v>
      </c>
      <c r="AE177" s="89">
        <v>18</v>
      </c>
      <c r="AF177" s="89">
        <v>23</v>
      </c>
      <c r="AG177" s="89">
        <v>35</v>
      </c>
      <c r="AH177" s="89">
        <v>20</v>
      </c>
      <c r="AI177" s="89">
        <v>13</v>
      </c>
      <c r="AJ177" s="89">
        <v>65</v>
      </c>
      <c r="AK177" s="89">
        <v>0</v>
      </c>
      <c r="AL177" s="89">
        <v>45.9</v>
      </c>
      <c r="AM177" s="89">
        <v>44</v>
      </c>
      <c r="AN177" s="89">
        <v>56.7</v>
      </c>
      <c r="AO177" s="89">
        <v>50</v>
      </c>
      <c r="AP177" s="89">
        <v>20</v>
      </c>
      <c r="AQ177" s="89">
        <v>100</v>
      </c>
      <c r="AR177" s="89" t="s">
        <v>133</v>
      </c>
      <c r="AS177" s="89" t="s">
        <v>133</v>
      </c>
      <c r="AT177" s="89" t="s">
        <v>133</v>
      </c>
      <c r="AU177" s="89" t="s">
        <v>823</v>
      </c>
      <c r="AV177" s="89" t="s">
        <v>823</v>
      </c>
      <c r="AW177" s="89" t="s">
        <v>819</v>
      </c>
      <c r="AX177" s="89" t="s">
        <v>823</v>
      </c>
      <c r="AY177" s="89" t="s">
        <v>817</v>
      </c>
      <c r="AZ177" s="89" t="s">
        <v>133</v>
      </c>
    </row>
    <row r="178" spans="1:52" ht="12.75" customHeight="1" x14ac:dyDescent="0.25">
      <c r="A178" s="89">
        <v>2019</v>
      </c>
      <c r="B178" s="89">
        <v>102499</v>
      </c>
      <c r="C178" s="89">
        <v>8</v>
      </c>
      <c r="D178" s="89">
        <v>1</v>
      </c>
      <c r="E178" s="89">
        <v>0</v>
      </c>
      <c r="F178" s="89">
        <v>0</v>
      </c>
      <c r="G178" s="89">
        <v>27</v>
      </c>
      <c r="H178" s="89">
        <v>1</v>
      </c>
      <c r="I178" s="89">
        <v>5</v>
      </c>
      <c r="J178" s="89">
        <v>0</v>
      </c>
      <c r="K178" s="89" t="s">
        <v>810</v>
      </c>
      <c r="L178" s="89" t="s">
        <v>846</v>
      </c>
      <c r="M178" s="89" t="s">
        <v>1120</v>
      </c>
      <c r="N178" s="89">
        <v>81111111</v>
      </c>
      <c r="O178" s="89" t="s">
        <v>1169</v>
      </c>
      <c r="P178" s="92">
        <v>1.9110910100100202E+26</v>
      </c>
      <c r="Q178" s="89">
        <v>555</v>
      </c>
      <c r="R178" s="89">
        <v>555</v>
      </c>
      <c r="S178" s="89">
        <v>555</v>
      </c>
      <c r="T178" s="89">
        <v>555</v>
      </c>
      <c r="U178" s="89">
        <v>555</v>
      </c>
      <c r="V178" s="89">
        <v>555</v>
      </c>
      <c r="W178" s="89">
        <v>555</v>
      </c>
      <c r="X178" s="89">
        <v>555</v>
      </c>
      <c r="Y178" s="89">
        <v>555</v>
      </c>
      <c r="Z178" s="89">
        <v>333</v>
      </c>
      <c r="AA178" s="89">
        <v>333</v>
      </c>
      <c r="AB178" s="89">
        <v>51.3</v>
      </c>
      <c r="AC178" s="89">
        <v>88</v>
      </c>
      <c r="AD178" s="89">
        <v>100</v>
      </c>
      <c r="AE178" s="89">
        <v>70</v>
      </c>
      <c r="AF178" s="89">
        <v>89</v>
      </c>
      <c r="AG178" s="89">
        <v>85</v>
      </c>
      <c r="AH178" s="89">
        <v>90</v>
      </c>
      <c r="AI178" s="89">
        <v>51</v>
      </c>
      <c r="AJ178" s="89">
        <v>55</v>
      </c>
      <c r="AK178" s="89">
        <v>50</v>
      </c>
      <c r="AL178" s="89">
        <v>39</v>
      </c>
      <c r="AM178" s="89">
        <v>42.9</v>
      </c>
      <c r="AN178" s="89">
        <v>16.7</v>
      </c>
      <c r="AO178" s="89">
        <v>50</v>
      </c>
      <c r="AP178" s="89">
        <v>0</v>
      </c>
      <c r="AQ178" s="89">
        <v>0</v>
      </c>
      <c r="AR178" s="89" t="s">
        <v>819</v>
      </c>
      <c r="AS178" s="89" t="s">
        <v>133</v>
      </c>
      <c r="AT178" s="89" t="s">
        <v>819</v>
      </c>
      <c r="AU178" s="89" t="s">
        <v>819</v>
      </c>
      <c r="AV178" s="89" t="s">
        <v>819</v>
      </c>
      <c r="AW178" s="89" t="s">
        <v>819</v>
      </c>
      <c r="AX178" s="89" t="s">
        <v>823</v>
      </c>
      <c r="AY178" s="89" t="s">
        <v>817</v>
      </c>
      <c r="AZ178" s="89" t="s">
        <v>817</v>
      </c>
    </row>
    <row r="179" spans="1:52" ht="12.75" customHeight="1" x14ac:dyDescent="0.25">
      <c r="A179" s="89">
        <v>2019</v>
      </c>
      <c r="B179" s="89">
        <v>88399</v>
      </c>
      <c r="C179" s="89">
        <v>8</v>
      </c>
      <c r="D179" s="89">
        <v>1</v>
      </c>
      <c r="E179" s="89">
        <v>0</v>
      </c>
      <c r="F179" s="89">
        <v>0</v>
      </c>
      <c r="G179" s="89">
        <v>27</v>
      </c>
      <c r="H179" s="89">
        <v>5</v>
      </c>
      <c r="I179" s="89">
        <v>3</v>
      </c>
      <c r="J179" s="89">
        <v>0</v>
      </c>
      <c r="K179" s="89" t="s">
        <v>810</v>
      </c>
      <c r="L179" s="89" t="s">
        <v>820</v>
      </c>
      <c r="M179" s="89" t="s">
        <v>1170</v>
      </c>
      <c r="N179" s="89">
        <v>81110011</v>
      </c>
      <c r="O179" s="89" t="s">
        <v>1171</v>
      </c>
      <c r="P179" s="92">
        <v>8.0901019110017998E+26</v>
      </c>
      <c r="Q179" s="89">
        <v>555</v>
      </c>
      <c r="R179" s="89">
        <v>555</v>
      </c>
      <c r="S179" s="89">
        <v>555</v>
      </c>
      <c r="T179" s="89">
        <v>555</v>
      </c>
      <c r="U179" s="89">
        <v>555</v>
      </c>
      <c r="V179" s="89">
        <v>555</v>
      </c>
      <c r="W179" s="89">
        <v>555</v>
      </c>
      <c r="X179" s="89">
        <v>555</v>
      </c>
      <c r="Y179" s="89">
        <v>333</v>
      </c>
      <c r="Z179" s="89">
        <v>333</v>
      </c>
      <c r="AA179" s="89">
        <v>555</v>
      </c>
      <c r="AB179" s="89">
        <v>51.4</v>
      </c>
      <c r="AC179" s="89">
        <v>56.4</v>
      </c>
      <c r="AD179" s="89">
        <v>71.400000000000006</v>
      </c>
      <c r="AE179" s="89">
        <v>34</v>
      </c>
      <c r="AF179" s="89">
        <v>30</v>
      </c>
      <c r="AG179" s="89">
        <v>70</v>
      </c>
      <c r="AH179" s="89">
        <v>20</v>
      </c>
      <c r="AI179" s="89">
        <v>38</v>
      </c>
      <c r="AJ179" s="89">
        <v>90</v>
      </c>
      <c r="AK179" s="89">
        <v>25</v>
      </c>
      <c r="AL179" s="89">
        <v>49.7</v>
      </c>
      <c r="AM179" s="89">
        <v>52.6</v>
      </c>
      <c r="AN179" s="89">
        <v>33.299999999999997</v>
      </c>
      <c r="AO179" s="89">
        <v>0</v>
      </c>
      <c r="AP179" s="89">
        <v>0</v>
      </c>
      <c r="AQ179" s="89">
        <v>100</v>
      </c>
      <c r="AR179" s="89" t="s">
        <v>817</v>
      </c>
      <c r="AS179" s="89" t="s">
        <v>817</v>
      </c>
      <c r="AT179" s="89" t="s">
        <v>819</v>
      </c>
      <c r="AU179" s="89" t="s">
        <v>133</v>
      </c>
      <c r="AV179" s="89" t="s">
        <v>819</v>
      </c>
      <c r="AW179" s="89" t="s">
        <v>133</v>
      </c>
      <c r="AX179" s="89" t="s">
        <v>819</v>
      </c>
      <c r="AY179" s="89" t="s">
        <v>817</v>
      </c>
      <c r="AZ179" s="89" t="s">
        <v>817</v>
      </c>
    </row>
    <row r="180" spans="1:52" ht="12.75" customHeight="1" x14ac:dyDescent="0.25">
      <c r="A180" s="89">
        <v>2019</v>
      </c>
      <c r="B180" s="89">
        <v>102499</v>
      </c>
      <c r="C180" s="89">
        <v>8</v>
      </c>
      <c r="D180" s="89">
        <v>1</v>
      </c>
      <c r="E180" s="89">
        <v>0</v>
      </c>
      <c r="F180" s="89">
        <v>0</v>
      </c>
      <c r="G180" s="89">
        <v>27</v>
      </c>
      <c r="H180" s="89">
        <v>1</v>
      </c>
      <c r="I180" s="89">
        <v>5</v>
      </c>
      <c r="J180" s="89">
        <v>0</v>
      </c>
      <c r="K180" s="89" t="s">
        <v>810</v>
      </c>
      <c r="L180" s="89" t="s">
        <v>846</v>
      </c>
      <c r="M180" s="89" t="s">
        <v>1172</v>
      </c>
      <c r="N180" s="89">
        <v>81101011</v>
      </c>
      <c r="O180" s="89" t="s">
        <v>1173</v>
      </c>
      <c r="P180" s="92">
        <v>1.91109110011002E+26</v>
      </c>
      <c r="Q180" s="89">
        <v>555</v>
      </c>
      <c r="R180" s="89">
        <v>555</v>
      </c>
      <c r="S180" s="89">
        <v>555</v>
      </c>
      <c r="T180" s="89">
        <v>555</v>
      </c>
      <c r="U180" s="89">
        <v>555</v>
      </c>
      <c r="V180" s="89">
        <v>555</v>
      </c>
      <c r="W180" s="89">
        <v>555</v>
      </c>
      <c r="X180" s="89">
        <v>555</v>
      </c>
      <c r="Y180" s="89">
        <v>555</v>
      </c>
      <c r="Z180" s="89">
        <v>333</v>
      </c>
      <c r="AA180" s="89">
        <v>333</v>
      </c>
      <c r="AB180" s="89">
        <v>51.4</v>
      </c>
      <c r="AC180" s="89">
        <v>54</v>
      </c>
      <c r="AD180" s="89">
        <v>71.400000000000006</v>
      </c>
      <c r="AE180" s="89">
        <v>28</v>
      </c>
      <c r="AF180" s="89">
        <v>5</v>
      </c>
      <c r="AG180" s="89">
        <v>25</v>
      </c>
      <c r="AH180" s="89">
        <v>0</v>
      </c>
      <c r="AI180" s="89">
        <v>51</v>
      </c>
      <c r="AJ180" s="89">
        <v>55</v>
      </c>
      <c r="AK180" s="89">
        <v>50</v>
      </c>
      <c r="AL180" s="89">
        <v>50.5</v>
      </c>
      <c r="AM180" s="89">
        <v>57.1</v>
      </c>
      <c r="AN180" s="89">
        <v>13.3</v>
      </c>
      <c r="AO180" s="89">
        <v>40</v>
      </c>
      <c r="AP180" s="89">
        <v>0</v>
      </c>
      <c r="AQ180" s="89">
        <v>0</v>
      </c>
      <c r="AR180" s="89" t="s">
        <v>133</v>
      </c>
      <c r="AS180" s="89" t="s">
        <v>133</v>
      </c>
      <c r="AT180" s="89" t="s">
        <v>133</v>
      </c>
      <c r="AU180" s="89" t="s">
        <v>819</v>
      </c>
      <c r="AV180" s="89" t="s">
        <v>819</v>
      </c>
      <c r="AW180" s="89" t="s">
        <v>817</v>
      </c>
      <c r="AX180" s="89" t="s">
        <v>817</v>
      </c>
      <c r="AY180" s="89" t="s">
        <v>817</v>
      </c>
      <c r="AZ180" s="89" t="s">
        <v>133</v>
      </c>
    </row>
    <row r="181" spans="1:52" ht="12.75" customHeight="1" x14ac:dyDescent="0.25">
      <c r="A181" s="89">
        <v>2019</v>
      </c>
      <c r="B181" s="89">
        <v>1181819</v>
      </c>
      <c r="C181" s="89">
        <v>8</v>
      </c>
      <c r="D181" s="89">
        <v>1</v>
      </c>
      <c r="E181" s="89">
        <v>0</v>
      </c>
      <c r="F181" s="89">
        <v>0</v>
      </c>
      <c r="G181" s="89">
        <v>27</v>
      </c>
      <c r="H181" s="89">
        <v>0</v>
      </c>
      <c r="I181" s="89">
        <v>2</v>
      </c>
      <c r="J181" s="89">
        <v>0</v>
      </c>
      <c r="K181" s="89" t="s">
        <v>810</v>
      </c>
      <c r="L181" s="89" t="s">
        <v>829</v>
      </c>
      <c r="M181" s="89" t="s">
        <v>1174</v>
      </c>
      <c r="N181" s="89">
        <v>81100001</v>
      </c>
      <c r="O181" s="89" t="s">
        <v>1175</v>
      </c>
      <c r="P181" s="92">
        <v>1.0100101111011001E+24</v>
      </c>
      <c r="Q181" s="89">
        <v>555</v>
      </c>
      <c r="R181" s="89">
        <v>555</v>
      </c>
      <c r="S181" s="89">
        <v>555</v>
      </c>
      <c r="T181" s="89">
        <v>555</v>
      </c>
      <c r="U181" s="89">
        <v>555</v>
      </c>
      <c r="V181" s="89">
        <v>555</v>
      </c>
      <c r="W181" s="89">
        <v>555</v>
      </c>
      <c r="X181" s="89">
        <v>555</v>
      </c>
      <c r="Y181" s="89">
        <v>555</v>
      </c>
      <c r="Z181" s="89">
        <v>555</v>
      </c>
      <c r="AA181" s="89">
        <v>555</v>
      </c>
      <c r="AB181" s="89">
        <v>51.5</v>
      </c>
      <c r="AC181" s="89">
        <v>36.9</v>
      </c>
      <c r="AD181" s="89">
        <v>42.9</v>
      </c>
      <c r="AE181" s="89">
        <v>28</v>
      </c>
      <c r="AF181" s="89">
        <v>47</v>
      </c>
      <c r="AG181" s="89">
        <v>75</v>
      </c>
      <c r="AH181" s="89">
        <v>40</v>
      </c>
      <c r="AI181" s="89">
        <v>9</v>
      </c>
      <c r="AJ181" s="89">
        <v>45</v>
      </c>
      <c r="AK181" s="89">
        <v>0</v>
      </c>
      <c r="AL181" s="89">
        <v>56.3</v>
      </c>
      <c r="AM181" s="89">
        <v>56</v>
      </c>
      <c r="AN181" s="89">
        <v>58.3</v>
      </c>
      <c r="AO181" s="89">
        <v>50</v>
      </c>
      <c r="AP181" s="89">
        <v>25</v>
      </c>
      <c r="AQ181" s="89">
        <v>100</v>
      </c>
      <c r="AR181" s="89" t="s">
        <v>133</v>
      </c>
      <c r="AS181" s="89" t="s">
        <v>819</v>
      </c>
      <c r="AT181" s="89" t="s">
        <v>133</v>
      </c>
      <c r="AU181" s="89" t="s">
        <v>823</v>
      </c>
      <c r="AV181" s="89" t="s">
        <v>823</v>
      </c>
      <c r="AW181" s="89" t="s">
        <v>133</v>
      </c>
      <c r="AX181" s="89" t="s">
        <v>818</v>
      </c>
      <c r="AY181" s="89" t="s">
        <v>818</v>
      </c>
      <c r="AZ181" s="89" t="s">
        <v>817</v>
      </c>
    </row>
    <row r="182" spans="1:52" ht="12.75" customHeight="1" x14ac:dyDescent="0.25">
      <c r="A182" s="89">
        <v>2019</v>
      </c>
      <c r="B182" s="89">
        <v>1181819</v>
      </c>
      <c r="C182" s="89">
        <v>8</v>
      </c>
      <c r="D182" s="89">
        <v>1</v>
      </c>
      <c r="E182" s="89">
        <v>0</v>
      </c>
      <c r="F182" s="89">
        <v>0</v>
      </c>
      <c r="G182" s="89">
        <v>27</v>
      </c>
      <c r="H182" s="89">
        <v>0</v>
      </c>
      <c r="I182" s="89">
        <v>2</v>
      </c>
      <c r="J182" s="89">
        <v>0</v>
      </c>
      <c r="K182" s="89" t="s">
        <v>810</v>
      </c>
      <c r="L182" s="89" t="s">
        <v>829</v>
      </c>
      <c r="M182" s="89" t="s">
        <v>1176</v>
      </c>
      <c r="N182" s="89">
        <v>81000010</v>
      </c>
      <c r="O182" s="89" t="s">
        <v>1177</v>
      </c>
      <c r="P182" s="92">
        <v>1.10110001111111E+25</v>
      </c>
      <c r="Q182" s="89">
        <v>555</v>
      </c>
      <c r="R182" s="89">
        <v>555</v>
      </c>
      <c r="S182" s="89">
        <v>555</v>
      </c>
      <c r="T182" s="89">
        <v>555</v>
      </c>
      <c r="U182" s="89">
        <v>555</v>
      </c>
      <c r="V182" s="89">
        <v>555</v>
      </c>
      <c r="W182" s="89">
        <v>555</v>
      </c>
      <c r="X182" s="89">
        <v>555</v>
      </c>
      <c r="Y182" s="89">
        <v>555</v>
      </c>
      <c r="Z182" s="89">
        <v>555</v>
      </c>
      <c r="AA182" s="89">
        <v>555</v>
      </c>
      <c r="AB182" s="89">
        <v>51.8</v>
      </c>
      <c r="AC182" s="89">
        <v>28.8</v>
      </c>
      <c r="AD182" s="89">
        <v>28.6</v>
      </c>
      <c r="AE182" s="89">
        <v>29</v>
      </c>
      <c r="AF182" s="89">
        <v>49</v>
      </c>
      <c r="AG182" s="89">
        <v>85</v>
      </c>
      <c r="AH182" s="89">
        <v>40</v>
      </c>
      <c r="AI182" s="89">
        <v>9</v>
      </c>
      <c r="AJ182" s="89">
        <v>45</v>
      </c>
      <c r="AK182" s="89">
        <v>0</v>
      </c>
      <c r="AL182" s="89">
        <v>59.5</v>
      </c>
      <c r="AM182" s="89">
        <v>60</v>
      </c>
      <c r="AN182" s="89">
        <v>56.7</v>
      </c>
      <c r="AO182" s="89">
        <v>50</v>
      </c>
      <c r="AP182" s="89">
        <v>20</v>
      </c>
      <c r="AQ182" s="89">
        <v>100</v>
      </c>
      <c r="AR182" s="89" t="s">
        <v>133</v>
      </c>
      <c r="AS182" s="89" t="s">
        <v>133</v>
      </c>
      <c r="AT182" s="89" t="s">
        <v>133</v>
      </c>
      <c r="AU182" s="89" t="s">
        <v>819</v>
      </c>
      <c r="AV182" s="89" t="s">
        <v>819</v>
      </c>
      <c r="AW182" s="89" t="s">
        <v>823</v>
      </c>
      <c r="AX182" s="89" t="s">
        <v>817</v>
      </c>
      <c r="AY182" s="89" t="s">
        <v>817</v>
      </c>
      <c r="AZ182" s="89" t="s">
        <v>817</v>
      </c>
    </row>
    <row r="183" spans="1:52" ht="12.75" customHeight="1" x14ac:dyDescent="0.25">
      <c r="A183" s="89">
        <v>2019</v>
      </c>
      <c r="B183" s="89">
        <v>1181819</v>
      </c>
      <c r="C183" s="89">
        <v>8</v>
      </c>
      <c r="D183" s="89">
        <v>1</v>
      </c>
      <c r="E183" s="89">
        <v>0</v>
      </c>
      <c r="F183" s="89">
        <v>0</v>
      </c>
      <c r="G183" s="89">
        <v>27</v>
      </c>
      <c r="H183" s="89">
        <v>0</v>
      </c>
      <c r="I183" s="89">
        <v>2</v>
      </c>
      <c r="J183" s="89">
        <v>0</v>
      </c>
      <c r="K183" s="89" t="s">
        <v>810</v>
      </c>
      <c r="L183" s="89" t="s">
        <v>829</v>
      </c>
      <c r="M183" s="89" t="s">
        <v>1178</v>
      </c>
      <c r="N183" s="89">
        <v>80110010</v>
      </c>
      <c r="O183" s="89" t="s">
        <v>1179</v>
      </c>
      <c r="P183" s="92">
        <v>1.1011000011101E+25</v>
      </c>
      <c r="Q183" s="89">
        <v>555</v>
      </c>
      <c r="R183" s="89">
        <v>555</v>
      </c>
      <c r="S183" s="89">
        <v>555</v>
      </c>
      <c r="T183" s="89">
        <v>555</v>
      </c>
      <c r="U183" s="89">
        <v>555</v>
      </c>
      <c r="V183" s="89">
        <v>555</v>
      </c>
      <c r="W183" s="89">
        <v>555</v>
      </c>
      <c r="X183" s="89">
        <v>555</v>
      </c>
      <c r="Y183" s="89">
        <v>555</v>
      </c>
      <c r="Z183" s="89">
        <v>555</v>
      </c>
      <c r="AA183" s="89">
        <v>555</v>
      </c>
      <c r="AB183" s="89">
        <v>51.9</v>
      </c>
      <c r="AC183" s="89">
        <v>36.9</v>
      </c>
      <c r="AD183" s="89">
        <v>42.9</v>
      </c>
      <c r="AE183" s="89">
        <v>28</v>
      </c>
      <c r="AF183" s="89">
        <v>42</v>
      </c>
      <c r="AG183" s="89">
        <v>50</v>
      </c>
      <c r="AH183" s="89">
        <v>40</v>
      </c>
      <c r="AI183" s="89">
        <v>14</v>
      </c>
      <c r="AJ183" s="89">
        <v>70</v>
      </c>
      <c r="AK183" s="89">
        <v>0</v>
      </c>
      <c r="AL183" s="89">
        <v>56.9</v>
      </c>
      <c r="AM183" s="89">
        <v>56</v>
      </c>
      <c r="AN183" s="89">
        <v>61.7</v>
      </c>
      <c r="AO183" s="89">
        <v>75</v>
      </c>
      <c r="AP183" s="89">
        <v>10</v>
      </c>
      <c r="AQ183" s="89">
        <v>100</v>
      </c>
      <c r="AR183" s="89" t="s">
        <v>133</v>
      </c>
      <c r="AS183" s="89" t="s">
        <v>133</v>
      </c>
      <c r="AT183" s="89" t="s">
        <v>133</v>
      </c>
      <c r="AU183" s="89" t="s">
        <v>819</v>
      </c>
      <c r="AV183" s="89" t="s">
        <v>819</v>
      </c>
      <c r="AW183" s="89" t="s">
        <v>133</v>
      </c>
      <c r="AX183" s="89" t="s">
        <v>817</v>
      </c>
      <c r="AY183" s="89" t="s">
        <v>817</v>
      </c>
      <c r="AZ183" s="89" t="s">
        <v>133</v>
      </c>
    </row>
    <row r="184" spans="1:52" ht="12.75" customHeight="1" x14ac:dyDescent="0.25">
      <c r="A184" s="89">
        <v>2019</v>
      </c>
      <c r="B184" s="89">
        <v>121880</v>
      </c>
      <c r="C184" s="89">
        <v>8</v>
      </c>
      <c r="D184" s="89">
        <v>1</v>
      </c>
      <c r="E184" s="89">
        <v>0</v>
      </c>
      <c r="F184" s="89">
        <v>0</v>
      </c>
      <c r="G184" s="89">
        <v>27</v>
      </c>
      <c r="H184" s="89">
        <v>0</v>
      </c>
      <c r="I184" s="89">
        <v>4</v>
      </c>
      <c r="J184" s="89">
        <v>0</v>
      </c>
      <c r="K184" s="89" t="s">
        <v>810</v>
      </c>
      <c r="L184" s="89" t="s">
        <v>814</v>
      </c>
      <c r="M184" s="89" t="s">
        <v>1124</v>
      </c>
      <c r="N184" s="89">
        <v>81110111</v>
      </c>
      <c r="O184" s="89" t="s">
        <v>1180</v>
      </c>
      <c r="P184" s="92">
        <v>9.0190091101111096E+25</v>
      </c>
      <c r="Q184" s="89">
        <v>555</v>
      </c>
      <c r="R184" s="89">
        <v>555</v>
      </c>
      <c r="S184" s="89">
        <v>555</v>
      </c>
      <c r="T184" s="89">
        <v>555</v>
      </c>
      <c r="U184" s="89">
        <v>555</v>
      </c>
      <c r="V184" s="89">
        <v>555</v>
      </c>
      <c r="W184" s="89">
        <v>555</v>
      </c>
      <c r="X184" s="89">
        <v>333</v>
      </c>
      <c r="Y184" s="89">
        <v>555</v>
      </c>
      <c r="Z184" s="89">
        <v>333</v>
      </c>
      <c r="AA184" s="89">
        <v>333</v>
      </c>
      <c r="AB184" s="89">
        <v>52</v>
      </c>
      <c r="AC184" s="89">
        <v>52.6</v>
      </c>
      <c r="AD184" s="89">
        <v>85.7</v>
      </c>
      <c r="AE184" s="89">
        <v>3</v>
      </c>
      <c r="AF184" s="89">
        <v>6</v>
      </c>
      <c r="AG184" s="89">
        <v>30</v>
      </c>
      <c r="AH184" s="89">
        <v>0</v>
      </c>
      <c r="AI184" s="89">
        <v>0</v>
      </c>
      <c r="AJ184" s="89">
        <v>0</v>
      </c>
      <c r="AK184" s="89">
        <v>0</v>
      </c>
      <c r="AL184" s="89">
        <v>51.8</v>
      </c>
      <c r="AM184" s="89">
        <v>60.9</v>
      </c>
      <c r="AN184" s="89">
        <v>0</v>
      </c>
      <c r="AO184" s="89">
        <v>0</v>
      </c>
      <c r="AP184" s="89">
        <v>0</v>
      </c>
      <c r="AQ184" s="89">
        <v>0</v>
      </c>
      <c r="AR184" s="89" t="s">
        <v>133</v>
      </c>
      <c r="AS184" s="89" t="s">
        <v>133</v>
      </c>
      <c r="AT184" s="89" t="s">
        <v>133</v>
      </c>
      <c r="AU184" s="89" t="s">
        <v>819</v>
      </c>
      <c r="AV184" s="89" t="s">
        <v>819</v>
      </c>
      <c r="AW184" s="89" t="s">
        <v>133</v>
      </c>
      <c r="AX184" s="89" t="s">
        <v>817</v>
      </c>
      <c r="AY184" s="89" t="s">
        <v>817</v>
      </c>
      <c r="AZ184" s="89" t="s">
        <v>133</v>
      </c>
    </row>
    <row r="185" spans="1:52" ht="12.75" customHeight="1" x14ac:dyDescent="0.25">
      <c r="A185" s="89">
        <v>2019</v>
      </c>
      <c r="B185" s="89">
        <v>121884</v>
      </c>
      <c r="C185" s="89">
        <v>8</v>
      </c>
      <c r="D185" s="89">
        <v>1</v>
      </c>
      <c r="E185" s="89">
        <v>0</v>
      </c>
      <c r="F185" s="89">
        <v>0</v>
      </c>
      <c r="G185" s="89">
        <v>27</v>
      </c>
      <c r="H185" s="89">
        <v>1</v>
      </c>
      <c r="I185" s="89">
        <v>3</v>
      </c>
      <c r="J185" s="89">
        <v>0</v>
      </c>
      <c r="K185" s="89" t="s">
        <v>810</v>
      </c>
      <c r="L185" s="89" t="s">
        <v>851</v>
      </c>
      <c r="M185" s="89" t="s">
        <v>1181</v>
      </c>
      <c r="N185" s="89">
        <v>81110110</v>
      </c>
      <c r="O185" s="89" t="s">
        <v>1182</v>
      </c>
      <c r="P185" s="92">
        <v>1.0111110111810101E+22</v>
      </c>
      <c r="Q185" s="89">
        <v>555</v>
      </c>
      <c r="R185" s="89">
        <v>555</v>
      </c>
      <c r="S185" s="89">
        <v>555</v>
      </c>
      <c r="T185" s="89">
        <v>555</v>
      </c>
      <c r="U185" s="89">
        <v>555</v>
      </c>
      <c r="V185" s="89">
        <v>555</v>
      </c>
      <c r="W185" s="89">
        <v>555</v>
      </c>
      <c r="X185" s="89">
        <v>555</v>
      </c>
      <c r="Y185" s="89">
        <v>555</v>
      </c>
      <c r="Z185" s="89">
        <v>555</v>
      </c>
      <c r="AA185" s="89">
        <v>555</v>
      </c>
      <c r="AB185" s="89">
        <v>52</v>
      </c>
      <c r="AC185" s="89">
        <v>55.4</v>
      </c>
      <c r="AD185" s="89">
        <v>71.400000000000006</v>
      </c>
      <c r="AE185" s="89">
        <v>31.5</v>
      </c>
      <c r="AF185" s="89">
        <v>25</v>
      </c>
      <c r="AG185" s="89">
        <v>45</v>
      </c>
      <c r="AH185" s="89">
        <v>20</v>
      </c>
      <c r="AI185" s="89">
        <v>38</v>
      </c>
      <c r="AJ185" s="89">
        <v>90</v>
      </c>
      <c r="AK185" s="89">
        <v>25</v>
      </c>
      <c r="AL185" s="89">
        <v>50.9</v>
      </c>
      <c r="AM185" s="89">
        <v>52.2</v>
      </c>
      <c r="AN185" s="89">
        <v>43.3</v>
      </c>
      <c r="AO185" s="89">
        <v>0</v>
      </c>
      <c r="AP185" s="89">
        <v>100</v>
      </c>
      <c r="AQ185" s="89">
        <v>30</v>
      </c>
      <c r="AR185" s="89" t="s">
        <v>818</v>
      </c>
      <c r="AS185" s="89" t="s">
        <v>818</v>
      </c>
      <c r="AT185" s="89" t="s">
        <v>818</v>
      </c>
      <c r="AU185" s="89" t="s">
        <v>818</v>
      </c>
      <c r="AV185" s="89" t="s">
        <v>818</v>
      </c>
      <c r="AW185" s="89" t="s">
        <v>133</v>
      </c>
      <c r="AX185" s="89" t="s">
        <v>133</v>
      </c>
      <c r="AY185" s="89" t="s">
        <v>817</v>
      </c>
      <c r="AZ185" s="89" t="s">
        <v>823</v>
      </c>
    </row>
    <row r="186" spans="1:52" ht="12.75" customHeight="1" x14ac:dyDescent="0.25">
      <c r="A186" s="89">
        <v>2019</v>
      </c>
      <c r="B186" s="89">
        <v>123569</v>
      </c>
      <c r="C186" s="89">
        <v>8</v>
      </c>
      <c r="D186" s="89">
        <v>1</v>
      </c>
      <c r="E186" s="89">
        <v>0</v>
      </c>
      <c r="F186" s="89">
        <v>0</v>
      </c>
      <c r="G186" s="89">
        <v>27</v>
      </c>
      <c r="H186" s="89">
        <v>3</v>
      </c>
      <c r="I186" s="89">
        <v>4</v>
      </c>
      <c r="J186" s="89">
        <v>0</v>
      </c>
      <c r="K186" s="89" t="s">
        <v>810</v>
      </c>
      <c r="L186" s="89" t="s">
        <v>824</v>
      </c>
      <c r="M186" s="89" t="s">
        <v>1183</v>
      </c>
      <c r="N186" s="89">
        <v>81010011</v>
      </c>
      <c r="O186" s="89" t="s">
        <v>1184</v>
      </c>
      <c r="P186" s="92">
        <v>8.1101101911189096E+26</v>
      </c>
      <c r="Q186" s="89">
        <v>555</v>
      </c>
      <c r="R186" s="89">
        <v>555</v>
      </c>
      <c r="S186" s="89">
        <v>555</v>
      </c>
      <c r="T186" s="89">
        <v>555</v>
      </c>
      <c r="U186" s="89">
        <v>555</v>
      </c>
      <c r="V186" s="89">
        <v>555</v>
      </c>
      <c r="W186" s="89">
        <v>555</v>
      </c>
      <c r="X186" s="89">
        <v>555</v>
      </c>
      <c r="Y186" s="89">
        <v>555</v>
      </c>
      <c r="Z186" s="89">
        <v>666</v>
      </c>
      <c r="AA186" s="89">
        <v>555</v>
      </c>
      <c r="AB186" s="89">
        <v>52</v>
      </c>
      <c r="AC186" s="89">
        <v>47.3</v>
      </c>
      <c r="AD186" s="89">
        <v>57.1</v>
      </c>
      <c r="AE186" s="89">
        <v>32.5</v>
      </c>
      <c r="AF186" s="89">
        <v>9</v>
      </c>
      <c r="AG186" s="89">
        <v>45</v>
      </c>
      <c r="AH186" s="89">
        <v>0</v>
      </c>
      <c r="AI186" s="89">
        <v>56</v>
      </c>
      <c r="AJ186" s="89">
        <v>80</v>
      </c>
      <c r="AK186" s="89">
        <v>50</v>
      </c>
      <c r="AL186" s="89">
        <v>53.6</v>
      </c>
      <c r="AM186" s="89">
        <v>60</v>
      </c>
      <c r="AN186" s="89">
        <v>17.5</v>
      </c>
      <c r="AO186" s="89">
        <v>25</v>
      </c>
      <c r="AP186" s="89">
        <v>0</v>
      </c>
      <c r="AQ186" s="89">
        <v>10</v>
      </c>
      <c r="AR186" s="89" t="s">
        <v>817</v>
      </c>
      <c r="AS186" s="89" t="s">
        <v>817</v>
      </c>
      <c r="AT186" s="89" t="s">
        <v>133</v>
      </c>
      <c r="AU186" s="89" t="s">
        <v>819</v>
      </c>
      <c r="AV186" s="89" t="s">
        <v>819</v>
      </c>
      <c r="AW186" s="89" t="s">
        <v>819</v>
      </c>
      <c r="AX186" s="89" t="s">
        <v>818</v>
      </c>
      <c r="AY186" s="89" t="s">
        <v>818</v>
      </c>
      <c r="AZ186" s="89" t="s">
        <v>817</v>
      </c>
    </row>
    <row r="187" spans="1:52" ht="12.75" customHeight="1" x14ac:dyDescent="0.25">
      <c r="A187" s="89">
        <v>2019</v>
      </c>
      <c r="B187" s="89">
        <v>1103831</v>
      </c>
      <c r="C187" s="89">
        <v>8</v>
      </c>
      <c r="D187" s="89">
        <v>1</v>
      </c>
      <c r="E187" s="89">
        <v>0</v>
      </c>
      <c r="F187" s="89">
        <v>0</v>
      </c>
      <c r="G187" s="89">
        <v>27</v>
      </c>
      <c r="H187" s="89">
        <v>3</v>
      </c>
      <c r="I187" s="89">
        <v>2</v>
      </c>
      <c r="J187" s="89">
        <v>0</v>
      </c>
      <c r="K187" s="89" t="s">
        <v>810</v>
      </c>
      <c r="L187" s="89" t="s">
        <v>811</v>
      </c>
      <c r="M187" s="89" t="s">
        <v>1185</v>
      </c>
      <c r="N187" s="89">
        <v>81110101</v>
      </c>
      <c r="O187" s="89" t="s">
        <v>1186</v>
      </c>
      <c r="P187" s="92">
        <v>8.0081100011011905E+26</v>
      </c>
      <c r="Q187" s="89">
        <v>555</v>
      </c>
      <c r="R187" s="89">
        <v>555</v>
      </c>
      <c r="S187" s="89">
        <v>555</v>
      </c>
      <c r="T187" s="89">
        <v>555</v>
      </c>
      <c r="U187" s="89">
        <v>555</v>
      </c>
      <c r="V187" s="89">
        <v>555</v>
      </c>
      <c r="W187" s="89">
        <v>555</v>
      </c>
      <c r="X187" s="89">
        <v>555</v>
      </c>
      <c r="Y187" s="89">
        <v>555</v>
      </c>
      <c r="Z187" s="89">
        <v>555</v>
      </c>
      <c r="AA187" s="89">
        <v>555</v>
      </c>
      <c r="AB187" s="89">
        <v>52</v>
      </c>
      <c r="AC187" s="89">
        <v>46.6</v>
      </c>
      <c r="AD187" s="89">
        <v>71.400000000000006</v>
      </c>
      <c r="AE187" s="89">
        <v>9.5</v>
      </c>
      <c r="AF187" s="89">
        <v>5</v>
      </c>
      <c r="AG187" s="89">
        <v>25</v>
      </c>
      <c r="AH187" s="89">
        <v>0</v>
      </c>
      <c r="AI187" s="89">
        <v>14</v>
      </c>
      <c r="AJ187" s="89">
        <v>70</v>
      </c>
      <c r="AK187" s="89">
        <v>0</v>
      </c>
      <c r="AL187" s="89">
        <v>53.8</v>
      </c>
      <c r="AM187" s="89">
        <v>54.5</v>
      </c>
      <c r="AN187" s="89">
        <v>50</v>
      </c>
      <c r="AO187" s="89">
        <v>60</v>
      </c>
      <c r="AP187" s="89">
        <v>50</v>
      </c>
      <c r="AQ187" s="89">
        <v>40</v>
      </c>
      <c r="AR187" s="89" t="s">
        <v>133</v>
      </c>
      <c r="AS187" s="89" t="s">
        <v>133</v>
      </c>
      <c r="AT187" s="89" t="s">
        <v>133</v>
      </c>
      <c r="AU187" s="89" t="s">
        <v>819</v>
      </c>
      <c r="AV187" s="89" t="s">
        <v>819</v>
      </c>
      <c r="AW187" s="89" t="s">
        <v>819</v>
      </c>
      <c r="AX187" s="89" t="s">
        <v>823</v>
      </c>
      <c r="AY187" s="89" t="s">
        <v>817</v>
      </c>
      <c r="AZ187" s="89" t="s">
        <v>133</v>
      </c>
    </row>
    <row r="188" spans="1:52" ht="12.75" customHeight="1" x14ac:dyDescent="0.25">
      <c r="A188" s="89">
        <v>2019</v>
      </c>
      <c r="B188" s="89">
        <v>1103831</v>
      </c>
      <c r="C188" s="89">
        <v>8</v>
      </c>
      <c r="D188" s="89">
        <v>1</v>
      </c>
      <c r="E188" s="89">
        <v>0</v>
      </c>
      <c r="F188" s="89">
        <v>0</v>
      </c>
      <c r="G188" s="89">
        <v>27</v>
      </c>
      <c r="H188" s="89">
        <v>3</v>
      </c>
      <c r="I188" s="89">
        <v>2</v>
      </c>
      <c r="J188" s="89">
        <v>0</v>
      </c>
      <c r="K188" s="89" t="s">
        <v>810</v>
      </c>
      <c r="L188" s="89" t="s">
        <v>811</v>
      </c>
      <c r="M188" s="89" t="s">
        <v>1187</v>
      </c>
      <c r="N188" s="89">
        <v>81100000</v>
      </c>
      <c r="O188" s="89" t="s">
        <v>1188</v>
      </c>
      <c r="P188" s="92">
        <v>8.0080110111001896E+26</v>
      </c>
      <c r="Q188" s="89">
        <v>555</v>
      </c>
      <c r="R188" s="89">
        <v>555</v>
      </c>
      <c r="S188" s="89">
        <v>555</v>
      </c>
      <c r="T188" s="89">
        <v>555</v>
      </c>
      <c r="U188" s="89">
        <v>555</v>
      </c>
      <c r="V188" s="89">
        <v>555</v>
      </c>
      <c r="W188" s="89">
        <v>555</v>
      </c>
      <c r="X188" s="89">
        <v>555</v>
      </c>
      <c r="Y188" s="89">
        <v>555</v>
      </c>
      <c r="Z188" s="89">
        <v>555</v>
      </c>
      <c r="AA188" s="89">
        <v>555</v>
      </c>
      <c r="AB188" s="89">
        <v>52</v>
      </c>
      <c r="AC188" s="89">
        <v>45.8</v>
      </c>
      <c r="AD188" s="89">
        <v>28.6</v>
      </c>
      <c r="AE188" s="89">
        <v>71.5</v>
      </c>
      <c r="AF188" s="89">
        <v>69</v>
      </c>
      <c r="AG188" s="89">
        <v>65</v>
      </c>
      <c r="AH188" s="89">
        <v>70</v>
      </c>
      <c r="AI188" s="89">
        <v>74</v>
      </c>
      <c r="AJ188" s="89">
        <v>70</v>
      </c>
      <c r="AK188" s="89">
        <v>75</v>
      </c>
      <c r="AL188" s="89">
        <v>54.1</v>
      </c>
      <c r="AM188" s="89">
        <v>54.5</v>
      </c>
      <c r="AN188" s="89">
        <v>51.7</v>
      </c>
      <c r="AO188" s="89">
        <v>40</v>
      </c>
      <c r="AP188" s="89">
        <v>60</v>
      </c>
      <c r="AQ188" s="89">
        <v>55</v>
      </c>
      <c r="AR188" s="89" t="s">
        <v>133</v>
      </c>
      <c r="AS188" s="89" t="s">
        <v>133</v>
      </c>
      <c r="AT188" s="89" t="s">
        <v>819</v>
      </c>
      <c r="AU188" s="89" t="s">
        <v>819</v>
      </c>
      <c r="AV188" s="89" t="s">
        <v>819</v>
      </c>
      <c r="AW188" s="89" t="s">
        <v>819</v>
      </c>
      <c r="AX188" s="89" t="s">
        <v>823</v>
      </c>
      <c r="AY188" s="89" t="s">
        <v>817</v>
      </c>
      <c r="AZ188" s="89" t="s">
        <v>817</v>
      </c>
    </row>
    <row r="189" spans="1:52" ht="12.75" customHeight="1" x14ac:dyDescent="0.25">
      <c r="A189" s="89">
        <v>2019</v>
      </c>
      <c r="B189" s="89">
        <v>121884</v>
      </c>
      <c r="C189" s="89">
        <v>8</v>
      </c>
      <c r="D189" s="89">
        <v>1</v>
      </c>
      <c r="E189" s="89">
        <v>0</v>
      </c>
      <c r="F189" s="89">
        <v>0</v>
      </c>
      <c r="G189" s="89">
        <v>27</v>
      </c>
      <c r="H189" s="89">
        <v>1</v>
      </c>
      <c r="I189" s="89">
        <v>3</v>
      </c>
      <c r="J189" s="89">
        <v>0</v>
      </c>
      <c r="K189" s="89" t="s">
        <v>810</v>
      </c>
      <c r="L189" s="89" t="s">
        <v>851</v>
      </c>
      <c r="M189" s="89" t="s">
        <v>1189</v>
      </c>
      <c r="N189" s="89">
        <v>81000010</v>
      </c>
      <c r="O189" s="89" t="s">
        <v>1190</v>
      </c>
      <c r="P189" s="92">
        <v>1.1100111001110201E+26</v>
      </c>
      <c r="Q189" s="89">
        <v>555</v>
      </c>
      <c r="R189" s="89">
        <v>555</v>
      </c>
      <c r="S189" s="89">
        <v>555</v>
      </c>
      <c r="T189" s="89">
        <v>555</v>
      </c>
      <c r="U189" s="89">
        <v>555</v>
      </c>
      <c r="V189" s="89">
        <v>555</v>
      </c>
      <c r="W189" s="89">
        <v>555</v>
      </c>
      <c r="X189" s="89">
        <v>555</v>
      </c>
      <c r="Y189" s="89">
        <v>555</v>
      </c>
      <c r="Z189" s="89">
        <v>555</v>
      </c>
      <c r="AA189" s="89">
        <v>555</v>
      </c>
      <c r="AB189" s="89">
        <v>52.4</v>
      </c>
      <c r="AC189" s="89">
        <v>28.8</v>
      </c>
      <c r="AD189" s="89">
        <v>28.6</v>
      </c>
      <c r="AE189" s="89">
        <v>29</v>
      </c>
      <c r="AF189" s="89">
        <v>25</v>
      </c>
      <c r="AG189" s="89">
        <v>45</v>
      </c>
      <c r="AH189" s="89">
        <v>20</v>
      </c>
      <c r="AI189" s="89">
        <v>33</v>
      </c>
      <c r="AJ189" s="89">
        <v>65</v>
      </c>
      <c r="AK189" s="89">
        <v>25</v>
      </c>
      <c r="AL189" s="89">
        <v>60.3</v>
      </c>
      <c r="AM189" s="89">
        <v>60.9</v>
      </c>
      <c r="AN189" s="89">
        <v>56.7</v>
      </c>
      <c r="AO189" s="89">
        <v>55</v>
      </c>
      <c r="AP189" s="89">
        <v>65</v>
      </c>
      <c r="AQ189" s="89">
        <v>50</v>
      </c>
      <c r="AR189" s="89" t="s">
        <v>819</v>
      </c>
      <c r="AS189" s="89" t="s">
        <v>133</v>
      </c>
      <c r="AT189" s="89" t="s">
        <v>133</v>
      </c>
      <c r="AU189" s="89" t="s">
        <v>823</v>
      </c>
      <c r="AV189" s="89" t="s">
        <v>823</v>
      </c>
      <c r="AW189" s="89" t="s">
        <v>819</v>
      </c>
      <c r="AX189" s="89" t="s">
        <v>817</v>
      </c>
      <c r="AY189" s="89" t="s">
        <v>817</v>
      </c>
      <c r="AZ189" s="89" t="s">
        <v>819</v>
      </c>
    </row>
    <row r="190" spans="1:52" ht="12.75" customHeight="1" x14ac:dyDescent="0.25">
      <c r="A190" s="89">
        <v>2019</v>
      </c>
      <c r="B190" s="89">
        <v>1117583</v>
      </c>
      <c r="C190" s="89">
        <v>8</v>
      </c>
      <c r="D190" s="89">
        <v>1</v>
      </c>
      <c r="E190" s="89">
        <v>0</v>
      </c>
      <c r="F190" s="89">
        <v>0</v>
      </c>
      <c r="G190" s="89">
        <v>27</v>
      </c>
      <c r="H190" s="89">
        <v>3</v>
      </c>
      <c r="I190" s="89">
        <v>2</v>
      </c>
      <c r="J190" s="89">
        <v>0</v>
      </c>
      <c r="K190" s="89" t="s">
        <v>810</v>
      </c>
      <c r="L190" s="89" t="s">
        <v>811</v>
      </c>
      <c r="M190" s="89" t="s">
        <v>1191</v>
      </c>
      <c r="N190" s="89">
        <v>81111000</v>
      </c>
      <c r="O190" s="89" t="s">
        <v>1192</v>
      </c>
      <c r="P190" s="92">
        <v>8.0180001110001905E+26</v>
      </c>
      <c r="Q190" s="89">
        <v>555</v>
      </c>
      <c r="R190" s="89">
        <v>555</v>
      </c>
      <c r="S190" s="89">
        <v>555</v>
      </c>
      <c r="T190" s="89">
        <v>555</v>
      </c>
      <c r="U190" s="89">
        <v>555</v>
      </c>
      <c r="V190" s="89">
        <v>555</v>
      </c>
      <c r="W190" s="89">
        <v>555</v>
      </c>
      <c r="X190" s="89">
        <v>555</v>
      </c>
      <c r="Y190" s="89">
        <v>555</v>
      </c>
      <c r="Z190" s="89">
        <v>555</v>
      </c>
      <c r="AA190" s="89">
        <v>555</v>
      </c>
      <c r="AB190" s="89">
        <v>52.7</v>
      </c>
      <c r="AC190" s="89">
        <v>50.1</v>
      </c>
      <c r="AD190" s="89">
        <v>57.1</v>
      </c>
      <c r="AE190" s="89">
        <v>39.5</v>
      </c>
      <c r="AF190" s="89">
        <v>14</v>
      </c>
      <c r="AG190" s="89">
        <v>70</v>
      </c>
      <c r="AH190" s="89">
        <v>0</v>
      </c>
      <c r="AI190" s="89">
        <v>65</v>
      </c>
      <c r="AJ190" s="89">
        <v>25</v>
      </c>
      <c r="AK190" s="89">
        <v>75</v>
      </c>
      <c r="AL190" s="89">
        <v>53.5</v>
      </c>
      <c r="AM190" s="89">
        <v>50</v>
      </c>
      <c r="AN190" s="89">
        <v>73.3</v>
      </c>
      <c r="AO190" s="89">
        <v>60</v>
      </c>
      <c r="AP190" s="89">
        <v>90</v>
      </c>
      <c r="AQ190" s="89">
        <v>70</v>
      </c>
      <c r="AR190" s="89" t="s">
        <v>818</v>
      </c>
      <c r="AS190" s="89" t="s">
        <v>133</v>
      </c>
      <c r="AT190" s="89" t="s">
        <v>823</v>
      </c>
      <c r="AU190" s="89" t="s">
        <v>823</v>
      </c>
      <c r="AV190" s="89" t="s">
        <v>823</v>
      </c>
      <c r="AW190" s="89" t="s">
        <v>133</v>
      </c>
      <c r="AX190" s="89" t="s">
        <v>819</v>
      </c>
      <c r="AY190" s="89" t="s">
        <v>817</v>
      </c>
      <c r="AZ190" s="89" t="s">
        <v>817</v>
      </c>
    </row>
    <row r="191" spans="1:52" ht="12.75" customHeight="1" x14ac:dyDescent="0.25">
      <c r="A191" s="89">
        <v>2019</v>
      </c>
      <c r="B191" s="89">
        <v>88399</v>
      </c>
      <c r="C191" s="89">
        <v>8</v>
      </c>
      <c r="D191" s="89">
        <v>1</v>
      </c>
      <c r="E191" s="89">
        <v>0</v>
      </c>
      <c r="F191" s="89">
        <v>0</v>
      </c>
      <c r="G191" s="89">
        <v>27</v>
      </c>
      <c r="H191" s="89">
        <v>5</v>
      </c>
      <c r="I191" s="89">
        <v>3</v>
      </c>
      <c r="J191" s="89">
        <v>0</v>
      </c>
      <c r="K191" s="89" t="s">
        <v>810</v>
      </c>
      <c r="L191" s="89" t="s">
        <v>820</v>
      </c>
      <c r="M191" s="89" t="s">
        <v>937</v>
      </c>
      <c r="N191" s="89">
        <v>81110111</v>
      </c>
      <c r="O191" s="89" t="s">
        <v>1193</v>
      </c>
      <c r="P191" s="92">
        <v>8.1911109111017999E+26</v>
      </c>
      <c r="Q191" s="89">
        <v>555</v>
      </c>
      <c r="R191" s="89">
        <v>555</v>
      </c>
      <c r="S191" s="89">
        <v>555</v>
      </c>
      <c r="T191" s="89">
        <v>555</v>
      </c>
      <c r="U191" s="89">
        <v>555</v>
      </c>
      <c r="V191" s="89">
        <v>555</v>
      </c>
      <c r="W191" s="89">
        <v>333</v>
      </c>
      <c r="X191" s="89">
        <v>555</v>
      </c>
      <c r="Y191" s="89">
        <v>555</v>
      </c>
      <c r="Z191" s="89">
        <v>333</v>
      </c>
      <c r="AA191" s="89">
        <v>333</v>
      </c>
      <c r="AB191" s="89">
        <v>52.8</v>
      </c>
      <c r="AC191" s="89">
        <v>62.2</v>
      </c>
      <c r="AD191" s="89">
        <v>85.7</v>
      </c>
      <c r="AE191" s="89">
        <v>27</v>
      </c>
      <c r="AF191" s="89">
        <v>0</v>
      </c>
      <c r="AG191" s="89">
        <v>0</v>
      </c>
      <c r="AH191" s="89">
        <v>0</v>
      </c>
      <c r="AI191" s="89">
        <v>54</v>
      </c>
      <c r="AJ191" s="89">
        <v>70</v>
      </c>
      <c r="AK191" s="89">
        <v>50</v>
      </c>
      <c r="AL191" s="89">
        <v>49.7</v>
      </c>
      <c r="AM191" s="89">
        <v>57.9</v>
      </c>
      <c r="AN191" s="89">
        <v>3.3</v>
      </c>
      <c r="AO191" s="89">
        <v>10</v>
      </c>
      <c r="AP191" s="89">
        <v>0</v>
      </c>
      <c r="AQ191" s="89">
        <v>0</v>
      </c>
      <c r="AR191" s="89" t="s">
        <v>133</v>
      </c>
      <c r="AS191" s="89" t="s">
        <v>818</v>
      </c>
      <c r="AT191" s="89" t="s">
        <v>823</v>
      </c>
      <c r="AU191" s="89" t="s">
        <v>819</v>
      </c>
      <c r="AV191" s="89" t="s">
        <v>819</v>
      </c>
      <c r="AW191" s="89" t="s">
        <v>817</v>
      </c>
      <c r="AX191" s="89" t="s">
        <v>817</v>
      </c>
      <c r="AY191" s="89" t="s">
        <v>133</v>
      </c>
      <c r="AZ191" s="89" t="s">
        <v>817</v>
      </c>
    </row>
    <row r="192" spans="1:52" ht="12.75" customHeight="1" x14ac:dyDescent="0.25">
      <c r="A192" s="89">
        <v>2019</v>
      </c>
      <c r="B192" s="89">
        <v>102499</v>
      </c>
      <c r="C192" s="89">
        <v>8</v>
      </c>
      <c r="D192" s="89">
        <v>1</v>
      </c>
      <c r="E192" s="89">
        <v>0</v>
      </c>
      <c r="F192" s="89">
        <v>0</v>
      </c>
      <c r="G192" s="89">
        <v>27</v>
      </c>
      <c r="H192" s="89">
        <v>1</v>
      </c>
      <c r="I192" s="89">
        <v>5</v>
      </c>
      <c r="J192" s="89">
        <v>0</v>
      </c>
      <c r="K192" s="89" t="s">
        <v>810</v>
      </c>
      <c r="L192" s="89" t="s">
        <v>846</v>
      </c>
      <c r="M192" s="89" t="s">
        <v>1194</v>
      </c>
      <c r="N192" s="89">
        <v>81100001</v>
      </c>
      <c r="O192" s="89" t="s">
        <v>1195</v>
      </c>
      <c r="P192" s="92">
        <v>1.9000910011111201E+26</v>
      </c>
      <c r="Q192" s="89">
        <v>555</v>
      </c>
      <c r="R192" s="89">
        <v>555</v>
      </c>
      <c r="S192" s="89">
        <v>555</v>
      </c>
      <c r="T192" s="89">
        <v>555</v>
      </c>
      <c r="U192" s="89">
        <v>555</v>
      </c>
      <c r="V192" s="89">
        <v>555</v>
      </c>
      <c r="W192" s="89">
        <v>555</v>
      </c>
      <c r="X192" s="89">
        <v>555</v>
      </c>
      <c r="Y192" s="89">
        <v>555</v>
      </c>
      <c r="Z192" s="89">
        <v>333</v>
      </c>
      <c r="AA192" s="89">
        <v>555</v>
      </c>
      <c r="AB192" s="89">
        <v>52.8</v>
      </c>
      <c r="AC192" s="89">
        <v>49.1</v>
      </c>
      <c r="AD192" s="89">
        <v>42.9</v>
      </c>
      <c r="AE192" s="89">
        <v>58.5</v>
      </c>
      <c r="AF192" s="89">
        <v>19</v>
      </c>
      <c r="AG192" s="89">
        <v>95</v>
      </c>
      <c r="AH192" s="89">
        <v>0</v>
      </c>
      <c r="AI192" s="89">
        <v>98</v>
      </c>
      <c r="AJ192" s="89">
        <v>90</v>
      </c>
      <c r="AK192" s="89">
        <v>100</v>
      </c>
      <c r="AL192" s="89">
        <v>54</v>
      </c>
      <c r="AM192" s="89">
        <v>57.1</v>
      </c>
      <c r="AN192" s="89">
        <v>36.700000000000003</v>
      </c>
      <c r="AO192" s="89">
        <v>80</v>
      </c>
      <c r="AP192" s="89">
        <v>0</v>
      </c>
      <c r="AQ192" s="89">
        <v>30</v>
      </c>
      <c r="AR192" s="89" t="s">
        <v>133</v>
      </c>
      <c r="AS192" s="89" t="s">
        <v>817</v>
      </c>
      <c r="AT192" s="89" t="s">
        <v>817</v>
      </c>
      <c r="AU192" s="89" t="s">
        <v>819</v>
      </c>
      <c r="AV192" s="89" t="s">
        <v>819</v>
      </c>
      <c r="AW192" s="89" t="s">
        <v>133</v>
      </c>
      <c r="AX192" s="89" t="s">
        <v>823</v>
      </c>
      <c r="AY192" s="89" t="s">
        <v>817</v>
      </c>
      <c r="AZ192" s="89" t="s">
        <v>817</v>
      </c>
    </row>
    <row r="193" spans="1:52" ht="12.75" customHeight="1" x14ac:dyDescent="0.25">
      <c r="A193" s="89">
        <v>2019</v>
      </c>
      <c r="B193" s="89">
        <v>1103831</v>
      </c>
      <c r="C193" s="89">
        <v>8</v>
      </c>
      <c r="D193" s="89">
        <v>1</v>
      </c>
      <c r="E193" s="89">
        <v>0</v>
      </c>
      <c r="F193" s="89">
        <v>0</v>
      </c>
      <c r="G193" s="89">
        <v>27</v>
      </c>
      <c r="H193" s="89">
        <v>3</v>
      </c>
      <c r="I193" s="89">
        <v>2</v>
      </c>
      <c r="J193" s="89">
        <v>0</v>
      </c>
      <c r="K193" s="89" t="s">
        <v>810</v>
      </c>
      <c r="L193" s="89" t="s">
        <v>811</v>
      </c>
      <c r="M193" s="89" t="s">
        <v>1126</v>
      </c>
      <c r="N193" s="89">
        <v>81110101</v>
      </c>
      <c r="O193" s="89" t="s">
        <v>1196</v>
      </c>
      <c r="P193" s="92">
        <v>8.0180001100011893E+26</v>
      </c>
      <c r="Q193" s="89">
        <v>555</v>
      </c>
      <c r="R193" s="89">
        <v>555</v>
      </c>
      <c r="S193" s="89">
        <v>555</v>
      </c>
      <c r="T193" s="89">
        <v>555</v>
      </c>
      <c r="U193" s="89">
        <v>555</v>
      </c>
      <c r="V193" s="89">
        <v>555</v>
      </c>
      <c r="W193" s="89">
        <v>555</v>
      </c>
      <c r="X193" s="89">
        <v>555</v>
      </c>
      <c r="Y193" s="89">
        <v>555</v>
      </c>
      <c r="Z193" s="89">
        <v>555</v>
      </c>
      <c r="AA193" s="89">
        <v>555</v>
      </c>
      <c r="AB193" s="89">
        <v>52.9</v>
      </c>
      <c r="AC193" s="89">
        <v>66.8</v>
      </c>
      <c r="AD193" s="89">
        <v>71.400000000000006</v>
      </c>
      <c r="AE193" s="89">
        <v>60</v>
      </c>
      <c r="AF193" s="89">
        <v>86</v>
      </c>
      <c r="AG193" s="89">
        <v>70</v>
      </c>
      <c r="AH193" s="89">
        <v>90</v>
      </c>
      <c r="AI193" s="89">
        <v>34</v>
      </c>
      <c r="AJ193" s="89">
        <v>70</v>
      </c>
      <c r="AK193" s="89">
        <v>25</v>
      </c>
      <c r="AL193" s="89">
        <v>48.2</v>
      </c>
      <c r="AM193" s="89">
        <v>45.5</v>
      </c>
      <c r="AN193" s="89">
        <v>63.3</v>
      </c>
      <c r="AO193" s="89">
        <v>80</v>
      </c>
      <c r="AP193" s="89">
        <v>55</v>
      </c>
      <c r="AQ193" s="89">
        <v>55</v>
      </c>
      <c r="AR193" s="89" t="s">
        <v>133</v>
      </c>
      <c r="AS193" s="89" t="s">
        <v>133</v>
      </c>
      <c r="AT193" s="89" t="s">
        <v>133</v>
      </c>
      <c r="AU193" s="89" t="s">
        <v>819</v>
      </c>
      <c r="AV193" s="89" t="s">
        <v>819</v>
      </c>
      <c r="AW193" s="89" t="s">
        <v>819</v>
      </c>
      <c r="AX193" s="89" t="s">
        <v>823</v>
      </c>
      <c r="AY193" s="89" t="s">
        <v>817</v>
      </c>
      <c r="AZ193" s="89" t="s">
        <v>133</v>
      </c>
    </row>
    <row r="194" spans="1:52" ht="12.75" customHeight="1" x14ac:dyDescent="0.25">
      <c r="A194" s="89">
        <v>2019</v>
      </c>
      <c r="B194" s="89">
        <v>1103831</v>
      </c>
      <c r="C194" s="89">
        <v>8</v>
      </c>
      <c r="D194" s="89">
        <v>1</v>
      </c>
      <c r="E194" s="89">
        <v>0</v>
      </c>
      <c r="F194" s="89">
        <v>0</v>
      </c>
      <c r="G194" s="89">
        <v>27</v>
      </c>
      <c r="H194" s="89">
        <v>3</v>
      </c>
      <c r="I194" s="89">
        <v>2</v>
      </c>
      <c r="J194" s="89">
        <v>0</v>
      </c>
      <c r="K194" s="89" t="s">
        <v>810</v>
      </c>
      <c r="L194" s="89" t="s">
        <v>811</v>
      </c>
      <c r="M194" s="89" t="s">
        <v>1197</v>
      </c>
      <c r="N194" s="89">
        <v>81100101</v>
      </c>
      <c r="O194" s="89" t="s">
        <v>1198</v>
      </c>
      <c r="P194" s="92">
        <v>8.0181000111011907E+26</v>
      </c>
      <c r="Q194" s="89">
        <v>555</v>
      </c>
      <c r="R194" s="89">
        <v>555</v>
      </c>
      <c r="S194" s="89">
        <v>555</v>
      </c>
      <c r="T194" s="89">
        <v>555</v>
      </c>
      <c r="U194" s="89">
        <v>555</v>
      </c>
      <c r="V194" s="89">
        <v>555</v>
      </c>
      <c r="W194" s="89">
        <v>555</v>
      </c>
      <c r="X194" s="89">
        <v>555</v>
      </c>
      <c r="Y194" s="89">
        <v>555</v>
      </c>
      <c r="Z194" s="89">
        <v>555</v>
      </c>
      <c r="AA194" s="89">
        <v>555</v>
      </c>
      <c r="AB194" s="89">
        <v>52.9</v>
      </c>
      <c r="AC194" s="89">
        <v>48.5</v>
      </c>
      <c r="AD194" s="89">
        <v>57.1</v>
      </c>
      <c r="AE194" s="89">
        <v>35.5</v>
      </c>
      <c r="AF194" s="89">
        <v>15</v>
      </c>
      <c r="AG194" s="89">
        <v>75</v>
      </c>
      <c r="AH194" s="89">
        <v>0</v>
      </c>
      <c r="AI194" s="89">
        <v>56</v>
      </c>
      <c r="AJ194" s="89">
        <v>80</v>
      </c>
      <c r="AK194" s="89">
        <v>50</v>
      </c>
      <c r="AL194" s="89">
        <v>54.3</v>
      </c>
      <c r="AM194" s="89">
        <v>54.5</v>
      </c>
      <c r="AN194" s="89">
        <v>53.3</v>
      </c>
      <c r="AO194" s="89">
        <v>60</v>
      </c>
      <c r="AP194" s="89">
        <v>45</v>
      </c>
      <c r="AQ194" s="89">
        <v>55</v>
      </c>
      <c r="AR194" s="89" t="s">
        <v>133</v>
      </c>
      <c r="AS194" s="89" t="s">
        <v>133</v>
      </c>
      <c r="AT194" s="89" t="s">
        <v>133</v>
      </c>
      <c r="AU194" s="89" t="s">
        <v>819</v>
      </c>
      <c r="AV194" s="89" t="s">
        <v>819</v>
      </c>
      <c r="AW194" s="89" t="s">
        <v>133</v>
      </c>
      <c r="AX194" s="89" t="s">
        <v>818</v>
      </c>
      <c r="AY194" s="89" t="s">
        <v>818</v>
      </c>
      <c r="AZ194" s="89" t="s">
        <v>817</v>
      </c>
    </row>
    <row r="195" spans="1:52" ht="12.75" customHeight="1" x14ac:dyDescent="0.25">
      <c r="A195" s="89">
        <v>2019</v>
      </c>
      <c r="B195" s="89">
        <v>102499</v>
      </c>
      <c r="C195" s="89">
        <v>8</v>
      </c>
      <c r="D195" s="89">
        <v>1</v>
      </c>
      <c r="E195" s="89">
        <v>0</v>
      </c>
      <c r="F195" s="89">
        <v>0</v>
      </c>
      <c r="G195" s="89">
        <v>27</v>
      </c>
      <c r="H195" s="89">
        <v>1</v>
      </c>
      <c r="I195" s="89">
        <v>5</v>
      </c>
      <c r="J195" s="89">
        <v>0</v>
      </c>
      <c r="K195" s="89" t="s">
        <v>810</v>
      </c>
      <c r="L195" s="89" t="s">
        <v>846</v>
      </c>
      <c r="M195" s="89" t="s">
        <v>1199</v>
      </c>
      <c r="N195" s="89">
        <v>81010001</v>
      </c>
      <c r="O195" s="89" t="s">
        <v>1200</v>
      </c>
      <c r="P195" s="92">
        <v>1.9011911010101199E+26</v>
      </c>
      <c r="Q195" s="89">
        <v>555</v>
      </c>
      <c r="R195" s="89">
        <v>555</v>
      </c>
      <c r="S195" s="89">
        <v>555</v>
      </c>
      <c r="T195" s="89">
        <v>555</v>
      </c>
      <c r="U195" s="89">
        <v>555</v>
      </c>
      <c r="V195" s="89">
        <v>333</v>
      </c>
      <c r="W195" s="89">
        <v>555</v>
      </c>
      <c r="X195" s="89">
        <v>555</v>
      </c>
      <c r="Y195" s="89">
        <v>333</v>
      </c>
      <c r="Z195" s="89">
        <v>333</v>
      </c>
      <c r="AA195" s="89">
        <v>333</v>
      </c>
      <c r="AB195" s="89">
        <v>53.4</v>
      </c>
      <c r="AC195" s="89">
        <v>31.3</v>
      </c>
      <c r="AD195" s="89">
        <v>42.9</v>
      </c>
      <c r="AE195" s="89">
        <v>14</v>
      </c>
      <c r="AF195" s="89">
        <v>14</v>
      </c>
      <c r="AG195" s="89">
        <v>70</v>
      </c>
      <c r="AH195" s="89">
        <v>0</v>
      </c>
      <c r="AI195" s="89">
        <v>14</v>
      </c>
      <c r="AJ195" s="89">
        <v>70</v>
      </c>
      <c r="AK195" s="89">
        <v>0</v>
      </c>
      <c r="AL195" s="89">
        <v>60.7</v>
      </c>
      <c r="AM195" s="89">
        <v>71.400000000000006</v>
      </c>
      <c r="AN195" s="89">
        <v>0</v>
      </c>
      <c r="AO195" s="89">
        <v>0</v>
      </c>
      <c r="AP195" s="89">
        <v>0</v>
      </c>
      <c r="AQ195" s="89">
        <v>0</v>
      </c>
      <c r="AR195" s="89" t="s">
        <v>817</v>
      </c>
      <c r="AS195" s="89" t="s">
        <v>817</v>
      </c>
      <c r="AT195" s="89" t="s">
        <v>823</v>
      </c>
      <c r="AU195" s="89" t="s">
        <v>133</v>
      </c>
      <c r="AV195" s="89" t="s">
        <v>133</v>
      </c>
      <c r="AW195" s="89" t="s">
        <v>133</v>
      </c>
      <c r="AX195" s="89" t="s">
        <v>817</v>
      </c>
      <c r="AY195" s="89" t="s">
        <v>133</v>
      </c>
      <c r="AZ195" s="89" t="s">
        <v>819</v>
      </c>
    </row>
    <row r="196" spans="1:52" ht="12.75" customHeight="1" x14ac:dyDescent="0.25">
      <c r="A196" s="89">
        <v>2019</v>
      </c>
      <c r="B196" s="89">
        <v>1181819</v>
      </c>
      <c r="C196" s="89">
        <v>8</v>
      </c>
      <c r="D196" s="89">
        <v>1</v>
      </c>
      <c r="E196" s="89">
        <v>0</v>
      </c>
      <c r="F196" s="89">
        <v>0</v>
      </c>
      <c r="G196" s="89">
        <v>27</v>
      </c>
      <c r="H196" s="89">
        <v>0</v>
      </c>
      <c r="I196" s="89">
        <v>2</v>
      </c>
      <c r="J196" s="89">
        <v>0</v>
      </c>
      <c r="K196" s="89" t="s">
        <v>810</v>
      </c>
      <c r="L196" s="89" t="s">
        <v>829</v>
      </c>
      <c r="M196" s="89" t="s">
        <v>1201</v>
      </c>
      <c r="N196" s="89">
        <v>81010111</v>
      </c>
      <c r="O196" s="89" t="s">
        <v>1202</v>
      </c>
      <c r="P196" s="92">
        <v>1.1101100011111001E+26</v>
      </c>
      <c r="Q196" s="89">
        <v>555</v>
      </c>
      <c r="R196" s="89">
        <v>555</v>
      </c>
      <c r="S196" s="89">
        <v>555</v>
      </c>
      <c r="T196" s="89">
        <v>555</v>
      </c>
      <c r="U196" s="89">
        <v>555</v>
      </c>
      <c r="V196" s="89">
        <v>555</v>
      </c>
      <c r="W196" s="89">
        <v>555</v>
      </c>
      <c r="X196" s="89">
        <v>555</v>
      </c>
      <c r="Y196" s="89">
        <v>555</v>
      </c>
      <c r="Z196" s="89">
        <v>555</v>
      </c>
      <c r="AA196" s="89">
        <v>555</v>
      </c>
      <c r="AB196" s="89">
        <v>53.4</v>
      </c>
      <c r="AC196" s="89">
        <v>53.2</v>
      </c>
      <c r="AD196" s="89">
        <v>71.400000000000006</v>
      </c>
      <c r="AE196" s="89">
        <v>26</v>
      </c>
      <c r="AF196" s="89">
        <v>43</v>
      </c>
      <c r="AG196" s="89">
        <v>55</v>
      </c>
      <c r="AH196" s="89">
        <v>40</v>
      </c>
      <c r="AI196" s="89">
        <v>9</v>
      </c>
      <c r="AJ196" s="89">
        <v>45</v>
      </c>
      <c r="AK196" s="89">
        <v>0</v>
      </c>
      <c r="AL196" s="89">
        <v>53.5</v>
      </c>
      <c r="AM196" s="89">
        <v>52</v>
      </c>
      <c r="AN196" s="89">
        <v>61.7</v>
      </c>
      <c r="AO196" s="89">
        <v>75</v>
      </c>
      <c r="AP196" s="89">
        <v>10</v>
      </c>
      <c r="AQ196" s="89">
        <v>100</v>
      </c>
      <c r="AR196" s="89" t="s">
        <v>133</v>
      </c>
      <c r="AS196" s="89" t="s">
        <v>133</v>
      </c>
      <c r="AT196" s="89" t="s">
        <v>133</v>
      </c>
      <c r="AU196" s="89" t="s">
        <v>819</v>
      </c>
      <c r="AV196" s="89" t="s">
        <v>823</v>
      </c>
      <c r="AW196" s="89" t="s">
        <v>133</v>
      </c>
      <c r="AX196" s="89" t="s">
        <v>818</v>
      </c>
      <c r="AY196" s="89" t="s">
        <v>818</v>
      </c>
      <c r="AZ196" s="89" t="s">
        <v>817</v>
      </c>
    </row>
    <row r="197" spans="1:52" ht="12.75" customHeight="1" x14ac:dyDescent="0.25">
      <c r="A197" s="89">
        <v>2019</v>
      </c>
      <c r="B197" s="89">
        <v>1319229</v>
      </c>
      <c r="C197" s="89">
        <v>8</v>
      </c>
      <c r="D197" s="89">
        <v>1</v>
      </c>
      <c r="E197" s="89">
        <v>0</v>
      </c>
      <c r="F197" s="89">
        <v>0</v>
      </c>
      <c r="G197" s="89">
        <v>27</v>
      </c>
      <c r="H197" s="89">
        <v>3</v>
      </c>
      <c r="I197" s="89">
        <v>4</v>
      </c>
      <c r="J197" s="89">
        <v>0</v>
      </c>
      <c r="K197" s="89" t="s">
        <v>810</v>
      </c>
      <c r="L197" s="89" t="s">
        <v>824</v>
      </c>
      <c r="M197" s="89" t="s">
        <v>1203</v>
      </c>
      <c r="N197" s="89">
        <v>81110101</v>
      </c>
      <c r="O197" s="89" t="s">
        <v>1204</v>
      </c>
      <c r="P197" s="92">
        <v>8.0010010901089094E+26</v>
      </c>
      <c r="Q197" s="89">
        <v>555</v>
      </c>
      <c r="R197" s="89">
        <v>555</v>
      </c>
      <c r="S197" s="89">
        <v>555</v>
      </c>
      <c r="T197" s="89">
        <v>555</v>
      </c>
      <c r="U197" s="89">
        <v>555</v>
      </c>
      <c r="V197" s="89">
        <v>555</v>
      </c>
      <c r="W197" s="89">
        <v>555</v>
      </c>
      <c r="X197" s="89">
        <v>555</v>
      </c>
      <c r="Y197" s="89">
        <v>555</v>
      </c>
      <c r="Z197" s="89">
        <v>666</v>
      </c>
      <c r="AA197" s="89">
        <v>555</v>
      </c>
      <c r="AB197" s="89">
        <v>53.6</v>
      </c>
      <c r="AC197" s="89">
        <v>67.8</v>
      </c>
      <c r="AD197" s="89">
        <v>71.400000000000006</v>
      </c>
      <c r="AE197" s="89">
        <v>62.5</v>
      </c>
      <c r="AF197" s="89">
        <v>51</v>
      </c>
      <c r="AG197" s="89">
        <v>75</v>
      </c>
      <c r="AH197" s="89">
        <v>45</v>
      </c>
      <c r="AI197" s="89">
        <v>74</v>
      </c>
      <c r="AJ197" s="89">
        <v>70</v>
      </c>
      <c r="AK197" s="89">
        <v>75</v>
      </c>
      <c r="AL197" s="89">
        <v>48.8</v>
      </c>
      <c r="AM197" s="89">
        <v>45</v>
      </c>
      <c r="AN197" s="89">
        <v>70</v>
      </c>
      <c r="AO197" s="89">
        <v>50</v>
      </c>
      <c r="AP197" s="89">
        <v>0</v>
      </c>
      <c r="AQ197" s="89">
        <v>90</v>
      </c>
      <c r="AR197" s="89" t="s">
        <v>817</v>
      </c>
      <c r="AS197" s="89" t="s">
        <v>817</v>
      </c>
      <c r="AT197" s="89" t="s">
        <v>133</v>
      </c>
      <c r="AU197" s="89" t="s">
        <v>823</v>
      </c>
      <c r="AV197" s="89" t="s">
        <v>819</v>
      </c>
      <c r="AW197" s="89" t="s">
        <v>133</v>
      </c>
      <c r="AX197" s="89" t="s">
        <v>133</v>
      </c>
      <c r="AY197" s="89" t="s">
        <v>817</v>
      </c>
      <c r="AZ197" s="89" t="s">
        <v>817</v>
      </c>
    </row>
    <row r="198" spans="1:52" ht="12.75" customHeight="1" x14ac:dyDescent="0.25">
      <c r="A198" s="89">
        <v>2019</v>
      </c>
      <c r="B198" s="89">
        <v>88399</v>
      </c>
      <c r="C198" s="89">
        <v>8</v>
      </c>
      <c r="D198" s="89">
        <v>1</v>
      </c>
      <c r="E198" s="89">
        <v>0</v>
      </c>
      <c r="F198" s="89">
        <v>0</v>
      </c>
      <c r="G198" s="89">
        <v>27</v>
      </c>
      <c r="H198" s="89">
        <v>5</v>
      </c>
      <c r="I198" s="89">
        <v>3</v>
      </c>
      <c r="J198" s="89">
        <v>0</v>
      </c>
      <c r="K198" s="89" t="s">
        <v>810</v>
      </c>
      <c r="L198" s="89" t="s">
        <v>820</v>
      </c>
      <c r="M198" s="89" t="s">
        <v>1124</v>
      </c>
      <c r="N198" s="89">
        <v>81110111</v>
      </c>
      <c r="O198" s="89" t="s">
        <v>1205</v>
      </c>
      <c r="P198" s="92">
        <v>8.1901119100018003E+26</v>
      </c>
      <c r="Q198" s="89">
        <v>555</v>
      </c>
      <c r="R198" s="89">
        <v>555</v>
      </c>
      <c r="S198" s="89">
        <v>555</v>
      </c>
      <c r="T198" s="89">
        <v>555</v>
      </c>
      <c r="U198" s="89">
        <v>555</v>
      </c>
      <c r="V198" s="89">
        <v>555</v>
      </c>
      <c r="W198" s="89">
        <v>555</v>
      </c>
      <c r="X198" s="89">
        <v>555</v>
      </c>
      <c r="Y198" s="89">
        <v>555</v>
      </c>
      <c r="Z198" s="89">
        <v>555</v>
      </c>
      <c r="AA198" s="89">
        <v>555</v>
      </c>
      <c r="AB198" s="89">
        <v>53.8</v>
      </c>
      <c r="AC198" s="89">
        <v>61.4</v>
      </c>
      <c r="AD198" s="89">
        <v>85.7</v>
      </c>
      <c r="AE198" s="89">
        <v>25</v>
      </c>
      <c r="AF198" s="89">
        <v>43</v>
      </c>
      <c r="AG198" s="89">
        <v>35</v>
      </c>
      <c r="AH198" s="89">
        <v>45</v>
      </c>
      <c r="AI198" s="89">
        <v>7</v>
      </c>
      <c r="AJ198" s="89">
        <v>35</v>
      </c>
      <c r="AK198" s="89">
        <v>0</v>
      </c>
      <c r="AL198" s="89">
        <v>51.2</v>
      </c>
      <c r="AM198" s="89">
        <v>52.6</v>
      </c>
      <c r="AN198" s="89">
        <v>43.3</v>
      </c>
      <c r="AO198" s="89">
        <v>60</v>
      </c>
      <c r="AP198" s="89">
        <v>0</v>
      </c>
      <c r="AQ198" s="89">
        <v>70</v>
      </c>
      <c r="AR198" s="89" t="s">
        <v>818</v>
      </c>
      <c r="AS198" s="89" t="s">
        <v>818</v>
      </c>
      <c r="AT198" s="89" t="s">
        <v>819</v>
      </c>
      <c r="AU198" s="89" t="s">
        <v>819</v>
      </c>
      <c r="AV198" s="89" t="s">
        <v>819</v>
      </c>
      <c r="AW198" s="89" t="s">
        <v>133</v>
      </c>
      <c r="AX198" s="89" t="s">
        <v>817</v>
      </c>
      <c r="AY198" s="89" t="s">
        <v>133</v>
      </c>
      <c r="AZ198" s="89" t="s">
        <v>817</v>
      </c>
    </row>
    <row r="199" spans="1:52" ht="12.75" customHeight="1" x14ac:dyDescent="0.25">
      <c r="A199" s="89">
        <v>2019</v>
      </c>
      <c r="B199" s="89">
        <v>123569</v>
      </c>
      <c r="C199" s="89">
        <v>8</v>
      </c>
      <c r="D199" s="89">
        <v>1</v>
      </c>
      <c r="E199" s="89">
        <v>0</v>
      </c>
      <c r="F199" s="89">
        <v>0</v>
      </c>
      <c r="G199" s="89">
        <v>27</v>
      </c>
      <c r="H199" s="89">
        <v>3</v>
      </c>
      <c r="I199" s="89">
        <v>4</v>
      </c>
      <c r="J199" s="89">
        <v>0</v>
      </c>
      <c r="K199" s="89" t="s">
        <v>810</v>
      </c>
      <c r="L199" s="89" t="s">
        <v>824</v>
      </c>
      <c r="M199" s="89" t="s">
        <v>1206</v>
      </c>
      <c r="N199" s="89">
        <v>81001111</v>
      </c>
      <c r="O199" s="89" t="s">
        <v>1207</v>
      </c>
      <c r="P199" s="92">
        <v>8.0000110900188994E+26</v>
      </c>
      <c r="Q199" s="89">
        <v>555</v>
      </c>
      <c r="R199" s="89">
        <v>555</v>
      </c>
      <c r="S199" s="89">
        <v>555</v>
      </c>
      <c r="T199" s="89">
        <v>555</v>
      </c>
      <c r="U199" s="89">
        <v>555</v>
      </c>
      <c r="V199" s="89">
        <v>555</v>
      </c>
      <c r="W199" s="89">
        <v>555</v>
      </c>
      <c r="X199" s="89">
        <v>555</v>
      </c>
      <c r="Y199" s="89">
        <v>555</v>
      </c>
      <c r="Z199" s="89">
        <v>666</v>
      </c>
      <c r="AA199" s="89">
        <v>555</v>
      </c>
      <c r="AB199" s="89">
        <v>53.8</v>
      </c>
      <c r="AC199" s="89">
        <v>55</v>
      </c>
      <c r="AD199" s="89">
        <v>71.400000000000006</v>
      </c>
      <c r="AE199" s="89">
        <v>30.5</v>
      </c>
      <c r="AF199" s="89">
        <v>45</v>
      </c>
      <c r="AG199" s="89">
        <v>45</v>
      </c>
      <c r="AH199" s="89">
        <v>45</v>
      </c>
      <c r="AI199" s="89">
        <v>16</v>
      </c>
      <c r="AJ199" s="89">
        <v>80</v>
      </c>
      <c r="AK199" s="89">
        <v>0</v>
      </c>
      <c r="AL199" s="89">
        <v>53.4</v>
      </c>
      <c r="AM199" s="89">
        <v>50</v>
      </c>
      <c r="AN199" s="89">
        <v>72.5</v>
      </c>
      <c r="AO199" s="89">
        <v>50</v>
      </c>
      <c r="AP199" s="89">
        <v>0</v>
      </c>
      <c r="AQ199" s="89">
        <v>95</v>
      </c>
      <c r="AR199" s="89" t="s">
        <v>133</v>
      </c>
      <c r="AS199" s="89" t="s">
        <v>817</v>
      </c>
      <c r="AT199" s="89" t="s">
        <v>133</v>
      </c>
      <c r="AU199" s="89" t="s">
        <v>819</v>
      </c>
      <c r="AV199" s="89" t="s">
        <v>819</v>
      </c>
      <c r="AW199" s="89" t="s">
        <v>133</v>
      </c>
      <c r="AX199" s="89" t="s">
        <v>817</v>
      </c>
      <c r="AY199" s="89" t="s">
        <v>133</v>
      </c>
      <c r="AZ199" s="89" t="s">
        <v>133</v>
      </c>
    </row>
    <row r="200" spans="1:52" ht="12.75" customHeight="1" x14ac:dyDescent="0.25">
      <c r="A200" s="89">
        <v>2019</v>
      </c>
      <c r="B200" s="89">
        <v>121880</v>
      </c>
      <c r="C200" s="89">
        <v>8</v>
      </c>
      <c r="D200" s="89">
        <v>1</v>
      </c>
      <c r="E200" s="89">
        <v>0</v>
      </c>
      <c r="F200" s="89">
        <v>0</v>
      </c>
      <c r="G200" s="89">
        <v>27</v>
      </c>
      <c r="H200" s="89">
        <v>0</v>
      </c>
      <c r="I200" s="89">
        <v>4</v>
      </c>
      <c r="J200" s="89">
        <v>0</v>
      </c>
      <c r="K200" s="89" t="s">
        <v>810</v>
      </c>
      <c r="L200" s="89" t="s">
        <v>814</v>
      </c>
      <c r="M200" s="89" t="s">
        <v>1208</v>
      </c>
      <c r="N200" s="89">
        <v>81000111</v>
      </c>
      <c r="O200" s="89" t="s">
        <v>1209</v>
      </c>
      <c r="P200" s="92">
        <v>1.9119009111001101E+26</v>
      </c>
      <c r="Q200" s="89">
        <v>555</v>
      </c>
      <c r="R200" s="89">
        <v>555</v>
      </c>
      <c r="S200" s="89">
        <v>555</v>
      </c>
      <c r="T200" s="89">
        <v>555</v>
      </c>
      <c r="U200" s="89">
        <v>555</v>
      </c>
      <c r="V200" s="89">
        <v>555</v>
      </c>
      <c r="W200" s="89">
        <v>555</v>
      </c>
      <c r="X200" s="89">
        <v>555</v>
      </c>
      <c r="Y200" s="89">
        <v>555</v>
      </c>
      <c r="Z200" s="89">
        <v>555</v>
      </c>
      <c r="AA200" s="89">
        <v>555</v>
      </c>
      <c r="AB200" s="89">
        <v>53.9</v>
      </c>
      <c r="AC200" s="89">
        <v>41.7</v>
      </c>
      <c r="AD200" s="89">
        <v>57.1</v>
      </c>
      <c r="AE200" s="89">
        <v>18.5</v>
      </c>
      <c r="AF200" s="89">
        <v>24</v>
      </c>
      <c r="AG200" s="89">
        <v>40</v>
      </c>
      <c r="AH200" s="89">
        <v>20</v>
      </c>
      <c r="AI200" s="89">
        <v>13</v>
      </c>
      <c r="AJ200" s="89">
        <v>65</v>
      </c>
      <c r="AK200" s="89">
        <v>0</v>
      </c>
      <c r="AL200" s="89">
        <v>58</v>
      </c>
      <c r="AM200" s="89">
        <v>56.5</v>
      </c>
      <c r="AN200" s="89">
        <v>66.7</v>
      </c>
      <c r="AO200" s="89">
        <v>50</v>
      </c>
      <c r="AP200" s="89">
        <v>100</v>
      </c>
      <c r="AQ200" s="89">
        <v>50</v>
      </c>
      <c r="AR200" s="89" t="s">
        <v>133</v>
      </c>
      <c r="AS200" s="89" t="s">
        <v>133</v>
      </c>
      <c r="AT200" s="89" t="s">
        <v>133</v>
      </c>
      <c r="AU200" s="89" t="s">
        <v>819</v>
      </c>
      <c r="AV200" s="89" t="s">
        <v>819</v>
      </c>
      <c r="AW200" s="89" t="s">
        <v>819</v>
      </c>
      <c r="AX200" s="89" t="s">
        <v>823</v>
      </c>
      <c r="AY200" s="89" t="s">
        <v>817</v>
      </c>
      <c r="AZ200" s="89" t="s">
        <v>817</v>
      </c>
    </row>
    <row r="201" spans="1:52" ht="12.75" customHeight="1" x14ac:dyDescent="0.25">
      <c r="A201" s="89">
        <v>2019</v>
      </c>
      <c r="B201" s="89">
        <v>1319229</v>
      </c>
      <c r="C201" s="89">
        <v>8</v>
      </c>
      <c r="D201" s="89">
        <v>1</v>
      </c>
      <c r="E201" s="89">
        <v>0</v>
      </c>
      <c r="F201" s="89">
        <v>0</v>
      </c>
      <c r="G201" s="89">
        <v>27</v>
      </c>
      <c r="H201" s="89">
        <v>3</v>
      </c>
      <c r="I201" s="89">
        <v>4</v>
      </c>
      <c r="J201" s="89">
        <v>0</v>
      </c>
      <c r="K201" s="89" t="s">
        <v>810</v>
      </c>
      <c r="L201" s="89" t="s">
        <v>824</v>
      </c>
      <c r="M201" s="89" t="s">
        <v>1210</v>
      </c>
      <c r="N201" s="89">
        <v>81000110</v>
      </c>
      <c r="O201" s="89" t="s">
        <v>1211</v>
      </c>
      <c r="P201" s="92">
        <v>8.0110011911189103E+26</v>
      </c>
      <c r="Q201" s="89">
        <v>555</v>
      </c>
      <c r="R201" s="89">
        <v>555</v>
      </c>
      <c r="S201" s="89">
        <v>555</v>
      </c>
      <c r="T201" s="89">
        <v>555</v>
      </c>
      <c r="U201" s="89">
        <v>555</v>
      </c>
      <c r="V201" s="89">
        <v>555</v>
      </c>
      <c r="W201" s="89">
        <v>555</v>
      </c>
      <c r="X201" s="89">
        <v>555</v>
      </c>
      <c r="Y201" s="89">
        <v>555</v>
      </c>
      <c r="Z201" s="89">
        <v>666</v>
      </c>
      <c r="AA201" s="89">
        <v>555</v>
      </c>
      <c r="AB201" s="89">
        <v>53.9</v>
      </c>
      <c r="AC201" s="89">
        <v>29.5</v>
      </c>
      <c r="AD201" s="89">
        <v>42.9</v>
      </c>
      <c r="AE201" s="89">
        <v>9.5</v>
      </c>
      <c r="AF201" s="89">
        <v>6</v>
      </c>
      <c r="AG201" s="89">
        <v>30</v>
      </c>
      <c r="AH201" s="89">
        <v>0</v>
      </c>
      <c r="AI201" s="89">
        <v>13</v>
      </c>
      <c r="AJ201" s="89">
        <v>65</v>
      </c>
      <c r="AK201" s="89">
        <v>0</v>
      </c>
      <c r="AL201" s="89">
        <v>62</v>
      </c>
      <c r="AM201" s="89">
        <v>65</v>
      </c>
      <c r="AN201" s="89">
        <v>45</v>
      </c>
      <c r="AO201" s="89">
        <v>50</v>
      </c>
      <c r="AP201" s="89">
        <v>0</v>
      </c>
      <c r="AQ201" s="89">
        <v>40</v>
      </c>
      <c r="AR201" s="89" t="s">
        <v>133</v>
      </c>
      <c r="AS201" s="89" t="s">
        <v>133</v>
      </c>
      <c r="AT201" s="89" t="s">
        <v>819</v>
      </c>
      <c r="AU201" s="89" t="s">
        <v>823</v>
      </c>
      <c r="AV201" s="89" t="s">
        <v>823</v>
      </c>
      <c r="AW201" s="89" t="s">
        <v>133</v>
      </c>
      <c r="AX201" s="89" t="s">
        <v>817</v>
      </c>
      <c r="AY201" s="89" t="s">
        <v>817</v>
      </c>
      <c r="AZ201" s="89" t="s">
        <v>817</v>
      </c>
    </row>
    <row r="202" spans="1:52" ht="12.75" customHeight="1" x14ac:dyDescent="0.25">
      <c r="A202" s="89">
        <v>2019</v>
      </c>
      <c r="B202" s="89">
        <v>1181819</v>
      </c>
      <c r="C202" s="89">
        <v>8</v>
      </c>
      <c r="D202" s="89">
        <v>1</v>
      </c>
      <c r="E202" s="89">
        <v>0</v>
      </c>
      <c r="F202" s="89">
        <v>0</v>
      </c>
      <c r="G202" s="89">
        <v>27</v>
      </c>
      <c r="H202" s="89">
        <v>0</v>
      </c>
      <c r="I202" s="89">
        <v>2</v>
      </c>
      <c r="J202" s="89">
        <v>0</v>
      </c>
      <c r="K202" s="89" t="s">
        <v>810</v>
      </c>
      <c r="L202" s="89" t="s">
        <v>829</v>
      </c>
      <c r="M202" s="89" t="s">
        <v>1212</v>
      </c>
      <c r="N202" s="89">
        <v>81100100</v>
      </c>
      <c r="O202" s="89" t="s">
        <v>1213</v>
      </c>
      <c r="P202" s="92">
        <v>1.1100001111011E+24</v>
      </c>
      <c r="Q202" s="89">
        <v>555</v>
      </c>
      <c r="R202" s="89">
        <v>555</v>
      </c>
      <c r="S202" s="89">
        <v>555</v>
      </c>
      <c r="T202" s="89">
        <v>555</v>
      </c>
      <c r="U202" s="89">
        <v>555</v>
      </c>
      <c r="V202" s="89">
        <v>555</v>
      </c>
      <c r="W202" s="89">
        <v>555</v>
      </c>
      <c r="X202" s="89">
        <v>555</v>
      </c>
      <c r="Y202" s="89">
        <v>555</v>
      </c>
      <c r="Z202" s="89">
        <v>555</v>
      </c>
      <c r="AA202" s="89">
        <v>555</v>
      </c>
      <c r="AB202" s="89">
        <v>54.1</v>
      </c>
      <c r="AC202" s="89">
        <v>30.5</v>
      </c>
      <c r="AD202" s="89">
        <v>42.9</v>
      </c>
      <c r="AE202" s="89">
        <v>12</v>
      </c>
      <c r="AF202" s="89">
        <v>13</v>
      </c>
      <c r="AG202" s="89">
        <v>65</v>
      </c>
      <c r="AH202" s="89">
        <v>0</v>
      </c>
      <c r="AI202" s="89">
        <v>11</v>
      </c>
      <c r="AJ202" s="89">
        <v>55</v>
      </c>
      <c r="AK202" s="89">
        <v>0</v>
      </c>
      <c r="AL202" s="89">
        <v>61.9</v>
      </c>
      <c r="AM202" s="89">
        <v>64</v>
      </c>
      <c r="AN202" s="89">
        <v>50</v>
      </c>
      <c r="AO202" s="89">
        <v>25</v>
      </c>
      <c r="AP202" s="89">
        <v>25</v>
      </c>
      <c r="AQ202" s="89">
        <v>100</v>
      </c>
      <c r="AR202" s="89" t="s">
        <v>133</v>
      </c>
      <c r="AS202" s="89" t="s">
        <v>133</v>
      </c>
      <c r="AT202" s="89" t="s">
        <v>133</v>
      </c>
      <c r="AU202" s="89" t="s">
        <v>819</v>
      </c>
      <c r="AV202" s="89" t="s">
        <v>819</v>
      </c>
      <c r="AW202" s="89" t="s">
        <v>133</v>
      </c>
      <c r="AX202" s="89" t="s">
        <v>819</v>
      </c>
      <c r="AY202" s="89" t="s">
        <v>817</v>
      </c>
      <c r="AZ202" s="89" t="s">
        <v>819</v>
      </c>
    </row>
    <row r="203" spans="1:52" ht="12.75" customHeight="1" x14ac:dyDescent="0.25">
      <c r="A203" s="89">
        <v>2019</v>
      </c>
      <c r="B203" s="89">
        <v>123569</v>
      </c>
      <c r="C203" s="89">
        <v>8</v>
      </c>
      <c r="D203" s="89">
        <v>1</v>
      </c>
      <c r="E203" s="89">
        <v>0</v>
      </c>
      <c r="F203" s="89">
        <v>0</v>
      </c>
      <c r="G203" s="89">
        <v>27</v>
      </c>
      <c r="H203" s="89">
        <v>3</v>
      </c>
      <c r="I203" s="89">
        <v>4</v>
      </c>
      <c r="J203" s="89">
        <v>0</v>
      </c>
      <c r="K203" s="89" t="s">
        <v>810</v>
      </c>
      <c r="L203" s="89" t="s">
        <v>824</v>
      </c>
      <c r="M203" s="89" t="s">
        <v>1214</v>
      </c>
      <c r="N203" s="89">
        <v>80100010</v>
      </c>
      <c r="O203" s="89" t="s">
        <v>1215</v>
      </c>
      <c r="P203" s="92">
        <v>8.0001000911089096E+26</v>
      </c>
      <c r="Q203" s="89">
        <v>555</v>
      </c>
      <c r="R203" s="89">
        <v>555</v>
      </c>
      <c r="S203" s="89">
        <v>555</v>
      </c>
      <c r="T203" s="89">
        <v>555</v>
      </c>
      <c r="U203" s="89">
        <v>555</v>
      </c>
      <c r="V203" s="89">
        <v>555</v>
      </c>
      <c r="W203" s="89">
        <v>555</v>
      </c>
      <c r="X203" s="89">
        <v>555</v>
      </c>
      <c r="Y203" s="89">
        <v>555</v>
      </c>
      <c r="Z203" s="89">
        <v>666</v>
      </c>
      <c r="AA203" s="89">
        <v>555</v>
      </c>
      <c r="AB203" s="89">
        <v>54.3</v>
      </c>
      <c r="AC203" s="89">
        <v>41.2</v>
      </c>
      <c r="AD203" s="89">
        <v>28.6</v>
      </c>
      <c r="AE203" s="89">
        <v>60</v>
      </c>
      <c r="AF203" s="89">
        <v>84</v>
      </c>
      <c r="AG203" s="89">
        <v>60</v>
      </c>
      <c r="AH203" s="89">
        <v>90</v>
      </c>
      <c r="AI203" s="89">
        <v>36</v>
      </c>
      <c r="AJ203" s="89">
        <v>80</v>
      </c>
      <c r="AK203" s="89">
        <v>25</v>
      </c>
      <c r="AL203" s="89">
        <v>58.6</v>
      </c>
      <c r="AM203" s="89">
        <v>65</v>
      </c>
      <c r="AN203" s="89">
        <v>22.5</v>
      </c>
      <c r="AO203" s="89">
        <v>0</v>
      </c>
      <c r="AP203" s="89">
        <v>0</v>
      </c>
      <c r="AQ203" s="89">
        <v>45</v>
      </c>
      <c r="AR203" s="89" t="s">
        <v>819</v>
      </c>
      <c r="AS203" s="89" t="s">
        <v>819</v>
      </c>
      <c r="AT203" s="89" t="s">
        <v>133</v>
      </c>
      <c r="AU203" s="89" t="s">
        <v>819</v>
      </c>
      <c r="AV203" s="89" t="s">
        <v>819</v>
      </c>
      <c r="AW203" s="89" t="s">
        <v>819</v>
      </c>
      <c r="AX203" s="89" t="s">
        <v>818</v>
      </c>
      <c r="AY203" s="89" t="s">
        <v>818</v>
      </c>
      <c r="AZ203" s="89" t="s">
        <v>817</v>
      </c>
    </row>
    <row r="204" spans="1:52" ht="12.75" customHeight="1" x14ac:dyDescent="0.25">
      <c r="A204" s="89">
        <v>2019</v>
      </c>
      <c r="B204" s="89">
        <v>1103831</v>
      </c>
      <c r="C204" s="89">
        <v>8</v>
      </c>
      <c r="D204" s="89">
        <v>1</v>
      </c>
      <c r="E204" s="89">
        <v>0</v>
      </c>
      <c r="F204" s="89">
        <v>0</v>
      </c>
      <c r="G204" s="89">
        <v>27</v>
      </c>
      <c r="H204" s="89">
        <v>3</v>
      </c>
      <c r="I204" s="89">
        <v>2</v>
      </c>
      <c r="J204" s="89">
        <v>0</v>
      </c>
      <c r="K204" s="89" t="s">
        <v>810</v>
      </c>
      <c r="L204" s="89" t="s">
        <v>811</v>
      </c>
      <c r="M204" s="89" t="s">
        <v>1216</v>
      </c>
      <c r="N204" s="89">
        <v>80100111</v>
      </c>
      <c r="O204" s="89" t="s">
        <v>1217</v>
      </c>
      <c r="P204" s="92">
        <v>8.1181110111001903E+26</v>
      </c>
      <c r="Q204" s="89">
        <v>555</v>
      </c>
      <c r="R204" s="89">
        <v>555</v>
      </c>
      <c r="S204" s="89">
        <v>555</v>
      </c>
      <c r="T204" s="89">
        <v>555</v>
      </c>
      <c r="U204" s="89">
        <v>555</v>
      </c>
      <c r="V204" s="89">
        <v>555</v>
      </c>
      <c r="W204" s="89">
        <v>555</v>
      </c>
      <c r="X204" s="89">
        <v>555</v>
      </c>
      <c r="Y204" s="89">
        <v>555</v>
      </c>
      <c r="Z204" s="89">
        <v>555</v>
      </c>
      <c r="AA204" s="89">
        <v>555</v>
      </c>
      <c r="AB204" s="89">
        <v>54.3</v>
      </c>
      <c r="AC204" s="89">
        <v>39.700000000000003</v>
      </c>
      <c r="AD204" s="89">
        <v>57.1</v>
      </c>
      <c r="AE204" s="89">
        <v>13.5</v>
      </c>
      <c r="AF204" s="89">
        <v>14</v>
      </c>
      <c r="AG204" s="89">
        <v>70</v>
      </c>
      <c r="AH204" s="89">
        <v>0</v>
      </c>
      <c r="AI204" s="89">
        <v>13</v>
      </c>
      <c r="AJ204" s="89">
        <v>65</v>
      </c>
      <c r="AK204" s="89">
        <v>0</v>
      </c>
      <c r="AL204" s="89">
        <v>59.2</v>
      </c>
      <c r="AM204" s="89">
        <v>59.1</v>
      </c>
      <c r="AN204" s="89">
        <v>60</v>
      </c>
      <c r="AO204" s="89">
        <v>60</v>
      </c>
      <c r="AP204" s="89">
        <v>50</v>
      </c>
      <c r="AQ204" s="89">
        <v>70</v>
      </c>
      <c r="AR204" s="89" t="s">
        <v>817</v>
      </c>
      <c r="AS204" s="89" t="s">
        <v>817</v>
      </c>
      <c r="AT204" s="89" t="s">
        <v>133</v>
      </c>
      <c r="AU204" s="89" t="s">
        <v>133</v>
      </c>
      <c r="AV204" s="89" t="s">
        <v>823</v>
      </c>
      <c r="AW204" s="89" t="s">
        <v>819</v>
      </c>
      <c r="AX204" s="89" t="s">
        <v>817</v>
      </c>
      <c r="AY204" s="89" t="s">
        <v>817</v>
      </c>
      <c r="AZ204" s="89" t="s">
        <v>133</v>
      </c>
    </row>
    <row r="205" spans="1:52" ht="12.75" customHeight="1" x14ac:dyDescent="0.25">
      <c r="A205" s="89">
        <v>2019</v>
      </c>
      <c r="B205" s="89">
        <v>1103831</v>
      </c>
      <c r="C205" s="89">
        <v>8</v>
      </c>
      <c r="D205" s="89">
        <v>1</v>
      </c>
      <c r="E205" s="89">
        <v>0</v>
      </c>
      <c r="F205" s="89">
        <v>0</v>
      </c>
      <c r="G205" s="89">
        <v>27</v>
      </c>
      <c r="H205" s="89">
        <v>3</v>
      </c>
      <c r="I205" s="89">
        <v>2</v>
      </c>
      <c r="J205" s="89">
        <v>0</v>
      </c>
      <c r="K205" s="89" t="s">
        <v>810</v>
      </c>
      <c r="L205" s="89" t="s">
        <v>811</v>
      </c>
      <c r="M205" s="89" t="s">
        <v>1218</v>
      </c>
      <c r="N205" s="89">
        <v>80100011</v>
      </c>
      <c r="O205" s="89" t="s">
        <v>1219</v>
      </c>
      <c r="P205" s="92">
        <v>8.1080110111011898E+26</v>
      </c>
      <c r="Q205" s="89">
        <v>555</v>
      </c>
      <c r="R205" s="89">
        <v>555</v>
      </c>
      <c r="S205" s="89">
        <v>555</v>
      </c>
      <c r="T205" s="89">
        <v>555</v>
      </c>
      <c r="U205" s="89">
        <v>555</v>
      </c>
      <c r="V205" s="89">
        <v>555</v>
      </c>
      <c r="W205" s="89">
        <v>555</v>
      </c>
      <c r="X205" s="89">
        <v>555</v>
      </c>
      <c r="Y205" s="89">
        <v>555</v>
      </c>
      <c r="Z205" s="89">
        <v>555</v>
      </c>
      <c r="AA205" s="89">
        <v>555</v>
      </c>
      <c r="AB205" s="89">
        <v>54.5</v>
      </c>
      <c r="AC205" s="89">
        <v>34.9</v>
      </c>
      <c r="AD205" s="89">
        <v>42.9</v>
      </c>
      <c r="AE205" s="89">
        <v>23</v>
      </c>
      <c r="AF205" s="89">
        <v>32</v>
      </c>
      <c r="AG205" s="89">
        <v>80</v>
      </c>
      <c r="AH205" s="89">
        <v>20</v>
      </c>
      <c r="AI205" s="89">
        <v>14</v>
      </c>
      <c r="AJ205" s="89">
        <v>70</v>
      </c>
      <c r="AK205" s="89">
        <v>0</v>
      </c>
      <c r="AL205" s="89">
        <v>61</v>
      </c>
      <c r="AM205" s="89">
        <v>59.1</v>
      </c>
      <c r="AN205" s="89">
        <v>71.7</v>
      </c>
      <c r="AO205" s="89">
        <v>60</v>
      </c>
      <c r="AP205" s="89">
        <v>100</v>
      </c>
      <c r="AQ205" s="89">
        <v>55</v>
      </c>
      <c r="AR205" s="89" t="s">
        <v>817</v>
      </c>
      <c r="AS205" s="89" t="s">
        <v>817</v>
      </c>
      <c r="AT205" s="89" t="s">
        <v>133</v>
      </c>
      <c r="AU205" s="89" t="s">
        <v>133</v>
      </c>
      <c r="AV205" s="89" t="s">
        <v>823</v>
      </c>
      <c r="AW205" s="89" t="s">
        <v>819</v>
      </c>
      <c r="AX205" s="89" t="s">
        <v>819</v>
      </c>
      <c r="AY205" s="89" t="s">
        <v>133</v>
      </c>
      <c r="AZ205" s="89" t="s">
        <v>817</v>
      </c>
    </row>
    <row r="206" spans="1:52" ht="12.75" customHeight="1" x14ac:dyDescent="0.25">
      <c r="A206" s="89">
        <v>2019</v>
      </c>
      <c r="B206" s="89">
        <v>1103831</v>
      </c>
      <c r="C206" s="89">
        <v>8</v>
      </c>
      <c r="D206" s="89">
        <v>1</v>
      </c>
      <c r="E206" s="89">
        <v>0</v>
      </c>
      <c r="F206" s="89">
        <v>0</v>
      </c>
      <c r="G206" s="89">
        <v>27</v>
      </c>
      <c r="H206" s="89">
        <v>3</v>
      </c>
      <c r="I206" s="89">
        <v>2</v>
      </c>
      <c r="J206" s="89">
        <v>0</v>
      </c>
      <c r="K206" s="89" t="s">
        <v>810</v>
      </c>
      <c r="L206" s="89" t="s">
        <v>811</v>
      </c>
      <c r="M206" s="89" t="s">
        <v>911</v>
      </c>
      <c r="N206" s="89">
        <v>81110111</v>
      </c>
      <c r="O206" s="89" t="s">
        <v>1220</v>
      </c>
      <c r="P206" s="92">
        <v>8.0180001010011905E+26</v>
      </c>
      <c r="Q206" s="89">
        <v>555</v>
      </c>
      <c r="R206" s="89">
        <v>555</v>
      </c>
      <c r="S206" s="89">
        <v>555</v>
      </c>
      <c r="T206" s="89">
        <v>555</v>
      </c>
      <c r="U206" s="89">
        <v>555</v>
      </c>
      <c r="V206" s="89">
        <v>555</v>
      </c>
      <c r="W206" s="89">
        <v>555</v>
      </c>
      <c r="X206" s="89">
        <v>555</v>
      </c>
      <c r="Y206" s="89">
        <v>555</v>
      </c>
      <c r="Z206" s="89">
        <v>555</v>
      </c>
      <c r="AA206" s="89">
        <v>555</v>
      </c>
      <c r="AB206" s="89">
        <v>54.5</v>
      </c>
      <c r="AC206" s="89">
        <v>64.2</v>
      </c>
      <c r="AD206" s="89">
        <v>85.7</v>
      </c>
      <c r="AE206" s="89">
        <v>32</v>
      </c>
      <c r="AF206" s="89">
        <v>10</v>
      </c>
      <c r="AG206" s="89">
        <v>50</v>
      </c>
      <c r="AH206" s="89">
        <v>0</v>
      </c>
      <c r="AI206" s="89">
        <v>54</v>
      </c>
      <c r="AJ206" s="89">
        <v>70</v>
      </c>
      <c r="AK206" s="89">
        <v>50</v>
      </c>
      <c r="AL206" s="89">
        <v>51.2</v>
      </c>
      <c r="AM206" s="89">
        <v>50</v>
      </c>
      <c r="AN206" s="89">
        <v>58.3</v>
      </c>
      <c r="AO206" s="89">
        <v>60</v>
      </c>
      <c r="AP206" s="89">
        <v>45</v>
      </c>
      <c r="AQ206" s="89">
        <v>70</v>
      </c>
      <c r="AR206" s="89" t="s">
        <v>133</v>
      </c>
      <c r="AS206" s="89" t="s">
        <v>133</v>
      </c>
      <c r="AT206" s="89" t="s">
        <v>819</v>
      </c>
      <c r="AU206" s="89" t="s">
        <v>819</v>
      </c>
      <c r="AV206" s="89" t="s">
        <v>819</v>
      </c>
      <c r="AW206" s="89" t="s">
        <v>133</v>
      </c>
      <c r="AX206" s="89" t="s">
        <v>819</v>
      </c>
      <c r="AY206" s="89" t="s">
        <v>817</v>
      </c>
      <c r="AZ206" s="89" t="s">
        <v>133</v>
      </c>
    </row>
    <row r="207" spans="1:52" ht="12.75" customHeight="1" x14ac:dyDescent="0.25">
      <c r="A207" s="89">
        <v>2019</v>
      </c>
      <c r="B207" s="89">
        <v>1181819</v>
      </c>
      <c r="C207" s="89">
        <v>8</v>
      </c>
      <c r="D207" s="89">
        <v>1</v>
      </c>
      <c r="E207" s="89">
        <v>0</v>
      </c>
      <c r="F207" s="89">
        <v>0</v>
      </c>
      <c r="G207" s="89">
        <v>27</v>
      </c>
      <c r="H207" s="89">
        <v>0</v>
      </c>
      <c r="I207" s="89">
        <v>2</v>
      </c>
      <c r="J207" s="89">
        <v>0</v>
      </c>
      <c r="K207" s="89" t="s">
        <v>810</v>
      </c>
      <c r="L207" s="89" t="s">
        <v>829</v>
      </c>
      <c r="M207" s="89" t="s">
        <v>1221</v>
      </c>
      <c r="N207" s="89">
        <v>81110100</v>
      </c>
      <c r="O207" s="89" t="s">
        <v>1222</v>
      </c>
      <c r="P207" s="92">
        <v>1.11111000011111E+25</v>
      </c>
      <c r="Q207" s="89">
        <v>555</v>
      </c>
      <c r="R207" s="89">
        <v>555</v>
      </c>
      <c r="S207" s="89">
        <v>555</v>
      </c>
      <c r="T207" s="89">
        <v>555</v>
      </c>
      <c r="U207" s="89">
        <v>555</v>
      </c>
      <c r="V207" s="89">
        <v>555</v>
      </c>
      <c r="W207" s="89">
        <v>555</v>
      </c>
      <c r="X207" s="89">
        <v>333</v>
      </c>
      <c r="Y207" s="89">
        <v>555</v>
      </c>
      <c r="Z207" s="89">
        <v>555</v>
      </c>
      <c r="AA207" s="89">
        <v>555</v>
      </c>
      <c r="AB207" s="89">
        <v>54.5</v>
      </c>
      <c r="AC207" s="89">
        <v>39.700000000000003</v>
      </c>
      <c r="AD207" s="89">
        <v>57.1</v>
      </c>
      <c r="AE207" s="89">
        <v>13.5</v>
      </c>
      <c r="AF207" s="89">
        <v>27</v>
      </c>
      <c r="AG207" s="89">
        <v>55</v>
      </c>
      <c r="AH207" s="89">
        <v>20</v>
      </c>
      <c r="AI207" s="89">
        <v>0</v>
      </c>
      <c r="AJ207" s="89">
        <v>0</v>
      </c>
      <c r="AK207" s="89">
        <v>0</v>
      </c>
      <c r="AL207" s="89">
        <v>59.4</v>
      </c>
      <c r="AM207" s="89">
        <v>64</v>
      </c>
      <c r="AN207" s="89">
        <v>33.299999999999997</v>
      </c>
      <c r="AO207" s="89">
        <v>50</v>
      </c>
      <c r="AP207" s="89">
        <v>10</v>
      </c>
      <c r="AQ207" s="89">
        <v>40</v>
      </c>
      <c r="AR207" s="89" t="s">
        <v>133</v>
      </c>
      <c r="AS207" s="89" t="s">
        <v>133</v>
      </c>
      <c r="AT207" s="89" t="s">
        <v>823</v>
      </c>
      <c r="AU207" s="89" t="s">
        <v>819</v>
      </c>
      <c r="AV207" s="89" t="s">
        <v>819</v>
      </c>
      <c r="AW207" s="89" t="s">
        <v>133</v>
      </c>
      <c r="AX207" s="89" t="s">
        <v>819</v>
      </c>
      <c r="AY207" s="89" t="s">
        <v>817</v>
      </c>
      <c r="AZ207" s="89" t="s">
        <v>817</v>
      </c>
    </row>
    <row r="208" spans="1:52" ht="12.75" customHeight="1" x14ac:dyDescent="0.25">
      <c r="A208" s="89">
        <v>2019</v>
      </c>
      <c r="B208" s="89">
        <v>1181819</v>
      </c>
      <c r="C208" s="89">
        <v>8</v>
      </c>
      <c r="D208" s="89">
        <v>1</v>
      </c>
      <c r="E208" s="89">
        <v>0</v>
      </c>
      <c r="F208" s="89">
        <v>0</v>
      </c>
      <c r="G208" s="89">
        <v>27</v>
      </c>
      <c r="H208" s="89">
        <v>0</v>
      </c>
      <c r="I208" s="89">
        <v>2</v>
      </c>
      <c r="J208" s="89">
        <v>0</v>
      </c>
      <c r="K208" s="89" t="s">
        <v>810</v>
      </c>
      <c r="L208" s="89" t="s">
        <v>829</v>
      </c>
      <c r="M208" s="89" t="s">
        <v>1223</v>
      </c>
      <c r="N208" s="89">
        <v>81100010</v>
      </c>
      <c r="O208" s="89" t="s">
        <v>1224</v>
      </c>
      <c r="P208" s="92">
        <v>1.11101111110011E+26</v>
      </c>
      <c r="Q208" s="89">
        <v>555</v>
      </c>
      <c r="R208" s="89">
        <v>555</v>
      </c>
      <c r="S208" s="89">
        <v>555</v>
      </c>
      <c r="T208" s="89">
        <v>555</v>
      </c>
      <c r="U208" s="89">
        <v>555</v>
      </c>
      <c r="V208" s="89">
        <v>555</v>
      </c>
      <c r="W208" s="89">
        <v>555</v>
      </c>
      <c r="X208" s="89">
        <v>555</v>
      </c>
      <c r="Y208" s="89">
        <v>555</v>
      </c>
      <c r="Z208" s="89">
        <v>555</v>
      </c>
      <c r="AA208" s="89">
        <v>555</v>
      </c>
      <c r="AB208" s="89">
        <v>54.6</v>
      </c>
      <c r="AC208" s="89">
        <v>39.299999999999997</v>
      </c>
      <c r="AD208" s="89">
        <v>42.9</v>
      </c>
      <c r="AE208" s="89">
        <v>34</v>
      </c>
      <c r="AF208" s="89">
        <v>39</v>
      </c>
      <c r="AG208" s="89">
        <v>35</v>
      </c>
      <c r="AH208" s="89">
        <v>40</v>
      </c>
      <c r="AI208" s="89">
        <v>29</v>
      </c>
      <c r="AJ208" s="89">
        <v>45</v>
      </c>
      <c r="AK208" s="89">
        <v>25</v>
      </c>
      <c r="AL208" s="89">
        <v>59.7</v>
      </c>
      <c r="AM208" s="89">
        <v>64</v>
      </c>
      <c r="AN208" s="89">
        <v>35</v>
      </c>
      <c r="AO208" s="89">
        <v>25</v>
      </c>
      <c r="AP208" s="89">
        <v>10</v>
      </c>
      <c r="AQ208" s="89">
        <v>70</v>
      </c>
      <c r="AR208" s="89" t="s">
        <v>133</v>
      </c>
      <c r="AS208" s="89" t="s">
        <v>133</v>
      </c>
      <c r="AT208" s="89" t="s">
        <v>133</v>
      </c>
      <c r="AU208" s="89" t="s">
        <v>819</v>
      </c>
      <c r="AV208" s="89" t="s">
        <v>819</v>
      </c>
      <c r="AW208" s="89" t="s">
        <v>819</v>
      </c>
      <c r="AX208" s="89" t="s">
        <v>818</v>
      </c>
      <c r="AY208" s="89" t="s">
        <v>818</v>
      </c>
      <c r="AZ208" s="89" t="s">
        <v>823</v>
      </c>
    </row>
    <row r="209" spans="1:52" ht="12.75" customHeight="1" x14ac:dyDescent="0.25">
      <c r="A209" s="89">
        <v>2019</v>
      </c>
      <c r="B209" s="89">
        <v>121880</v>
      </c>
      <c r="C209" s="89">
        <v>8</v>
      </c>
      <c r="D209" s="89">
        <v>1</v>
      </c>
      <c r="E209" s="89">
        <v>0</v>
      </c>
      <c r="F209" s="89">
        <v>0</v>
      </c>
      <c r="G209" s="89">
        <v>27</v>
      </c>
      <c r="H209" s="89">
        <v>0</v>
      </c>
      <c r="I209" s="89">
        <v>4</v>
      </c>
      <c r="J209" s="89">
        <v>0</v>
      </c>
      <c r="K209" s="89" t="s">
        <v>810</v>
      </c>
      <c r="L209" s="89" t="s">
        <v>814</v>
      </c>
      <c r="M209" s="89" t="s">
        <v>1225</v>
      </c>
      <c r="N209" s="89">
        <v>81110011</v>
      </c>
      <c r="O209" s="89" t="s">
        <v>1226</v>
      </c>
      <c r="P209" s="92">
        <v>9.0191091011101098E+25</v>
      </c>
      <c r="Q209" s="89">
        <v>555</v>
      </c>
      <c r="R209" s="89">
        <v>555</v>
      </c>
      <c r="S209" s="89">
        <v>555</v>
      </c>
      <c r="T209" s="89">
        <v>555</v>
      </c>
      <c r="U209" s="89">
        <v>555</v>
      </c>
      <c r="V209" s="89">
        <v>555</v>
      </c>
      <c r="W209" s="89">
        <v>555</v>
      </c>
      <c r="X209" s="89">
        <v>555</v>
      </c>
      <c r="Y209" s="89">
        <v>555</v>
      </c>
      <c r="Z209" s="89">
        <v>555</v>
      </c>
      <c r="AA209" s="89">
        <v>555</v>
      </c>
      <c r="AB209" s="89">
        <v>55</v>
      </c>
      <c r="AC209" s="89">
        <v>60.8</v>
      </c>
      <c r="AD209" s="89">
        <v>71.400000000000006</v>
      </c>
      <c r="AE209" s="89">
        <v>45</v>
      </c>
      <c r="AF209" s="89">
        <v>32</v>
      </c>
      <c r="AG209" s="89">
        <v>80</v>
      </c>
      <c r="AH209" s="89">
        <v>20</v>
      </c>
      <c r="AI209" s="89">
        <v>58</v>
      </c>
      <c r="AJ209" s="89">
        <v>90</v>
      </c>
      <c r="AK209" s="89">
        <v>50</v>
      </c>
      <c r="AL209" s="89">
        <v>53.1</v>
      </c>
      <c r="AM209" s="89">
        <v>47.8</v>
      </c>
      <c r="AN209" s="89">
        <v>83.3</v>
      </c>
      <c r="AO209" s="89">
        <v>100</v>
      </c>
      <c r="AP209" s="89">
        <v>100</v>
      </c>
      <c r="AQ209" s="89">
        <v>50</v>
      </c>
      <c r="AR209" s="89" t="s">
        <v>133</v>
      </c>
      <c r="AS209" s="89" t="s">
        <v>817</v>
      </c>
      <c r="AT209" s="89" t="s">
        <v>823</v>
      </c>
      <c r="AU209" s="89" t="s">
        <v>819</v>
      </c>
      <c r="AV209" s="89" t="s">
        <v>819</v>
      </c>
      <c r="AW209" s="89" t="s">
        <v>819</v>
      </c>
      <c r="AX209" s="89" t="s">
        <v>817</v>
      </c>
      <c r="AY209" s="89" t="s">
        <v>819</v>
      </c>
      <c r="AZ209" s="89" t="s">
        <v>818</v>
      </c>
    </row>
    <row r="210" spans="1:52" ht="12.75" customHeight="1" x14ac:dyDescent="0.25">
      <c r="A210" s="89">
        <v>2019</v>
      </c>
      <c r="B210" s="89">
        <v>1117583</v>
      </c>
      <c r="C210" s="89">
        <v>8</v>
      </c>
      <c r="D210" s="89">
        <v>1</v>
      </c>
      <c r="E210" s="89">
        <v>0</v>
      </c>
      <c r="F210" s="89">
        <v>0</v>
      </c>
      <c r="G210" s="89">
        <v>27</v>
      </c>
      <c r="H210" s="89">
        <v>3</v>
      </c>
      <c r="I210" s="89">
        <v>2</v>
      </c>
      <c r="J210" s="89">
        <v>0</v>
      </c>
      <c r="K210" s="89" t="s">
        <v>810</v>
      </c>
      <c r="L210" s="89" t="s">
        <v>811</v>
      </c>
      <c r="M210" s="89" t="s">
        <v>1227</v>
      </c>
      <c r="N210" s="89">
        <v>80110111</v>
      </c>
      <c r="O210" s="89" t="s">
        <v>1228</v>
      </c>
      <c r="P210" s="92">
        <v>8.1081010110001906E+26</v>
      </c>
      <c r="Q210" s="89">
        <v>555</v>
      </c>
      <c r="R210" s="89">
        <v>555</v>
      </c>
      <c r="S210" s="89">
        <v>555</v>
      </c>
      <c r="T210" s="89">
        <v>555</v>
      </c>
      <c r="U210" s="89">
        <v>555</v>
      </c>
      <c r="V210" s="89">
        <v>555</v>
      </c>
      <c r="W210" s="89">
        <v>555</v>
      </c>
      <c r="X210" s="89">
        <v>555</v>
      </c>
      <c r="Y210" s="89">
        <v>555</v>
      </c>
      <c r="Z210" s="89">
        <v>555</v>
      </c>
      <c r="AA210" s="89">
        <v>555</v>
      </c>
      <c r="AB210" s="89">
        <v>55.1</v>
      </c>
      <c r="AC210" s="89">
        <v>50.4</v>
      </c>
      <c r="AD210" s="89">
        <v>71.400000000000006</v>
      </c>
      <c r="AE210" s="89">
        <v>19</v>
      </c>
      <c r="AF210" s="89">
        <v>29</v>
      </c>
      <c r="AG210" s="89">
        <v>65</v>
      </c>
      <c r="AH210" s="89">
        <v>20</v>
      </c>
      <c r="AI210" s="89">
        <v>9</v>
      </c>
      <c r="AJ210" s="89">
        <v>45</v>
      </c>
      <c r="AK210" s="89">
        <v>0</v>
      </c>
      <c r="AL210" s="89">
        <v>56.6</v>
      </c>
      <c r="AM210" s="89">
        <v>54.5</v>
      </c>
      <c r="AN210" s="89">
        <v>68.3</v>
      </c>
      <c r="AO210" s="89">
        <v>60</v>
      </c>
      <c r="AP210" s="89">
        <v>90</v>
      </c>
      <c r="AQ210" s="89">
        <v>55</v>
      </c>
      <c r="AR210" s="89" t="s">
        <v>817</v>
      </c>
      <c r="AS210" s="89" t="s">
        <v>133</v>
      </c>
      <c r="AT210" s="89" t="s">
        <v>133</v>
      </c>
      <c r="AU210" s="89" t="s">
        <v>819</v>
      </c>
      <c r="AV210" s="89" t="s">
        <v>819</v>
      </c>
      <c r="AW210" s="89" t="s">
        <v>133</v>
      </c>
      <c r="AX210" s="89" t="s">
        <v>133</v>
      </c>
      <c r="AY210" s="89" t="s">
        <v>817</v>
      </c>
      <c r="AZ210" s="89" t="s">
        <v>133</v>
      </c>
    </row>
    <row r="211" spans="1:52" ht="12.75" customHeight="1" x14ac:dyDescent="0.25">
      <c r="A211" s="89">
        <v>2019</v>
      </c>
      <c r="B211" s="89">
        <v>88399</v>
      </c>
      <c r="C211" s="89">
        <v>8</v>
      </c>
      <c r="D211" s="89">
        <v>1</v>
      </c>
      <c r="E211" s="89">
        <v>0</v>
      </c>
      <c r="F211" s="89">
        <v>0</v>
      </c>
      <c r="G211" s="89">
        <v>27</v>
      </c>
      <c r="H211" s="89">
        <v>5</v>
      </c>
      <c r="I211" s="89">
        <v>3</v>
      </c>
      <c r="J211" s="89">
        <v>0</v>
      </c>
      <c r="K211" s="89" t="s">
        <v>810</v>
      </c>
      <c r="L211" s="89" t="s">
        <v>820</v>
      </c>
      <c r="M211" s="89" t="s">
        <v>1229</v>
      </c>
      <c r="N211" s="89">
        <v>80100111</v>
      </c>
      <c r="O211" s="89" t="s">
        <v>1230</v>
      </c>
      <c r="P211" s="92">
        <v>8.0901019001018105E+26</v>
      </c>
      <c r="Q211" s="89">
        <v>555</v>
      </c>
      <c r="R211" s="89">
        <v>555</v>
      </c>
      <c r="S211" s="89">
        <v>555</v>
      </c>
      <c r="T211" s="89">
        <v>555</v>
      </c>
      <c r="U211" s="89">
        <v>555</v>
      </c>
      <c r="V211" s="89">
        <v>555</v>
      </c>
      <c r="W211" s="89">
        <v>555</v>
      </c>
      <c r="X211" s="89">
        <v>555</v>
      </c>
      <c r="Y211" s="89">
        <v>555</v>
      </c>
      <c r="Z211" s="89">
        <v>333</v>
      </c>
      <c r="AA211" s="89">
        <v>555</v>
      </c>
      <c r="AB211" s="89">
        <v>55.2</v>
      </c>
      <c r="AC211" s="89">
        <v>58.1</v>
      </c>
      <c r="AD211" s="89">
        <v>57.1</v>
      </c>
      <c r="AE211" s="89">
        <v>59.5</v>
      </c>
      <c r="AF211" s="89">
        <v>47</v>
      </c>
      <c r="AG211" s="89">
        <v>75</v>
      </c>
      <c r="AH211" s="89">
        <v>40</v>
      </c>
      <c r="AI211" s="89">
        <v>72</v>
      </c>
      <c r="AJ211" s="89">
        <v>60</v>
      </c>
      <c r="AK211" s="89">
        <v>75</v>
      </c>
      <c r="AL211" s="89">
        <v>54.2</v>
      </c>
      <c r="AM211" s="89">
        <v>57.9</v>
      </c>
      <c r="AN211" s="89">
        <v>33.299999999999997</v>
      </c>
      <c r="AO211" s="89">
        <v>30</v>
      </c>
      <c r="AP211" s="89">
        <v>0</v>
      </c>
      <c r="AQ211" s="89">
        <v>70</v>
      </c>
      <c r="AR211" s="89" t="s">
        <v>818</v>
      </c>
      <c r="AS211" s="89" t="s">
        <v>818</v>
      </c>
      <c r="AT211" s="89" t="s">
        <v>133</v>
      </c>
      <c r="AU211" s="89" t="s">
        <v>819</v>
      </c>
      <c r="AV211" s="89" t="s">
        <v>819</v>
      </c>
      <c r="AW211" s="89" t="s">
        <v>133</v>
      </c>
      <c r="AX211" s="89" t="s">
        <v>819</v>
      </c>
      <c r="AY211" s="89" t="s">
        <v>817</v>
      </c>
      <c r="AZ211" s="89" t="s">
        <v>817</v>
      </c>
    </row>
    <row r="212" spans="1:52" ht="12.75" customHeight="1" x14ac:dyDescent="0.25">
      <c r="A212" s="89">
        <v>2019</v>
      </c>
      <c r="B212" s="89">
        <v>121880</v>
      </c>
      <c r="C212" s="89">
        <v>8</v>
      </c>
      <c r="D212" s="89">
        <v>1</v>
      </c>
      <c r="E212" s="89">
        <v>0</v>
      </c>
      <c r="F212" s="89">
        <v>0</v>
      </c>
      <c r="G212" s="89">
        <v>27</v>
      </c>
      <c r="H212" s="89">
        <v>0</v>
      </c>
      <c r="I212" s="89">
        <v>4</v>
      </c>
      <c r="J212" s="89">
        <v>0</v>
      </c>
      <c r="K212" s="89" t="s">
        <v>810</v>
      </c>
      <c r="L212" s="89" t="s">
        <v>814</v>
      </c>
      <c r="M212" s="89" t="s">
        <v>1231</v>
      </c>
      <c r="N212" s="89">
        <v>81110110</v>
      </c>
      <c r="O212" s="89" t="s">
        <v>1232</v>
      </c>
      <c r="P212" s="92">
        <v>9.0190191100101103E+25</v>
      </c>
      <c r="Q212" s="89">
        <v>555</v>
      </c>
      <c r="R212" s="89">
        <v>555</v>
      </c>
      <c r="S212" s="89">
        <v>555</v>
      </c>
      <c r="T212" s="89">
        <v>555</v>
      </c>
      <c r="U212" s="89">
        <v>555</v>
      </c>
      <c r="V212" s="89">
        <v>555</v>
      </c>
      <c r="W212" s="89">
        <v>555</v>
      </c>
      <c r="X212" s="89">
        <v>555</v>
      </c>
      <c r="Y212" s="89">
        <v>555</v>
      </c>
      <c r="Z212" s="89">
        <v>555</v>
      </c>
      <c r="AA212" s="89">
        <v>555</v>
      </c>
      <c r="AB212" s="89">
        <v>55.3</v>
      </c>
      <c r="AC212" s="89">
        <v>58</v>
      </c>
      <c r="AD212" s="89">
        <v>71.400000000000006</v>
      </c>
      <c r="AE212" s="89">
        <v>38</v>
      </c>
      <c r="AF212" s="89">
        <v>40</v>
      </c>
      <c r="AG212" s="89">
        <v>40</v>
      </c>
      <c r="AH212" s="89">
        <v>40</v>
      </c>
      <c r="AI212" s="89">
        <v>36</v>
      </c>
      <c r="AJ212" s="89">
        <v>80</v>
      </c>
      <c r="AK212" s="89">
        <v>25</v>
      </c>
      <c r="AL212" s="89">
        <v>54.4</v>
      </c>
      <c r="AM212" s="89">
        <v>52.2</v>
      </c>
      <c r="AN212" s="89">
        <v>66.7</v>
      </c>
      <c r="AO212" s="89">
        <v>20</v>
      </c>
      <c r="AP212" s="89">
        <v>80</v>
      </c>
      <c r="AQ212" s="89">
        <v>100</v>
      </c>
      <c r="AR212" s="89" t="s">
        <v>817</v>
      </c>
      <c r="AS212" s="89" t="s">
        <v>133</v>
      </c>
      <c r="AT212" s="89" t="s">
        <v>133</v>
      </c>
      <c r="AU212" s="89" t="s">
        <v>817</v>
      </c>
      <c r="AV212" s="89" t="s">
        <v>133</v>
      </c>
      <c r="AW212" s="89" t="s">
        <v>133</v>
      </c>
      <c r="AX212" s="89" t="s">
        <v>819</v>
      </c>
      <c r="AY212" s="89" t="s">
        <v>817</v>
      </c>
      <c r="AZ212" s="89" t="s">
        <v>819</v>
      </c>
    </row>
    <row r="213" spans="1:52" ht="12.75" customHeight="1" x14ac:dyDescent="0.25">
      <c r="A213" s="89">
        <v>2019</v>
      </c>
      <c r="B213" s="89">
        <v>121884</v>
      </c>
      <c r="C213" s="89">
        <v>8</v>
      </c>
      <c r="D213" s="89">
        <v>1</v>
      </c>
      <c r="E213" s="89">
        <v>0</v>
      </c>
      <c r="F213" s="89">
        <v>0</v>
      </c>
      <c r="G213" s="89">
        <v>27</v>
      </c>
      <c r="H213" s="89">
        <v>1</v>
      </c>
      <c r="I213" s="89">
        <v>3</v>
      </c>
      <c r="J213" s="89">
        <v>0</v>
      </c>
      <c r="K213" s="89" t="s">
        <v>810</v>
      </c>
      <c r="L213" s="89" t="s">
        <v>851</v>
      </c>
      <c r="M213" s="89" t="s">
        <v>1233</v>
      </c>
      <c r="N213" s="89">
        <v>81100011</v>
      </c>
      <c r="O213" s="89" t="s">
        <v>1234</v>
      </c>
      <c r="P213" s="92">
        <v>1.1111101101181E+23</v>
      </c>
      <c r="Q213" s="89">
        <v>555</v>
      </c>
      <c r="R213" s="89">
        <v>555</v>
      </c>
      <c r="S213" s="89">
        <v>555</v>
      </c>
      <c r="T213" s="89">
        <v>555</v>
      </c>
      <c r="U213" s="89">
        <v>555</v>
      </c>
      <c r="V213" s="89">
        <v>555</v>
      </c>
      <c r="W213" s="89">
        <v>555</v>
      </c>
      <c r="X213" s="89">
        <v>555</v>
      </c>
      <c r="Y213" s="89">
        <v>555</v>
      </c>
      <c r="Z213" s="89">
        <v>555</v>
      </c>
      <c r="AA213" s="89">
        <v>555</v>
      </c>
      <c r="AB213" s="89">
        <v>55.3</v>
      </c>
      <c r="AC213" s="89">
        <v>44.9</v>
      </c>
      <c r="AD213" s="89">
        <v>57.1</v>
      </c>
      <c r="AE213" s="89">
        <v>26.5</v>
      </c>
      <c r="AF213" s="89">
        <v>15</v>
      </c>
      <c r="AG213" s="89">
        <v>75</v>
      </c>
      <c r="AH213" s="89">
        <v>0</v>
      </c>
      <c r="AI213" s="89">
        <v>38</v>
      </c>
      <c r="AJ213" s="89">
        <v>90</v>
      </c>
      <c r="AK213" s="89">
        <v>25</v>
      </c>
      <c r="AL213" s="89">
        <v>58.8</v>
      </c>
      <c r="AM213" s="89">
        <v>60.9</v>
      </c>
      <c r="AN213" s="89">
        <v>46.7</v>
      </c>
      <c r="AO213" s="89">
        <v>40</v>
      </c>
      <c r="AP213" s="89">
        <v>100</v>
      </c>
      <c r="AQ213" s="89">
        <v>0</v>
      </c>
      <c r="AR213" s="89" t="s">
        <v>133</v>
      </c>
      <c r="AS213" s="89" t="s">
        <v>817</v>
      </c>
      <c r="AT213" s="89" t="s">
        <v>133</v>
      </c>
      <c r="AU213" s="89" t="s">
        <v>819</v>
      </c>
      <c r="AV213" s="89" t="s">
        <v>819</v>
      </c>
      <c r="AW213" s="89" t="s">
        <v>819</v>
      </c>
      <c r="AX213" s="89" t="s">
        <v>819</v>
      </c>
      <c r="AY213" s="89" t="s">
        <v>817</v>
      </c>
      <c r="AZ213" s="89" t="s">
        <v>817</v>
      </c>
    </row>
    <row r="214" spans="1:52" ht="12.75" customHeight="1" x14ac:dyDescent="0.25">
      <c r="A214" s="89">
        <v>2019</v>
      </c>
      <c r="B214" s="89">
        <v>1319229</v>
      </c>
      <c r="C214" s="89">
        <v>8</v>
      </c>
      <c r="D214" s="89">
        <v>1</v>
      </c>
      <c r="E214" s="89">
        <v>0</v>
      </c>
      <c r="F214" s="89">
        <v>0</v>
      </c>
      <c r="G214" s="89">
        <v>27</v>
      </c>
      <c r="H214" s="89">
        <v>3</v>
      </c>
      <c r="I214" s="89">
        <v>4</v>
      </c>
      <c r="J214" s="89">
        <v>0</v>
      </c>
      <c r="K214" s="89" t="s">
        <v>810</v>
      </c>
      <c r="L214" s="89" t="s">
        <v>824</v>
      </c>
      <c r="M214" s="89" t="s">
        <v>1235</v>
      </c>
      <c r="N214" s="89">
        <v>81010111</v>
      </c>
      <c r="O214" s="89" t="s">
        <v>1236</v>
      </c>
      <c r="P214" s="92">
        <v>8.1101100911089098E+26</v>
      </c>
      <c r="Q214" s="89">
        <v>555</v>
      </c>
      <c r="R214" s="89">
        <v>555</v>
      </c>
      <c r="S214" s="89">
        <v>555</v>
      </c>
      <c r="T214" s="89">
        <v>555</v>
      </c>
      <c r="U214" s="89">
        <v>555</v>
      </c>
      <c r="V214" s="89">
        <v>555</v>
      </c>
      <c r="W214" s="89">
        <v>555</v>
      </c>
      <c r="X214" s="89">
        <v>555</v>
      </c>
      <c r="Y214" s="89">
        <v>555</v>
      </c>
      <c r="Z214" s="89">
        <v>666</v>
      </c>
      <c r="AA214" s="89">
        <v>555</v>
      </c>
      <c r="AB214" s="89">
        <v>55.3</v>
      </c>
      <c r="AC214" s="89">
        <v>47.6</v>
      </c>
      <c r="AD214" s="89">
        <v>71.400000000000006</v>
      </c>
      <c r="AE214" s="89">
        <v>12</v>
      </c>
      <c r="AF214" s="89">
        <v>14</v>
      </c>
      <c r="AG214" s="89">
        <v>70</v>
      </c>
      <c r="AH214" s="89">
        <v>0</v>
      </c>
      <c r="AI214" s="89">
        <v>10</v>
      </c>
      <c r="AJ214" s="89">
        <v>50</v>
      </c>
      <c r="AK214" s="89">
        <v>0</v>
      </c>
      <c r="AL214" s="89">
        <v>57.9</v>
      </c>
      <c r="AM214" s="89">
        <v>65</v>
      </c>
      <c r="AN214" s="89">
        <v>17.5</v>
      </c>
      <c r="AO214" s="89">
        <v>25</v>
      </c>
      <c r="AP214" s="89">
        <v>0</v>
      </c>
      <c r="AQ214" s="89">
        <v>10</v>
      </c>
      <c r="AR214" s="89" t="s">
        <v>133</v>
      </c>
      <c r="AS214" s="89" t="s">
        <v>133</v>
      </c>
      <c r="AT214" s="89" t="s">
        <v>133</v>
      </c>
      <c r="AU214" s="89" t="s">
        <v>819</v>
      </c>
      <c r="AV214" s="89" t="s">
        <v>819</v>
      </c>
      <c r="AW214" s="89" t="s">
        <v>819</v>
      </c>
      <c r="AX214" s="89" t="s">
        <v>133</v>
      </c>
      <c r="AY214" s="89" t="s">
        <v>817</v>
      </c>
      <c r="AZ214" s="89" t="s">
        <v>817</v>
      </c>
    </row>
    <row r="215" spans="1:52" ht="12.75" customHeight="1" x14ac:dyDescent="0.25">
      <c r="A215" s="89">
        <v>2019</v>
      </c>
      <c r="B215" s="89">
        <v>102499</v>
      </c>
      <c r="C215" s="89">
        <v>8</v>
      </c>
      <c r="D215" s="89">
        <v>1</v>
      </c>
      <c r="E215" s="89">
        <v>0</v>
      </c>
      <c r="F215" s="89">
        <v>0</v>
      </c>
      <c r="G215" s="89">
        <v>27</v>
      </c>
      <c r="H215" s="89">
        <v>1</v>
      </c>
      <c r="I215" s="89">
        <v>5</v>
      </c>
      <c r="J215" s="89">
        <v>0</v>
      </c>
      <c r="K215" s="89" t="s">
        <v>810</v>
      </c>
      <c r="L215" s="89" t="s">
        <v>846</v>
      </c>
      <c r="M215" s="89" t="s">
        <v>1237</v>
      </c>
      <c r="N215" s="89">
        <v>80111111</v>
      </c>
      <c r="O215" s="89" t="s">
        <v>1238</v>
      </c>
      <c r="P215" s="92">
        <v>1.9000911111101199E+26</v>
      </c>
      <c r="Q215" s="89">
        <v>555</v>
      </c>
      <c r="R215" s="89">
        <v>555</v>
      </c>
      <c r="S215" s="89">
        <v>555</v>
      </c>
      <c r="T215" s="89">
        <v>555</v>
      </c>
      <c r="U215" s="89">
        <v>555</v>
      </c>
      <c r="V215" s="89">
        <v>555</v>
      </c>
      <c r="W215" s="89">
        <v>555</v>
      </c>
      <c r="X215" s="89">
        <v>555</v>
      </c>
      <c r="Y215" s="89">
        <v>555</v>
      </c>
      <c r="Z215" s="89">
        <v>333</v>
      </c>
      <c r="AA215" s="89">
        <v>333</v>
      </c>
      <c r="AB215" s="89">
        <v>55.5</v>
      </c>
      <c r="AC215" s="89">
        <v>62.6</v>
      </c>
      <c r="AD215" s="89">
        <v>85.7</v>
      </c>
      <c r="AE215" s="89">
        <v>28</v>
      </c>
      <c r="AF215" s="89">
        <v>7</v>
      </c>
      <c r="AG215" s="89">
        <v>35</v>
      </c>
      <c r="AH215" s="89">
        <v>0</v>
      </c>
      <c r="AI215" s="89">
        <v>49</v>
      </c>
      <c r="AJ215" s="89">
        <v>45</v>
      </c>
      <c r="AK215" s="89">
        <v>50</v>
      </c>
      <c r="AL215" s="89">
        <v>53.1</v>
      </c>
      <c r="AM215" s="89">
        <v>61.9</v>
      </c>
      <c r="AN215" s="89">
        <v>3.3</v>
      </c>
      <c r="AO215" s="89">
        <v>10</v>
      </c>
      <c r="AP215" s="89">
        <v>0</v>
      </c>
      <c r="AQ215" s="89">
        <v>0</v>
      </c>
      <c r="AR215" s="89" t="s">
        <v>817</v>
      </c>
      <c r="AS215" s="89" t="s">
        <v>817</v>
      </c>
      <c r="AT215" s="89" t="s">
        <v>819</v>
      </c>
      <c r="AU215" s="89" t="s">
        <v>133</v>
      </c>
      <c r="AV215" s="89" t="s">
        <v>819</v>
      </c>
      <c r="AW215" s="89" t="s">
        <v>133</v>
      </c>
      <c r="AX215" s="89" t="s">
        <v>819</v>
      </c>
      <c r="AY215" s="89" t="s">
        <v>817</v>
      </c>
      <c r="AZ215" s="89" t="s">
        <v>817</v>
      </c>
    </row>
    <row r="216" spans="1:52" ht="12.75" customHeight="1" x14ac:dyDescent="0.25">
      <c r="A216" s="89">
        <v>2019</v>
      </c>
      <c r="B216" s="89">
        <v>121880</v>
      </c>
      <c r="C216" s="89">
        <v>8</v>
      </c>
      <c r="D216" s="89">
        <v>1</v>
      </c>
      <c r="E216" s="89">
        <v>0</v>
      </c>
      <c r="F216" s="89">
        <v>0</v>
      </c>
      <c r="G216" s="89">
        <v>27</v>
      </c>
      <c r="H216" s="89">
        <v>0</v>
      </c>
      <c r="I216" s="89">
        <v>4</v>
      </c>
      <c r="J216" s="89">
        <v>0</v>
      </c>
      <c r="K216" s="89" t="s">
        <v>810</v>
      </c>
      <c r="L216" s="89" t="s">
        <v>814</v>
      </c>
      <c r="M216" s="89" t="s">
        <v>911</v>
      </c>
      <c r="N216" s="89">
        <v>81110111</v>
      </c>
      <c r="O216" s="89" t="s">
        <v>1239</v>
      </c>
      <c r="P216" s="92">
        <v>9.1190090111110098E+25</v>
      </c>
      <c r="Q216" s="89">
        <v>555</v>
      </c>
      <c r="R216" s="89">
        <v>555</v>
      </c>
      <c r="S216" s="89">
        <v>555</v>
      </c>
      <c r="T216" s="89">
        <v>555</v>
      </c>
      <c r="U216" s="89">
        <v>555</v>
      </c>
      <c r="V216" s="89">
        <v>555</v>
      </c>
      <c r="W216" s="89">
        <v>555</v>
      </c>
      <c r="X216" s="89">
        <v>555</v>
      </c>
      <c r="Y216" s="89">
        <v>555</v>
      </c>
      <c r="Z216" s="89">
        <v>555</v>
      </c>
      <c r="AA216" s="89">
        <v>555</v>
      </c>
      <c r="AB216" s="89">
        <v>55.5</v>
      </c>
      <c r="AC216" s="89">
        <v>63.4</v>
      </c>
      <c r="AD216" s="89">
        <v>85.7</v>
      </c>
      <c r="AE216" s="89">
        <v>30</v>
      </c>
      <c r="AF216" s="89">
        <v>26</v>
      </c>
      <c r="AG216" s="89">
        <v>50</v>
      </c>
      <c r="AH216" s="89">
        <v>20</v>
      </c>
      <c r="AI216" s="89">
        <v>34</v>
      </c>
      <c r="AJ216" s="89">
        <v>70</v>
      </c>
      <c r="AK216" s="89">
        <v>25</v>
      </c>
      <c r="AL216" s="89">
        <v>52.9</v>
      </c>
      <c r="AM216" s="89">
        <v>52.2</v>
      </c>
      <c r="AN216" s="89">
        <v>56.7</v>
      </c>
      <c r="AO216" s="89">
        <v>60</v>
      </c>
      <c r="AP216" s="89">
        <v>10</v>
      </c>
      <c r="AQ216" s="89">
        <v>100</v>
      </c>
      <c r="AR216" s="89" t="s">
        <v>819</v>
      </c>
      <c r="AS216" s="89" t="s">
        <v>133</v>
      </c>
      <c r="AT216" s="89" t="s">
        <v>817</v>
      </c>
      <c r="AU216" s="89" t="s">
        <v>819</v>
      </c>
      <c r="AV216" s="89" t="s">
        <v>819</v>
      </c>
      <c r="AW216" s="89" t="s">
        <v>133</v>
      </c>
      <c r="AX216" s="89" t="s">
        <v>819</v>
      </c>
      <c r="AY216" s="89" t="s">
        <v>817</v>
      </c>
      <c r="AZ216" s="89" t="s">
        <v>133</v>
      </c>
    </row>
    <row r="217" spans="1:52" ht="12.75" customHeight="1" x14ac:dyDescent="0.25">
      <c r="A217" s="89">
        <v>2019</v>
      </c>
      <c r="B217" s="89">
        <v>1117583</v>
      </c>
      <c r="C217" s="89">
        <v>8</v>
      </c>
      <c r="D217" s="89">
        <v>1</v>
      </c>
      <c r="E217" s="89">
        <v>0</v>
      </c>
      <c r="F217" s="89">
        <v>0</v>
      </c>
      <c r="G217" s="89">
        <v>27</v>
      </c>
      <c r="H217" s="89">
        <v>3</v>
      </c>
      <c r="I217" s="89">
        <v>2</v>
      </c>
      <c r="J217" s="89">
        <v>0</v>
      </c>
      <c r="K217" s="89" t="s">
        <v>810</v>
      </c>
      <c r="L217" s="89" t="s">
        <v>811</v>
      </c>
      <c r="M217" s="89" t="s">
        <v>1240</v>
      </c>
      <c r="N217" s="89">
        <v>81100100</v>
      </c>
      <c r="O217" s="89" t="s">
        <v>1241</v>
      </c>
      <c r="P217" s="92">
        <v>8.0181101111011902E+26</v>
      </c>
      <c r="Q217" s="89">
        <v>555</v>
      </c>
      <c r="R217" s="89">
        <v>555</v>
      </c>
      <c r="S217" s="89">
        <v>555</v>
      </c>
      <c r="T217" s="89">
        <v>555</v>
      </c>
      <c r="U217" s="89">
        <v>555</v>
      </c>
      <c r="V217" s="89">
        <v>555</v>
      </c>
      <c r="W217" s="89">
        <v>555</v>
      </c>
      <c r="X217" s="89">
        <v>555</v>
      </c>
      <c r="Y217" s="89">
        <v>555</v>
      </c>
      <c r="Z217" s="89">
        <v>555</v>
      </c>
      <c r="AA217" s="89">
        <v>555</v>
      </c>
      <c r="AB217" s="89">
        <v>55.5</v>
      </c>
      <c r="AC217" s="89">
        <v>28.9</v>
      </c>
      <c r="AD217" s="89">
        <v>42.9</v>
      </c>
      <c r="AE217" s="89">
        <v>8</v>
      </c>
      <c r="AF217" s="89">
        <v>5</v>
      </c>
      <c r="AG217" s="89">
        <v>25</v>
      </c>
      <c r="AH217" s="89">
        <v>0</v>
      </c>
      <c r="AI217" s="89">
        <v>11</v>
      </c>
      <c r="AJ217" s="89">
        <v>55</v>
      </c>
      <c r="AK217" s="89">
        <v>0</v>
      </c>
      <c r="AL217" s="89">
        <v>64.3</v>
      </c>
      <c r="AM217" s="89">
        <v>63.6</v>
      </c>
      <c r="AN217" s="89">
        <v>68.3</v>
      </c>
      <c r="AO217" s="89">
        <v>60</v>
      </c>
      <c r="AP217" s="89">
        <v>85</v>
      </c>
      <c r="AQ217" s="89">
        <v>60</v>
      </c>
      <c r="AR217" s="89" t="s">
        <v>817</v>
      </c>
      <c r="AS217" s="89" t="s">
        <v>818</v>
      </c>
      <c r="AT217" s="89" t="s">
        <v>133</v>
      </c>
      <c r="AU217" s="89" t="s">
        <v>133</v>
      </c>
      <c r="AV217" s="89" t="s">
        <v>817</v>
      </c>
      <c r="AW217" s="89" t="s">
        <v>133</v>
      </c>
      <c r="AX217" s="89" t="s">
        <v>819</v>
      </c>
      <c r="AY217" s="89" t="s">
        <v>817</v>
      </c>
      <c r="AZ217" s="89" t="s">
        <v>133</v>
      </c>
    </row>
    <row r="218" spans="1:52" ht="12.75" customHeight="1" x14ac:dyDescent="0.25">
      <c r="A218" s="89">
        <v>2019</v>
      </c>
      <c r="B218" s="89">
        <v>1117583</v>
      </c>
      <c r="C218" s="89">
        <v>8</v>
      </c>
      <c r="D218" s="89">
        <v>1</v>
      </c>
      <c r="E218" s="89">
        <v>0</v>
      </c>
      <c r="F218" s="89">
        <v>0</v>
      </c>
      <c r="G218" s="89">
        <v>27</v>
      </c>
      <c r="H218" s="89">
        <v>3</v>
      </c>
      <c r="I218" s="89">
        <v>2</v>
      </c>
      <c r="J218" s="89">
        <v>0</v>
      </c>
      <c r="K218" s="89" t="s">
        <v>810</v>
      </c>
      <c r="L218" s="89" t="s">
        <v>811</v>
      </c>
      <c r="M218" s="89" t="s">
        <v>1242</v>
      </c>
      <c r="N218" s="89">
        <v>80100110</v>
      </c>
      <c r="O218" s="89" t="s">
        <v>1243</v>
      </c>
      <c r="P218" s="92">
        <v>8.1180100110001901E+26</v>
      </c>
      <c r="Q218" s="89">
        <v>555</v>
      </c>
      <c r="R218" s="89">
        <v>555</v>
      </c>
      <c r="S218" s="89">
        <v>555</v>
      </c>
      <c r="T218" s="89">
        <v>555</v>
      </c>
      <c r="U218" s="89">
        <v>555</v>
      </c>
      <c r="V218" s="89">
        <v>555</v>
      </c>
      <c r="W218" s="89">
        <v>555</v>
      </c>
      <c r="X218" s="89">
        <v>555</v>
      </c>
      <c r="Y218" s="89">
        <v>555</v>
      </c>
      <c r="Z218" s="89">
        <v>555</v>
      </c>
      <c r="AA218" s="89">
        <v>555</v>
      </c>
      <c r="AB218" s="89">
        <v>55.5</v>
      </c>
      <c r="AC218" s="89">
        <v>34.1</v>
      </c>
      <c r="AD218" s="89">
        <v>42.9</v>
      </c>
      <c r="AE218" s="89">
        <v>21</v>
      </c>
      <c r="AF218" s="89">
        <v>9</v>
      </c>
      <c r="AG218" s="89">
        <v>45</v>
      </c>
      <c r="AH218" s="89">
        <v>0</v>
      </c>
      <c r="AI218" s="89">
        <v>33</v>
      </c>
      <c r="AJ218" s="89">
        <v>65</v>
      </c>
      <c r="AK218" s="89">
        <v>25</v>
      </c>
      <c r="AL218" s="89">
        <v>62.6</v>
      </c>
      <c r="AM218" s="89">
        <v>63.6</v>
      </c>
      <c r="AN218" s="89">
        <v>56.7</v>
      </c>
      <c r="AO218" s="89">
        <v>30</v>
      </c>
      <c r="AP218" s="89">
        <v>100</v>
      </c>
      <c r="AQ218" s="89">
        <v>40</v>
      </c>
      <c r="AR218" s="89" t="s">
        <v>817</v>
      </c>
      <c r="AS218" s="89" t="s">
        <v>133</v>
      </c>
      <c r="AT218" s="89" t="s">
        <v>819</v>
      </c>
      <c r="AU218" s="89" t="s">
        <v>817</v>
      </c>
      <c r="AV218" s="89" t="s">
        <v>819</v>
      </c>
      <c r="AW218" s="89" t="s">
        <v>133</v>
      </c>
      <c r="AX218" s="89" t="s">
        <v>823</v>
      </c>
      <c r="AY218" s="89" t="s">
        <v>817</v>
      </c>
      <c r="AZ218" s="89" t="s">
        <v>817</v>
      </c>
    </row>
    <row r="219" spans="1:52" ht="12.75" customHeight="1" x14ac:dyDescent="0.25">
      <c r="A219" s="89">
        <v>2019</v>
      </c>
      <c r="B219" s="89">
        <v>1103831</v>
      </c>
      <c r="C219" s="89">
        <v>8</v>
      </c>
      <c r="D219" s="89">
        <v>1</v>
      </c>
      <c r="E219" s="89">
        <v>0</v>
      </c>
      <c r="F219" s="89">
        <v>0</v>
      </c>
      <c r="G219" s="89">
        <v>27</v>
      </c>
      <c r="H219" s="89">
        <v>3</v>
      </c>
      <c r="I219" s="89">
        <v>2</v>
      </c>
      <c r="J219" s="89">
        <v>0</v>
      </c>
      <c r="K219" s="89" t="s">
        <v>810</v>
      </c>
      <c r="L219" s="89" t="s">
        <v>811</v>
      </c>
      <c r="M219" s="89" t="s">
        <v>1244</v>
      </c>
      <c r="N219" s="89">
        <v>81000011</v>
      </c>
      <c r="O219" s="89" t="s">
        <v>1245</v>
      </c>
      <c r="P219" s="92">
        <v>8.1181101110111893E+26</v>
      </c>
      <c r="Q219" s="89">
        <v>555</v>
      </c>
      <c r="R219" s="89">
        <v>555</v>
      </c>
      <c r="S219" s="89">
        <v>555</v>
      </c>
      <c r="T219" s="89">
        <v>555</v>
      </c>
      <c r="U219" s="89">
        <v>555</v>
      </c>
      <c r="V219" s="89">
        <v>555</v>
      </c>
      <c r="W219" s="89">
        <v>555</v>
      </c>
      <c r="X219" s="89">
        <v>555</v>
      </c>
      <c r="Y219" s="89">
        <v>555</v>
      </c>
      <c r="Z219" s="89">
        <v>555</v>
      </c>
      <c r="AA219" s="89">
        <v>555</v>
      </c>
      <c r="AB219" s="89">
        <v>55.6</v>
      </c>
      <c r="AC219" s="89">
        <v>31.7</v>
      </c>
      <c r="AD219" s="89">
        <v>42.9</v>
      </c>
      <c r="AE219" s="89">
        <v>15</v>
      </c>
      <c r="AF219" s="89">
        <v>14</v>
      </c>
      <c r="AG219" s="89">
        <v>70</v>
      </c>
      <c r="AH219" s="89">
        <v>0</v>
      </c>
      <c r="AI219" s="89">
        <v>16</v>
      </c>
      <c r="AJ219" s="89">
        <v>80</v>
      </c>
      <c r="AK219" s="89">
        <v>0</v>
      </c>
      <c r="AL219" s="89">
        <v>63.6</v>
      </c>
      <c r="AM219" s="89">
        <v>63.6</v>
      </c>
      <c r="AN219" s="89">
        <v>63.3</v>
      </c>
      <c r="AO219" s="89">
        <v>60</v>
      </c>
      <c r="AP219" s="89">
        <v>75</v>
      </c>
      <c r="AQ219" s="89">
        <v>55</v>
      </c>
      <c r="AR219" s="89" t="s">
        <v>817</v>
      </c>
      <c r="AS219" s="89" t="s">
        <v>133</v>
      </c>
      <c r="AT219" s="89" t="s">
        <v>133</v>
      </c>
      <c r="AU219" s="89" t="s">
        <v>819</v>
      </c>
      <c r="AV219" s="89" t="s">
        <v>819</v>
      </c>
      <c r="AW219" s="89" t="s">
        <v>133</v>
      </c>
      <c r="AX219" s="89" t="s">
        <v>819</v>
      </c>
      <c r="AY219" s="89" t="s">
        <v>133</v>
      </c>
      <c r="AZ219" s="89" t="s">
        <v>817</v>
      </c>
    </row>
    <row r="220" spans="1:52" ht="12.75" customHeight="1" x14ac:dyDescent="0.25">
      <c r="A220" s="89">
        <v>2019</v>
      </c>
      <c r="B220" s="89">
        <v>1117583</v>
      </c>
      <c r="C220" s="89">
        <v>8</v>
      </c>
      <c r="D220" s="89">
        <v>1</v>
      </c>
      <c r="E220" s="89">
        <v>0</v>
      </c>
      <c r="F220" s="89">
        <v>0</v>
      </c>
      <c r="G220" s="89">
        <v>27</v>
      </c>
      <c r="H220" s="89">
        <v>3</v>
      </c>
      <c r="I220" s="89">
        <v>2</v>
      </c>
      <c r="J220" s="89">
        <v>0</v>
      </c>
      <c r="K220" s="89" t="s">
        <v>810</v>
      </c>
      <c r="L220" s="89" t="s">
        <v>811</v>
      </c>
      <c r="M220" s="89" t="s">
        <v>1201</v>
      </c>
      <c r="N220" s="89">
        <v>81010111</v>
      </c>
      <c r="O220" s="89" t="s">
        <v>1246</v>
      </c>
      <c r="P220" s="92">
        <v>8.0180110001011901E+26</v>
      </c>
      <c r="Q220" s="89">
        <v>555</v>
      </c>
      <c r="R220" s="89">
        <v>555</v>
      </c>
      <c r="S220" s="89">
        <v>555</v>
      </c>
      <c r="T220" s="89">
        <v>555</v>
      </c>
      <c r="U220" s="89">
        <v>555</v>
      </c>
      <c r="V220" s="89">
        <v>555</v>
      </c>
      <c r="W220" s="89">
        <v>555</v>
      </c>
      <c r="X220" s="89">
        <v>555</v>
      </c>
      <c r="Y220" s="89">
        <v>555</v>
      </c>
      <c r="Z220" s="89">
        <v>555</v>
      </c>
      <c r="AA220" s="89">
        <v>555</v>
      </c>
      <c r="AB220" s="89">
        <v>55.7</v>
      </c>
      <c r="AC220" s="89">
        <v>51.2</v>
      </c>
      <c r="AD220" s="89">
        <v>71.400000000000006</v>
      </c>
      <c r="AE220" s="89">
        <v>21</v>
      </c>
      <c r="AF220" s="89">
        <v>13</v>
      </c>
      <c r="AG220" s="89">
        <v>65</v>
      </c>
      <c r="AH220" s="89">
        <v>0</v>
      </c>
      <c r="AI220" s="89">
        <v>29</v>
      </c>
      <c r="AJ220" s="89">
        <v>45</v>
      </c>
      <c r="AK220" s="89">
        <v>25</v>
      </c>
      <c r="AL220" s="89">
        <v>57.2</v>
      </c>
      <c r="AM220" s="89">
        <v>59.1</v>
      </c>
      <c r="AN220" s="89">
        <v>46.7</v>
      </c>
      <c r="AO220" s="89">
        <v>30</v>
      </c>
      <c r="AP220" s="89">
        <v>55</v>
      </c>
      <c r="AQ220" s="89">
        <v>55</v>
      </c>
      <c r="AR220" s="89" t="s">
        <v>133</v>
      </c>
      <c r="AS220" s="89" t="s">
        <v>133</v>
      </c>
      <c r="AT220" s="89" t="s">
        <v>133</v>
      </c>
      <c r="AU220" s="89" t="s">
        <v>823</v>
      </c>
      <c r="AV220" s="89" t="s">
        <v>823</v>
      </c>
      <c r="AW220" s="89" t="s">
        <v>819</v>
      </c>
      <c r="AX220" s="89" t="s">
        <v>823</v>
      </c>
      <c r="AY220" s="89" t="s">
        <v>133</v>
      </c>
      <c r="AZ220" s="89" t="s">
        <v>817</v>
      </c>
    </row>
    <row r="221" spans="1:52" ht="12.75" customHeight="1" x14ac:dyDescent="0.25">
      <c r="A221" s="89">
        <v>2019</v>
      </c>
      <c r="B221" s="89">
        <v>121880</v>
      </c>
      <c r="C221" s="89">
        <v>8</v>
      </c>
      <c r="D221" s="89">
        <v>1</v>
      </c>
      <c r="E221" s="89">
        <v>0</v>
      </c>
      <c r="F221" s="89">
        <v>0</v>
      </c>
      <c r="G221" s="89">
        <v>27</v>
      </c>
      <c r="H221" s="89">
        <v>0</v>
      </c>
      <c r="I221" s="89">
        <v>4</v>
      </c>
      <c r="J221" s="89">
        <v>0</v>
      </c>
      <c r="K221" s="89" t="s">
        <v>810</v>
      </c>
      <c r="L221" s="89" t="s">
        <v>814</v>
      </c>
      <c r="M221" s="89" t="s">
        <v>1247</v>
      </c>
      <c r="N221" s="89">
        <v>81100110</v>
      </c>
      <c r="O221" s="89" t="s">
        <v>1248</v>
      </c>
      <c r="P221" s="92">
        <v>1.9019109100001102E+26</v>
      </c>
      <c r="Q221" s="89">
        <v>555</v>
      </c>
      <c r="R221" s="89">
        <v>555</v>
      </c>
      <c r="S221" s="89">
        <v>555</v>
      </c>
      <c r="T221" s="89">
        <v>555</v>
      </c>
      <c r="U221" s="89">
        <v>555</v>
      </c>
      <c r="V221" s="89">
        <v>555</v>
      </c>
      <c r="W221" s="89">
        <v>555</v>
      </c>
      <c r="X221" s="89">
        <v>555</v>
      </c>
      <c r="Y221" s="89">
        <v>555</v>
      </c>
      <c r="Z221" s="89">
        <v>555</v>
      </c>
      <c r="AA221" s="89">
        <v>555</v>
      </c>
      <c r="AB221" s="89">
        <v>55.8</v>
      </c>
      <c r="AC221" s="89">
        <v>50.9</v>
      </c>
      <c r="AD221" s="89">
        <v>57.1</v>
      </c>
      <c r="AE221" s="89">
        <v>41.5</v>
      </c>
      <c r="AF221" s="89">
        <v>29</v>
      </c>
      <c r="AG221" s="89">
        <v>65</v>
      </c>
      <c r="AH221" s="89">
        <v>20</v>
      </c>
      <c r="AI221" s="89">
        <v>54</v>
      </c>
      <c r="AJ221" s="89">
        <v>70</v>
      </c>
      <c r="AK221" s="89">
        <v>50</v>
      </c>
      <c r="AL221" s="89">
        <v>57.4</v>
      </c>
      <c r="AM221" s="89">
        <v>52.2</v>
      </c>
      <c r="AN221" s="89">
        <v>86.7</v>
      </c>
      <c r="AO221" s="89">
        <v>60</v>
      </c>
      <c r="AP221" s="89">
        <v>100</v>
      </c>
      <c r="AQ221" s="89">
        <v>100</v>
      </c>
      <c r="AR221" s="89" t="s">
        <v>133</v>
      </c>
      <c r="AS221" s="89" t="s">
        <v>133</v>
      </c>
      <c r="AT221" s="89" t="s">
        <v>819</v>
      </c>
      <c r="AU221" s="89" t="s">
        <v>817</v>
      </c>
      <c r="AV221" s="89" t="s">
        <v>818</v>
      </c>
      <c r="AW221" s="89" t="s">
        <v>823</v>
      </c>
      <c r="AX221" s="89" t="s">
        <v>817</v>
      </c>
      <c r="AY221" s="89" t="s">
        <v>817</v>
      </c>
      <c r="AZ221" s="89" t="s">
        <v>817</v>
      </c>
    </row>
    <row r="222" spans="1:52" ht="12.75" customHeight="1" x14ac:dyDescent="0.25">
      <c r="A222" s="89">
        <v>2019</v>
      </c>
      <c r="B222" s="89">
        <v>121880</v>
      </c>
      <c r="C222" s="89">
        <v>8</v>
      </c>
      <c r="D222" s="89">
        <v>1</v>
      </c>
      <c r="E222" s="89">
        <v>0</v>
      </c>
      <c r="F222" s="89">
        <v>0</v>
      </c>
      <c r="G222" s="89">
        <v>27</v>
      </c>
      <c r="H222" s="89">
        <v>0</v>
      </c>
      <c r="I222" s="89">
        <v>4</v>
      </c>
      <c r="J222" s="89">
        <v>0</v>
      </c>
      <c r="K222" s="89" t="s">
        <v>810</v>
      </c>
      <c r="L222" s="89" t="s">
        <v>814</v>
      </c>
      <c r="M222" s="89" t="s">
        <v>939</v>
      </c>
      <c r="N222" s="89">
        <v>81100011</v>
      </c>
      <c r="O222" s="89" t="s">
        <v>1249</v>
      </c>
      <c r="P222" s="92">
        <v>1.91190190101101E+26</v>
      </c>
      <c r="Q222" s="89">
        <v>555</v>
      </c>
      <c r="R222" s="89">
        <v>555</v>
      </c>
      <c r="S222" s="89">
        <v>555</v>
      </c>
      <c r="T222" s="89">
        <v>555</v>
      </c>
      <c r="U222" s="89">
        <v>555</v>
      </c>
      <c r="V222" s="89">
        <v>555</v>
      </c>
      <c r="W222" s="89">
        <v>555</v>
      </c>
      <c r="X222" s="89">
        <v>555</v>
      </c>
      <c r="Y222" s="89">
        <v>555</v>
      </c>
      <c r="Z222" s="89">
        <v>555</v>
      </c>
      <c r="AA222" s="89">
        <v>555</v>
      </c>
      <c r="AB222" s="89">
        <v>55.8</v>
      </c>
      <c r="AC222" s="89">
        <v>46.3</v>
      </c>
      <c r="AD222" s="89">
        <v>57.1</v>
      </c>
      <c r="AE222" s="89">
        <v>30</v>
      </c>
      <c r="AF222" s="89">
        <v>47</v>
      </c>
      <c r="AG222" s="89">
        <v>75</v>
      </c>
      <c r="AH222" s="89">
        <v>40</v>
      </c>
      <c r="AI222" s="89">
        <v>13</v>
      </c>
      <c r="AJ222" s="89">
        <v>65</v>
      </c>
      <c r="AK222" s="89">
        <v>0</v>
      </c>
      <c r="AL222" s="89">
        <v>59</v>
      </c>
      <c r="AM222" s="89">
        <v>56.5</v>
      </c>
      <c r="AN222" s="89">
        <v>73.3</v>
      </c>
      <c r="AO222" s="89">
        <v>50</v>
      </c>
      <c r="AP222" s="89">
        <v>80</v>
      </c>
      <c r="AQ222" s="89">
        <v>90</v>
      </c>
      <c r="AR222" s="89" t="s">
        <v>133</v>
      </c>
      <c r="AS222" s="89" t="s">
        <v>133</v>
      </c>
      <c r="AT222" s="89" t="s">
        <v>133</v>
      </c>
      <c r="AU222" s="89" t="s">
        <v>133</v>
      </c>
      <c r="AV222" s="89" t="s">
        <v>133</v>
      </c>
      <c r="AW222" s="89" t="s">
        <v>133</v>
      </c>
      <c r="AX222" s="89" t="s">
        <v>819</v>
      </c>
      <c r="AY222" s="89" t="s">
        <v>817</v>
      </c>
      <c r="AZ222" s="89" t="s">
        <v>133</v>
      </c>
    </row>
    <row r="223" spans="1:52" ht="12.75" customHeight="1" x14ac:dyDescent="0.25">
      <c r="A223" s="89">
        <v>2019</v>
      </c>
      <c r="B223" s="89">
        <v>1319229</v>
      </c>
      <c r="C223" s="89">
        <v>8</v>
      </c>
      <c r="D223" s="89">
        <v>1</v>
      </c>
      <c r="E223" s="89">
        <v>0</v>
      </c>
      <c r="F223" s="89">
        <v>0</v>
      </c>
      <c r="G223" s="89">
        <v>27</v>
      </c>
      <c r="H223" s="89">
        <v>3</v>
      </c>
      <c r="I223" s="89">
        <v>4</v>
      </c>
      <c r="J223" s="89">
        <v>0</v>
      </c>
      <c r="K223" s="89" t="s">
        <v>810</v>
      </c>
      <c r="L223" s="89" t="s">
        <v>824</v>
      </c>
      <c r="M223" s="89" t="s">
        <v>1250</v>
      </c>
      <c r="N223" s="89">
        <v>81110111</v>
      </c>
      <c r="O223" s="89" t="s">
        <v>1251</v>
      </c>
      <c r="P223" s="92">
        <v>8.1111010911189104E+26</v>
      </c>
      <c r="Q223" s="89">
        <v>555</v>
      </c>
      <c r="R223" s="89">
        <v>555</v>
      </c>
      <c r="S223" s="89">
        <v>555</v>
      </c>
      <c r="T223" s="89">
        <v>555</v>
      </c>
      <c r="U223" s="89">
        <v>555</v>
      </c>
      <c r="V223" s="89">
        <v>555</v>
      </c>
      <c r="W223" s="89">
        <v>555</v>
      </c>
      <c r="X223" s="89">
        <v>555</v>
      </c>
      <c r="Y223" s="89">
        <v>555</v>
      </c>
      <c r="Z223" s="89">
        <v>666</v>
      </c>
      <c r="AA223" s="89">
        <v>555</v>
      </c>
      <c r="AB223" s="89">
        <v>55.8</v>
      </c>
      <c r="AC223" s="89">
        <v>58.8</v>
      </c>
      <c r="AD223" s="89">
        <v>85.7</v>
      </c>
      <c r="AE223" s="89">
        <v>18.5</v>
      </c>
      <c r="AF223" s="89">
        <v>24</v>
      </c>
      <c r="AG223" s="89">
        <v>40</v>
      </c>
      <c r="AH223" s="89">
        <v>20</v>
      </c>
      <c r="AI223" s="89">
        <v>13</v>
      </c>
      <c r="AJ223" s="89">
        <v>65</v>
      </c>
      <c r="AK223" s="89">
        <v>0</v>
      </c>
      <c r="AL223" s="89">
        <v>54.8</v>
      </c>
      <c r="AM223" s="89">
        <v>60</v>
      </c>
      <c r="AN223" s="89">
        <v>25</v>
      </c>
      <c r="AO223" s="89">
        <v>50</v>
      </c>
      <c r="AP223" s="89">
        <v>0</v>
      </c>
      <c r="AQ223" s="89">
        <v>0</v>
      </c>
      <c r="AR223" s="89" t="s">
        <v>133</v>
      </c>
      <c r="AS223" s="89" t="s">
        <v>817</v>
      </c>
      <c r="AT223" s="89" t="s">
        <v>823</v>
      </c>
      <c r="AU223" s="89" t="s">
        <v>819</v>
      </c>
      <c r="AV223" s="89" t="s">
        <v>819</v>
      </c>
      <c r="AW223" s="89" t="s">
        <v>819</v>
      </c>
      <c r="AX223" s="89" t="s">
        <v>819</v>
      </c>
      <c r="AY223" s="89" t="s">
        <v>817</v>
      </c>
      <c r="AZ223" s="89" t="s">
        <v>818</v>
      </c>
    </row>
    <row r="224" spans="1:52" ht="12.75" customHeight="1" x14ac:dyDescent="0.25">
      <c r="A224" s="89">
        <v>2019</v>
      </c>
      <c r="B224" s="89">
        <v>1181819</v>
      </c>
      <c r="C224" s="89">
        <v>8</v>
      </c>
      <c r="D224" s="89">
        <v>1</v>
      </c>
      <c r="E224" s="89">
        <v>0</v>
      </c>
      <c r="F224" s="89">
        <v>0</v>
      </c>
      <c r="G224" s="89">
        <v>27</v>
      </c>
      <c r="H224" s="89">
        <v>0</v>
      </c>
      <c r="I224" s="89">
        <v>2</v>
      </c>
      <c r="J224" s="89">
        <v>0</v>
      </c>
      <c r="K224" s="89" t="s">
        <v>810</v>
      </c>
      <c r="L224" s="89" t="s">
        <v>829</v>
      </c>
      <c r="M224" s="89" t="s">
        <v>1252</v>
      </c>
      <c r="N224" s="89">
        <v>80110011</v>
      </c>
      <c r="O224" s="89" t="s">
        <v>1253</v>
      </c>
      <c r="P224" s="92">
        <v>1.11111011110101E+25</v>
      </c>
      <c r="Q224" s="89">
        <v>555</v>
      </c>
      <c r="R224" s="89">
        <v>555</v>
      </c>
      <c r="S224" s="89">
        <v>555</v>
      </c>
      <c r="T224" s="89">
        <v>555</v>
      </c>
      <c r="U224" s="89">
        <v>555</v>
      </c>
      <c r="V224" s="89">
        <v>555</v>
      </c>
      <c r="W224" s="89">
        <v>555</v>
      </c>
      <c r="X224" s="89">
        <v>555</v>
      </c>
      <c r="Y224" s="89">
        <v>555</v>
      </c>
      <c r="Z224" s="89">
        <v>555</v>
      </c>
      <c r="AA224" s="89">
        <v>555</v>
      </c>
      <c r="AB224" s="89">
        <v>55.9</v>
      </c>
      <c r="AC224" s="89">
        <v>45.1</v>
      </c>
      <c r="AD224" s="89">
        <v>57.1</v>
      </c>
      <c r="AE224" s="89">
        <v>27</v>
      </c>
      <c r="AF224" s="89">
        <v>41</v>
      </c>
      <c r="AG224" s="89">
        <v>45</v>
      </c>
      <c r="AH224" s="89">
        <v>40</v>
      </c>
      <c r="AI224" s="89">
        <v>13</v>
      </c>
      <c r="AJ224" s="89">
        <v>65</v>
      </c>
      <c r="AK224" s="89">
        <v>0</v>
      </c>
      <c r="AL224" s="89">
        <v>59.5</v>
      </c>
      <c r="AM224" s="89">
        <v>60</v>
      </c>
      <c r="AN224" s="89">
        <v>56.7</v>
      </c>
      <c r="AO224" s="89">
        <v>50</v>
      </c>
      <c r="AP224" s="89">
        <v>20</v>
      </c>
      <c r="AQ224" s="89">
        <v>100</v>
      </c>
      <c r="AR224" s="89" t="s">
        <v>133</v>
      </c>
      <c r="AS224" s="89" t="s">
        <v>133</v>
      </c>
      <c r="AT224" s="89" t="s">
        <v>133</v>
      </c>
      <c r="AU224" s="89" t="s">
        <v>819</v>
      </c>
      <c r="AV224" s="89" t="s">
        <v>819</v>
      </c>
      <c r="AW224" s="89" t="s">
        <v>819</v>
      </c>
      <c r="AX224" s="89" t="s">
        <v>823</v>
      </c>
      <c r="AY224" s="89" t="s">
        <v>133</v>
      </c>
      <c r="AZ224" s="89" t="s">
        <v>819</v>
      </c>
    </row>
    <row r="225" spans="1:52" ht="12.75" customHeight="1" x14ac:dyDescent="0.25">
      <c r="A225" s="89">
        <v>2019</v>
      </c>
      <c r="B225" s="89">
        <v>1117583</v>
      </c>
      <c r="C225" s="89">
        <v>8</v>
      </c>
      <c r="D225" s="89">
        <v>1</v>
      </c>
      <c r="E225" s="89">
        <v>0</v>
      </c>
      <c r="F225" s="89">
        <v>0</v>
      </c>
      <c r="G225" s="89">
        <v>27</v>
      </c>
      <c r="H225" s="89">
        <v>3</v>
      </c>
      <c r="I225" s="89">
        <v>2</v>
      </c>
      <c r="J225" s="89">
        <v>0</v>
      </c>
      <c r="K225" s="89" t="s">
        <v>810</v>
      </c>
      <c r="L225" s="89" t="s">
        <v>811</v>
      </c>
      <c r="M225" s="89" t="s">
        <v>955</v>
      </c>
      <c r="N225" s="89">
        <v>81110100</v>
      </c>
      <c r="O225" s="89" t="s">
        <v>1254</v>
      </c>
      <c r="P225" s="92">
        <v>8.0181101101001893E+26</v>
      </c>
      <c r="Q225" s="89">
        <v>555</v>
      </c>
      <c r="R225" s="89">
        <v>555</v>
      </c>
      <c r="S225" s="89">
        <v>555</v>
      </c>
      <c r="T225" s="89">
        <v>555</v>
      </c>
      <c r="U225" s="89">
        <v>555</v>
      </c>
      <c r="V225" s="89">
        <v>555</v>
      </c>
      <c r="W225" s="89">
        <v>555</v>
      </c>
      <c r="X225" s="89">
        <v>555</v>
      </c>
      <c r="Y225" s="89">
        <v>555</v>
      </c>
      <c r="Z225" s="89">
        <v>555</v>
      </c>
      <c r="AA225" s="89">
        <v>555</v>
      </c>
      <c r="AB225" s="89">
        <v>56.2</v>
      </c>
      <c r="AC225" s="89">
        <v>39.9</v>
      </c>
      <c r="AD225" s="89">
        <v>57.1</v>
      </c>
      <c r="AE225" s="89">
        <v>14</v>
      </c>
      <c r="AF225" s="89">
        <v>15</v>
      </c>
      <c r="AG225" s="89">
        <v>75</v>
      </c>
      <c r="AH225" s="89">
        <v>0</v>
      </c>
      <c r="AI225" s="89">
        <v>13</v>
      </c>
      <c r="AJ225" s="89">
        <v>65</v>
      </c>
      <c r="AK225" s="89">
        <v>0</v>
      </c>
      <c r="AL225" s="89">
        <v>61.6</v>
      </c>
      <c r="AM225" s="89">
        <v>63.6</v>
      </c>
      <c r="AN225" s="89">
        <v>50</v>
      </c>
      <c r="AO225" s="89">
        <v>40</v>
      </c>
      <c r="AP225" s="89">
        <v>55</v>
      </c>
      <c r="AQ225" s="89">
        <v>55</v>
      </c>
      <c r="AR225" s="89" t="s">
        <v>133</v>
      </c>
      <c r="AS225" s="89" t="s">
        <v>133</v>
      </c>
      <c r="AT225" s="89" t="s">
        <v>133</v>
      </c>
      <c r="AU225" s="89" t="s">
        <v>819</v>
      </c>
      <c r="AV225" s="89" t="s">
        <v>819</v>
      </c>
      <c r="AW225" s="89" t="s">
        <v>133</v>
      </c>
      <c r="AX225" s="89" t="s">
        <v>823</v>
      </c>
      <c r="AY225" s="89" t="s">
        <v>817</v>
      </c>
      <c r="AZ225" s="89" t="s">
        <v>817</v>
      </c>
    </row>
    <row r="226" spans="1:52" ht="12.75" customHeight="1" x14ac:dyDescent="0.25">
      <c r="A226" s="89">
        <v>2019</v>
      </c>
      <c r="B226" s="89">
        <v>1103831</v>
      </c>
      <c r="C226" s="89">
        <v>8</v>
      </c>
      <c r="D226" s="89">
        <v>1</v>
      </c>
      <c r="E226" s="89">
        <v>0</v>
      </c>
      <c r="F226" s="89">
        <v>0</v>
      </c>
      <c r="G226" s="89">
        <v>27</v>
      </c>
      <c r="H226" s="89">
        <v>3</v>
      </c>
      <c r="I226" s="89">
        <v>2</v>
      </c>
      <c r="J226" s="89">
        <v>0</v>
      </c>
      <c r="K226" s="89" t="s">
        <v>810</v>
      </c>
      <c r="L226" s="89" t="s">
        <v>811</v>
      </c>
      <c r="M226" s="89" t="s">
        <v>1255</v>
      </c>
      <c r="N226" s="89">
        <v>80010011</v>
      </c>
      <c r="O226" s="89" t="s">
        <v>1256</v>
      </c>
      <c r="P226" s="92">
        <v>8.1181111110001895E+26</v>
      </c>
      <c r="Q226" s="89">
        <v>555</v>
      </c>
      <c r="R226" s="89">
        <v>555</v>
      </c>
      <c r="S226" s="89">
        <v>555</v>
      </c>
      <c r="T226" s="89">
        <v>555</v>
      </c>
      <c r="U226" s="89">
        <v>555</v>
      </c>
      <c r="V226" s="89">
        <v>555</v>
      </c>
      <c r="W226" s="89">
        <v>555</v>
      </c>
      <c r="X226" s="89">
        <v>555</v>
      </c>
      <c r="Y226" s="89">
        <v>555</v>
      </c>
      <c r="Z226" s="89">
        <v>555</v>
      </c>
      <c r="AA226" s="89">
        <v>555</v>
      </c>
      <c r="AB226" s="89">
        <v>56.3</v>
      </c>
      <c r="AC226" s="89">
        <v>30.1</v>
      </c>
      <c r="AD226" s="89">
        <v>42.9</v>
      </c>
      <c r="AE226" s="89">
        <v>11</v>
      </c>
      <c r="AF226" s="89">
        <v>13</v>
      </c>
      <c r="AG226" s="89">
        <v>65</v>
      </c>
      <c r="AH226" s="89">
        <v>0</v>
      </c>
      <c r="AI226" s="89">
        <v>9</v>
      </c>
      <c r="AJ226" s="89">
        <v>45</v>
      </c>
      <c r="AK226" s="89">
        <v>0</v>
      </c>
      <c r="AL226" s="89">
        <v>65</v>
      </c>
      <c r="AM226" s="89">
        <v>68.2</v>
      </c>
      <c r="AN226" s="89">
        <v>46.7</v>
      </c>
      <c r="AO226" s="89">
        <v>50</v>
      </c>
      <c r="AP226" s="89">
        <v>35</v>
      </c>
      <c r="AQ226" s="89">
        <v>55</v>
      </c>
      <c r="AR226" s="89" t="s">
        <v>133</v>
      </c>
      <c r="AS226" s="89" t="s">
        <v>133</v>
      </c>
      <c r="AT226" s="89" t="s">
        <v>819</v>
      </c>
      <c r="AU226" s="89" t="s">
        <v>819</v>
      </c>
      <c r="AV226" s="89" t="s">
        <v>823</v>
      </c>
      <c r="AW226" s="89" t="s">
        <v>819</v>
      </c>
      <c r="AX226" s="89" t="s">
        <v>819</v>
      </c>
      <c r="AY226" s="89" t="s">
        <v>817</v>
      </c>
      <c r="AZ226" s="89" t="s">
        <v>819</v>
      </c>
    </row>
    <row r="227" spans="1:52" ht="12.75" customHeight="1" x14ac:dyDescent="0.25">
      <c r="A227" s="89">
        <v>2019</v>
      </c>
      <c r="B227" s="89">
        <v>1181819</v>
      </c>
      <c r="C227" s="89">
        <v>8</v>
      </c>
      <c r="D227" s="89">
        <v>1</v>
      </c>
      <c r="E227" s="89">
        <v>0</v>
      </c>
      <c r="F227" s="89">
        <v>0</v>
      </c>
      <c r="G227" s="89">
        <v>27</v>
      </c>
      <c r="H227" s="89">
        <v>0</v>
      </c>
      <c r="I227" s="89">
        <v>2</v>
      </c>
      <c r="J227" s="89">
        <v>0</v>
      </c>
      <c r="K227" s="89" t="s">
        <v>810</v>
      </c>
      <c r="L227" s="89" t="s">
        <v>829</v>
      </c>
      <c r="M227" s="89" t="s">
        <v>1257</v>
      </c>
      <c r="N227" s="89">
        <v>81000111</v>
      </c>
      <c r="O227" s="89" t="s">
        <v>1258</v>
      </c>
      <c r="P227" s="92">
        <v>1.1110110010111101E+26</v>
      </c>
      <c r="Q227" s="89">
        <v>555</v>
      </c>
      <c r="R227" s="89">
        <v>555</v>
      </c>
      <c r="S227" s="89">
        <v>555</v>
      </c>
      <c r="T227" s="89">
        <v>555</v>
      </c>
      <c r="U227" s="89">
        <v>555</v>
      </c>
      <c r="V227" s="89">
        <v>555</v>
      </c>
      <c r="W227" s="89">
        <v>555</v>
      </c>
      <c r="X227" s="89">
        <v>555</v>
      </c>
      <c r="Y227" s="89">
        <v>555</v>
      </c>
      <c r="Z227" s="89">
        <v>555</v>
      </c>
      <c r="AA227" s="89">
        <v>555</v>
      </c>
      <c r="AB227" s="89">
        <v>56.4</v>
      </c>
      <c r="AC227" s="89">
        <v>36.700000000000003</v>
      </c>
      <c r="AD227" s="89">
        <v>57.1</v>
      </c>
      <c r="AE227" s="89">
        <v>6</v>
      </c>
      <c r="AF227" s="89">
        <v>6</v>
      </c>
      <c r="AG227" s="89">
        <v>30</v>
      </c>
      <c r="AH227" s="89">
        <v>0</v>
      </c>
      <c r="AI227" s="89">
        <v>6</v>
      </c>
      <c r="AJ227" s="89">
        <v>30</v>
      </c>
      <c r="AK227" s="89">
        <v>0</v>
      </c>
      <c r="AL227" s="89">
        <v>62.9</v>
      </c>
      <c r="AM227" s="89">
        <v>64</v>
      </c>
      <c r="AN227" s="89">
        <v>56.7</v>
      </c>
      <c r="AO227" s="89">
        <v>35</v>
      </c>
      <c r="AP227" s="89">
        <v>35</v>
      </c>
      <c r="AQ227" s="89">
        <v>100</v>
      </c>
      <c r="AR227" s="89" t="s">
        <v>133</v>
      </c>
      <c r="AS227" s="89" t="s">
        <v>133</v>
      </c>
      <c r="AT227" s="89" t="s">
        <v>823</v>
      </c>
      <c r="AU227" s="89" t="s">
        <v>819</v>
      </c>
      <c r="AV227" s="89" t="s">
        <v>819</v>
      </c>
      <c r="AW227" s="89" t="s">
        <v>133</v>
      </c>
      <c r="AX227" s="89" t="s">
        <v>817</v>
      </c>
      <c r="AY227" s="89" t="s">
        <v>817</v>
      </c>
      <c r="AZ227" s="89" t="s">
        <v>817</v>
      </c>
    </row>
    <row r="228" spans="1:52" ht="12.75" customHeight="1" x14ac:dyDescent="0.25">
      <c r="A228" s="89">
        <v>2019</v>
      </c>
      <c r="B228" s="89">
        <v>123569</v>
      </c>
      <c r="C228" s="89">
        <v>8</v>
      </c>
      <c r="D228" s="89">
        <v>1</v>
      </c>
      <c r="E228" s="89">
        <v>0</v>
      </c>
      <c r="F228" s="89">
        <v>0</v>
      </c>
      <c r="G228" s="89">
        <v>27</v>
      </c>
      <c r="H228" s="89">
        <v>3</v>
      </c>
      <c r="I228" s="89">
        <v>4</v>
      </c>
      <c r="J228" s="89">
        <v>0</v>
      </c>
      <c r="K228" s="89" t="s">
        <v>810</v>
      </c>
      <c r="L228" s="89" t="s">
        <v>824</v>
      </c>
      <c r="M228" s="89" t="s">
        <v>1259</v>
      </c>
      <c r="N228" s="89">
        <v>81101111</v>
      </c>
      <c r="O228" s="89" t="s">
        <v>1260</v>
      </c>
      <c r="P228" s="92">
        <v>8.1000000911189104E+26</v>
      </c>
      <c r="Q228" s="89">
        <v>555</v>
      </c>
      <c r="R228" s="89">
        <v>555</v>
      </c>
      <c r="S228" s="89">
        <v>555</v>
      </c>
      <c r="T228" s="89">
        <v>555</v>
      </c>
      <c r="U228" s="89">
        <v>555</v>
      </c>
      <c r="V228" s="89">
        <v>555</v>
      </c>
      <c r="W228" s="89">
        <v>555</v>
      </c>
      <c r="X228" s="89">
        <v>555</v>
      </c>
      <c r="Y228" s="89">
        <v>555</v>
      </c>
      <c r="Z228" s="89">
        <v>666</v>
      </c>
      <c r="AA228" s="89">
        <v>555</v>
      </c>
      <c r="AB228" s="89">
        <v>56.5</v>
      </c>
      <c r="AC228" s="89">
        <v>72.2</v>
      </c>
      <c r="AD228" s="89">
        <v>85.7</v>
      </c>
      <c r="AE228" s="89">
        <v>52</v>
      </c>
      <c r="AF228" s="89">
        <v>46</v>
      </c>
      <c r="AG228" s="89">
        <v>50</v>
      </c>
      <c r="AH228" s="89">
        <v>45</v>
      </c>
      <c r="AI228" s="89">
        <v>58</v>
      </c>
      <c r="AJ228" s="89">
        <v>90</v>
      </c>
      <c r="AK228" s="89">
        <v>50</v>
      </c>
      <c r="AL228" s="89">
        <v>51.3</v>
      </c>
      <c r="AM228" s="89">
        <v>55</v>
      </c>
      <c r="AN228" s="89">
        <v>30</v>
      </c>
      <c r="AO228" s="89">
        <v>50</v>
      </c>
      <c r="AP228" s="89">
        <v>0</v>
      </c>
      <c r="AQ228" s="89">
        <v>10</v>
      </c>
      <c r="AR228" s="89" t="s">
        <v>819</v>
      </c>
      <c r="AS228" s="89" t="s">
        <v>133</v>
      </c>
      <c r="AT228" s="89" t="s">
        <v>819</v>
      </c>
      <c r="AU228" s="89" t="s">
        <v>819</v>
      </c>
      <c r="AV228" s="89" t="s">
        <v>819</v>
      </c>
      <c r="AW228" s="89" t="s">
        <v>133</v>
      </c>
      <c r="AX228" s="89" t="s">
        <v>817</v>
      </c>
      <c r="AY228" s="89" t="s">
        <v>133</v>
      </c>
      <c r="AZ228" s="89" t="s">
        <v>133</v>
      </c>
    </row>
    <row r="229" spans="1:52" ht="12.75" customHeight="1" x14ac:dyDescent="0.25">
      <c r="A229" s="89">
        <v>2019</v>
      </c>
      <c r="B229" s="89">
        <v>1181819</v>
      </c>
      <c r="C229" s="89">
        <v>8</v>
      </c>
      <c r="D229" s="89">
        <v>1</v>
      </c>
      <c r="E229" s="89">
        <v>0</v>
      </c>
      <c r="F229" s="89">
        <v>0</v>
      </c>
      <c r="G229" s="89">
        <v>27</v>
      </c>
      <c r="H229" s="89">
        <v>0</v>
      </c>
      <c r="I229" s="89">
        <v>2</v>
      </c>
      <c r="J229" s="89">
        <v>0</v>
      </c>
      <c r="K229" s="89" t="s">
        <v>810</v>
      </c>
      <c r="L229" s="89" t="s">
        <v>829</v>
      </c>
      <c r="M229" s="89" t="s">
        <v>1261</v>
      </c>
      <c r="N229" s="89">
        <v>80101111</v>
      </c>
      <c r="O229" s="89" t="s">
        <v>1262</v>
      </c>
      <c r="P229" s="92">
        <v>1.11011001110101E+26</v>
      </c>
      <c r="Q229" s="89">
        <v>555</v>
      </c>
      <c r="R229" s="89">
        <v>555</v>
      </c>
      <c r="S229" s="89">
        <v>555</v>
      </c>
      <c r="T229" s="89">
        <v>555</v>
      </c>
      <c r="U229" s="89">
        <v>555</v>
      </c>
      <c r="V229" s="89">
        <v>555</v>
      </c>
      <c r="W229" s="89">
        <v>555</v>
      </c>
      <c r="X229" s="89">
        <v>555</v>
      </c>
      <c r="Y229" s="89">
        <v>555</v>
      </c>
      <c r="Z229" s="89">
        <v>555</v>
      </c>
      <c r="AA229" s="89">
        <v>555</v>
      </c>
      <c r="AB229" s="89">
        <v>56.6</v>
      </c>
      <c r="AC229" s="89">
        <v>53</v>
      </c>
      <c r="AD229" s="89">
        <v>71.400000000000006</v>
      </c>
      <c r="AE229" s="89">
        <v>25.5</v>
      </c>
      <c r="AF229" s="89">
        <v>45</v>
      </c>
      <c r="AG229" s="89">
        <v>65</v>
      </c>
      <c r="AH229" s="89">
        <v>40</v>
      </c>
      <c r="AI229" s="89">
        <v>6</v>
      </c>
      <c r="AJ229" s="89">
        <v>30</v>
      </c>
      <c r="AK229" s="89">
        <v>0</v>
      </c>
      <c r="AL229" s="89">
        <v>57.8</v>
      </c>
      <c r="AM229" s="89">
        <v>60</v>
      </c>
      <c r="AN229" s="89">
        <v>45</v>
      </c>
      <c r="AO229" s="89">
        <v>75</v>
      </c>
      <c r="AP229" s="89">
        <v>20</v>
      </c>
      <c r="AQ229" s="89">
        <v>40</v>
      </c>
      <c r="AR229" s="89" t="s">
        <v>133</v>
      </c>
      <c r="AS229" s="89" t="s">
        <v>817</v>
      </c>
      <c r="AT229" s="89" t="s">
        <v>133</v>
      </c>
      <c r="AU229" s="89" t="s">
        <v>819</v>
      </c>
      <c r="AV229" s="89" t="s">
        <v>819</v>
      </c>
      <c r="AW229" s="89" t="s">
        <v>133</v>
      </c>
      <c r="AX229" s="89" t="s">
        <v>817</v>
      </c>
      <c r="AY229" s="89" t="s">
        <v>817</v>
      </c>
      <c r="AZ229" s="89" t="s">
        <v>133</v>
      </c>
    </row>
    <row r="230" spans="1:52" ht="12.75" customHeight="1" x14ac:dyDescent="0.25">
      <c r="A230" s="89">
        <v>2019</v>
      </c>
      <c r="B230" s="89">
        <v>121884</v>
      </c>
      <c r="C230" s="89">
        <v>8</v>
      </c>
      <c r="D230" s="89">
        <v>1</v>
      </c>
      <c r="E230" s="89">
        <v>0</v>
      </c>
      <c r="F230" s="89">
        <v>0</v>
      </c>
      <c r="G230" s="89">
        <v>27</v>
      </c>
      <c r="H230" s="89">
        <v>1</v>
      </c>
      <c r="I230" s="89">
        <v>3</v>
      </c>
      <c r="J230" s="89">
        <v>0</v>
      </c>
      <c r="K230" s="89" t="s">
        <v>810</v>
      </c>
      <c r="L230" s="89" t="s">
        <v>851</v>
      </c>
      <c r="M230" s="89" t="s">
        <v>1263</v>
      </c>
      <c r="N230" s="89">
        <v>80111001</v>
      </c>
      <c r="O230" s="89" t="s">
        <v>1264</v>
      </c>
      <c r="P230" s="92">
        <v>1.1001110101111101E+26</v>
      </c>
      <c r="Q230" s="89">
        <v>555</v>
      </c>
      <c r="R230" s="89">
        <v>555</v>
      </c>
      <c r="S230" s="89">
        <v>555</v>
      </c>
      <c r="T230" s="89">
        <v>333</v>
      </c>
      <c r="U230" s="89">
        <v>555</v>
      </c>
      <c r="V230" s="89">
        <v>555</v>
      </c>
      <c r="W230" s="89">
        <v>333</v>
      </c>
      <c r="X230" s="89">
        <v>333</v>
      </c>
      <c r="Y230" s="89">
        <v>555</v>
      </c>
      <c r="Z230" s="89">
        <v>555</v>
      </c>
      <c r="AA230" s="89">
        <v>555</v>
      </c>
      <c r="AB230" s="89">
        <v>56.7</v>
      </c>
      <c r="AC230" s="89">
        <v>34.299999999999997</v>
      </c>
      <c r="AD230" s="89">
        <v>57.1</v>
      </c>
      <c r="AE230" s="89">
        <v>0</v>
      </c>
      <c r="AF230" s="89">
        <v>0</v>
      </c>
      <c r="AG230" s="89">
        <v>0</v>
      </c>
      <c r="AH230" s="89">
        <v>0</v>
      </c>
      <c r="AI230" s="89">
        <v>0</v>
      </c>
      <c r="AJ230" s="89">
        <v>0</v>
      </c>
      <c r="AK230" s="89">
        <v>0</v>
      </c>
      <c r="AL230" s="89">
        <v>64.2</v>
      </c>
      <c r="AM230" s="89">
        <v>65.2</v>
      </c>
      <c r="AN230" s="89">
        <v>58.3</v>
      </c>
      <c r="AO230" s="89">
        <v>25</v>
      </c>
      <c r="AP230" s="89">
        <v>100</v>
      </c>
      <c r="AQ230" s="89">
        <v>50</v>
      </c>
      <c r="AR230" s="89" t="s">
        <v>133</v>
      </c>
      <c r="AS230" s="89" t="s">
        <v>133</v>
      </c>
      <c r="AT230" s="89" t="s">
        <v>133</v>
      </c>
      <c r="AU230" s="89" t="s">
        <v>823</v>
      </c>
      <c r="AV230" s="89" t="s">
        <v>823</v>
      </c>
      <c r="AW230" s="89" t="s">
        <v>819</v>
      </c>
      <c r="AX230" s="89" t="s">
        <v>817</v>
      </c>
      <c r="AY230" s="89" t="s">
        <v>817</v>
      </c>
      <c r="AZ230" s="89" t="s">
        <v>819</v>
      </c>
    </row>
    <row r="231" spans="1:52" ht="12.75" customHeight="1" x14ac:dyDescent="0.25">
      <c r="A231" s="89">
        <v>2019</v>
      </c>
      <c r="B231" s="89">
        <v>1117583</v>
      </c>
      <c r="C231" s="89">
        <v>8</v>
      </c>
      <c r="D231" s="89">
        <v>1</v>
      </c>
      <c r="E231" s="89">
        <v>0</v>
      </c>
      <c r="F231" s="89">
        <v>0</v>
      </c>
      <c r="G231" s="89">
        <v>27</v>
      </c>
      <c r="H231" s="89">
        <v>3</v>
      </c>
      <c r="I231" s="89">
        <v>2</v>
      </c>
      <c r="J231" s="89">
        <v>0</v>
      </c>
      <c r="K231" s="89" t="s">
        <v>810</v>
      </c>
      <c r="L231" s="89" t="s">
        <v>811</v>
      </c>
      <c r="M231" s="89" t="s">
        <v>1265</v>
      </c>
      <c r="N231" s="89">
        <v>80110011</v>
      </c>
      <c r="O231" s="89" t="s">
        <v>1266</v>
      </c>
      <c r="P231" s="92">
        <v>8.0180011110011905E+26</v>
      </c>
      <c r="Q231" s="89">
        <v>555</v>
      </c>
      <c r="R231" s="89">
        <v>555</v>
      </c>
      <c r="S231" s="89">
        <v>555</v>
      </c>
      <c r="T231" s="89">
        <v>555</v>
      </c>
      <c r="U231" s="89">
        <v>555</v>
      </c>
      <c r="V231" s="89">
        <v>555</v>
      </c>
      <c r="W231" s="89">
        <v>555</v>
      </c>
      <c r="X231" s="89">
        <v>555</v>
      </c>
      <c r="Y231" s="89">
        <v>555</v>
      </c>
      <c r="Z231" s="89">
        <v>555</v>
      </c>
      <c r="AA231" s="89">
        <v>555</v>
      </c>
      <c r="AB231" s="89">
        <v>56.7</v>
      </c>
      <c r="AC231" s="89">
        <v>37.299999999999997</v>
      </c>
      <c r="AD231" s="89">
        <v>57.1</v>
      </c>
      <c r="AE231" s="89">
        <v>7.5</v>
      </c>
      <c r="AF231" s="89">
        <v>8</v>
      </c>
      <c r="AG231" s="89">
        <v>40</v>
      </c>
      <c r="AH231" s="89">
        <v>0</v>
      </c>
      <c r="AI231" s="89">
        <v>7</v>
      </c>
      <c r="AJ231" s="89">
        <v>35</v>
      </c>
      <c r="AK231" s="89">
        <v>0</v>
      </c>
      <c r="AL231" s="89">
        <v>63.1</v>
      </c>
      <c r="AM231" s="89">
        <v>63.6</v>
      </c>
      <c r="AN231" s="89">
        <v>60</v>
      </c>
      <c r="AO231" s="89">
        <v>60</v>
      </c>
      <c r="AP231" s="89">
        <v>65</v>
      </c>
      <c r="AQ231" s="89">
        <v>55</v>
      </c>
      <c r="AR231" s="89" t="s">
        <v>133</v>
      </c>
      <c r="AS231" s="89" t="s">
        <v>133</v>
      </c>
      <c r="AT231" s="89" t="s">
        <v>819</v>
      </c>
      <c r="AU231" s="89" t="s">
        <v>817</v>
      </c>
      <c r="AV231" s="89" t="s">
        <v>819</v>
      </c>
      <c r="AW231" s="89" t="s">
        <v>819</v>
      </c>
      <c r="AX231" s="89" t="s">
        <v>818</v>
      </c>
      <c r="AY231" s="89" t="s">
        <v>817</v>
      </c>
      <c r="AZ231" s="89" t="s">
        <v>817</v>
      </c>
    </row>
    <row r="232" spans="1:52" ht="12.75" customHeight="1" x14ac:dyDescent="0.25">
      <c r="A232" s="89">
        <v>2019</v>
      </c>
      <c r="B232" s="89">
        <v>121880</v>
      </c>
      <c r="C232" s="89">
        <v>8</v>
      </c>
      <c r="D232" s="89">
        <v>1</v>
      </c>
      <c r="E232" s="89">
        <v>0</v>
      </c>
      <c r="F232" s="89">
        <v>0</v>
      </c>
      <c r="G232" s="89">
        <v>27</v>
      </c>
      <c r="H232" s="89">
        <v>0</v>
      </c>
      <c r="I232" s="89">
        <v>4</v>
      </c>
      <c r="J232" s="89">
        <v>0</v>
      </c>
      <c r="K232" s="89" t="s">
        <v>810</v>
      </c>
      <c r="L232" s="89" t="s">
        <v>814</v>
      </c>
      <c r="M232" s="89" t="s">
        <v>1267</v>
      </c>
      <c r="N232" s="89">
        <v>81110000</v>
      </c>
      <c r="O232" s="89" t="s">
        <v>1268</v>
      </c>
      <c r="P232" s="92">
        <v>1.9119019010110001E+26</v>
      </c>
      <c r="Q232" s="89">
        <v>555</v>
      </c>
      <c r="R232" s="89">
        <v>555</v>
      </c>
      <c r="S232" s="89">
        <v>555</v>
      </c>
      <c r="T232" s="89">
        <v>555</v>
      </c>
      <c r="U232" s="89">
        <v>555</v>
      </c>
      <c r="V232" s="89">
        <v>555</v>
      </c>
      <c r="W232" s="89">
        <v>555</v>
      </c>
      <c r="X232" s="89">
        <v>555</v>
      </c>
      <c r="Y232" s="89">
        <v>555</v>
      </c>
      <c r="Z232" s="89">
        <v>555</v>
      </c>
      <c r="AA232" s="89">
        <v>555</v>
      </c>
      <c r="AB232" s="89">
        <v>56.8</v>
      </c>
      <c r="AC232" s="89">
        <v>41.7</v>
      </c>
      <c r="AD232" s="89">
        <v>42.9</v>
      </c>
      <c r="AE232" s="89">
        <v>40</v>
      </c>
      <c r="AF232" s="89">
        <v>26</v>
      </c>
      <c r="AG232" s="89">
        <v>50</v>
      </c>
      <c r="AH232" s="89">
        <v>20</v>
      </c>
      <c r="AI232" s="89">
        <v>54</v>
      </c>
      <c r="AJ232" s="89">
        <v>70</v>
      </c>
      <c r="AK232" s="89">
        <v>50</v>
      </c>
      <c r="AL232" s="89">
        <v>61.8</v>
      </c>
      <c r="AM232" s="89">
        <v>60.9</v>
      </c>
      <c r="AN232" s="89">
        <v>66.7</v>
      </c>
      <c r="AO232" s="89">
        <v>50</v>
      </c>
      <c r="AP232" s="89">
        <v>50</v>
      </c>
      <c r="AQ232" s="89">
        <v>100</v>
      </c>
      <c r="AR232" s="89" t="s">
        <v>133</v>
      </c>
      <c r="AS232" s="89" t="s">
        <v>133</v>
      </c>
      <c r="AT232" s="89" t="s">
        <v>819</v>
      </c>
      <c r="AU232" s="89" t="s">
        <v>819</v>
      </c>
      <c r="AV232" s="89" t="s">
        <v>819</v>
      </c>
      <c r="AW232" s="89" t="s">
        <v>819</v>
      </c>
      <c r="AX232" s="89" t="s">
        <v>133</v>
      </c>
      <c r="AY232" s="89" t="s">
        <v>817</v>
      </c>
      <c r="AZ232" s="89" t="s">
        <v>817</v>
      </c>
    </row>
    <row r="233" spans="1:52" ht="12.75" customHeight="1" x14ac:dyDescent="0.25">
      <c r="A233" s="89">
        <v>2019</v>
      </c>
      <c r="B233" s="89">
        <v>102499</v>
      </c>
      <c r="C233" s="89">
        <v>8</v>
      </c>
      <c r="D233" s="89">
        <v>1</v>
      </c>
      <c r="E233" s="89">
        <v>0</v>
      </c>
      <c r="F233" s="89">
        <v>0</v>
      </c>
      <c r="G233" s="89">
        <v>27</v>
      </c>
      <c r="H233" s="89">
        <v>1</v>
      </c>
      <c r="I233" s="89">
        <v>5</v>
      </c>
      <c r="J233" s="89">
        <v>0</v>
      </c>
      <c r="K233" s="89" t="s">
        <v>810</v>
      </c>
      <c r="L233" s="89" t="s">
        <v>846</v>
      </c>
      <c r="M233" s="89" t="s">
        <v>961</v>
      </c>
      <c r="N233" s="89">
        <v>81111111</v>
      </c>
      <c r="O233" s="89" t="s">
        <v>1269</v>
      </c>
      <c r="P233" s="92">
        <v>1.90119101111102E+26</v>
      </c>
      <c r="Q233" s="89">
        <v>555</v>
      </c>
      <c r="R233" s="89">
        <v>555</v>
      </c>
      <c r="S233" s="89">
        <v>555</v>
      </c>
      <c r="T233" s="89">
        <v>555</v>
      </c>
      <c r="U233" s="89">
        <v>555</v>
      </c>
      <c r="V233" s="89">
        <v>555</v>
      </c>
      <c r="W233" s="89">
        <v>555</v>
      </c>
      <c r="X233" s="89">
        <v>555</v>
      </c>
      <c r="Y233" s="89">
        <v>555</v>
      </c>
      <c r="Z233" s="89">
        <v>333</v>
      </c>
      <c r="AA233" s="89">
        <v>555</v>
      </c>
      <c r="AB233" s="89">
        <v>57</v>
      </c>
      <c r="AC233" s="89">
        <v>72</v>
      </c>
      <c r="AD233" s="89">
        <v>100</v>
      </c>
      <c r="AE233" s="89">
        <v>30</v>
      </c>
      <c r="AF233" s="89">
        <v>28</v>
      </c>
      <c r="AG233" s="89">
        <v>60</v>
      </c>
      <c r="AH233" s="89">
        <v>20</v>
      </c>
      <c r="AI233" s="89">
        <v>32</v>
      </c>
      <c r="AJ233" s="89">
        <v>60</v>
      </c>
      <c r="AK233" s="89">
        <v>25</v>
      </c>
      <c r="AL233" s="89">
        <v>52</v>
      </c>
      <c r="AM233" s="89">
        <v>57.1</v>
      </c>
      <c r="AN233" s="89">
        <v>23.3</v>
      </c>
      <c r="AO233" s="89">
        <v>70</v>
      </c>
      <c r="AP233" s="89">
        <v>0</v>
      </c>
      <c r="AQ233" s="89">
        <v>0</v>
      </c>
      <c r="AR233" s="89" t="s">
        <v>133</v>
      </c>
      <c r="AS233" s="89" t="s">
        <v>133</v>
      </c>
      <c r="AT233" s="89" t="s">
        <v>823</v>
      </c>
      <c r="AU233" s="89" t="s">
        <v>133</v>
      </c>
      <c r="AV233" s="89" t="s">
        <v>819</v>
      </c>
      <c r="AW233" s="89" t="s">
        <v>823</v>
      </c>
      <c r="AX233" s="89" t="s">
        <v>817</v>
      </c>
      <c r="AY233" s="89" t="s">
        <v>818</v>
      </c>
      <c r="AZ233" s="89" t="s">
        <v>818</v>
      </c>
    </row>
    <row r="234" spans="1:52" ht="12.75" customHeight="1" x14ac:dyDescent="0.25">
      <c r="A234" s="89">
        <v>2019</v>
      </c>
      <c r="B234" s="89">
        <v>102499</v>
      </c>
      <c r="C234" s="89">
        <v>8</v>
      </c>
      <c r="D234" s="89">
        <v>1</v>
      </c>
      <c r="E234" s="89">
        <v>0</v>
      </c>
      <c r="F234" s="89">
        <v>0</v>
      </c>
      <c r="G234" s="89">
        <v>27</v>
      </c>
      <c r="H234" s="89">
        <v>1</v>
      </c>
      <c r="I234" s="89">
        <v>5</v>
      </c>
      <c r="J234" s="89">
        <v>0</v>
      </c>
      <c r="K234" s="89" t="s">
        <v>810</v>
      </c>
      <c r="L234" s="89" t="s">
        <v>846</v>
      </c>
      <c r="M234" s="89" t="s">
        <v>1270</v>
      </c>
      <c r="N234" s="89">
        <v>81100010</v>
      </c>
      <c r="O234" s="89" t="s">
        <v>1271</v>
      </c>
      <c r="P234" s="92">
        <v>1.90119011110112E+26</v>
      </c>
      <c r="Q234" s="89">
        <v>555</v>
      </c>
      <c r="R234" s="89">
        <v>555</v>
      </c>
      <c r="S234" s="89">
        <v>555</v>
      </c>
      <c r="T234" s="89">
        <v>555</v>
      </c>
      <c r="U234" s="89">
        <v>555</v>
      </c>
      <c r="V234" s="89">
        <v>555</v>
      </c>
      <c r="W234" s="89">
        <v>555</v>
      </c>
      <c r="X234" s="89">
        <v>333</v>
      </c>
      <c r="Y234" s="89">
        <v>555</v>
      </c>
      <c r="Z234" s="89">
        <v>555</v>
      </c>
      <c r="AA234" s="89">
        <v>555</v>
      </c>
      <c r="AB234" s="89">
        <v>57.1</v>
      </c>
      <c r="AC234" s="89">
        <v>35.9</v>
      </c>
      <c r="AD234" s="89">
        <v>42.9</v>
      </c>
      <c r="AE234" s="89">
        <v>25.5</v>
      </c>
      <c r="AF234" s="89">
        <v>51</v>
      </c>
      <c r="AG234" s="89">
        <v>75</v>
      </c>
      <c r="AH234" s="89">
        <v>45</v>
      </c>
      <c r="AI234" s="89">
        <v>0</v>
      </c>
      <c r="AJ234" s="89">
        <v>0</v>
      </c>
      <c r="AK234" s="89">
        <v>0</v>
      </c>
      <c r="AL234" s="89">
        <v>64.2</v>
      </c>
      <c r="AM234" s="89">
        <v>71.400000000000006</v>
      </c>
      <c r="AN234" s="89">
        <v>23.3</v>
      </c>
      <c r="AO234" s="89">
        <v>50</v>
      </c>
      <c r="AP234" s="89">
        <v>20</v>
      </c>
      <c r="AQ234" s="89">
        <v>0</v>
      </c>
      <c r="AR234" s="89" t="s">
        <v>817</v>
      </c>
      <c r="AS234" s="89" t="s">
        <v>817</v>
      </c>
      <c r="AT234" s="89" t="s">
        <v>819</v>
      </c>
      <c r="AU234" s="89" t="s">
        <v>819</v>
      </c>
      <c r="AV234" s="89" t="s">
        <v>819</v>
      </c>
      <c r="AW234" s="89" t="s">
        <v>133</v>
      </c>
      <c r="AX234" s="89" t="s">
        <v>819</v>
      </c>
      <c r="AY234" s="89" t="s">
        <v>817</v>
      </c>
      <c r="AZ234" s="89" t="s">
        <v>817</v>
      </c>
    </row>
    <row r="235" spans="1:52" ht="12.75" customHeight="1" x14ac:dyDescent="0.25">
      <c r="A235" s="89">
        <v>2019</v>
      </c>
      <c r="B235" s="89">
        <v>88399</v>
      </c>
      <c r="C235" s="89">
        <v>8</v>
      </c>
      <c r="D235" s="89">
        <v>1</v>
      </c>
      <c r="E235" s="89">
        <v>0</v>
      </c>
      <c r="F235" s="89">
        <v>0</v>
      </c>
      <c r="G235" s="89">
        <v>27</v>
      </c>
      <c r="H235" s="89">
        <v>5</v>
      </c>
      <c r="I235" s="89">
        <v>3</v>
      </c>
      <c r="J235" s="89">
        <v>0</v>
      </c>
      <c r="K235" s="89" t="s">
        <v>810</v>
      </c>
      <c r="L235" s="89" t="s">
        <v>820</v>
      </c>
      <c r="M235" s="89" t="s">
        <v>961</v>
      </c>
      <c r="N235" s="89">
        <v>81111111</v>
      </c>
      <c r="O235" s="89" t="s">
        <v>1272</v>
      </c>
      <c r="P235" s="92">
        <v>8.0911019011117995E+26</v>
      </c>
      <c r="Q235" s="89">
        <v>555</v>
      </c>
      <c r="R235" s="89">
        <v>555</v>
      </c>
      <c r="S235" s="89">
        <v>555</v>
      </c>
      <c r="T235" s="89">
        <v>555</v>
      </c>
      <c r="U235" s="89">
        <v>555</v>
      </c>
      <c r="V235" s="89">
        <v>555</v>
      </c>
      <c r="W235" s="89">
        <v>555</v>
      </c>
      <c r="X235" s="89">
        <v>555</v>
      </c>
      <c r="Y235" s="89">
        <v>333</v>
      </c>
      <c r="Z235" s="89">
        <v>333</v>
      </c>
      <c r="AA235" s="89">
        <v>555</v>
      </c>
      <c r="AB235" s="89">
        <v>57.5</v>
      </c>
      <c r="AC235" s="89">
        <v>67.2</v>
      </c>
      <c r="AD235" s="89">
        <v>100</v>
      </c>
      <c r="AE235" s="89">
        <v>18</v>
      </c>
      <c r="AF235" s="89">
        <v>25</v>
      </c>
      <c r="AG235" s="89">
        <v>45</v>
      </c>
      <c r="AH235" s="89">
        <v>20</v>
      </c>
      <c r="AI235" s="89">
        <v>11</v>
      </c>
      <c r="AJ235" s="89">
        <v>55</v>
      </c>
      <c r="AK235" s="89">
        <v>0</v>
      </c>
      <c r="AL235" s="89">
        <v>54.2</v>
      </c>
      <c r="AM235" s="89">
        <v>57.9</v>
      </c>
      <c r="AN235" s="89">
        <v>33.299999999999997</v>
      </c>
      <c r="AO235" s="89">
        <v>0</v>
      </c>
      <c r="AP235" s="89">
        <v>0</v>
      </c>
      <c r="AQ235" s="89">
        <v>100</v>
      </c>
      <c r="AR235" s="89" t="s">
        <v>819</v>
      </c>
      <c r="AS235" s="89" t="s">
        <v>817</v>
      </c>
      <c r="AT235" s="89" t="s">
        <v>823</v>
      </c>
      <c r="AU235" s="89" t="s">
        <v>823</v>
      </c>
      <c r="AV235" s="89" t="s">
        <v>819</v>
      </c>
      <c r="AW235" s="89" t="s">
        <v>133</v>
      </c>
      <c r="AX235" s="89" t="s">
        <v>818</v>
      </c>
      <c r="AY235" s="89" t="s">
        <v>817</v>
      </c>
      <c r="AZ235" s="89" t="s">
        <v>818</v>
      </c>
    </row>
    <row r="236" spans="1:52" ht="12.75" customHeight="1" x14ac:dyDescent="0.25">
      <c r="A236" s="89">
        <v>2019</v>
      </c>
      <c r="B236" s="89">
        <v>121884</v>
      </c>
      <c r="C236" s="89">
        <v>8</v>
      </c>
      <c r="D236" s="89">
        <v>1</v>
      </c>
      <c r="E236" s="89">
        <v>0</v>
      </c>
      <c r="F236" s="89">
        <v>0</v>
      </c>
      <c r="G236" s="89">
        <v>27</v>
      </c>
      <c r="H236" s="89">
        <v>1</v>
      </c>
      <c r="I236" s="89">
        <v>3</v>
      </c>
      <c r="J236" s="89">
        <v>0</v>
      </c>
      <c r="K236" s="89" t="s">
        <v>810</v>
      </c>
      <c r="L236" s="89" t="s">
        <v>851</v>
      </c>
      <c r="M236" s="89" t="s">
        <v>1273</v>
      </c>
      <c r="N236" s="89">
        <v>81001111</v>
      </c>
      <c r="O236" s="89" t="s">
        <v>1274</v>
      </c>
      <c r="P236" s="92">
        <v>1.1101100110108E+24</v>
      </c>
      <c r="Q236" s="89">
        <v>555</v>
      </c>
      <c r="R236" s="89">
        <v>555</v>
      </c>
      <c r="S236" s="89">
        <v>555</v>
      </c>
      <c r="T236" s="89">
        <v>555</v>
      </c>
      <c r="U236" s="89">
        <v>555</v>
      </c>
      <c r="V236" s="89">
        <v>555</v>
      </c>
      <c r="W236" s="89">
        <v>555</v>
      </c>
      <c r="X236" s="89">
        <v>555</v>
      </c>
      <c r="Y236" s="89">
        <v>555</v>
      </c>
      <c r="Z236" s="89">
        <v>555</v>
      </c>
      <c r="AA236" s="89">
        <v>555</v>
      </c>
      <c r="AB236" s="89">
        <v>57.6</v>
      </c>
      <c r="AC236" s="89">
        <v>59.4</v>
      </c>
      <c r="AD236" s="89">
        <v>71.400000000000006</v>
      </c>
      <c r="AE236" s="89">
        <v>41.5</v>
      </c>
      <c r="AF236" s="89">
        <v>68</v>
      </c>
      <c r="AG236" s="89">
        <v>80</v>
      </c>
      <c r="AH236" s="89">
        <v>65</v>
      </c>
      <c r="AI236" s="89">
        <v>15</v>
      </c>
      <c r="AJ236" s="89">
        <v>75</v>
      </c>
      <c r="AK236" s="89">
        <v>0</v>
      </c>
      <c r="AL236" s="89">
        <v>57</v>
      </c>
      <c r="AM236" s="89">
        <v>56.5</v>
      </c>
      <c r="AN236" s="89">
        <v>60</v>
      </c>
      <c r="AO236" s="89">
        <v>50</v>
      </c>
      <c r="AP236" s="89">
        <v>30</v>
      </c>
      <c r="AQ236" s="89">
        <v>100</v>
      </c>
      <c r="AR236" s="89" t="s">
        <v>133</v>
      </c>
      <c r="AS236" s="89" t="s">
        <v>133</v>
      </c>
      <c r="AT236" s="89" t="s">
        <v>133</v>
      </c>
      <c r="AU236" s="89" t="s">
        <v>823</v>
      </c>
      <c r="AV236" s="89" t="s">
        <v>819</v>
      </c>
      <c r="AW236" s="89" t="s">
        <v>819</v>
      </c>
      <c r="AX236" s="89" t="s">
        <v>818</v>
      </c>
      <c r="AY236" s="89" t="s">
        <v>818</v>
      </c>
      <c r="AZ236" s="89" t="s">
        <v>133</v>
      </c>
    </row>
    <row r="237" spans="1:52" ht="12.75" customHeight="1" x14ac:dyDescent="0.25">
      <c r="A237" s="89">
        <v>2019</v>
      </c>
      <c r="B237" s="89">
        <v>121880</v>
      </c>
      <c r="C237" s="89">
        <v>8</v>
      </c>
      <c r="D237" s="89">
        <v>1</v>
      </c>
      <c r="E237" s="89">
        <v>0</v>
      </c>
      <c r="F237" s="89">
        <v>0</v>
      </c>
      <c r="G237" s="89">
        <v>27</v>
      </c>
      <c r="H237" s="89">
        <v>0</v>
      </c>
      <c r="I237" s="89">
        <v>4</v>
      </c>
      <c r="J237" s="89">
        <v>0</v>
      </c>
      <c r="K237" s="89" t="s">
        <v>810</v>
      </c>
      <c r="L237" s="89" t="s">
        <v>814</v>
      </c>
      <c r="M237" s="89" t="s">
        <v>1275</v>
      </c>
      <c r="N237" s="89">
        <v>81111001</v>
      </c>
      <c r="O237" s="89" t="s">
        <v>1276</v>
      </c>
      <c r="P237" s="92">
        <v>9.1190090111111095E+25</v>
      </c>
      <c r="Q237" s="89">
        <v>555</v>
      </c>
      <c r="R237" s="89">
        <v>555</v>
      </c>
      <c r="S237" s="89">
        <v>555</v>
      </c>
      <c r="T237" s="89">
        <v>333</v>
      </c>
      <c r="U237" s="89">
        <v>555</v>
      </c>
      <c r="V237" s="89">
        <v>555</v>
      </c>
      <c r="W237" s="89">
        <v>333</v>
      </c>
      <c r="X237" s="89">
        <v>333</v>
      </c>
      <c r="Y237" s="89">
        <v>555</v>
      </c>
      <c r="Z237" s="89">
        <v>333</v>
      </c>
      <c r="AA237" s="89">
        <v>555</v>
      </c>
      <c r="AB237" s="89">
        <v>57.9</v>
      </c>
      <c r="AC237" s="89">
        <v>42.8</v>
      </c>
      <c r="AD237" s="89">
        <v>71.400000000000006</v>
      </c>
      <c r="AE237" s="89">
        <v>0</v>
      </c>
      <c r="AF237" s="89">
        <v>0</v>
      </c>
      <c r="AG237" s="89">
        <v>0</v>
      </c>
      <c r="AH237" s="89">
        <v>0</v>
      </c>
      <c r="AI237" s="89">
        <v>0</v>
      </c>
      <c r="AJ237" s="89">
        <v>0</v>
      </c>
      <c r="AK237" s="89">
        <v>0</v>
      </c>
      <c r="AL237" s="89">
        <v>62.9</v>
      </c>
      <c r="AM237" s="89">
        <v>65.2</v>
      </c>
      <c r="AN237" s="89">
        <v>50</v>
      </c>
      <c r="AO237" s="89">
        <v>50</v>
      </c>
      <c r="AP237" s="89">
        <v>0</v>
      </c>
      <c r="AQ237" s="89">
        <v>100</v>
      </c>
      <c r="AR237" s="89" t="s">
        <v>133</v>
      </c>
      <c r="AS237" s="89" t="s">
        <v>133</v>
      </c>
      <c r="AT237" s="89" t="s">
        <v>133</v>
      </c>
      <c r="AU237" s="89" t="s">
        <v>819</v>
      </c>
      <c r="AV237" s="89" t="s">
        <v>819</v>
      </c>
      <c r="AW237" s="89" t="s">
        <v>133</v>
      </c>
      <c r="AX237" s="89" t="s">
        <v>817</v>
      </c>
      <c r="AY237" s="89" t="s">
        <v>817</v>
      </c>
      <c r="AZ237" s="89" t="s">
        <v>133</v>
      </c>
    </row>
    <row r="238" spans="1:52" ht="12.75" customHeight="1" x14ac:dyDescent="0.25">
      <c r="A238" s="89">
        <v>2019</v>
      </c>
      <c r="B238" s="89">
        <v>1181819</v>
      </c>
      <c r="C238" s="89">
        <v>8</v>
      </c>
      <c r="D238" s="89">
        <v>1</v>
      </c>
      <c r="E238" s="89">
        <v>0</v>
      </c>
      <c r="F238" s="89">
        <v>0</v>
      </c>
      <c r="G238" s="89">
        <v>27</v>
      </c>
      <c r="H238" s="89">
        <v>0</v>
      </c>
      <c r="I238" s="89">
        <v>2</v>
      </c>
      <c r="J238" s="89">
        <v>0</v>
      </c>
      <c r="K238" s="89" t="s">
        <v>810</v>
      </c>
      <c r="L238" s="89" t="s">
        <v>829</v>
      </c>
      <c r="M238" s="89" t="s">
        <v>1277</v>
      </c>
      <c r="N238" s="89">
        <v>81110110</v>
      </c>
      <c r="O238" s="89" t="s">
        <v>1278</v>
      </c>
      <c r="P238" s="92">
        <v>1.10110110111011E+25</v>
      </c>
      <c r="Q238" s="89">
        <v>555</v>
      </c>
      <c r="R238" s="89">
        <v>555</v>
      </c>
      <c r="S238" s="89">
        <v>555</v>
      </c>
      <c r="T238" s="89">
        <v>555</v>
      </c>
      <c r="U238" s="89">
        <v>555</v>
      </c>
      <c r="V238" s="89">
        <v>555</v>
      </c>
      <c r="W238" s="89">
        <v>555</v>
      </c>
      <c r="X238" s="89">
        <v>555</v>
      </c>
      <c r="Y238" s="89">
        <v>555</v>
      </c>
      <c r="Z238" s="89">
        <v>555</v>
      </c>
      <c r="AA238" s="89">
        <v>555</v>
      </c>
      <c r="AB238" s="89">
        <v>58</v>
      </c>
      <c r="AC238" s="89">
        <v>51.2</v>
      </c>
      <c r="AD238" s="89">
        <v>71.400000000000006</v>
      </c>
      <c r="AE238" s="89">
        <v>21</v>
      </c>
      <c r="AF238" s="89">
        <v>9</v>
      </c>
      <c r="AG238" s="89">
        <v>45</v>
      </c>
      <c r="AH238" s="89">
        <v>0</v>
      </c>
      <c r="AI238" s="89">
        <v>33</v>
      </c>
      <c r="AJ238" s="89">
        <v>65</v>
      </c>
      <c r="AK238" s="89">
        <v>25</v>
      </c>
      <c r="AL238" s="89">
        <v>60.3</v>
      </c>
      <c r="AM238" s="89">
        <v>60</v>
      </c>
      <c r="AN238" s="89">
        <v>61.7</v>
      </c>
      <c r="AO238" s="89">
        <v>75</v>
      </c>
      <c r="AP238" s="89">
        <v>10</v>
      </c>
      <c r="AQ238" s="89">
        <v>100</v>
      </c>
      <c r="AR238" s="89" t="s">
        <v>817</v>
      </c>
      <c r="AS238" s="89" t="s">
        <v>817</v>
      </c>
      <c r="AT238" s="89" t="s">
        <v>823</v>
      </c>
      <c r="AU238" s="89" t="s">
        <v>133</v>
      </c>
      <c r="AV238" s="89" t="s">
        <v>133</v>
      </c>
      <c r="AW238" s="89" t="s">
        <v>133</v>
      </c>
      <c r="AX238" s="89" t="s">
        <v>819</v>
      </c>
      <c r="AY238" s="89" t="s">
        <v>817</v>
      </c>
      <c r="AZ238" s="89" t="s">
        <v>817</v>
      </c>
    </row>
    <row r="239" spans="1:52" ht="12.75" customHeight="1" x14ac:dyDescent="0.25">
      <c r="A239" s="89">
        <v>2019</v>
      </c>
      <c r="B239" s="89">
        <v>121880</v>
      </c>
      <c r="C239" s="89">
        <v>8</v>
      </c>
      <c r="D239" s="89">
        <v>1</v>
      </c>
      <c r="E239" s="89">
        <v>0</v>
      </c>
      <c r="F239" s="89">
        <v>0</v>
      </c>
      <c r="G239" s="89">
        <v>27</v>
      </c>
      <c r="H239" s="89">
        <v>0</v>
      </c>
      <c r="I239" s="89">
        <v>4</v>
      </c>
      <c r="J239" s="89">
        <v>0</v>
      </c>
      <c r="K239" s="89" t="s">
        <v>810</v>
      </c>
      <c r="L239" s="89" t="s">
        <v>814</v>
      </c>
      <c r="M239" s="89" t="s">
        <v>1279</v>
      </c>
      <c r="N239" s="89">
        <v>80011001</v>
      </c>
      <c r="O239" s="89" t="s">
        <v>1280</v>
      </c>
      <c r="P239" s="92">
        <v>9.1190091100111101E+25</v>
      </c>
      <c r="Q239" s="89">
        <v>555</v>
      </c>
      <c r="R239" s="89">
        <v>555</v>
      </c>
      <c r="S239" s="89">
        <v>555</v>
      </c>
      <c r="T239" s="89">
        <v>555</v>
      </c>
      <c r="U239" s="89">
        <v>555</v>
      </c>
      <c r="V239" s="89">
        <v>555</v>
      </c>
      <c r="W239" s="89">
        <v>555</v>
      </c>
      <c r="X239" s="89">
        <v>555</v>
      </c>
      <c r="Y239" s="89">
        <v>555</v>
      </c>
      <c r="Z239" s="89">
        <v>555</v>
      </c>
      <c r="AA239" s="89">
        <v>555</v>
      </c>
      <c r="AB239" s="89">
        <v>58.2</v>
      </c>
      <c r="AC239" s="89">
        <v>38.5</v>
      </c>
      <c r="AD239" s="89">
        <v>42.9</v>
      </c>
      <c r="AE239" s="89">
        <v>32</v>
      </c>
      <c r="AF239" s="89">
        <v>12</v>
      </c>
      <c r="AG239" s="89">
        <v>60</v>
      </c>
      <c r="AH239" s="89">
        <v>0</v>
      </c>
      <c r="AI239" s="89">
        <v>52</v>
      </c>
      <c r="AJ239" s="89">
        <v>60</v>
      </c>
      <c r="AK239" s="89">
        <v>50</v>
      </c>
      <c r="AL239" s="89">
        <v>64.8</v>
      </c>
      <c r="AM239" s="89">
        <v>60.9</v>
      </c>
      <c r="AN239" s="89">
        <v>86.7</v>
      </c>
      <c r="AO239" s="89">
        <v>70</v>
      </c>
      <c r="AP239" s="89">
        <v>90</v>
      </c>
      <c r="AQ239" s="89">
        <v>100</v>
      </c>
      <c r="AR239" s="89" t="s">
        <v>133</v>
      </c>
      <c r="AS239" s="89" t="s">
        <v>817</v>
      </c>
      <c r="AT239" s="89" t="s">
        <v>819</v>
      </c>
      <c r="AU239" s="89" t="s">
        <v>819</v>
      </c>
      <c r="AV239" s="89" t="s">
        <v>819</v>
      </c>
      <c r="AW239" s="89" t="s">
        <v>133</v>
      </c>
      <c r="AX239" s="89" t="s">
        <v>818</v>
      </c>
      <c r="AY239" s="89" t="s">
        <v>817</v>
      </c>
      <c r="AZ239" s="89" t="s">
        <v>817</v>
      </c>
    </row>
    <row r="240" spans="1:52" ht="12.75" customHeight="1" x14ac:dyDescent="0.25">
      <c r="A240" s="89">
        <v>2019</v>
      </c>
      <c r="B240" s="89">
        <v>1103831</v>
      </c>
      <c r="C240" s="89">
        <v>8</v>
      </c>
      <c r="D240" s="89">
        <v>1</v>
      </c>
      <c r="E240" s="89">
        <v>0</v>
      </c>
      <c r="F240" s="89">
        <v>0</v>
      </c>
      <c r="G240" s="89">
        <v>27</v>
      </c>
      <c r="H240" s="89">
        <v>3</v>
      </c>
      <c r="I240" s="89">
        <v>2</v>
      </c>
      <c r="J240" s="89">
        <v>0</v>
      </c>
      <c r="K240" s="89" t="s">
        <v>810</v>
      </c>
      <c r="L240" s="89" t="s">
        <v>811</v>
      </c>
      <c r="M240" s="89" t="s">
        <v>1281</v>
      </c>
      <c r="N240" s="89">
        <v>81110010</v>
      </c>
      <c r="O240" s="89" t="s">
        <v>1282</v>
      </c>
      <c r="P240" s="92">
        <v>8.1181101111011899E+26</v>
      </c>
      <c r="Q240" s="89">
        <v>555</v>
      </c>
      <c r="R240" s="89">
        <v>555</v>
      </c>
      <c r="S240" s="89">
        <v>555</v>
      </c>
      <c r="T240" s="89">
        <v>333</v>
      </c>
      <c r="U240" s="89">
        <v>555</v>
      </c>
      <c r="V240" s="89">
        <v>555</v>
      </c>
      <c r="W240" s="89">
        <v>333</v>
      </c>
      <c r="X240" s="89">
        <v>333</v>
      </c>
      <c r="Y240" s="89">
        <v>555</v>
      </c>
      <c r="Z240" s="89">
        <v>555</v>
      </c>
      <c r="AA240" s="89">
        <v>555</v>
      </c>
      <c r="AB240" s="89">
        <v>58.2</v>
      </c>
      <c r="AC240" s="89">
        <v>34.299999999999997</v>
      </c>
      <c r="AD240" s="89">
        <v>57.1</v>
      </c>
      <c r="AE240" s="89">
        <v>0</v>
      </c>
      <c r="AF240" s="89">
        <v>0</v>
      </c>
      <c r="AG240" s="89">
        <v>0</v>
      </c>
      <c r="AH240" s="89">
        <v>0</v>
      </c>
      <c r="AI240" s="89">
        <v>0</v>
      </c>
      <c r="AJ240" s="89">
        <v>0</v>
      </c>
      <c r="AK240" s="89">
        <v>0</v>
      </c>
      <c r="AL240" s="89">
        <v>66.2</v>
      </c>
      <c r="AM240" s="89">
        <v>68.2</v>
      </c>
      <c r="AN240" s="89">
        <v>55</v>
      </c>
      <c r="AO240" s="89">
        <v>20</v>
      </c>
      <c r="AP240" s="89">
        <v>90</v>
      </c>
      <c r="AQ240" s="89">
        <v>55</v>
      </c>
      <c r="AR240" s="89" t="s">
        <v>133</v>
      </c>
      <c r="AS240" s="89" t="s">
        <v>817</v>
      </c>
      <c r="AT240" s="89" t="s">
        <v>133</v>
      </c>
      <c r="AU240" s="89" t="s">
        <v>823</v>
      </c>
      <c r="AV240" s="89" t="s">
        <v>823</v>
      </c>
      <c r="AW240" s="89" t="s">
        <v>823</v>
      </c>
      <c r="AX240" s="89" t="s">
        <v>823</v>
      </c>
      <c r="AY240" s="89" t="s">
        <v>818</v>
      </c>
      <c r="AZ240" s="89" t="s">
        <v>819</v>
      </c>
    </row>
    <row r="241" spans="1:52" ht="12.75" customHeight="1" x14ac:dyDescent="0.25">
      <c r="A241" s="89">
        <v>2019</v>
      </c>
      <c r="B241" s="89">
        <v>1181819</v>
      </c>
      <c r="C241" s="89">
        <v>8</v>
      </c>
      <c r="D241" s="89">
        <v>1</v>
      </c>
      <c r="E241" s="89">
        <v>0</v>
      </c>
      <c r="F241" s="89">
        <v>0</v>
      </c>
      <c r="G241" s="89">
        <v>27</v>
      </c>
      <c r="H241" s="89">
        <v>0</v>
      </c>
      <c r="I241" s="89">
        <v>2</v>
      </c>
      <c r="J241" s="89">
        <v>0</v>
      </c>
      <c r="K241" s="89" t="s">
        <v>810</v>
      </c>
      <c r="L241" s="89" t="s">
        <v>829</v>
      </c>
      <c r="M241" s="89" t="s">
        <v>1283</v>
      </c>
      <c r="N241" s="89">
        <v>80110010</v>
      </c>
      <c r="O241" s="89" t="s">
        <v>1284</v>
      </c>
      <c r="P241" s="92">
        <v>1.0101100011111101E+26</v>
      </c>
      <c r="Q241" s="89">
        <v>555</v>
      </c>
      <c r="R241" s="89">
        <v>555</v>
      </c>
      <c r="S241" s="89">
        <v>555</v>
      </c>
      <c r="T241" s="89">
        <v>555</v>
      </c>
      <c r="U241" s="89">
        <v>555</v>
      </c>
      <c r="V241" s="89">
        <v>555</v>
      </c>
      <c r="W241" s="89">
        <v>555</v>
      </c>
      <c r="X241" s="89">
        <v>555</v>
      </c>
      <c r="Y241" s="89">
        <v>555</v>
      </c>
      <c r="Z241" s="89">
        <v>555</v>
      </c>
      <c r="AA241" s="89">
        <v>555</v>
      </c>
      <c r="AB241" s="89">
        <v>58.2</v>
      </c>
      <c r="AC241" s="89">
        <v>37.700000000000003</v>
      </c>
      <c r="AD241" s="89">
        <v>42.9</v>
      </c>
      <c r="AE241" s="89">
        <v>30</v>
      </c>
      <c r="AF241" s="89">
        <v>28</v>
      </c>
      <c r="AG241" s="89">
        <v>60</v>
      </c>
      <c r="AH241" s="89">
        <v>20</v>
      </c>
      <c r="AI241" s="89">
        <v>32</v>
      </c>
      <c r="AJ241" s="89">
        <v>60</v>
      </c>
      <c r="AK241" s="89">
        <v>25</v>
      </c>
      <c r="AL241" s="89">
        <v>65</v>
      </c>
      <c r="AM241" s="89">
        <v>68</v>
      </c>
      <c r="AN241" s="89">
        <v>48.3</v>
      </c>
      <c r="AO241" s="89">
        <v>25</v>
      </c>
      <c r="AP241" s="89">
        <v>20</v>
      </c>
      <c r="AQ241" s="89">
        <v>100</v>
      </c>
      <c r="AR241" s="89" t="s">
        <v>133</v>
      </c>
      <c r="AS241" s="89" t="s">
        <v>817</v>
      </c>
      <c r="AT241" s="89" t="s">
        <v>823</v>
      </c>
      <c r="AU241" s="89" t="s">
        <v>819</v>
      </c>
      <c r="AV241" s="89" t="s">
        <v>819</v>
      </c>
      <c r="AW241" s="89" t="s">
        <v>133</v>
      </c>
      <c r="AX241" s="89" t="s">
        <v>817</v>
      </c>
      <c r="AY241" s="89" t="s">
        <v>817</v>
      </c>
      <c r="AZ241" s="89" t="s">
        <v>817</v>
      </c>
    </row>
    <row r="242" spans="1:52" ht="12.75" customHeight="1" x14ac:dyDescent="0.25">
      <c r="A242" s="89">
        <v>2019</v>
      </c>
      <c r="B242" s="89">
        <v>121880</v>
      </c>
      <c r="C242" s="89">
        <v>8</v>
      </c>
      <c r="D242" s="89">
        <v>1</v>
      </c>
      <c r="E242" s="89">
        <v>0</v>
      </c>
      <c r="F242" s="89">
        <v>0</v>
      </c>
      <c r="G242" s="89">
        <v>27</v>
      </c>
      <c r="H242" s="89">
        <v>0</v>
      </c>
      <c r="I242" s="89">
        <v>4</v>
      </c>
      <c r="J242" s="89">
        <v>0</v>
      </c>
      <c r="K242" s="89" t="s">
        <v>810</v>
      </c>
      <c r="L242" s="89" t="s">
        <v>814</v>
      </c>
      <c r="M242" s="89" t="s">
        <v>1285</v>
      </c>
      <c r="N242" s="89">
        <v>81111101</v>
      </c>
      <c r="O242" s="89" t="s">
        <v>1286</v>
      </c>
      <c r="P242" s="92">
        <v>9.1190191110100106E+25</v>
      </c>
      <c r="Q242" s="89">
        <v>555</v>
      </c>
      <c r="R242" s="89">
        <v>555</v>
      </c>
      <c r="S242" s="89">
        <v>555</v>
      </c>
      <c r="T242" s="89">
        <v>555</v>
      </c>
      <c r="U242" s="89">
        <v>555</v>
      </c>
      <c r="V242" s="89">
        <v>555</v>
      </c>
      <c r="W242" s="89">
        <v>555</v>
      </c>
      <c r="X242" s="89">
        <v>555</v>
      </c>
      <c r="Y242" s="89">
        <v>555</v>
      </c>
      <c r="Z242" s="89">
        <v>555</v>
      </c>
      <c r="AA242" s="89">
        <v>555</v>
      </c>
      <c r="AB242" s="89">
        <v>58.6</v>
      </c>
      <c r="AC242" s="89">
        <v>71.2</v>
      </c>
      <c r="AD242" s="89">
        <v>85.7</v>
      </c>
      <c r="AE242" s="89">
        <v>49.5</v>
      </c>
      <c r="AF242" s="89">
        <v>47</v>
      </c>
      <c r="AG242" s="89">
        <v>55</v>
      </c>
      <c r="AH242" s="89">
        <v>45</v>
      </c>
      <c r="AI242" s="89">
        <v>52</v>
      </c>
      <c r="AJ242" s="89">
        <v>60</v>
      </c>
      <c r="AK242" s="89">
        <v>50</v>
      </c>
      <c r="AL242" s="89">
        <v>54.4</v>
      </c>
      <c r="AM242" s="89">
        <v>52.2</v>
      </c>
      <c r="AN242" s="89">
        <v>66.7</v>
      </c>
      <c r="AO242" s="89">
        <v>50</v>
      </c>
      <c r="AP242" s="89">
        <v>100</v>
      </c>
      <c r="AQ242" s="89">
        <v>50</v>
      </c>
      <c r="AR242" s="89" t="s">
        <v>133</v>
      </c>
      <c r="AS242" s="89" t="s">
        <v>133</v>
      </c>
      <c r="AT242" s="89" t="s">
        <v>817</v>
      </c>
      <c r="AU242" s="89" t="s">
        <v>819</v>
      </c>
      <c r="AV242" s="89" t="s">
        <v>819</v>
      </c>
      <c r="AW242" s="89" t="s">
        <v>819</v>
      </c>
      <c r="AX242" s="89" t="s">
        <v>823</v>
      </c>
      <c r="AY242" s="89" t="s">
        <v>133</v>
      </c>
      <c r="AZ242" s="89" t="s">
        <v>819</v>
      </c>
    </row>
    <row r="243" spans="1:52" ht="12.75" customHeight="1" x14ac:dyDescent="0.25">
      <c r="A243" s="89">
        <v>2019</v>
      </c>
      <c r="B243" s="89">
        <v>121884</v>
      </c>
      <c r="C243" s="89">
        <v>8</v>
      </c>
      <c r="D243" s="89">
        <v>1</v>
      </c>
      <c r="E243" s="89">
        <v>0</v>
      </c>
      <c r="F243" s="89">
        <v>0</v>
      </c>
      <c r="G243" s="89">
        <v>27</v>
      </c>
      <c r="H243" s="89">
        <v>1</v>
      </c>
      <c r="I243" s="89">
        <v>3</v>
      </c>
      <c r="J243" s="89">
        <v>0</v>
      </c>
      <c r="K243" s="89" t="s">
        <v>810</v>
      </c>
      <c r="L243" s="89" t="s">
        <v>851</v>
      </c>
      <c r="M243" s="89" t="s">
        <v>1287</v>
      </c>
      <c r="N243" s="89">
        <v>80111101</v>
      </c>
      <c r="O243" s="89" t="s">
        <v>1288</v>
      </c>
      <c r="P243" s="92">
        <v>1.00110111110012E+26</v>
      </c>
      <c r="Q243" s="89">
        <v>555</v>
      </c>
      <c r="R243" s="89">
        <v>555</v>
      </c>
      <c r="S243" s="89">
        <v>555</v>
      </c>
      <c r="T243" s="89">
        <v>555</v>
      </c>
      <c r="U243" s="89">
        <v>555</v>
      </c>
      <c r="V243" s="89">
        <v>555</v>
      </c>
      <c r="W243" s="89">
        <v>555</v>
      </c>
      <c r="X243" s="89">
        <v>335</v>
      </c>
      <c r="Y243" s="89">
        <v>555</v>
      </c>
      <c r="Z243" s="89">
        <v>555</v>
      </c>
      <c r="AA243" s="89">
        <v>555</v>
      </c>
      <c r="AB243" s="89">
        <v>58.6</v>
      </c>
      <c r="AC243" s="89">
        <v>45.8</v>
      </c>
      <c r="AD243" s="89">
        <v>71.400000000000006</v>
      </c>
      <c r="AE243" s="89">
        <v>7.5</v>
      </c>
      <c r="AF243" s="89">
        <v>15</v>
      </c>
      <c r="AG243" s="89">
        <v>75</v>
      </c>
      <c r="AH243" s="89">
        <v>0</v>
      </c>
      <c r="AI243" s="89">
        <v>0</v>
      </c>
      <c r="AJ243" s="89">
        <v>0</v>
      </c>
      <c r="AK243" s="89">
        <v>0</v>
      </c>
      <c r="AL243" s="89">
        <v>62.8</v>
      </c>
      <c r="AM243" s="89">
        <v>73.900000000000006</v>
      </c>
      <c r="AN243" s="89">
        <v>0</v>
      </c>
      <c r="AO243" s="89">
        <v>0</v>
      </c>
      <c r="AP243" s="89">
        <v>0</v>
      </c>
      <c r="AQ243" s="89">
        <v>0</v>
      </c>
      <c r="AR243" s="89" t="s">
        <v>133</v>
      </c>
      <c r="AS243" s="89" t="s">
        <v>817</v>
      </c>
      <c r="AT243" s="89" t="s">
        <v>133</v>
      </c>
      <c r="AU243" s="89" t="s">
        <v>817</v>
      </c>
      <c r="AV243" s="89" t="s">
        <v>817</v>
      </c>
      <c r="AW243" s="89" t="s">
        <v>817</v>
      </c>
      <c r="AX243" s="89" t="s">
        <v>819</v>
      </c>
      <c r="AY243" s="89" t="s">
        <v>818</v>
      </c>
      <c r="AZ243" s="89" t="s">
        <v>133</v>
      </c>
    </row>
    <row r="244" spans="1:52" ht="12.75" customHeight="1" x14ac:dyDescent="0.25">
      <c r="A244" s="89">
        <v>2019</v>
      </c>
      <c r="B244" s="89">
        <v>121880</v>
      </c>
      <c r="C244" s="89">
        <v>8</v>
      </c>
      <c r="D244" s="89">
        <v>1</v>
      </c>
      <c r="E244" s="89">
        <v>0</v>
      </c>
      <c r="F244" s="89">
        <v>0</v>
      </c>
      <c r="G244" s="89">
        <v>27</v>
      </c>
      <c r="H244" s="89">
        <v>0</v>
      </c>
      <c r="I244" s="89">
        <v>4</v>
      </c>
      <c r="J244" s="89">
        <v>0</v>
      </c>
      <c r="K244" s="89" t="s">
        <v>810</v>
      </c>
      <c r="L244" s="89" t="s">
        <v>814</v>
      </c>
      <c r="M244" s="89" t="s">
        <v>1289</v>
      </c>
      <c r="N244" s="89">
        <v>81100101</v>
      </c>
      <c r="O244" s="89" t="s">
        <v>1290</v>
      </c>
      <c r="P244" s="92">
        <v>9.0191191101101101E+25</v>
      </c>
      <c r="Q244" s="89">
        <v>555</v>
      </c>
      <c r="R244" s="89">
        <v>555</v>
      </c>
      <c r="S244" s="89">
        <v>555</v>
      </c>
      <c r="T244" s="89">
        <v>333</v>
      </c>
      <c r="U244" s="89">
        <v>555</v>
      </c>
      <c r="V244" s="89">
        <v>555</v>
      </c>
      <c r="W244" s="89">
        <v>333</v>
      </c>
      <c r="X244" s="89">
        <v>333</v>
      </c>
      <c r="Y244" s="89">
        <v>555</v>
      </c>
      <c r="Z244" s="89">
        <v>555</v>
      </c>
      <c r="AA244" s="89">
        <v>555</v>
      </c>
      <c r="AB244" s="89">
        <v>58.8</v>
      </c>
      <c r="AC244" s="89">
        <v>34.299999999999997</v>
      </c>
      <c r="AD244" s="89">
        <v>57.1</v>
      </c>
      <c r="AE244" s="89">
        <v>0</v>
      </c>
      <c r="AF244" s="89">
        <v>0</v>
      </c>
      <c r="AG244" s="89">
        <v>0</v>
      </c>
      <c r="AH244" s="89">
        <v>0</v>
      </c>
      <c r="AI244" s="89">
        <v>0</v>
      </c>
      <c r="AJ244" s="89">
        <v>0</v>
      </c>
      <c r="AK244" s="89">
        <v>0</v>
      </c>
      <c r="AL244" s="89">
        <v>66.900000000000006</v>
      </c>
      <c r="AM244" s="89">
        <v>65.2</v>
      </c>
      <c r="AN244" s="89">
        <v>76.7</v>
      </c>
      <c r="AO244" s="89">
        <v>50</v>
      </c>
      <c r="AP244" s="89">
        <v>80</v>
      </c>
      <c r="AQ244" s="89">
        <v>100</v>
      </c>
      <c r="AR244" s="89" t="s">
        <v>817</v>
      </c>
      <c r="AS244" s="89" t="s">
        <v>133</v>
      </c>
      <c r="AT244" s="89" t="s">
        <v>819</v>
      </c>
      <c r="AU244" s="89" t="s">
        <v>817</v>
      </c>
      <c r="AV244" s="89" t="s">
        <v>819</v>
      </c>
      <c r="AW244" s="89" t="s">
        <v>133</v>
      </c>
      <c r="AX244" s="89" t="s">
        <v>819</v>
      </c>
      <c r="AY244" s="89" t="s">
        <v>817</v>
      </c>
      <c r="AZ244" s="89" t="s">
        <v>817</v>
      </c>
    </row>
    <row r="245" spans="1:52" ht="12.75" customHeight="1" x14ac:dyDescent="0.25">
      <c r="A245" s="89">
        <v>2019</v>
      </c>
      <c r="B245" s="89">
        <v>1117583</v>
      </c>
      <c r="C245" s="89">
        <v>8</v>
      </c>
      <c r="D245" s="89">
        <v>1</v>
      </c>
      <c r="E245" s="89">
        <v>0</v>
      </c>
      <c r="F245" s="89">
        <v>0</v>
      </c>
      <c r="G245" s="89">
        <v>27</v>
      </c>
      <c r="H245" s="89">
        <v>3</v>
      </c>
      <c r="I245" s="89">
        <v>2</v>
      </c>
      <c r="J245" s="89">
        <v>0</v>
      </c>
      <c r="K245" s="89" t="s">
        <v>810</v>
      </c>
      <c r="L245" s="89" t="s">
        <v>811</v>
      </c>
      <c r="M245" s="89" t="s">
        <v>1291</v>
      </c>
      <c r="N245" s="89">
        <v>81010000</v>
      </c>
      <c r="O245" s="89" t="s">
        <v>1292</v>
      </c>
      <c r="P245" s="92">
        <v>8.1180101111011896E+26</v>
      </c>
      <c r="Q245" s="89">
        <v>555</v>
      </c>
      <c r="R245" s="89">
        <v>555</v>
      </c>
      <c r="S245" s="89">
        <v>555</v>
      </c>
      <c r="T245" s="89">
        <v>555</v>
      </c>
      <c r="U245" s="89">
        <v>555</v>
      </c>
      <c r="V245" s="89">
        <v>555</v>
      </c>
      <c r="W245" s="89">
        <v>555</v>
      </c>
      <c r="X245" s="89">
        <v>555</v>
      </c>
      <c r="Y245" s="89">
        <v>555</v>
      </c>
      <c r="Z245" s="89">
        <v>555</v>
      </c>
      <c r="AA245" s="89">
        <v>555</v>
      </c>
      <c r="AB245" s="89">
        <v>59.1</v>
      </c>
      <c r="AC245" s="89">
        <v>21</v>
      </c>
      <c r="AD245" s="89">
        <v>28.6</v>
      </c>
      <c r="AE245" s="89">
        <v>9.5</v>
      </c>
      <c r="AF245" s="89">
        <v>10</v>
      </c>
      <c r="AG245" s="89">
        <v>50</v>
      </c>
      <c r="AH245" s="89">
        <v>0</v>
      </c>
      <c r="AI245" s="89">
        <v>9</v>
      </c>
      <c r="AJ245" s="89">
        <v>45</v>
      </c>
      <c r="AK245" s="89">
        <v>0</v>
      </c>
      <c r="AL245" s="89">
        <v>71.8</v>
      </c>
      <c r="AM245" s="89">
        <v>72.7</v>
      </c>
      <c r="AN245" s="89">
        <v>66.7</v>
      </c>
      <c r="AO245" s="89">
        <v>60</v>
      </c>
      <c r="AP245" s="89">
        <v>80</v>
      </c>
      <c r="AQ245" s="89">
        <v>60</v>
      </c>
      <c r="AR245" s="89" t="s">
        <v>133</v>
      </c>
      <c r="AS245" s="89" t="s">
        <v>133</v>
      </c>
      <c r="AT245" s="89" t="s">
        <v>819</v>
      </c>
      <c r="AU245" s="89" t="s">
        <v>819</v>
      </c>
      <c r="AV245" s="89" t="s">
        <v>819</v>
      </c>
      <c r="AW245" s="89" t="s">
        <v>818</v>
      </c>
      <c r="AX245" s="89" t="s">
        <v>823</v>
      </c>
      <c r="AY245" s="89" t="s">
        <v>819</v>
      </c>
      <c r="AZ245" s="89" t="s">
        <v>817</v>
      </c>
    </row>
    <row r="246" spans="1:52" ht="12.75" customHeight="1" x14ac:dyDescent="0.25">
      <c r="A246" s="89">
        <v>2019</v>
      </c>
      <c r="B246" s="89">
        <v>1103831</v>
      </c>
      <c r="C246" s="89">
        <v>8</v>
      </c>
      <c r="D246" s="89">
        <v>1</v>
      </c>
      <c r="E246" s="89">
        <v>0</v>
      </c>
      <c r="F246" s="89">
        <v>0</v>
      </c>
      <c r="G246" s="89">
        <v>27</v>
      </c>
      <c r="H246" s="89">
        <v>3</v>
      </c>
      <c r="I246" s="89">
        <v>2</v>
      </c>
      <c r="J246" s="89">
        <v>0</v>
      </c>
      <c r="K246" s="89" t="s">
        <v>810</v>
      </c>
      <c r="L246" s="89" t="s">
        <v>811</v>
      </c>
      <c r="M246" s="89" t="s">
        <v>1293</v>
      </c>
      <c r="N246" s="89">
        <v>81110001</v>
      </c>
      <c r="O246" s="89" t="s">
        <v>1294</v>
      </c>
      <c r="P246" s="92">
        <v>8.1080111011011905E+26</v>
      </c>
      <c r="Q246" s="89">
        <v>555</v>
      </c>
      <c r="R246" s="89">
        <v>555</v>
      </c>
      <c r="S246" s="89">
        <v>555</v>
      </c>
      <c r="T246" s="89">
        <v>555</v>
      </c>
      <c r="U246" s="89">
        <v>555</v>
      </c>
      <c r="V246" s="89">
        <v>555</v>
      </c>
      <c r="W246" s="89">
        <v>555</v>
      </c>
      <c r="X246" s="89">
        <v>555</v>
      </c>
      <c r="Y246" s="89">
        <v>555</v>
      </c>
      <c r="Z246" s="89">
        <v>555</v>
      </c>
      <c r="AA246" s="89">
        <v>555</v>
      </c>
      <c r="AB246" s="89">
        <v>59.3</v>
      </c>
      <c r="AC246" s="89">
        <v>43.3</v>
      </c>
      <c r="AD246" s="89">
        <v>57.1</v>
      </c>
      <c r="AE246" s="89">
        <v>22.5</v>
      </c>
      <c r="AF246" s="89">
        <v>31</v>
      </c>
      <c r="AG246" s="89">
        <v>75</v>
      </c>
      <c r="AH246" s="89">
        <v>20</v>
      </c>
      <c r="AI246" s="89">
        <v>14</v>
      </c>
      <c r="AJ246" s="89">
        <v>70</v>
      </c>
      <c r="AK246" s="89">
        <v>0</v>
      </c>
      <c r="AL246" s="89">
        <v>64.599999999999994</v>
      </c>
      <c r="AM246" s="89">
        <v>63.6</v>
      </c>
      <c r="AN246" s="89">
        <v>70</v>
      </c>
      <c r="AO246" s="89">
        <v>80</v>
      </c>
      <c r="AP246" s="89">
        <v>75</v>
      </c>
      <c r="AQ246" s="89">
        <v>55</v>
      </c>
      <c r="AR246" s="89" t="s">
        <v>817</v>
      </c>
      <c r="AS246" s="89" t="s">
        <v>133</v>
      </c>
      <c r="AT246" s="89" t="s">
        <v>133</v>
      </c>
      <c r="AU246" s="89" t="s">
        <v>819</v>
      </c>
      <c r="AV246" s="89" t="s">
        <v>819</v>
      </c>
      <c r="AW246" s="89" t="s">
        <v>133</v>
      </c>
      <c r="AX246" s="89" t="s">
        <v>823</v>
      </c>
      <c r="AY246" s="89" t="s">
        <v>817</v>
      </c>
      <c r="AZ246" s="89" t="s">
        <v>133</v>
      </c>
    </row>
    <row r="247" spans="1:52" ht="12.75" customHeight="1" x14ac:dyDescent="0.25">
      <c r="A247" s="89">
        <v>2019</v>
      </c>
      <c r="B247" s="89">
        <v>1103831</v>
      </c>
      <c r="C247" s="89">
        <v>8</v>
      </c>
      <c r="D247" s="89">
        <v>1</v>
      </c>
      <c r="E247" s="89">
        <v>0</v>
      </c>
      <c r="F247" s="89">
        <v>0</v>
      </c>
      <c r="G247" s="89">
        <v>27</v>
      </c>
      <c r="H247" s="89">
        <v>3</v>
      </c>
      <c r="I247" s="89">
        <v>2</v>
      </c>
      <c r="J247" s="89">
        <v>0</v>
      </c>
      <c r="K247" s="89" t="s">
        <v>810</v>
      </c>
      <c r="L247" s="89" t="s">
        <v>811</v>
      </c>
      <c r="M247" s="89" t="s">
        <v>1295</v>
      </c>
      <c r="N247" s="89">
        <v>81100000</v>
      </c>
      <c r="O247" s="89" t="s">
        <v>1296</v>
      </c>
      <c r="P247" s="92">
        <v>8.1181111101001898E+26</v>
      </c>
      <c r="Q247" s="89">
        <v>555</v>
      </c>
      <c r="R247" s="89">
        <v>555</v>
      </c>
      <c r="S247" s="89">
        <v>555</v>
      </c>
      <c r="T247" s="89">
        <v>555</v>
      </c>
      <c r="U247" s="89">
        <v>555</v>
      </c>
      <c r="V247" s="89">
        <v>555</v>
      </c>
      <c r="W247" s="89">
        <v>555</v>
      </c>
      <c r="X247" s="89">
        <v>555</v>
      </c>
      <c r="Y247" s="89">
        <v>555</v>
      </c>
      <c r="Z247" s="89">
        <v>555</v>
      </c>
      <c r="AA247" s="89">
        <v>555</v>
      </c>
      <c r="AB247" s="89">
        <v>59.3</v>
      </c>
      <c r="AC247" s="89">
        <v>21.6</v>
      </c>
      <c r="AD247" s="89">
        <v>28.6</v>
      </c>
      <c r="AE247" s="89">
        <v>11</v>
      </c>
      <c r="AF247" s="89">
        <v>10</v>
      </c>
      <c r="AG247" s="89">
        <v>50</v>
      </c>
      <c r="AH247" s="89">
        <v>0</v>
      </c>
      <c r="AI247" s="89">
        <v>12</v>
      </c>
      <c r="AJ247" s="89">
        <v>60</v>
      </c>
      <c r="AK247" s="89">
        <v>0</v>
      </c>
      <c r="AL247" s="89">
        <v>71.8</v>
      </c>
      <c r="AM247" s="89">
        <v>72.7</v>
      </c>
      <c r="AN247" s="89">
        <v>66.7</v>
      </c>
      <c r="AO247" s="89">
        <v>60</v>
      </c>
      <c r="AP247" s="89">
        <v>85</v>
      </c>
      <c r="AQ247" s="89">
        <v>55</v>
      </c>
      <c r="AR247" s="89" t="s">
        <v>817</v>
      </c>
      <c r="AS247" s="89" t="s">
        <v>817</v>
      </c>
      <c r="AT247" s="89" t="s">
        <v>133</v>
      </c>
      <c r="AU247" s="89" t="s">
        <v>819</v>
      </c>
      <c r="AV247" s="89" t="s">
        <v>819</v>
      </c>
      <c r="AW247" s="89" t="s">
        <v>819</v>
      </c>
      <c r="AX247" s="89" t="s">
        <v>818</v>
      </c>
      <c r="AY247" s="89" t="s">
        <v>817</v>
      </c>
      <c r="AZ247" s="89" t="s">
        <v>817</v>
      </c>
    </row>
    <row r="248" spans="1:52" ht="12.75" customHeight="1" x14ac:dyDescent="0.25">
      <c r="A248" s="89">
        <v>2019</v>
      </c>
      <c r="B248" s="89">
        <v>121884</v>
      </c>
      <c r="C248" s="89">
        <v>8</v>
      </c>
      <c r="D248" s="89">
        <v>1</v>
      </c>
      <c r="E248" s="89">
        <v>0</v>
      </c>
      <c r="F248" s="89">
        <v>0</v>
      </c>
      <c r="G248" s="89">
        <v>27</v>
      </c>
      <c r="H248" s="89">
        <v>1</v>
      </c>
      <c r="I248" s="89">
        <v>3</v>
      </c>
      <c r="J248" s="89">
        <v>0</v>
      </c>
      <c r="K248" s="89" t="s">
        <v>810</v>
      </c>
      <c r="L248" s="89" t="s">
        <v>851</v>
      </c>
      <c r="M248" s="89" t="s">
        <v>1297</v>
      </c>
      <c r="N248" s="89">
        <v>81110111</v>
      </c>
      <c r="O248" s="89" t="s">
        <v>1298</v>
      </c>
      <c r="P248" s="92">
        <v>1.1111111001101199E+26</v>
      </c>
      <c r="Q248" s="89">
        <v>555</v>
      </c>
      <c r="R248" s="89">
        <v>555</v>
      </c>
      <c r="S248" s="89">
        <v>555</v>
      </c>
      <c r="T248" s="89">
        <v>555</v>
      </c>
      <c r="U248" s="89">
        <v>555</v>
      </c>
      <c r="V248" s="89">
        <v>555</v>
      </c>
      <c r="W248" s="89">
        <v>555</v>
      </c>
      <c r="X248" s="89">
        <v>555</v>
      </c>
      <c r="Y248" s="89">
        <v>555</v>
      </c>
      <c r="Z248" s="89">
        <v>555</v>
      </c>
      <c r="AA248" s="89">
        <v>555</v>
      </c>
      <c r="AB248" s="89">
        <v>59.5</v>
      </c>
      <c r="AC248" s="89">
        <v>56.4</v>
      </c>
      <c r="AD248" s="89">
        <v>85.7</v>
      </c>
      <c r="AE248" s="89">
        <v>12.5</v>
      </c>
      <c r="AF248" s="89">
        <v>7</v>
      </c>
      <c r="AG248" s="89">
        <v>35</v>
      </c>
      <c r="AH248" s="89">
        <v>0</v>
      </c>
      <c r="AI248" s="89">
        <v>18</v>
      </c>
      <c r="AJ248" s="89">
        <v>90</v>
      </c>
      <c r="AK248" s="89">
        <v>0</v>
      </c>
      <c r="AL248" s="89">
        <v>60.5</v>
      </c>
      <c r="AM248" s="89">
        <v>60.9</v>
      </c>
      <c r="AN248" s="89">
        <v>58.3</v>
      </c>
      <c r="AO248" s="89">
        <v>25</v>
      </c>
      <c r="AP248" s="89">
        <v>100</v>
      </c>
      <c r="AQ248" s="89">
        <v>50</v>
      </c>
      <c r="AR248" s="89" t="s">
        <v>133</v>
      </c>
      <c r="AS248" s="89" t="s">
        <v>819</v>
      </c>
      <c r="AT248" s="89" t="s">
        <v>133</v>
      </c>
      <c r="AU248" s="89" t="s">
        <v>819</v>
      </c>
      <c r="AV248" s="89" t="s">
        <v>819</v>
      </c>
      <c r="AW248" s="89" t="s">
        <v>817</v>
      </c>
      <c r="AX248" s="89" t="s">
        <v>817</v>
      </c>
      <c r="AY248" s="89" t="s">
        <v>817</v>
      </c>
      <c r="AZ248" s="89" t="s">
        <v>133</v>
      </c>
    </row>
    <row r="249" spans="1:52" ht="12.75" customHeight="1" x14ac:dyDescent="0.25">
      <c r="A249" s="89">
        <v>2019</v>
      </c>
      <c r="B249" s="89">
        <v>88399</v>
      </c>
      <c r="C249" s="89">
        <v>8</v>
      </c>
      <c r="D249" s="89">
        <v>1</v>
      </c>
      <c r="E249" s="89">
        <v>0</v>
      </c>
      <c r="F249" s="89">
        <v>0</v>
      </c>
      <c r="G249" s="89">
        <v>27</v>
      </c>
      <c r="H249" s="89">
        <v>5</v>
      </c>
      <c r="I249" s="89">
        <v>3</v>
      </c>
      <c r="J249" s="89">
        <v>0</v>
      </c>
      <c r="K249" s="89" t="s">
        <v>810</v>
      </c>
      <c r="L249" s="89" t="s">
        <v>820</v>
      </c>
      <c r="M249" s="89" t="s">
        <v>1299</v>
      </c>
      <c r="N249" s="89">
        <v>80111011</v>
      </c>
      <c r="O249" s="89" t="s">
        <v>1300</v>
      </c>
      <c r="P249" s="92">
        <v>8.1901009011018097E+26</v>
      </c>
      <c r="Q249" s="89">
        <v>555</v>
      </c>
      <c r="R249" s="89">
        <v>555</v>
      </c>
      <c r="S249" s="89">
        <v>555</v>
      </c>
      <c r="T249" s="89">
        <v>555</v>
      </c>
      <c r="U249" s="89">
        <v>555</v>
      </c>
      <c r="V249" s="89">
        <v>555</v>
      </c>
      <c r="W249" s="89">
        <v>555</v>
      </c>
      <c r="X249" s="89">
        <v>555</v>
      </c>
      <c r="Y249" s="89">
        <v>555</v>
      </c>
      <c r="Z249" s="89">
        <v>555</v>
      </c>
      <c r="AA249" s="89">
        <v>555</v>
      </c>
      <c r="AB249" s="89">
        <v>59.7</v>
      </c>
      <c r="AC249" s="89">
        <v>71.8</v>
      </c>
      <c r="AD249" s="89">
        <v>71.400000000000006</v>
      </c>
      <c r="AE249" s="89">
        <v>72.5</v>
      </c>
      <c r="AF249" s="89">
        <v>69</v>
      </c>
      <c r="AG249" s="89">
        <v>85</v>
      </c>
      <c r="AH249" s="89">
        <v>65</v>
      </c>
      <c r="AI249" s="89">
        <v>76</v>
      </c>
      <c r="AJ249" s="89">
        <v>80</v>
      </c>
      <c r="AK249" s="89">
        <v>75</v>
      </c>
      <c r="AL249" s="89">
        <v>55.7</v>
      </c>
      <c r="AM249" s="89">
        <v>57.9</v>
      </c>
      <c r="AN249" s="89">
        <v>43.3</v>
      </c>
      <c r="AO249" s="89">
        <v>60</v>
      </c>
      <c r="AP249" s="89">
        <v>0</v>
      </c>
      <c r="AQ249" s="89">
        <v>70</v>
      </c>
      <c r="AR249" s="89" t="s">
        <v>133</v>
      </c>
      <c r="AS249" s="89" t="s">
        <v>817</v>
      </c>
      <c r="AT249" s="89" t="s">
        <v>819</v>
      </c>
      <c r="AU249" s="89" t="s">
        <v>817</v>
      </c>
      <c r="AV249" s="89" t="s">
        <v>133</v>
      </c>
      <c r="AW249" s="89" t="s">
        <v>133</v>
      </c>
      <c r="AX249" s="89" t="s">
        <v>819</v>
      </c>
      <c r="AY249" s="89" t="s">
        <v>817</v>
      </c>
      <c r="AZ249" s="89" t="s">
        <v>133</v>
      </c>
    </row>
    <row r="250" spans="1:52" ht="12.75" customHeight="1" x14ac:dyDescent="0.25">
      <c r="A250" s="89">
        <v>2019</v>
      </c>
      <c r="B250" s="89">
        <v>121880</v>
      </c>
      <c r="C250" s="89">
        <v>8</v>
      </c>
      <c r="D250" s="89">
        <v>1</v>
      </c>
      <c r="E250" s="89">
        <v>0</v>
      </c>
      <c r="F250" s="89">
        <v>0</v>
      </c>
      <c r="G250" s="89">
        <v>27</v>
      </c>
      <c r="H250" s="89">
        <v>0</v>
      </c>
      <c r="I250" s="89">
        <v>4</v>
      </c>
      <c r="J250" s="89">
        <v>0</v>
      </c>
      <c r="K250" s="89" t="s">
        <v>810</v>
      </c>
      <c r="L250" s="89" t="s">
        <v>814</v>
      </c>
      <c r="M250" s="89" t="s">
        <v>1301</v>
      </c>
      <c r="N250" s="89">
        <v>81000011</v>
      </c>
      <c r="O250" s="89" t="s">
        <v>1302</v>
      </c>
      <c r="P250" s="92">
        <v>1.9019019010009999E+26</v>
      </c>
      <c r="Q250" s="89">
        <v>555</v>
      </c>
      <c r="R250" s="89">
        <v>555</v>
      </c>
      <c r="S250" s="89">
        <v>555</v>
      </c>
      <c r="T250" s="89">
        <v>555</v>
      </c>
      <c r="U250" s="89">
        <v>555</v>
      </c>
      <c r="V250" s="89">
        <v>555</v>
      </c>
      <c r="W250" s="89">
        <v>555</v>
      </c>
      <c r="X250" s="89">
        <v>555</v>
      </c>
      <c r="Y250" s="89">
        <v>555</v>
      </c>
      <c r="Z250" s="89">
        <v>555</v>
      </c>
      <c r="AA250" s="89">
        <v>555</v>
      </c>
      <c r="AB250" s="89">
        <v>59.7</v>
      </c>
      <c r="AC250" s="89">
        <v>56.3</v>
      </c>
      <c r="AD250" s="89">
        <v>42.9</v>
      </c>
      <c r="AE250" s="89">
        <v>76.5</v>
      </c>
      <c r="AF250" s="89">
        <v>83</v>
      </c>
      <c r="AG250" s="89">
        <v>55</v>
      </c>
      <c r="AH250" s="89">
        <v>90</v>
      </c>
      <c r="AI250" s="89">
        <v>70</v>
      </c>
      <c r="AJ250" s="89">
        <v>50</v>
      </c>
      <c r="AK250" s="89">
        <v>75</v>
      </c>
      <c r="AL250" s="89">
        <v>60.8</v>
      </c>
      <c r="AM250" s="89">
        <v>60.9</v>
      </c>
      <c r="AN250" s="89">
        <v>60</v>
      </c>
      <c r="AO250" s="89">
        <v>30</v>
      </c>
      <c r="AP250" s="89">
        <v>50</v>
      </c>
      <c r="AQ250" s="89">
        <v>100</v>
      </c>
      <c r="AR250" s="89" t="s">
        <v>817</v>
      </c>
      <c r="AS250" s="89" t="s">
        <v>133</v>
      </c>
      <c r="AT250" s="89" t="s">
        <v>133</v>
      </c>
      <c r="AU250" s="89" t="s">
        <v>817</v>
      </c>
      <c r="AV250" s="89" t="s">
        <v>819</v>
      </c>
      <c r="AW250" s="89" t="s">
        <v>133</v>
      </c>
      <c r="AX250" s="89" t="s">
        <v>819</v>
      </c>
      <c r="AY250" s="89" t="s">
        <v>818</v>
      </c>
      <c r="AZ250" s="89" t="s">
        <v>819</v>
      </c>
    </row>
    <row r="251" spans="1:52" ht="12.75" customHeight="1" x14ac:dyDescent="0.25">
      <c r="A251" s="89">
        <v>2019</v>
      </c>
      <c r="B251" s="89">
        <v>121884</v>
      </c>
      <c r="C251" s="89">
        <v>8</v>
      </c>
      <c r="D251" s="89">
        <v>1</v>
      </c>
      <c r="E251" s="89">
        <v>0</v>
      </c>
      <c r="F251" s="89">
        <v>0</v>
      </c>
      <c r="G251" s="89">
        <v>27</v>
      </c>
      <c r="H251" s="89">
        <v>1</v>
      </c>
      <c r="I251" s="89">
        <v>3</v>
      </c>
      <c r="J251" s="89">
        <v>0</v>
      </c>
      <c r="K251" s="89" t="s">
        <v>810</v>
      </c>
      <c r="L251" s="89" t="s">
        <v>851</v>
      </c>
      <c r="M251" s="89" t="s">
        <v>1303</v>
      </c>
      <c r="N251" s="89">
        <v>81101011</v>
      </c>
      <c r="O251" s="89" t="s">
        <v>1304</v>
      </c>
      <c r="P251" s="92">
        <v>1.00111011111018E+25</v>
      </c>
      <c r="Q251" s="89">
        <v>555</v>
      </c>
      <c r="R251" s="89">
        <v>555</v>
      </c>
      <c r="S251" s="89">
        <v>555</v>
      </c>
      <c r="T251" s="89">
        <v>555</v>
      </c>
      <c r="U251" s="89">
        <v>555</v>
      </c>
      <c r="V251" s="89">
        <v>555</v>
      </c>
      <c r="W251" s="89">
        <v>555</v>
      </c>
      <c r="X251" s="89">
        <v>555</v>
      </c>
      <c r="Y251" s="89">
        <v>555</v>
      </c>
      <c r="Z251" s="89">
        <v>555</v>
      </c>
      <c r="AA251" s="89">
        <v>555</v>
      </c>
      <c r="AB251" s="89">
        <v>59.7</v>
      </c>
      <c r="AC251" s="89">
        <v>60.8</v>
      </c>
      <c r="AD251" s="89">
        <v>71.400000000000006</v>
      </c>
      <c r="AE251" s="89">
        <v>45</v>
      </c>
      <c r="AF251" s="89">
        <v>52</v>
      </c>
      <c r="AG251" s="89">
        <v>80</v>
      </c>
      <c r="AH251" s="89">
        <v>45</v>
      </c>
      <c r="AI251" s="89">
        <v>38</v>
      </c>
      <c r="AJ251" s="89">
        <v>90</v>
      </c>
      <c r="AK251" s="89">
        <v>25</v>
      </c>
      <c r="AL251" s="89">
        <v>59.3</v>
      </c>
      <c r="AM251" s="89">
        <v>60.9</v>
      </c>
      <c r="AN251" s="89">
        <v>50</v>
      </c>
      <c r="AO251" s="89">
        <v>50</v>
      </c>
      <c r="AP251" s="89">
        <v>100</v>
      </c>
      <c r="AQ251" s="89">
        <v>0</v>
      </c>
      <c r="AR251" s="89" t="s">
        <v>133</v>
      </c>
      <c r="AS251" s="89" t="s">
        <v>133</v>
      </c>
      <c r="AT251" s="89" t="s">
        <v>133</v>
      </c>
      <c r="AU251" s="89" t="s">
        <v>819</v>
      </c>
      <c r="AV251" s="89" t="s">
        <v>819</v>
      </c>
      <c r="AW251" s="89" t="s">
        <v>133</v>
      </c>
      <c r="AX251" s="89" t="s">
        <v>819</v>
      </c>
      <c r="AY251" s="89" t="s">
        <v>818</v>
      </c>
      <c r="AZ251" s="89" t="s">
        <v>817</v>
      </c>
    </row>
    <row r="252" spans="1:52" ht="12.75" customHeight="1" x14ac:dyDescent="0.25">
      <c r="A252" s="89">
        <v>2019</v>
      </c>
      <c r="B252" s="89">
        <v>121884</v>
      </c>
      <c r="C252" s="89">
        <v>8</v>
      </c>
      <c r="D252" s="89">
        <v>1</v>
      </c>
      <c r="E252" s="89">
        <v>0</v>
      </c>
      <c r="F252" s="89">
        <v>0</v>
      </c>
      <c r="G252" s="89">
        <v>27</v>
      </c>
      <c r="H252" s="89">
        <v>1</v>
      </c>
      <c r="I252" s="89">
        <v>3</v>
      </c>
      <c r="J252" s="89">
        <v>0</v>
      </c>
      <c r="K252" s="89" t="s">
        <v>810</v>
      </c>
      <c r="L252" s="89" t="s">
        <v>851</v>
      </c>
      <c r="M252" s="89" t="s">
        <v>1305</v>
      </c>
      <c r="N252" s="89">
        <v>81011011</v>
      </c>
      <c r="O252" s="89" t="s">
        <v>1306</v>
      </c>
      <c r="P252" s="92">
        <v>1.01111110111108E+25</v>
      </c>
      <c r="Q252" s="89">
        <v>555</v>
      </c>
      <c r="R252" s="89">
        <v>555</v>
      </c>
      <c r="S252" s="89">
        <v>555</v>
      </c>
      <c r="T252" s="89">
        <v>555</v>
      </c>
      <c r="U252" s="89">
        <v>555</v>
      </c>
      <c r="V252" s="89">
        <v>555</v>
      </c>
      <c r="W252" s="89">
        <v>555</v>
      </c>
      <c r="X252" s="89">
        <v>555</v>
      </c>
      <c r="Y252" s="89">
        <v>555</v>
      </c>
      <c r="Z252" s="89">
        <v>555</v>
      </c>
      <c r="AA252" s="89">
        <v>333</v>
      </c>
      <c r="AB252" s="89">
        <v>59.8</v>
      </c>
      <c r="AC252" s="89">
        <v>71.599999999999994</v>
      </c>
      <c r="AD252" s="89">
        <v>71.400000000000006</v>
      </c>
      <c r="AE252" s="89">
        <v>72</v>
      </c>
      <c r="AF252" s="89">
        <v>57</v>
      </c>
      <c r="AG252" s="89">
        <v>85</v>
      </c>
      <c r="AH252" s="89">
        <v>50</v>
      </c>
      <c r="AI252" s="89">
        <v>87</v>
      </c>
      <c r="AJ252" s="89">
        <v>35</v>
      </c>
      <c r="AK252" s="89">
        <v>100</v>
      </c>
      <c r="AL252" s="89">
        <v>55.8</v>
      </c>
      <c r="AM252" s="89">
        <v>60.9</v>
      </c>
      <c r="AN252" s="89">
        <v>26.7</v>
      </c>
      <c r="AO252" s="89">
        <v>50</v>
      </c>
      <c r="AP252" s="89">
        <v>30</v>
      </c>
      <c r="AQ252" s="89">
        <v>0</v>
      </c>
      <c r="AR252" s="89" t="s">
        <v>133</v>
      </c>
      <c r="AS252" s="89" t="s">
        <v>133</v>
      </c>
      <c r="AT252" s="89" t="s">
        <v>819</v>
      </c>
      <c r="AU252" s="89" t="s">
        <v>819</v>
      </c>
      <c r="AV252" s="89" t="s">
        <v>819</v>
      </c>
      <c r="AW252" s="89" t="s">
        <v>133</v>
      </c>
      <c r="AX252" s="89" t="s">
        <v>819</v>
      </c>
      <c r="AY252" s="89" t="s">
        <v>817</v>
      </c>
      <c r="AZ252" s="89" t="s">
        <v>817</v>
      </c>
    </row>
    <row r="253" spans="1:52" ht="12.75" customHeight="1" x14ac:dyDescent="0.25">
      <c r="A253" s="89">
        <v>2019</v>
      </c>
      <c r="B253" s="89">
        <v>88399</v>
      </c>
      <c r="C253" s="89">
        <v>8</v>
      </c>
      <c r="D253" s="89">
        <v>1</v>
      </c>
      <c r="E253" s="89">
        <v>0</v>
      </c>
      <c r="F253" s="89">
        <v>0</v>
      </c>
      <c r="G253" s="89">
        <v>27</v>
      </c>
      <c r="H253" s="89">
        <v>5</v>
      </c>
      <c r="I253" s="89">
        <v>3</v>
      </c>
      <c r="J253" s="89">
        <v>0</v>
      </c>
      <c r="K253" s="89" t="s">
        <v>810</v>
      </c>
      <c r="L253" s="89" t="s">
        <v>820</v>
      </c>
      <c r="M253" s="89" t="s">
        <v>1307</v>
      </c>
      <c r="N253" s="89">
        <v>81111011</v>
      </c>
      <c r="O253" s="89" t="s">
        <v>1308</v>
      </c>
      <c r="P253" s="92">
        <v>8.0901119011018106E+26</v>
      </c>
      <c r="Q253" s="89">
        <v>555</v>
      </c>
      <c r="R253" s="89">
        <v>555</v>
      </c>
      <c r="S253" s="89">
        <v>555</v>
      </c>
      <c r="T253" s="89">
        <v>555</v>
      </c>
      <c r="U253" s="89">
        <v>555</v>
      </c>
      <c r="V253" s="89">
        <v>555</v>
      </c>
      <c r="W253" s="89">
        <v>555</v>
      </c>
      <c r="X253" s="89">
        <v>555</v>
      </c>
      <c r="Y253" s="89">
        <v>555</v>
      </c>
      <c r="Z253" s="89">
        <v>555</v>
      </c>
      <c r="AA253" s="89">
        <v>555</v>
      </c>
      <c r="AB253" s="89">
        <v>60</v>
      </c>
      <c r="AC253" s="89">
        <v>61</v>
      </c>
      <c r="AD253" s="89">
        <v>85.7</v>
      </c>
      <c r="AE253" s="89">
        <v>24</v>
      </c>
      <c r="AF253" s="89">
        <v>39</v>
      </c>
      <c r="AG253" s="89">
        <v>35</v>
      </c>
      <c r="AH253" s="89">
        <v>40</v>
      </c>
      <c r="AI253" s="89">
        <v>9</v>
      </c>
      <c r="AJ253" s="89">
        <v>45</v>
      </c>
      <c r="AK253" s="89">
        <v>0</v>
      </c>
      <c r="AL253" s="89">
        <v>59.7</v>
      </c>
      <c r="AM253" s="89">
        <v>63.2</v>
      </c>
      <c r="AN253" s="89">
        <v>40</v>
      </c>
      <c r="AO253" s="89">
        <v>20</v>
      </c>
      <c r="AP253" s="89">
        <v>0</v>
      </c>
      <c r="AQ253" s="89">
        <v>100</v>
      </c>
      <c r="AR253" s="89" t="s">
        <v>133</v>
      </c>
      <c r="AS253" s="89" t="s">
        <v>133</v>
      </c>
      <c r="AT253" s="89" t="s">
        <v>133</v>
      </c>
      <c r="AU253" s="89" t="s">
        <v>819</v>
      </c>
      <c r="AV253" s="89" t="s">
        <v>823</v>
      </c>
      <c r="AW253" s="89" t="s">
        <v>133</v>
      </c>
      <c r="AX253" s="89" t="s">
        <v>818</v>
      </c>
      <c r="AY253" s="89" t="s">
        <v>133</v>
      </c>
      <c r="AZ253" s="89" t="s">
        <v>817</v>
      </c>
    </row>
    <row r="254" spans="1:52" ht="12.75" customHeight="1" x14ac:dyDescent="0.25">
      <c r="A254" s="89">
        <v>2019</v>
      </c>
      <c r="B254" s="89">
        <v>102499</v>
      </c>
      <c r="C254" s="89">
        <v>8</v>
      </c>
      <c r="D254" s="89">
        <v>1</v>
      </c>
      <c r="E254" s="89">
        <v>0</v>
      </c>
      <c r="F254" s="89">
        <v>0</v>
      </c>
      <c r="G254" s="89">
        <v>27</v>
      </c>
      <c r="H254" s="89">
        <v>1</v>
      </c>
      <c r="I254" s="89">
        <v>5</v>
      </c>
      <c r="J254" s="89">
        <v>0</v>
      </c>
      <c r="K254" s="89" t="s">
        <v>810</v>
      </c>
      <c r="L254" s="89" t="s">
        <v>846</v>
      </c>
      <c r="M254" s="89" t="s">
        <v>1309</v>
      </c>
      <c r="N254" s="89">
        <v>81110111</v>
      </c>
      <c r="O254" s="89" t="s">
        <v>1310</v>
      </c>
      <c r="P254" s="92">
        <v>1.9001901110111199E+26</v>
      </c>
      <c r="Q254" s="89">
        <v>555</v>
      </c>
      <c r="R254" s="89">
        <v>555</v>
      </c>
      <c r="S254" s="89">
        <v>555</v>
      </c>
      <c r="T254" s="89">
        <v>555</v>
      </c>
      <c r="U254" s="89">
        <v>555</v>
      </c>
      <c r="V254" s="89">
        <v>555</v>
      </c>
      <c r="W254" s="89">
        <v>555</v>
      </c>
      <c r="X254" s="89">
        <v>555</v>
      </c>
      <c r="Y254" s="89">
        <v>555</v>
      </c>
      <c r="Z254" s="89">
        <v>555</v>
      </c>
      <c r="AA254" s="89">
        <v>555</v>
      </c>
      <c r="AB254" s="89">
        <v>60.1</v>
      </c>
      <c r="AC254" s="89">
        <v>64.400000000000006</v>
      </c>
      <c r="AD254" s="89">
        <v>85.7</v>
      </c>
      <c r="AE254" s="89">
        <v>32.5</v>
      </c>
      <c r="AF254" s="89">
        <v>52</v>
      </c>
      <c r="AG254" s="89">
        <v>80</v>
      </c>
      <c r="AH254" s="89">
        <v>45</v>
      </c>
      <c r="AI254" s="89">
        <v>13</v>
      </c>
      <c r="AJ254" s="89">
        <v>65</v>
      </c>
      <c r="AK254" s="89">
        <v>0</v>
      </c>
      <c r="AL254" s="89">
        <v>58.6</v>
      </c>
      <c r="AM254" s="89">
        <v>61.9</v>
      </c>
      <c r="AN254" s="89">
        <v>40</v>
      </c>
      <c r="AO254" s="89">
        <v>40</v>
      </c>
      <c r="AP254" s="89">
        <v>80</v>
      </c>
      <c r="AQ254" s="89">
        <v>0</v>
      </c>
      <c r="AR254" s="89" t="s">
        <v>818</v>
      </c>
      <c r="AS254" s="89" t="s">
        <v>818</v>
      </c>
      <c r="AT254" s="89" t="s">
        <v>823</v>
      </c>
      <c r="AU254" s="89" t="s">
        <v>133</v>
      </c>
      <c r="AV254" s="89" t="s">
        <v>818</v>
      </c>
      <c r="AW254" s="89" t="s">
        <v>819</v>
      </c>
      <c r="AX254" s="89" t="s">
        <v>823</v>
      </c>
      <c r="AY254" s="89" t="s">
        <v>133</v>
      </c>
      <c r="AZ254" s="89" t="s">
        <v>818</v>
      </c>
    </row>
    <row r="255" spans="1:52" ht="12.75" customHeight="1" x14ac:dyDescent="0.25">
      <c r="A255" s="89">
        <v>2019</v>
      </c>
      <c r="B255" s="89">
        <v>102499</v>
      </c>
      <c r="C255" s="89">
        <v>8</v>
      </c>
      <c r="D255" s="89">
        <v>1</v>
      </c>
      <c r="E255" s="89">
        <v>0</v>
      </c>
      <c r="F255" s="89">
        <v>0</v>
      </c>
      <c r="G255" s="89">
        <v>27</v>
      </c>
      <c r="H255" s="89">
        <v>1</v>
      </c>
      <c r="I255" s="89">
        <v>5</v>
      </c>
      <c r="J255" s="89">
        <v>0</v>
      </c>
      <c r="K255" s="89" t="s">
        <v>810</v>
      </c>
      <c r="L255" s="89" t="s">
        <v>846</v>
      </c>
      <c r="M255" s="89" t="s">
        <v>1311</v>
      </c>
      <c r="N255" s="89">
        <v>81010111</v>
      </c>
      <c r="O255" s="89" t="s">
        <v>1312</v>
      </c>
      <c r="P255" s="92">
        <v>1.9010910111111201E+26</v>
      </c>
      <c r="Q255" s="89">
        <v>555</v>
      </c>
      <c r="R255" s="89">
        <v>555</v>
      </c>
      <c r="S255" s="89">
        <v>555</v>
      </c>
      <c r="T255" s="89">
        <v>555</v>
      </c>
      <c r="U255" s="89">
        <v>555</v>
      </c>
      <c r="V255" s="89">
        <v>555</v>
      </c>
      <c r="W255" s="89">
        <v>555</v>
      </c>
      <c r="X255" s="89">
        <v>555</v>
      </c>
      <c r="Y255" s="89">
        <v>555</v>
      </c>
      <c r="Z255" s="89">
        <v>555</v>
      </c>
      <c r="AA255" s="89">
        <v>333</v>
      </c>
      <c r="AB255" s="89">
        <v>60.1</v>
      </c>
      <c r="AC255" s="89">
        <v>59.8</v>
      </c>
      <c r="AD255" s="89">
        <v>71.400000000000006</v>
      </c>
      <c r="AE255" s="89">
        <v>42.5</v>
      </c>
      <c r="AF255" s="89">
        <v>31</v>
      </c>
      <c r="AG255" s="89">
        <v>75</v>
      </c>
      <c r="AH255" s="89">
        <v>20</v>
      </c>
      <c r="AI255" s="89">
        <v>54</v>
      </c>
      <c r="AJ255" s="89">
        <v>70</v>
      </c>
      <c r="AK255" s="89">
        <v>50</v>
      </c>
      <c r="AL255" s="89">
        <v>60.2</v>
      </c>
      <c r="AM255" s="89">
        <v>66.7</v>
      </c>
      <c r="AN255" s="89">
        <v>23.3</v>
      </c>
      <c r="AO255" s="89">
        <v>10</v>
      </c>
      <c r="AP255" s="89">
        <v>60</v>
      </c>
      <c r="AQ255" s="89">
        <v>0</v>
      </c>
      <c r="AR255" s="89" t="s">
        <v>819</v>
      </c>
      <c r="AS255" s="89" t="s">
        <v>133</v>
      </c>
      <c r="AT255" s="89" t="s">
        <v>819</v>
      </c>
      <c r="AU255" s="89" t="s">
        <v>819</v>
      </c>
      <c r="AV255" s="89" t="s">
        <v>819</v>
      </c>
      <c r="AW255" s="89" t="s">
        <v>133</v>
      </c>
      <c r="AX255" s="89" t="s">
        <v>817</v>
      </c>
      <c r="AY255" s="89" t="s">
        <v>817</v>
      </c>
      <c r="AZ255" s="89" t="s">
        <v>817</v>
      </c>
    </row>
    <row r="256" spans="1:52" ht="12.75" customHeight="1" x14ac:dyDescent="0.25">
      <c r="A256" s="89">
        <v>2019</v>
      </c>
      <c r="B256" s="89">
        <v>1181819</v>
      </c>
      <c r="C256" s="89">
        <v>8</v>
      </c>
      <c r="D256" s="89">
        <v>1</v>
      </c>
      <c r="E256" s="89">
        <v>0</v>
      </c>
      <c r="F256" s="89">
        <v>0</v>
      </c>
      <c r="G256" s="89">
        <v>27</v>
      </c>
      <c r="H256" s="89">
        <v>0</v>
      </c>
      <c r="I256" s="89">
        <v>2</v>
      </c>
      <c r="J256" s="89">
        <v>0</v>
      </c>
      <c r="K256" s="89" t="s">
        <v>810</v>
      </c>
      <c r="L256" s="89" t="s">
        <v>829</v>
      </c>
      <c r="M256" s="89" t="s">
        <v>1313</v>
      </c>
      <c r="N256" s="89">
        <v>81110011</v>
      </c>
      <c r="O256" s="89" t="s">
        <v>1314</v>
      </c>
      <c r="P256" s="92">
        <v>1.11110001111011E+25</v>
      </c>
      <c r="Q256" s="89">
        <v>555</v>
      </c>
      <c r="R256" s="89">
        <v>555</v>
      </c>
      <c r="S256" s="89">
        <v>555</v>
      </c>
      <c r="T256" s="89">
        <v>555</v>
      </c>
      <c r="U256" s="89">
        <v>555</v>
      </c>
      <c r="V256" s="89">
        <v>555</v>
      </c>
      <c r="W256" s="89">
        <v>555</v>
      </c>
      <c r="X256" s="89">
        <v>555</v>
      </c>
      <c r="Y256" s="89">
        <v>555</v>
      </c>
      <c r="Z256" s="89">
        <v>555</v>
      </c>
      <c r="AA256" s="89">
        <v>555</v>
      </c>
      <c r="AB256" s="89">
        <v>60.2</v>
      </c>
      <c r="AC256" s="89">
        <v>53.4</v>
      </c>
      <c r="AD256" s="89">
        <v>71.400000000000006</v>
      </c>
      <c r="AE256" s="89">
        <v>26.5</v>
      </c>
      <c r="AF256" s="89">
        <v>47</v>
      </c>
      <c r="AG256" s="89">
        <v>75</v>
      </c>
      <c r="AH256" s="89">
        <v>40</v>
      </c>
      <c r="AI256" s="89">
        <v>6</v>
      </c>
      <c r="AJ256" s="89">
        <v>30</v>
      </c>
      <c r="AK256" s="89">
        <v>0</v>
      </c>
      <c r="AL256" s="89">
        <v>62.4</v>
      </c>
      <c r="AM256" s="89">
        <v>64</v>
      </c>
      <c r="AN256" s="89">
        <v>53.3</v>
      </c>
      <c r="AO256" s="89">
        <v>50</v>
      </c>
      <c r="AP256" s="89">
        <v>10</v>
      </c>
      <c r="AQ256" s="89">
        <v>100</v>
      </c>
      <c r="AR256" s="89" t="s">
        <v>133</v>
      </c>
      <c r="AS256" s="89" t="s">
        <v>133</v>
      </c>
      <c r="AT256" s="89" t="s">
        <v>133</v>
      </c>
      <c r="AU256" s="89" t="s">
        <v>823</v>
      </c>
      <c r="AV256" s="89" t="s">
        <v>823</v>
      </c>
      <c r="AW256" s="89" t="s">
        <v>819</v>
      </c>
      <c r="AX256" s="89" t="s">
        <v>817</v>
      </c>
      <c r="AY256" s="89" t="s">
        <v>817</v>
      </c>
      <c r="AZ256" s="89" t="s">
        <v>817</v>
      </c>
    </row>
    <row r="257" spans="1:52" ht="12.75" customHeight="1" x14ac:dyDescent="0.25">
      <c r="A257" s="89">
        <v>2019</v>
      </c>
      <c r="B257" s="89">
        <v>1181819</v>
      </c>
      <c r="C257" s="89">
        <v>8</v>
      </c>
      <c r="D257" s="89">
        <v>1</v>
      </c>
      <c r="E257" s="89">
        <v>0</v>
      </c>
      <c r="F257" s="89">
        <v>0</v>
      </c>
      <c r="G257" s="89">
        <v>27</v>
      </c>
      <c r="H257" s="89">
        <v>0</v>
      </c>
      <c r="I257" s="89">
        <v>2</v>
      </c>
      <c r="J257" s="89">
        <v>0</v>
      </c>
      <c r="K257" s="89" t="s">
        <v>810</v>
      </c>
      <c r="L257" s="89" t="s">
        <v>829</v>
      </c>
      <c r="M257" s="89" t="s">
        <v>1315</v>
      </c>
      <c r="N257" s="89">
        <v>81110011</v>
      </c>
      <c r="O257" s="89" t="s">
        <v>1316</v>
      </c>
      <c r="P257" s="92">
        <v>1.11100111111101E+24</v>
      </c>
      <c r="Q257" s="89">
        <v>555</v>
      </c>
      <c r="R257" s="89">
        <v>555</v>
      </c>
      <c r="S257" s="89">
        <v>555</v>
      </c>
      <c r="T257" s="89">
        <v>555</v>
      </c>
      <c r="U257" s="89">
        <v>555</v>
      </c>
      <c r="V257" s="89">
        <v>555</v>
      </c>
      <c r="W257" s="89">
        <v>555</v>
      </c>
      <c r="X257" s="89">
        <v>555</v>
      </c>
      <c r="Y257" s="89">
        <v>555</v>
      </c>
      <c r="Z257" s="89">
        <v>333</v>
      </c>
      <c r="AA257" s="89">
        <v>555</v>
      </c>
      <c r="AB257" s="89">
        <v>60.3</v>
      </c>
      <c r="AC257" s="89">
        <v>48</v>
      </c>
      <c r="AD257" s="89">
        <v>71.400000000000006</v>
      </c>
      <c r="AE257" s="89">
        <v>13</v>
      </c>
      <c r="AF257" s="89">
        <v>22</v>
      </c>
      <c r="AG257" s="89">
        <v>30</v>
      </c>
      <c r="AH257" s="89">
        <v>20</v>
      </c>
      <c r="AI257" s="89">
        <v>4</v>
      </c>
      <c r="AJ257" s="89">
        <v>20</v>
      </c>
      <c r="AK257" s="89">
        <v>0</v>
      </c>
      <c r="AL257" s="89">
        <v>64.400000000000006</v>
      </c>
      <c r="AM257" s="89">
        <v>64</v>
      </c>
      <c r="AN257" s="89">
        <v>66.7</v>
      </c>
      <c r="AO257" s="89">
        <v>100</v>
      </c>
      <c r="AP257" s="89">
        <v>0</v>
      </c>
      <c r="AQ257" s="89">
        <v>100</v>
      </c>
      <c r="AR257" s="89" t="s">
        <v>133</v>
      </c>
      <c r="AS257" s="89" t="s">
        <v>817</v>
      </c>
      <c r="AT257" s="89" t="s">
        <v>133</v>
      </c>
      <c r="AU257" s="89" t="s">
        <v>819</v>
      </c>
      <c r="AV257" s="89" t="s">
        <v>819</v>
      </c>
      <c r="AW257" s="89" t="s">
        <v>133</v>
      </c>
      <c r="AX257" s="89" t="s">
        <v>819</v>
      </c>
      <c r="AY257" s="89" t="s">
        <v>817</v>
      </c>
      <c r="AZ257" s="89" t="s">
        <v>819</v>
      </c>
    </row>
    <row r="258" spans="1:52" ht="12.75" customHeight="1" x14ac:dyDescent="0.25">
      <c r="A258" s="89">
        <v>2019</v>
      </c>
      <c r="B258" s="89">
        <v>1103831</v>
      </c>
      <c r="C258" s="89">
        <v>8</v>
      </c>
      <c r="D258" s="89">
        <v>1</v>
      </c>
      <c r="E258" s="89">
        <v>0</v>
      </c>
      <c r="F258" s="89">
        <v>0</v>
      </c>
      <c r="G258" s="89">
        <v>27</v>
      </c>
      <c r="H258" s="89">
        <v>3</v>
      </c>
      <c r="I258" s="89">
        <v>2</v>
      </c>
      <c r="J258" s="89">
        <v>0</v>
      </c>
      <c r="K258" s="89" t="s">
        <v>810</v>
      </c>
      <c r="L258" s="89" t="s">
        <v>811</v>
      </c>
      <c r="M258" s="89" t="s">
        <v>1317</v>
      </c>
      <c r="N258" s="89">
        <v>80110110</v>
      </c>
      <c r="O258" s="89" t="s">
        <v>1318</v>
      </c>
      <c r="P258" s="92">
        <v>8.1080111110011904E+26</v>
      </c>
      <c r="Q258" s="89">
        <v>555</v>
      </c>
      <c r="R258" s="89">
        <v>555</v>
      </c>
      <c r="S258" s="89">
        <v>555</v>
      </c>
      <c r="T258" s="89">
        <v>555</v>
      </c>
      <c r="U258" s="89">
        <v>555</v>
      </c>
      <c r="V258" s="89">
        <v>555</v>
      </c>
      <c r="W258" s="89">
        <v>555</v>
      </c>
      <c r="X258" s="89">
        <v>555</v>
      </c>
      <c r="Y258" s="89">
        <v>555</v>
      </c>
      <c r="Z258" s="89">
        <v>555</v>
      </c>
      <c r="AA258" s="89">
        <v>555</v>
      </c>
      <c r="AB258" s="89">
        <v>60.6</v>
      </c>
      <c r="AC258" s="89">
        <v>42.7</v>
      </c>
      <c r="AD258" s="89">
        <v>57.1</v>
      </c>
      <c r="AE258" s="89">
        <v>21</v>
      </c>
      <c r="AF258" s="89">
        <v>10</v>
      </c>
      <c r="AG258" s="89">
        <v>50</v>
      </c>
      <c r="AH258" s="89">
        <v>0</v>
      </c>
      <c r="AI258" s="89">
        <v>32</v>
      </c>
      <c r="AJ258" s="89">
        <v>60</v>
      </c>
      <c r="AK258" s="89">
        <v>25</v>
      </c>
      <c r="AL258" s="89">
        <v>66.5</v>
      </c>
      <c r="AM258" s="89">
        <v>68.2</v>
      </c>
      <c r="AN258" s="89">
        <v>56.7</v>
      </c>
      <c r="AO258" s="89">
        <v>40</v>
      </c>
      <c r="AP258" s="89">
        <v>75</v>
      </c>
      <c r="AQ258" s="89">
        <v>55</v>
      </c>
      <c r="AR258" s="89" t="s">
        <v>133</v>
      </c>
      <c r="AS258" s="89" t="s">
        <v>133</v>
      </c>
      <c r="AT258" s="89" t="s">
        <v>819</v>
      </c>
      <c r="AU258" s="89" t="s">
        <v>819</v>
      </c>
      <c r="AV258" s="89" t="s">
        <v>823</v>
      </c>
      <c r="AW258" s="89" t="s">
        <v>819</v>
      </c>
      <c r="AX258" s="89" t="s">
        <v>819</v>
      </c>
      <c r="AY258" s="89" t="s">
        <v>817</v>
      </c>
      <c r="AZ258" s="89" t="s">
        <v>133</v>
      </c>
    </row>
    <row r="259" spans="1:52" ht="12.75" customHeight="1" x14ac:dyDescent="0.25">
      <c r="A259" s="89">
        <v>2019</v>
      </c>
      <c r="B259" s="89">
        <v>1117583</v>
      </c>
      <c r="C259" s="89">
        <v>8</v>
      </c>
      <c r="D259" s="89">
        <v>1</v>
      </c>
      <c r="E259" s="89">
        <v>0</v>
      </c>
      <c r="F259" s="89">
        <v>0</v>
      </c>
      <c r="G259" s="89">
        <v>27</v>
      </c>
      <c r="H259" s="89">
        <v>3</v>
      </c>
      <c r="I259" s="89">
        <v>2</v>
      </c>
      <c r="J259" s="89">
        <v>0</v>
      </c>
      <c r="K259" s="89" t="s">
        <v>810</v>
      </c>
      <c r="L259" s="89" t="s">
        <v>811</v>
      </c>
      <c r="M259" s="89" t="s">
        <v>1319</v>
      </c>
      <c r="N259" s="89">
        <v>81010110</v>
      </c>
      <c r="O259" s="89" t="s">
        <v>1320</v>
      </c>
      <c r="P259" s="92">
        <v>8.1180001111111899E+26</v>
      </c>
      <c r="Q259" s="89">
        <v>555</v>
      </c>
      <c r="R259" s="89">
        <v>555</v>
      </c>
      <c r="S259" s="89">
        <v>555</v>
      </c>
      <c r="T259" s="89">
        <v>555</v>
      </c>
      <c r="U259" s="89">
        <v>555</v>
      </c>
      <c r="V259" s="89">
        <v>555</v>
      </c>
      <c r="W259" s="89">
        <v>555</v>
      </c>
      <c r="X259" s="89">
        <v>555</v>
      </c>
      <c r="Y259" s="89">
        <v>555</v>
      </c>
      <c r="Z259" s="89">
        <v>555</v>
      </c>
      <c r="AA259" s="89">
        <v>555</v>
      </c>
      <c r="AB259" s="89">
        <v>60.9</v>
      </c>
      <c r="AC259" s="89">
        <v>37.299999999999997</v>
      </c>
      <c r="AD259" s="89">
        <v>57.1</v>
      </c>
      <c r="AE259" s="89">
        <v>7.5</v>
      </c>
      <c r="AF259" s="89">
        <v>6</v>
      </c>
      <c r="AG259" s="89">
        <v>30</v>
      </c>
      <c r="AH259" s="89">
        <v>0</v>
      </c>
      <c r="AI259" s="89">
        <v>9</v>
      </c>
      <c r="AJ259" s="89">
        <v>45</v>
      </c>
      <c r="AK259" s="89">
        <v>0</v>
      </c>
      <c r="AL259" s="89">
        <v>68.8</v>
      </c>
      <c r="AM259" s="89">
        <v>72.7</v>
      </c>
      <c r="AN259" s="89">
        <v>46.7</v>
      </c>
      <c r="AO259" s="89">
        <v>40</v>
      </c>
      <c r="AP259" s="89">
        <v>45</v>
      </c>
      <c r="AQ259" s="89">
        <v>55</v>
      </c>
      <c r="AR259" s="89" t="s">
        <v>817</v>
      </c>
      <c r="AS259" s="89" t="s">
        <v>817</v>
      </c>
      <c r="AT259" s="89" t="s">
        <v>133</v>
      </c>
      <c r="AU259" s="89" t="s">
        <v>133</v>
      </c>
      <c r="AV259" s="89" t="s">
        <v>819</v>
      </c>
      <c r="AW259" s="89" t="s">
        <v>133</v>
      </c>
      <c r="AX259" s="89" t="s">
        <v>819</v>
      </c>
      <c r="AY259" s="89" t="s">
        <v>817</v>
      </c>
      <c r="AZ259" s="89" t="s">
        <v>133</v>
      </c>
    </row>
    <row r="260" spans="1:52" ht="12.75" customHeight="1" x14ac:dyDescent="0.25">
      <c r="A260" s="89">
        <v>2019</v>
      </c>
      <c r="B260" s="89">
        <v>121880</v>
      </c>
      <c r="C260" s="89">
        <v>8</v>
      </c>
      <c r="D260" s="89">
        <v>1</v>
      </c>
      <c r="E260" s="89">
        <v>0</v>
      </c>
      <c r="F260" s="89">
        <v>0</v>
      </c>
      <c r="G260" s="89">
        <v>27</v>
      </c>
      <c r="H260" s="89">
        <v>0</v>
      </c>
      <c r="I260" s="89">
        <v>4</v>
      </c>
      <c r="J260" s="89">
        <v>0</v>
      </c>
      <c r="K260" s="89" t="s">
        <v>810</v>
      </c>
      <c r="L260" s="89" t="s">
        <v>814</v>
      </c>
      <c r="M260" s="89" t="s">
        <v>1321</v>
      </c>
      <c r="N260" s="89">
        <v>81001011</v>
      </c>
      <c r="O260" s="89" t="s">
        <v>1322</v>
      </c>
      <c r="P260" s="92">
        <v>9.0190191101111005E+25</v>
      </c>
      <c r="Q260" s="89">
        <v>555</v>
      </c>
      <c r="R260" s="89">
        <v>555</v>
      </c>
      <c r="S260" s="89">
        <v>555</v>
      </c>
      <c r="T260" s="89">
        <v>555</v>
      </c>
      <c r="U260" s="89">
        <v>555</v>
      </c>
      <c r="V260" s="89">
        <v>555</v>
      </c>
      <c r="W260" s="89">
        <v>555</v>
      </c>
      <c r="X260" s="89">
        <v>555</v>
      </c>
      <c r="Y260" s="89">
        <v>555</v>
      </c>
      <c r="Z260" s="89">
        <v>555</v>
      </c>
      <c r="AA260" s="89">
        <v>555</v>
      </c>
      <c r="AB260" s="89">
        <v>61</v>
      </c>
      <c r="AC260" s="89">
        <v>53.9</v>
      </c>
      <c r="AD260" s="89">
        <v>57.1</v>
      </c>
      <c r="AE260" s="89">
        <v>49</v>
      </c>
      <c r="AF260" s="89">
        <v>64</v>
      </c>
      <c r="AG260" s="89">
        <v>60</v>
      </c>
      <c r="AH260" s="89">
        <v>65</v>
      </c>
      <c r="AI260" s="89">
        <v>34</v>
      </c>
      <c r="AJ260" s="89">
        <v>70</v>
      </c>
      <c r="AK260" s="89">
        <v>25</v>
      </c>
      <c r="AL260" s="89">
        <v>63.3</v>
      </c>
      <c r="AM260" s="89">
        <v>60.9</v>
      </c>
      <c r="AN260" s="89">
        <v>76.7</v>
      </c>
      <c r="AO260" s="89">
        <v>30</v>
      </c>
      <c r="AP260" s="89">
        <v>100</v>
      </c>
      <c r="AQ260" s="89">
        <v>100</v>
      </c>
      <c r="AR260" s="89" t="s">
        <v>133</v>
      </c>
      <c r="AS260" s="89" t="s">
        <v>133</v>
      </c>
      <c r="AT260" s="89" t="s">
        <v>133</v>
      </c>
      <c r="AU260" s="89" t="s">
        <v>133</v>
      </c>
      <c r="AV260" s="89" t="s">
        <v>133</v>
      </c>
      <c r="AW260" s="89" t="s">
        <v>133</v>
      </c>
      <c r="AX260" s="89" t="s">
        <v>819</v>
      </c>
      <c r="AY260" s="89" t="s">
        <v>817</v>
      </c>
      <c r="AZ260" s="89" t="s">
        <v>818</v>
      </c>
    </row>
    <row r="261" spans="1:52" ht="12.75" customHeight="1" x14ac:dyDescent="0.25">
      <c r="A261" s="89">
        <v>2019</v>
      </c>
      <c r="B261" s="89">
        <v>123569</v>
      </c>
      <c r="C261" s="89">
        <v>8</v>
      </c>
      <c r="D261" s="89">
        <v>1</v>
      </c>
      <c r="E261" s="89">
        <v>0</v>
      </c>
      <c r="F261" s="89">
        <v>0</v>
      </c>
      <c r="G261" s="89">
        <v>27</v>
      </c>
      <c r="H261" s="89">
        <v>3</v>
      </c>
      <c r="I261" s="89">
        <v>4</v>
      </c>
      <c r="J261" s="89">
        <v>0</v>
      </c>
      <c r="K261" s="89" t="s">
        <v>810</v>
      </c>
      <c r="L261" s="89" t="s">
        <v>824</v>
      </c>
      <c r="M261" s="89" t="s">
        <v>885</v>
      </c>
      <c r="N261" s="89">
        <v>81111111</v>
      </c>
      <c r="O261" s="89" t="s">
        <v>1323</v>
      </c>
      <c r="P261" s="92">
        <v>8.10100009111891E+26</v>
      </c>
      <c r="Q261" s="89">
        <v>555</v>
      </c>
      <c r="R261" s="89">
        <v>555</v>
      </c>
      <c r="S261" s="89">
        <v>555</v>
      </c>
      <c r="T261" s="89">
        <v>555</v>
      </c>
      <c r="U261" s="89">
        <v>555</v>
      </c>
      <c r="V261" s="89">
        <v>555</v>
      </c>
      <c r="W261" s="89">
        <v>555</v>
      </c>
      <c r="X261" s="89">
        <v>555</v>
      </c>
      <c r="Y261" s="89">
        <v>555</v>
      </c>
      <c r="Z261" s="89">
        <v>666</v>
      </c>
      <c r="AA261" s="89">
        <v>555</v>
      </c>
      <c r="AB261" s="89">
        <v>61.1</v>
      </c>
      <c r="AC261" s="89">
        <v>68.400000000000006</v>
      </c>
      <c r="AD261" s="89">
        <v>100</v>
      </c>
      <c r="AE261" s="89">
        <v>21</v>
      </c>
      <c r="AF261" s="89">
        <v>6</v>
      </c>
      <c r="AG261" s="89">
        <v>30</v>
      </c>
      <c r="AH261" s="89">
        <v>0</v>
      </c>
      <c r="AI261" s="89">
        <v>36</v>
      </c>
      <c r="AJ261" s="89">
        <v>80</v>
      </c>
      <c r="AK261" s="89">
        <v>25</v>
      </c>
      <c r="AL261" s="89">
        <v>58.6</v>
      </c>
      <c r="AM261" s="89">
        <v>65</v>
      </c>
      <c r="AN261" s="89">
        <v>22.5</v>
      </c>
      <c r="AO261" s="89">
        <v>0</v>
      </c>
      <c r="AP261" s="89">
        <v>0</v>
      </c>
      <c r="AQ261" s="89">
        <v>45</v>
      </c>
      <c r="AR261" s="89" t="s">
        <v>133</v>
      </c>
      <c r="AS261" s="89" t="s">
        <v>133</v>
      </c>
      <c r="AT261" s="89" t="s">
        <v>133</v>
      </c>
      <c r="AU261" s="89" t="s">
        <v>133</v>
      </c>
      <c r="AV261" s="89" t="s">
        <v>819</v>
      </c>
      <c r="AW261" s="89" t="s">
        <v>819</v>
      </c>
      <c r="AX261" s="89" t="s">
        <v>818</v>
      </c>
      <c r="AY261" s="89" t="s">
        <v>817</v>
      </c>
      <c r="AZ261" s="89" t="s">
        <v>133</v>
      </c>
    </row>
    <row r="262" spans="1:52" ht="12.75" customHeight="1" x14ac:dyDescent="0.25">
      <c r="A262" s="89">
        <v>2019</v>
      </c>
      <c r="B262" s="89">
        <v>1103831</v>
      </c>
      <c r="C262" s="89">
        <v>8</v>
      </c>
      <c r="D262" s="89">
        <v>1</v>
      </c>
      <c r="E262" s="89">
        <v>0</v>
      </c>
      <c r="F262" s="89">
        <v>0</v>
      </c>
      <c r="G262" s="89">
        <v>27</v>
      </c>
      <c r="H262" s="89">
        <v>3</v>
      </c>
      <c r="I262" s="89">
        <v>2</v>
      </c>
      <c r="J262" s="89">
        <v>0</v>
      </c>
      <c r="K262" s="89" t="s">
        <v>810</v>
      </c>
      <c r="L262" s="89" t="s">
        <v>811</v>
      </c>
      <c r="M262" s="89" t="s">
        <v>1324</v>
      </c>
      <c r="N262" s="89">
        <v>80000010</v>
      </c>
      <c r="O262" s="89" t="s">
        <v>1325</v>
      </c>
      <c r="P262" s="92">
        <v>8.1181101111011899E+26</v>
      </c>
      <c r="Q262" s="89">
        <v>555</v>
      </c>
      <c r="R262" s="89">
        <v>555</v>
      </c>
      <c r="S262" s="89">
        <v>555</v>
      </c>
      <c r="T262" s="89">
        <v>555</v>
      </c>
      <c r="U262" s="89">
        <v>555</v>
      </c>
      <c r="V262" s="89">
        <v>555</v>
      </c>
      <c r="W262" s="89">
        <v>555</v>
      </c>
      <c r="X262" s="89">
        <v>555</v>
      </c>
      <c r="Y262" s="89">
        <v>555</v>
      </c>
      <c r="Z262" s="89">
        <v>555</v>
      </c>
      <c r="AA262" s="89">
        <v>555</v>
      </c>
      <c r="AB262" s="89">
        <v>61.1</v>
      </c>
      <c r="AC262" s="89">
        <v>14.4</v>
      </c>
      <c r="AD262" s="89">
        <v>14.3</v>
      </c>
      <c r="AE262" s="89">
        <v>14.5</v>
      </c>
      <c r="AF262" s="89">
        <v>15</v>
      </c>
      <c r="AG262" s="89">
        <v>75</v>
      </c>
      <c r="AH262" s="89">
        <v>0</v>
      </c>
      <c r="AI262" s="89">
        <v>14</v>
      </c>
      <c r="AJ262" s="89">
        <v>70</v>
      </c>
      <c r="AK262" s="89">
        <v>0</v>
      </c>
      <c r="AL262" s="89">
        <v>76.7</v>
      </c>
      <c r="AM262" s="89">
        <v>77.3</v>
      </c>
      <c r="AN262" s="89">
        <v>73.3</v>
      </c>
      <c r="AO262" s="89">
        <v>60</v>
      </c>
      <c r="AP262" s="89">
        <v>90</v>
      </c>
      <c r="AQ262" s="89">
        <v>70</v>
      </c>
      <c r="AR262" s="89" t="s">
        <v>817</v>
      </c>
      <c r="AS262" s="89" t="s">
        <v>817</v>
      </c>
      <c r="AT262" s="89" t="s">
        <v>133</v>
      </c>
      <c r="AU262" s="89" t="s">
        <v>133</v>
      </c>
      <c r="AV262" s="89" t="s">
        <v>819</v>
      </c>
      <c r="AW262" s="89" t="s">
        <v>133</v>
      </c>
      <c r="AX262" s="89" t="s">
        <v>819</v>
      </c>
      <c r="AY262" s="89" t="s">
        <v>817</v>
      </c>
      <c r="AZ262" s="89" t="s">
        <v>133</v>
      </c>
    </row>
    <row r="263" spans="1:52" ht="12.75" customHeight="1" x14ac:dyDescent="0.25">
      <c r="A263" s="89">
        <v>2019</v>
      </c>
      <c r="B263" s="89">
        <v>88399</v>
      </c>
      <c r="C263" s="89">
        <v>8</v>
      </c>
      <c r="D263" s="89">
        <v>1</v>
      </c>
      <c r="E263" s="89">
        <v>0</v>
      </c>
      <c r="F263" s="89">
        <v>0</v>
      </c>
      <c r="G263" s="89">
        <v>27</v>
      </c>
      <c r="H263" s="89">
        <v>5</v>
      </c>
      <c r="I263" s="89">
        <v>3</v>
      </c>
      <c r="J263" s="89">
        <v>0</v>
      </c>
      <c r="K263" s="89" t="s">
        <v>810</v>
      </c>
      <c r="L263" s="89" t="s">
        <v>820</v>
      </c>
      <c r="M263" s="89" t="s">
        <v>1170</v>
      </c>
      <c r="N263" s="89">
        <v>81110011</v>
      </c>
      <c r="O263" s="89" t="s">
        <v>1326</v>
      </c>
      <c r="P263" s="92">
        <v>8.0901119111118002E+26</v>
      </c>
      <c r="Q263" s="89">
        <v>555</v>
      </c>
      <c r="R263" s="89">
        <v>555</v>
      </c>
      <c r="S263" s="89">
        <v>555</v>
      </c>
      <c r="T263" s="89">
        <v>555</v>
      </c>
      <c r="U263" s="89">
        <v>555</v>
      </c>
      <c r="V263" s="89">
        <v>555</v>
      </c>
      <c r="W263" s="89">
        <v>555</v>
      </c>
      <c r="X263" s="89">
        <v>555</v>
      </c>
      <c r="Y263" s="89">
        <v>335</v>
      </c>
      <c r="Z263" s="89">
        <v>555</v>
      </c>
      <c r="AA263" s="89">
        <v>555</v>
      </c>
      <c r="AB263" s="89">
        <v>61.6</v>
      </c>
      <c r="AC263" s="89">
        <v>61.6</v>
      </c>
      <c r="AD263" s="89">
        <v>71.400000000000006</v>
      </c>
      <c r="AE263" s="89">
        <v>47</v>
      </c>
      <c r="AF263" s="89">
        <v>16</v>
      </c>
      <c r="AG263" s="89">
        <v>80</v>
      </c>
      <c r="AH263" s="89">
        <v>0</v>
      </c>
      <c r="AI263" s="89">
        <v>78</v>
      </c>
      <c r="AJ263" s="89">
        <v>90</v>
      </c>
      <c r="AK263" s="89">
        <v>75</v>
      </c>
      <c r="AL263" s="89">
        <v>61.6</v>
      </c>
      <c r="AM263" s="89">
        <v>68.400000000000006</v>
      </c>
      <c r="AN263" s="89">
        <v>23.3</v>
      </c>
      <c r="AO263" s="89">
        <v>0</v>
      </c>
      <c r="AP263" s="89">
        <v>0</v>
      </c>
      <c r="AQ263" s="89">
        <v>70</v>
      </c>
      <c r="AR263" s="89" t="s">
        <v>133</v>
      </c>
      <c r="AS263" s="89" t="s">
        <v>818</v>
      </c>
      <c r="AT263" s="89" t="s">
        <v>823</v>
      </c>
      <c r="AU263" s="89" t="s">
        <v>819</v>
      </c>
      <c r="AV263" s="89" t="s">
        <v>819</v>
      </c>
      <c r="AW263" s="89" t="s">
        <v>133</v>
      </c>
      <c r="AX263" s="89" t="s">
        <v>817</v>
      </c>
      <c r="AY263" s="89" t="s">
        <v>817</v>
      </c>
      <c r="AZ263" s="89" t="s">
        <v>818</v>
      </c>
    </row>
    <row r="264" spans="1:52" ht="12.75" customHeight="1" x14ac:dyDescent="0.25">
      <c r="A264" s="89">
        <v>2019</v>
      </c>
      <c r="B264" s="89">
        <v>1103831</v>
      </c>
      <c r="C264" s="89">
        <v>8</v>
      </c>
      <c r="D264" s="89">
        <v>1</v>
      </c>
      <c r="E264" s="89">
        <v>0</v>
      </c>
      <c r="F264" s="89">
        <v>0</v>
      </c>
      <c r="G264" s="89">
        <v>27</v>
      </c>
      <c r="H264" s="89">
        <v>3</v>
      </c>
      <c r="I264" s="89">
        <v>2</v>
      </c>
      <c r="J264" s="89">
        <v>0</v>
      </c>
      <c r="K264" s="89" t="s">
        <v>810</v>
      </c>
      <c r="L264" s="89" t="s">
        <v>811</v>
      </c>
      <c r="M264" s="89" t="s">
        <v>1028</v>
      </c>
      <c r="N264" s="89">
        <v>81100011</v>
      </c>
      <c r="O264" s="89" t="s">
        <v>1327</v>
      </c>
      <c r="P264" s="92">
        <v>8.0180100111110899E+26</v>
      </c>
      <c r="Q264" s="89">
        <v>555</v>
      </c>
      <c r="R264" s="89">
        <v>555</v>
      </c>
      <c r="S264" s="89">
        <v>555</v>
      </c>
      <c r="T264" s="89">
        <v>555</v>
      </c>
      <c r="U264" s="89">
        <v>555</v>
      </c>
      <c r="V264" s="89">
        <v>555</v>
      </c>
      <c r="W264" s="89">
        <v>555</v>
      </c>
      <c r="X264" s="89">
        <v>555</v>
      </c>
      <c r="Y264" s="89">
        <v>555</v>
      </c>
      <c r="Z264" s="89">
        <v>555</v>
      </c>
      <c r="AA264" s="89">
        <v>555</v>
      </c>
      <c r="AB264" s="89">
        <v>61.7</v>
      </c>
      <c r="AC264" s="89">
        <v>48.1</v>
      </c>
      <c r="AD264" s="89">
        <v>57.1</v>
      </c>
      <c r="AE264" s="89">
        <v>34.5</v>
      </c>
      <c r="AF264" s="89">
        <v>33</v>
      </c>
      <c r="AG264" s="89">
        <v>85</v>
      </c>
      <c r="AH264" s="89">
        <v>20</v>
      </c>
      <c r="AI264" s="89">
        <v>36</v>
      </c>
      <c r="AJ264" s="89">
        <v>80</v>
      </c>
      <c r="AK264" s="89">
        <v>25</v>
      </c>
      <c r="AL264" s="89">
        <v>66.2</v>
      </c>
      <c r="AM264" s="89">
        <v>68.2</v>
      </c>
      <c r="AN264" s="89">
        <v>55</v>
      </c>
      <c r="AO264" s="89">
        <v>50</v>
      </c>
      <c r="AP264" s="89">
        <v>60</v>
      </c>
      <c r="AQ264" s="89">
        <v>55</v>
      </c>
      <c r="AR264" s="89" t="s">
        <v>133</v>
      </c>
      <c r="AS264" s="89" t="s">
        <v>133</v>
      </c>
      <c r="AT264" s="89" t="s">
        <v>823</v>
      </c>
      <c r="AU264" s="89" t="s">
        <v>819</v>
      </c>
      <c r="AV264" s="89" t="s">
        <v>133</v>
      </c>
      <c r="AW264" s="89" t="s">
        <v>133</v>
      </c>
      <c r="AX264" s="89" t="s">
        <v>818</v>
      </c>
      <c r="AY264" s="89" t="s">
        <v>817</v>
      </c>
      <c r="AZ264" s="89" t="s">
        <v>817</v>
      </c>
    </row>
    <row r="265" spans="1:52" ht="12.75" customHeight="1" x14ac:dyDescent="0.25">
      <c r="A265" s="89">
        <v>2019</v>
      </c>
      <c r="B265" s="89">
        <v>88399</v>
      </c>
      <c r="C265" s="89">
        <v>8</v>
      </c>
      <c r="D265" s="89">
        <v>1</v>
      </c>
      <c r="E265" s="89">
        <v>0</v>
      </c>
      <c r="F265" s="89">
        <v>0</v>
      </c>
      <c r="G265" s="89">
        <v>27</v>
      </c>
      <c r="H265" s="89">
        <v>5</v>
      </c>
      <c r="I265" s="89">
        <v>3</v>
      </c>
      <c r="J265" s="89">
        <v>0</v>
      </c>
      <c r="K265" s="89" t="s">
        <v>810</v>
      </c>
      <c r="L265" s="89" t="s">
        <v>820</v>
      </c>
      <c r="M265" s="89" t="s">
        <v>1328</v>
      </c>
      <c r="N265" s="89">
        <v>81000001</v>
      </c>
      <c r="O265" s="89" t="s">
        <v>1329</v>
      </c>
      <c r="P265" s="92">
        <v>8.0911119111018107E+26</v>
      </c>
      <c r="Q265" s="89">
        <v>555</v>
      </c>
      <c r="R265" s="89">
        <v>555</v>
      </c>
      <c r="S265" s="89">
        <v>555</v>
      </c>
      <c r="T265" s="89">
        <v>555</v>
      </c>
      <c r="U265" s="89">
        <v>555</v>
      </c>
      <c r="V265" s="89">
        <v>555</v>
      </c>
      <c r="W265" s="89">
        <v>555</v>
      </c>
      <c r="X265" s="89">
        <v>555</v>
      </c>
      <c r="Y265" s="89">
        <v>555</v>
      </c>
      <c r="Z265" s="89">
        <v>333</v>
      </c>
      <c r="AA265" s="89">
        <v>555</v>
      </c>
      <c r="AB265" s="89">
        <v>61.9</v>
      </c>
      <c r="AC265" s="89">
        <v>35.799999999999997</v>
      </c>
      <c r="AD265" s="89">
        <v>28.6</v>
      </c>
      <c r="AE265" s="89">
        <v>46.5</v>
      </c>
      <c r="AF265" s="89">
        <v>24</v>
      </c>
      <c r="AG265" s="89">
        <v>40</v>
      </c>
      <c r="AH265" s="89">
        <v>20</v>
      </c>
      <c r="AI265" s="89">
        <v>69</v>
      </c>
      <c r="AJ265" s="89">
        <v>45</v>
      </c>
      <c r="AK265" s="89">
        <v>75</v>
      </c>
      <c r="AL265" s="89">
        <v>70.599999999999994</v>
      </c>
      <c r="AM265" s="89">
        <v>73.7</v>
      </c>
      <c r="AN265" s="89">
        <v>53.3</v>
      </c>
      <c r="AO265" s="89">
        <v>60</v>
      </c>
      <c r="AP265" s="89">
        <v>0</v>
      </c>
      <c r="AQ265" s="89">
        <v>100</v>
      </c>
      <c r="AR265" s="89" t="s">
        <v>133</v>
      </c>
      <c r="AS265" s="89" t="s">
        <v>817</v>
      </c>
      <c r="AT265" s="89" t="s">
        <v>133</v>
      </c>
      <c r="AU265" s="89" t="s">
        <v>823</v>
      </c>
      <c r="AV265" s="89" t="s">
        <v>823</v>
      </c>
      <c r="AW265" s="89" t="s">
        <v>133</v>
      </c>
      <c r="AX265" s="89" t="s">
        <v>818</v>
      </c>
      <c r="AY265" s="89" t="s">
        <v>818</v>
      </c>
      <c r="AZ265" s="89" t="s">
        <v>817</v>
      </c>
    </row>
    <row r="266" spans="1:52" ht="12.75" customHeight="1" x14ac:dyDescent="0.25">
      <c r="A266" s="89">
        <v>2019</v>
      </c>
      <c r="B266" s="89">
        <v>121884</v>
      </c>
      <c r="C266" s="89">
        <v>8</v>
      </c>
      <c r="D266" s="89">
        <v>1</v>
      </c>
      <c r="E266" s="89">
        <v>0</v>
      </c>
      <c r="F266" s="89">
        <v>0</v>
      </c>
      <c r="G266" s="89">
        <v>27</v>
      </c>
      <c r="H266" s="89">
        <v>1</v>
      </c>
      <c r="I266" s="89">
        <v>3</v>
      </c>
      <c r="J266" s="89">
        <v>0</v>
      </c>
      <c r="K266" s="89" t="s">
        <v>810</v>
      </c>
      <c r="L266" s="89" t="s">
        <v>851</v>
      </c>
      <c r="M266" s="89" t="s">
        <v>1330</v>
      </c>
      <c r="N266" s="89">
        <v>81110111</v>
      </c>
      <c r="O266" s="89" t="s">
        <v>1331</v>
      </c>
      <c r="P266" s="92">
        <v>1.1101101101008E+24</v>
      </c>
      <c r="Q266" s="89">
        <v>555</v>
      </c>
      <c r="R266" s="89">
        <v>555</v>
      </c>
      <c r="S266" s="89">
        <v>555</v>
      </c>
      <c r="T266" s="89">
        <v>555</v>
      </c>
      <c r="U266" s="89">
        <v>555</v>
      </c>
      <c r="V266" s="89">
        <v>555</v>
      </c>
      <c r="W266" s="89">
        <v>555</v>
      </c>
      <c r="X266" s="89">
        <v>555</v>
      </c>
      <c r="Y266" s="89">
        <v>555</v>
      </c>
      <c r="Z266" s="89">
        <v>555</v>
      </c>
      <c r="AA266" s="89">
        <v>555</v>
      </c>
      <c r="AB266" s="89">
        <v>62</v>
      </c>
      <c r="AC266" s="89">
        <v>76.8</v>
      </c>
      <c r="AD266" s="89">
        <v>85.7</v>
      </c>
      <c r="AE266" s="89">
        <v>63.5</v>
      </c>
      <c r="AF266" s="89">
        <v>51</v>
      </c>
      <c r="AG266" s="89">
        <v>75</v>
      </c>
      <c r="AH266" s="89">
        <v>45</v>
      </c>
      <c r="AI266" s="89">
        <v>76</v>
      </c>
      <c r="AJ266" s="89">
        <v>80</v>
      </c>
      <c r="AK266" s="89">
        <v>75</v>
      </c>
      <c r="AL266" s="89">
        <v>57</v>
      </c>
      <c r="AM266" s="89">
        <v>56.5</v>
      </c>
      <c r="AN266" s="89">
        <v>60</v>
      </c>
      <c r="AO266" s="89">
        <v>50</v>
      </c>
      <c r="AP266" s="89">
        <v>30</v>
      </c>
      <c r="AQ266" s="89">
        <v>100</v>
      </c>
      <c r="AR266" s="89" t="s">
        <v>133</v>
      </c>
      <c r="AS266" s="89" t="s">
        <v>817</v>
      </c>
      <c r="AT266" s="89" t="s">
        <v>817</v>
      </c>
      <c r="AU266" s="89" t="s">
        <v>133</v>
      </c>
      <c r="AV266" s="89" t="s">
        <v>819</v>
      </c>
      <c r="AW266" s="89" t="s">
        <v>133</v>
      </c>
      <c r="AX266" s="89" t="s">
        <v>819</v>
      </c>
      <c r="AY266" s="89" t="s">
        <v>817</v>
      </c>
      <c r="AZ266" s="89" t="s">
        <v>817</v>
      </c>
    </row>
    <row r="267" spans="1:52" ht="12.75" customHeight="1" x14ac:dyDescent="0.25">
      <c r="A267" s="89">
        <v>2019</v>
      </c>
      <c r="B267" s="89">
        <v>1117583</v>
      </c>
      <c r="C267" s="89">
        <v>8</v>
      </c>
      <c r="D267" s="89">
        <v>1</v>
      </c>
      <c r="E267" s="89">
        <v>0</v>
      </c>
      <c r="F267" s="89">
        <v>0</v>
      </c>
      <c r="G267" s="89">
        <v>27</v>
      </c>
      <c r="H267" s="89">
        <v>3</v>
      </c>
      <c r="I267" s="89">
        <v>2</v>
      </c>
      <c r="J267" s="89">
        <v>0</v>
      </c>
      <c r="K267" s="89" t="s">
        <v>810</v>
      </c>
      <c r="L267" s="89" t="s">
        <v>811</v>
      </c>
      <c r="M267" s="89" t="s">
        <v>1332</v>
      </c>
      <c r="N267" s="89">
        <v>81100001</v>
      </c>
      <c r="O267" s="89" t="s">
        <v>1333</v>
      </c>
      <c r="P267" s="92">
        <v>8.1081100110111901E+26</v>
      </c>
      <c r="Q267" s="89">
        <v>555</v>
      </c>
      <c r="R267" s="89">
        <v>555</v>
      </c>
      <c r="S267" s="89">
        <v>555</v>
      </c>
      <c r="T267" s="89">
        <v>555</v>
      </c>
      <c r="U267" s="89">
        <v>555</v>
      </c>
      <c r="V267" s="89">
        <v>555</v>
      </c>
      <c r="W267" s="89">
        <v>555</v>
      </c>
      <c r="X267" s="89">
        <v>555</v>
      </c>
      <c r="Y267" s="89">
        <v>555</v>
      </c>
      <c r="Z267" s="89">
        <v>555</v>
      </c>
      <c r="AA267" s="89">
        <v>555</v>
      </c>
      <c r="AB267" s="89">
        <v>62</v>
      </c>
      <c r="AC267" s="89">
        <v>38.5</v>
      </c>
      <c r="AD267" s="89">
        <v>42.9</v>
      </c>
      <c r="AE267" s="89">
        <v>32</v>
      </c>
      <c r="AF267" s="89">
        <v>15</v>
      </c>
      <c r="AG267" s="89">
        <v>75</v>
      </c>
      <c r="AH267" s="89">
        <v>0</v>
      </c>
      <c r="AI267" s="89">
        <v>49</v>
      </c>
      <c r="AJ267" s="89">
        <v>45</v>
      </c>
      <c r="AK267" s="89">
        <v>50</v>
      </c>
      <c r="AL267" s="89">
        <v>69.8</v>
      </c>
      <c r="AM267" s="89">
        <v>72.7</v>
      </c>
      <c r="AN267" s="89">
        <v>53.3</v>
      </c>
      <c r="AO267" s="89">
        <v>70</v>
      </c>
      <c r="AP267" s="89">
        <v>45</v>
      </c>
      <c r="AQ267" s="89">
        <v>45</v>
      </c>
      <c r="AR267" s="89" t="s">
        <v>817</v>
      </c>
      <c r="AS267" s="89" t="s">
        <v>133</v>
      </c>
      <c r="AT267" s="89" t="s">
        <v>133</v>
      </c>
      <c r="AU267" s="89" t="s">
        <v>819</v>
      </c>
      <c r="AV267" s="89" t="s">
        <v>133</v>
      </c>
      <c r="AW267" s="89" t="s">
        <v>133</v>
      </c>
      <c r="AX267" s="89" t="s">
        <v>819</v>
      </c>
      <c r="AY267" s="89" t="s">
        <v>817</v>
      </c>
      <c r="AZ267" s="89" t="s">
        <v>133</v>
      </c>
    </row>
    <row r="268" spans="1:52" ht="12.75" customHeight="1" x14ac:dyDescent="0.25">
      <c r="A268" s="89">
        <v>2019</v>
      </c>
      <c r="B268" s="89">
        <v>121884</v>
      </c>
      <c r="C268" s="89">
        <v>8</v>
      </c>
      <c r="D268" s="89">
        <v>1</v>
      </c>
      <c r="E268" s="89">
        <v>0</v>
      </c>
      <c r="F268" s="89">
        <v>0</v>
      </c>
      <c r="G268" s="89">
        <v>27</v>
      </c>
      <c r="H268" s="89">
        <v>1</v>
      </c>
      <c r="I268" s="89">
        <v>3</v>
      </c>
      <c r="J268" s="89">
        <v>0</v>
      </c>
      <c r="K268" s="89" t="s">
        <v>810</v>
      </c>
      <c r="L268" s="89" t="s">
        <v>851</v>
      </c>
      <c r="M268" s="89" t="s">
        <v>1307</v>
      </c>
      <c r="N268" s="89">
        <v>81111011</v>
      </c>
      <c r="O268" s="89" t="s">
        <v>1334</v>
      </c>
      <c r="P268" s="92">
        <v>1.1100101110111799E+25</v>
      </c>
      <c r="Q268" s="89">
        <v>555</v>
      </c>
      <c r="R268" s="89">
        <v>555</v>
      </c>
      <c r="S268" s="89">
        <v>555</v>
      </c>
      <c r="T268" s="89">
        <v>555</v>
      </c>
      <c r="U268" s="89">
        <v>555</v>
      </c>
      <c r="V268" s="89">
        <v>555</v>
      </c>
      <c r="W268" s="89">
        <v>555</v>
      </c>
      <c r="X268" s="89">
        <v>555</v>
      </c>
      <c r="Y268" s="89">
        <v>555</v>
      </c>
      <c r="Z268" s="89">
        <v>555</v>
      </c>
      <c r="AA268" s="89">
        <v>555</v>
      </c>
      <c r="AB268" s="89">
        <v>62.1</v>
      </c>
      <c r="AC268" s="89">
        <v>76</v>
      </c>
      <c r="AD268" s="89">
        <v>85.7</v>
      </c>
      <c r="AE268" s="89">
        <v>61.5</v>
      </c>
      <c r="AF268" s="89">
        <v>47</v>
      </c>
      <c r="AG268" s="89">
        <v>55</v>
      </c>
      <c r="AH268" s="89">
        <v>45</v>
      </c>
      <c r="AI268" s="89">
        <v>76</v>
      </c>
      <c r="AJ268" s="89">
        <v>80</v>
      </c>
      <c r="AK268" s="89">
        <v>75</v>
      </c>
      <c r="AL268" s="89">
        <v>57.5</v>
      </c>
      <c r="AM268" s="89">
        <v>60.9</v>
      </c>
      <c r="AN268" s="89">
        <v>38.299999999999997</v>
      </c>
      <c r="AO268" s="89">
        <v>15</v>
      </c>
      <c r="AP268" s="89">
        <v>100</v>
      </c>
      <c r="AQ268" s="89">
        <v>0</v>
      </c>
      <c r="AR268" s="89" t="s">
        <v>133</v>
      </c>
      <c r="AS268" s="89" t="s">
        <v>133</v>
      </c>
      <c r="AT268" s="89" t="s">
        <v>133</v>
      </c>
      <c r="AU268" s="89" t="s">
        <v>133</v>
      </c>
      <c r="AV268" s="89" t="s">
        <v>133</v>
      </c>
      <c r="AW268" s="89" t="s">
        <v>819</v>
      </c>
      <c r="AX268" s="89" t="s">
        <v>818</v>
      </c>
      <c r="AY268" s="89" t="s">
        <v>817</v>
      </c>
      <c r="AZ268" s="89" t="s">
        <v>817</v>
      </c>
    </row>
    <row r="269" spans="1:52" ht="12.75" customHeight="1" x14ac:dyDescent="0.25">
      <c r="A269" s="89">
        <v>2019</v>
      </c>
      <c r="B269" s="89">
        <v>1181815</v>
      </c>
      <c r="C269" s="89">
        <v>8</v>
      </c>
      <c r="D269" s="89">
        <v>1</v>
      </c>
      <c r="E269" s="89">
        <v>0</v>
      </c>
      <c r="F269" s="89">
        <v>0</v>
      </c>
      <c r="G269" s="89">
        <v>27</v>
      </c>
      <c r="H269" s="89">
        <v>3</v>
      </c>
      <c r="I269" s="89">
        <v>4</v>
      </c>
      <c r="J269" s="89">
        <v>0</v>
      </c>
      <c r="K269" s="89" t="s">
        <v>810</v>
      </c>
      <c r="L269" s="89" t="s">
        <v>824</v>
      </c>
      <c r="M269" s="89" t="s">
        <v>1335</v>
      </c>
      <c r="N269" s="89">
        <v>81100111</v>
      </c>
      <c r="O269" s="89" t="s">
        <v>1336</v>
      </c>
      <c r="P269" s="92">
        <v>8.1000101911189004E+26</v>
      </c>
      <c r="Q269" s="89">
        <v>555</v>
      </c>
      <c r="R269" s="89">
        <v>555</v>
      </c>
      <c r="S269" s="89">
        <v>555</v>
      </c>
      <c r="T269" s="89">
        <v>555</v>
      </c>
      <c r="U269" s="89">
        <v>555</v>
      </c>
      <c r="V269" s="89">
        <v>555</v>
      </c>
      <c r="W269" s="89">
        <v>555</v>
      </c>
      <c r="X269" s="89">
        <v>555</v>
      </c>
      <c r="Y269" s="89">
        <v>555</v>
      </c>
      <c r="Z269" s="89">
        <v>666</v>
      </c>
      <c r="AA269" s="89">
        <v>333</v>
      </c>
      <c r="AB269" s="89">
        <v>62.1</v>
      </c>
      <c r="AC269" s="89">
        <v>71.2</v>
      </c>
      <c r="AD269" s="89">
        <v>71.400000000000006</v>
      </c>
      <c r="AE269" s="89">
        <v>71</v>
      </c>
      <c r="AF269" s="89">
        <v>68</v>
      </c>
      <c r="AG269" s="89">
        <v>80</v>
      </c>
      <c r="AH269" s="89">
        <v>65</v>
      </c>
      <c r="AI269" s="89">
        <v>74</v>
      </c>
      <c r="AJ269" s="89">
        <v>70</v>
      </c>
      <c r="AK269" s="89">
        <v>75</v>
      </c>
      <c r="AL269" s="89">
        <v>59</v>
      </c>
      <c r="AM269" s="89">
        <v>65</v>
      </c>
      <c r="AN269" s="89">
        <v>25</v>
      </c>
      <c r="AO269" s="89">
        <v>50</v>
      </c>
      <c r="AP269" s="89">
        <v>0</v>
      </c>
      <c r="AQ269" s="89">
        <v>0</v>
      </c>
      <c r="AR269" s="89" t="s">
        <v>819</v>
      </c>
      <c r="AS269" s="89" t="s">
        <v>133</v>
      </c>
      <c r="AT269" s="89" t="s">
        <v>133</v>
      </c>
      <c r="AU269" s="89" t="s">
        <v>819</v>
      </c>
      <c r="AV269" s="89" t="s">
        <v>819</v>
      </c>
      <c r="AW269" s="89" t="s">
        <v>133</v>
      </c>
      <c r="AX269" s="89" t="s">
        <v>819</v>
      </c>
      <c r="AY269" s="89" t="s">
        <v>817</v>
      </c>
      <c r="AZ269" s="89" t="s">
        <v>817</v>
      </c>
    </row>
    <row r="270" spans="1:52" ht="12.75" customHeight="1" x14ac:dyDescent="0.25">
      <c r="A270" s="89">
        <v>2019</v>
      </c>
      <c r="B270" s="89">
        <v>121884</v>
      </c>
      <c r="C270" s="89">
        <v>8</v>
      </c>
      <c r="D270" s="89">
        <v>1</v>
      </c>
      <c r="E270" s="89">
        <v>0</v>
      </c>
      <c r="F270" s="89">
        <v>0</v>
      </c>
      <c r="G270" s="89">
        <v>27</v>
      </c>
      <c r="H270" s="89">
        <v>1</v>
      </c>
      <c r="I270" s="89">
        <v>3</v>
      </c>
      <c r="J270" s="89">
        <v>0</v>
      </c>
      <c r="K270" s="89" t="s">
        <v>810</v>
      </c>
      <c r="L270" s="89" t="s">
        <v>851</v>
      </c>
      <c r="M270" s="89" t="s">
        <v>1337</v>
      </c>
      <c r="N270" s="89">
        <v>81111001</v>
      </c>
      <c r="O270" s="89" t="s">
        <v>1338</v>
      </c>
      <c r="P270" s="92">
        <v>1.10101111011102E+26</v>
      </c>
      <c r="Q270" s="89">
        <v>555</v>
      </c>
      <c r="R270" s="89">
        <v>555</v>
      </c>
      <c r="S270" s="89">
        <v>555</v>
      </c>
      <c r="T270" s="89">
        <v>555</v>
      </c>
      <c r="U270" s="89">
        <v>555</v>
      </c>
      <c r="V270" s="89">
        <v>555</v>
      </c>
      <c r="W270" s="89">
        <v>555</v>
      </c>
      <c r="X270" s="89">
        <v>555</v>
      </c>
      <c r="Y270" s="89">
        <v>555</v>
      </c>
      <c r="Z270" s="89">
        <v>555</v>
      </c>
      <c r="AA270" s="89">
        <v>555</v>
      </c>
      <c r="AB270" s="89">
        <v>62.5</v>
      </c>
      <c r="AC270" s="89">
        <v>58.8</v>
      </c>
      <c r="AD270" s="89">
        <v>71.400000000000006</v>
      </c>
      <c r="AE270" s="89">
        <v>40</v>
      </c>
      <c r="AF270" s="89">
        <v>9</v>
      </c>
      <c r="AG270" s="89">
        <v>45</v>
      </c>
      <c r="AH270" s="89">
        <v>0</v>
      </c>
      <c r="AI270" s="89">
        <v>71</v>
      </c>
      <c r="AJ270" s="89">
        <v>55</v>
      </c>
      <c r="AK270" s="89">
        <v>75</v>
      </c>
      <c r="AL270" s="89">
        <v>63.7</v>
      </c>
      <c r="AM270" s="89">
        <v>65.2</v>
      </c>
      <c r="AN270" s="89">
        <v>55</v>
      </c>
      <c r="AO270" s="89">
        <v>0</v>
      </c>
      <c r="AP270" s="89">
        <v>65</v>
      </c>
      <c r="AQ270" s="89">
        <v>100</v>
      </c>
      <c r="AR270" s="89" t="s">
        <v>133</v>
      </c>
      <c r="AS270" s="89" t="s">
        <v>817</v>
      </c>
      <c r="AT270" s="89" t="s">
        <v>133</v>
      </c>
      <c r="AU270" s="89" t="s">
        <v>819</v>
      </c>
      <c r="AV270" s="89" t="s">
        <v>133</v>
      </c>
      <c r="AW270" s="89" t="s">
        <v>817</v>
      </c>
      <c r="AX270" s="89" t="s">
        <v>818</v>
      </c>
      <c r="AY270" s="89" t="s">
        <v>817</v>
      </c>
      <c r="AZ270" s="89" t="s">
        <v>817</v>
      </c>
    </row>
    <row r="271" spans="1:52" ht="12.75" customHeight="1" x14ac:dyDescent="0.25">
      <c r="A271" s="89">
        <v>2019</v>
      </c>
      <c r="B271" s="89">
        <v>121880</v>
      </c>
      <c r="C271" s="89">
        <v>8</v>
      </c>
      <c r="D271" s="89">
        <v>1</v>
      </c>
      <c r="E271" s="89">
        <v>0</v>
      </c>
      <c r="F271" s="89">
        <v>0</v>
      </c>
      <c r="G271" s="89">
        <v>27</v>
      </c>
      <c r="H271" s="89">
        <v>0</v>
      </c>
      <c r="I271" s="89">
        <v>4</v>
      </c>
      <c r="J271" s="89">
        <v>0</v>
      </c>
      <c r="K271" s="89" t="s">
        <v>810</v>
      </c>
      <c r="L271" s="89" t="s">
        <v>814</v>
      </c>
      <c r="M271" s="89" t="s">
        <v>1339</v>
      </c>
      <c r="N271" s="89">
        <v>81111011</v>
      </c>
      <c r="O271" s="89" t="s">
        <v>1340</v>
      </c>
      <c r="P271" s="92">
        <v>1.9119009010010099E+26</v>
      </c>
      <c r="Q271" s="89">
        <v>555</v>
      </c>
      <c r="R271" s="89">
        <v>555</v>
      </c>
      <c r="S271" s="89">
        <v>555</v>
      </c>
      <c r="T271" s="89">
        <v>555</v>
      </c>
      <c r="U271" s="89">
        <v>555</v>
      </c>
      <c r="V271" s="89">
        <v>555</v>
      </c>
      <c r="W271" s="89">
        <v>555</v>
      </c>
      <c r="X271" s="89">
        <v>555</v>
      </c>
      <c r="Y271" s="89">
        <v>555</v>
      </c>
      <c r="Z271" s="89">
        <v>555</v>
      </c>
      <c r="AA271" s="89">
        <v>555</v>
      </c>
      <c r="AB271" s="89">
        <v>62.7</v>
      </c>
      <c r="AC271" s="89">
        <v>78.599999999999994</v>
      </c>
      <c r="AD271" s="89">
        <v>85.7</v>
      </c>
      <c r="AE271" s="89">
        <v>68</v>
      </c>
      <c r="AF271" s="89">
        <v>80</v>
      </c>
      <c r="AG271" s="89">
        <v>40</v>
      </c>
      <c r="AH271" s="89">
        <v>90</v>
      </c>
      <c r="AI271" s="89">
        <v>56</v>
      </c>
      <c r="AJ271" s="89">
        <v>80</v>
      </c>
      <c r="AK271" s="89">
        <v>50</v>
      </c>
      <c r="AL271" s="89">
        <v>57.4</v>
      </c>
      <c r="AM271" s="89">
        <v>52.2</v>
      </c>
      <c r="AN271" s="89">
        <v>86.7</v>
      </c>
      <c r="AO271" s="89">
        <v>60</v>
      </c>
      <c r="AP271" s="89">
        <v>100</v>
      </c>
      <c r="AQ271" s="89">
        <v>100</v>
      </c>
      <c r="AR271" s="89" t="s">
        <v>819</v>
      </c>
      <c r="AS271" s="89" t="s">
        <v>133</v>
      </c>
      <c r="AT271" s="89" t="s">
        <v>133</v>
      </c>
      <c r="AU271" s="89" t="s">
        <v>823</v>
      </c>
      <c r="AV271" s="89" t="s">
        <v>823</v>
      </c>
      <c r="AW271" s="89" t="s">
        <v>133</v>
      </c>
      <c r="AX271" s="89" t="s">
        <v>817</v>
      </c>
      <c r="AY271" s="89" t="s">
        <v>817</v>
      </c>
      <c r="AZ271" s="89" t="s">
        <v>817</v>
      </c>
    </row>
    <row r="272" spans="1:52" ht="12.75" customHeight="1" x14ac:dyDescent="0.25">
      <c r="A272" s="89">
        <v>2019</v>
      </c>
      <c r="B272" s="89">
        <v>102499</v>
      </c>
      <c r="C272" s="89">
        <v>8</v>
      </c>
      <c r="D272" s="89">
        <v>1</v>
      </c>
      <c r="E272" s="89">
        <v>0</v>
      </c>
      <c r="F272" s="89">
        <v>0</v>
      </c>
      <c r="G272" s="89">
        <v>27</v>
      </c>
      <c r="H272" s="89">
        <v>1</v>
      </c>
      <c r="I272" s="89">
        <v>5</v>
      </c>
      <c r="J272" s="89">
        <v>0</v>
      </c>
      <c r="K272" s="89" t="s">
        <v>810</v>
      </c>
      <c r="L272" s="89" t="s">
        <v>846</v>
      </c>
      <c r="M272" s="89" t="s">
        <v>1341</v>
      </c>
      <c r="N272" s="89">
        <v>81111010</v>
      </c>
      <c r="O272" s="89" t="s">
        <v>1342</v>
      </c>
      <c r="P272" s="92">
        <v>1.90019111111112E+26</v>
      </c>
      <c r="Q272" s="89">
        <v>555</v>
      </c>
      <c r="R272" s="89">
        <v>555</v>
      </c>
      <c r="S272" s="89">
        <v>555</v>
      </c>
      <c r="T272" s="89">
        <v>555</v>
      </c>
      <c r="U272" s="89">
        <v>555</v>
      </c>
      <c r="V272" s="89">
        <v>555</v>
      </c>
      <c r="W272" s="89">
        <v>555</v>
      </c>
      <c r="X272" s="89">
        <v>555</v>
      </c>
      <c r="Y272" s="89">
        <v>555</v>
      </c>
      <c r="Z272" s="89">
        <v>333</v>
      </c>
      <c r="AA272" s="89">
        <v>333</v>
      </c>
      <c r="AB272" s="89">
        <v>62.8</v>
      </c>
      <c r="AC272" s="89">
        <v>60.2</v>
      </c>
      <c r="AD272" s="89">
        <v>71.400000000000006</v>
      </c>
      <c r="AE272" s="89">
        <v>43.5</v>
      </c>
      <c r="AF272" s="89">
        <v>56</v>
      </c>
      <c r="AG272" s="89">
        <v>80</v>
      </c>
      <c r="AH272" s="89">
        <v>50</v>
      </c>
      <c r="AI272" s="89">
        <v>31</v>
      </c>
      <c r="AJ272" s="89">
        <v>55</v>
      </c>
      <c r="AK272" s="89">
        <v>25</v>
      </c>
      <c r="AL272" s="89">
        <v>63.7</v>
      </c>
      <c r="AM272" s="89">
        <v>71.400000000000006</v>
      </c>
      <c r="AN272" s="89">
        <v>20</v>
      </c>
      <c r="AO272" s="89">
        <v>60</v>
      </c>
      <c r="AP272" s="89">
        <v>0</v>
      </c>
      <c r="AQ272" s="89">
        <v>0</v>
      </c>
      <c r="AR272" s="89" t="s">
        <v>133</v>
      </c>
      <c r="AS272" s="89" t="s">
        <v>133</v>
      </c>
      <c r="AT272" s="89" t="s">
        <v>823</v>
      </c>
      <c r="AU272" s="89" t="s">
        <v>823</v>
      </c>
      <c r="AV272" s="89" t="s">
        <v>823</v>
      </c>
      <c r="AW272" s="89" t="s">
        <v>819</v>
      </c>
      <c r="AX272" s="89" t="s">
        <v>818</v>
      </c>
      <c r="AY272" s="89" t="s">
        <v>817</v>
      </c>
      <c r="AZ272" s="89" t="s">
        <v>817</v>
      </c>
    </row>
    <row r="273" spans="1:52" ht="12.75" customHeight="1" x14ac:dyDescent="0.25">
      <c r="A273" s="89">
        <v>2019</v>
      </c>
      <c r="B273" s="89">
        <v>1117583</v>
      </c>
      <c r="C273" s="89">
        <v>8</v>
      </c>
      <c r="D273" s="89">
        <v>1</v>
      </c>
      <c r="E273" s="89">
        <v>0</v>
      </c>
      <c r="F273" s="89">
        <v>0</v>
      </c>
      <c r="G273" s="89">
        <v>27</v>
      </c>
      <c r="H273" s="89">
        <v>3</v>
      </c>
      <c r="I273" s="89">
        <v>2</v>
      </c>
      <c r="J273" s="89">
        <v>0</v>
      </c>
      <c r="K273" s="89" t="s">
        <v>810</v>
      </c>
      <c r="L273" s="89" t="s">
        <v>811</v>
      </c>
      <c r="M273" s="89" t="s">
        <v>1343</v>
      </c>
      <c r="N273" s="89">
        <v>81000111</v>
      </c>
      <c r="O273" s="89" t="s">
        <v>1344</v>
      </c>
      <c r="P273" s="92">
        <v>8.0181111011001899E+26</v>
      </c>
      <c r="Q273" s="89">
        <v>555</v>
      </c>
      <c r="R273" s="89">
        <v>555</v>
      </c>
      <c r="S273" s="89">
        <v>555</v>
      </c>
      <c r="T273" s="89">
        <v>555</v>
      </c>
      <c r="U273" s="89">
        <v>555</v>
      </c>
      <c r="V273" s="89">
        <v>555</v>
      </c>
      <c r="W273" s="89">
        <v>555</v>
      </c>
      <c r="X273" s="89">
        <v>555</v>
      </c>
      <c r="Y273" s="89">
        <v>555</v>
      </c>
      <c r="Z273" s="89">
        <v>555</v>
      </c>
      <c r="AA273" s="89">
        <v>555</v>
      </c>
      <c r="AB273" s="89">
        <v>62.8</v>
      </c>
      <c r="AC273" s="89">
        <v>51.5</v>
      </c>
      <c r="AD273" s="89">
        <v>57.1</v>
      </c>
      <c r="AE273" s="89">
        <v>43</v>
      </c>
      <c r="AF273" s="89">
        <v>15</v>
      </c>
      <c r="AG273" s="89">
        <v>75</v>
      </c>
      <c r="AH273" s="89">
        <v>0</v>
      </c>
      <c r="AI273" s="89">
        <v>71</v>
      </c>
      <c r="AJ273" s="89">
        <v>55</v>
      </c>
      <c r="AK273" s="89">
        <v>75</v>
      </c>
      <c r="AL273" s="89">
        <v>66.5</v>
      </c>
      <c r="AM273" s="89">
        <v>68.2</v>
      </c>
      <c r="AN273" s="89">
        <v>56.7</v>
      </c>
      <c r="AO273" s="89">
        <v>60</v>
      </c>
      <c r="AP273" s="89">
        <v>55</v>
      </c>
      <c r="AQ273" s="89">
        <v>55</v>
      </c>
      <c r="AR273" s="89" t="s">
        <v>817</v>
      </c>
      <c r="AS273" s="89" t="s">
        <v>133</v>
      </c>
      <c r="AT273" s="89" t="s">
        <v>133</v>
      </c>
      <c r="AU273" s="89" t="s">
        <v>819</v>
      </c>
      <c r="AV273" s="89" t="s">
        <v>819</v>
      </c>
      <c r="AW273" s="89" t="s">
        <v>133</v>
      </c>
      <c r="AX273" s="89" t="s">
        <v>819</v>
      </c>
      <c r="AY273" s="89" t="s">
        <v>817</v>
      </c>
      <c r="AZ273" s="89" t="s">
        <v>817</v>
      </c>
    </row>
    <row r="274" spans="1:52" ht="12.75" customHeight="1" x14ac:dyDescent="0.25">
      <c r="A274" s="89">
        <v>2019</v>
      </c>
      <c r="B274" s="89">
        <v>1117583</v>
      </c>
      <c r="C274" s="89">
        <v>8</v>
      </c>
      <c r="D274" s="89">
        <v>1</v>
      </c>
      <c r="E274" s="89">
        <v>0</v>
      </c>
      <c r="F274" s="89">
        <v>0</v>
      </c>
      <c r="G274" s="89">
        <v>27</v>
      </c>
      <c r="H274" s="89">
        <v>3</v>
      </c>
      <c r="I274" s="89">
        <v>2</v>
      </c>
      <c r="J274" s="89">
        <v>0</v>
      </c>
      <c r="K274" s="89" t="s">
        <v>810</v>
      </c>
      <c r="L274" s="89" t="s">
        <v>811</v>
      </c>
      <c r="M274" s="89" t="s">
        <v>1345</v>
      </c>
      <c r="N274" s="89">
        <v>81000100</v>
      </c>
      <c r="O274" s="89" t="s">
        <v>1346</v>
      </c>
      <c r="P274" s="92">
        <v>8.1181110011011903E+26</v>
      </c>
      <c r="Q274" s="89">
        <v>555</v>
      </c>
      <c r="R274" s="89">
        <v>555</v>
      </c>
      <c r="S274" s="89">
        <v>555</v>
      </c>
      <c r="T274" s="89">
        <v>555</v>
      </c>
      <c r="U274" s="89">
        <v>555</v>
      </c>
      <c r="V274" s="89">
        <v>555</v>
      </c>
      <c r="W274" s="89">
        <v>555</v>
      </c>
      <c r="X274" s="89">
        <v>555</v>
      </c>
      <c r="Y274" s="89">
        <v>555</v>
      </c>
      <c r="Z274" s="89">
        <v>555</v>
      </c>
      <c r="AA274" s="89">
        <v>555</v>
      </c>
      <c r="AB274" s="89">
        <v>62.8</v>
      </c>
      <c r="AC274" s="89">
        <v>27.8</v>
      </c>
      <c r="AD274" s="89">
        <v>28.6</v>
      </c>
      <c r="AE274" s="89">
        <v>26.5</v>
      </c>
      <c r="AF274" s="89">
        <v>6</v>
      </c>
      <c r="AG274" s="89">
        <v>30</v>
      </c>
      <c r="AH274" s="89">
        <v>0</v>
      </c>
      <c r="AI274" s="89">
        <v>47</v>
      </c>
      <c r="AJ274" s="89">
        <v>35</v>
      </c>
      <c r="AK274" s="89">
        <v>50</v>
      </c>
      <c r="AL274" s="89">
        <v>74.5</v>
      </c>
      <c r="AM274" s="89">
        <v>77.3</v>
      </c>
      <c r="AN274" s="89">
        <v>58.3</v>
      </c>
      <c r="AO274" s="89">
        <v>60</v>
      </c>
      <c r="AP274" s="89">
        <v>60</v>
      </c>
      <c r="AQ274" s="89">
        <v>55</v>
      </c>
      <c r="AR274" s="89" t="s">
        <v>133</v>
      </c>
      <c r="AS274" s="89" t="s">
        <v>133</v>
      </c>
      <c r="AT274" s="89" t="s">
        <v>819</v>
      </c>
      <c r="AU274" s="89" t="s">
        <v>819</v>
      </c>
      <c r="AV274" s="89" t="s">
        <v>819</v>
      </c>
      <c r="AW274" s="89" t="s">
        <v>133</v>
      </c>
      <c r="AX274" s="89" t="s">
        <v>819</v>
      </c>
      <c r="AY274" s="89" t="s">
        <v>133</v>
      </c>
      <c r="AZ274" s="89" t="s">
        <v>817</v>
      </c>
    </row>
    <row r="275" spans="1:52" ht="12.75" customHeight="1" x14ac:dyDescent="0.25">
      <c r="A275" s="89">
        <v>2019</v>
      </c>
      <c r="B275" s="89">
        <v>1181819</v>
      </c>
      <c r="C275" s="89">
        <v>8</v>
      </c>
      <c r="D275" s="89">
        <v>1</v>
      </c>
      <c r="E275" s="89">
        <v>0</v>
      </c>
      <c r="F275" s="89">
        <v>0</v>
      </c>
      <c r="G275" s="89">
        <v>27</v>
      </c>
      <c r="H275" s="89">
        <v>0</v>
      </c>
      <c r="I275" s="89">
        <v>2</v>
      </c>
      <c r="J275" s="89">
        <v>0</v>
      </c>
      <c r="K275" s="89" t="s">
        <v>810</v>
      </c>
      <c r="L275" s="89" t="s">
        <v>829</v>
      </c>
      <c r="M275" s="89" t="s">
        <v>1347</v>
      </c>
      <c r="N275" s="89">
        <v>80111110</v>
      </c>
      <c r="O275" s="89" t="s">
        <v>1348</v>
      </c>
      <c r="P275" s="92">
        <v>1.11011010111111E+26</v>
      </c>
      <c r="Q275" s="89">
        <v>555</v>
      </c>
      <c r="R275" s="89">
        <v>555</v>
      </c>
      <c r="S275" s="89">
        <v>555</v>
      </c>
      <c r="T275" s="89">
        <v>555</v>
      </c>
      <c r="U275" s="89">
        <v>555</v>
      </c>
      <c r="V275" s="89">
        <v>555</v>
      </c>
      <c r="W275" s="89">
        <v>555</v>
      </c>
      <c r="X275" s="89">
        <v>555</v>
      </c>
      <c r="Y275" s="89">
        <v>555</v>
      </c>
      <c r="Z275" s="89">
        <v>555</v>
      </c>
      <c r="AA275" s="89">
        <v>555</v>
      </c>
      <c r="AB275" s="89">
        <v>62.8</v>
      </c>
      <c r="AC275" s="89">
        <v>52.4</v>
      </c>
      <c r="AD275" s="89">
        <v>71.400000000000006</v>
      </c>
      <c r="AE275" s="89">
        <v>24</v>
      </c>
      <c r="AF275" s="89">
        <v>16</v>
      </c>
      <c r="AG275" s="89">
        <v>80</v>
      </c>
      <c r="AH275" s="89">
        <v>0</v>
      </c>
      <c r="AI275" s="89">
        <v>32</v>
      </c>
      <c r="AJ275" s="89">
        <v>60</v>
      </c>
      <c r="AK275" s="89">
        <v>25</v>
      </c>
      <c r="AL275" s="89">
        <v>66.3</v>
      </c>
      <c r="AM275" s="89">
        <v>68</v>
      </c>
      <c r="AN275" s="89">
        <v>56.7</v>
      </c>
      <c r="AO275" s="89">
        <v>50</v>
      </c>
      <c r="AP275" s="89">
        <v>20</v>
      </c>
      <c r="AQ275" s="89">
        <v>100</v>
      </c>
      <c r="AR275" s="89" t="s">
        <v>133</v>
      </c>
      <c r="AS275" s="89" t="s">
        <v>133</v>
      </c>
      <c r="AT275" s="89" t="s">
        <v>817</v>
      </c>
      <c r="AU275" s="89" t="s">
        <v>819</v>
      </c>
      <c r="AV275" s="89" t="s">
        <v>823</v>
      </c>
      <c r="AW275" s="89" t="s">
        <v>819</v>
      </c>
      <c r="AX275" s="89" t="s">
        <v>818</v>
      </c>
      <c r="AY275" s="89" t="s">
        <v>817</v>
      </c>
      <c r="AZ275" s="89" t="s">
        <v>133</v>
      </c>
    </row>
    <row r="276" spans="1:52" ht="12.75" customHeight="1" x14ac:dyDescent="0.25">
      <c r="A276" s="89">
        <v>2019</v>
      </c>
      <c r="B276" s="89">
        <v>121884</v>
      </c>
      <c r="C276" s="89">
        <v>8</v>
      </c>
      <c r="D276" s="89">
        <v>1</v>
      </c>
      <c r="E276" s="89">
        <v>0</v>
      </c>
      <c r="F276" s="89">
        <v>0</v>
      </c>
      <c r="G276" s="89">
        <v>27</v>
      </c>
      <c r="H276" s="89">
        <v>1</v>
      </c>
      <c r="I276" s="89">
        <v>3</v>
      </c>
      <c r="J276" s="89">
        <v>0</v>
      </c>
      <c r="K276" s="89" t="s">
        <v>810</v>
      </c>
      <c r="L276" s="89" t="s">
        <v>851</v>
      </c>
      <c r="M276" s="89" t="s">
        <v>1005</v>
      </c>
      <c r="N276" s="89">
        <v>81110101</v>
      </c>
      <c r="O276" s="89" t="s">
        <v>1349</v>
      </c>
      <c r="P276" s="92">
        <v>1.0111111111118099E+24</v>
      </c>
      <c r="Q276" s="89">
        <v>555</v>
      </c>
      <c r="R276" s="89">
        <v>555</v>
      </c>
      <c r="S276" s="89">
        <v>555</v>
      </c>
      <c r="T276" s="89">
        <v>555</v>
      </c>
      <c r="U276" s="89">
        <v>555</v>
      </c>
      <c r="V276" s="89">
        <v>555</v>
      </c>
      <c r="W276" s="89">
        <v>555</v>
      </c>
      <c r="X276" s="89">
        <v>555</v>
      </c>
      <c r="Y276" s="89">
        <v>555</v>
      </c>
      <c r="Z276" s="89">
        <v>555</v>
      </c>
      <c r="AA276" s="89">
        <v>555</v>
      </c>
      <c r="AB276" s="89">
        <v>63.3</v>
      </c>
      <c r="AC276" s="89">
        <v>63</v>
      </c>
      <c r="AD276" s="89">
        <v>71.400000000000006</v>
      </c>
      <c r="AE276" s="89">
        <v>50.5</v>
      </c>
      <c r="AF276" s="89">
        <v>47</v>
      </c>
      <c r="AG276" s="89">
        <v>35</v>
      </c>
      <c r="AH276" s="89">
        <v>50</v>
      </c>
      <c r="AI276" s="89">
        <v>54</v>
      </c>
      <c r="AJ276" s="89">
        <v>70</v>
      </c>
      <c r="AK276" s="89">
        <v>50</v>
      </c>
      <c r="AL276" s="89">
        <v>63.4</v>
      </c>
      <c r="AM276" s="89">
        <v>65.2</v>
      </c>
      <c r="AN276" s="89">
        <v>53.3</v>
      </c>
      <c r="AO276" s="89">
        <v>45</v>
      </c>
      <c r="AP276" s="89">
        <v>65</v>
      </c>
      <c r="AQ276" s="89">
        <v>50</v>
      </c>
      <c r="AR276" s="89" t="s">
        <v>133</v>
      </c>
      <c r="AS276" s="89" t="s">
        <v>133</v>
      </c>
      <c r="AT276" s="89" t="s">
        <v>133</v>
      </c>
      <c r="AU276" s="89" t="s">
        <v>819</v>
      </c>
      <c r="AV276" s="89" t="s">
        <v>819</v>
      </c>
      <c r="AW276" s="89" t="s">
        <v>133</v>
      </c>
      <c r="AX276" s="89" t="s">
        <v>819</v>
      </c>
      <c r="AY276" s="89" t="s">
        <v>817</v>
      </c>
      <c r="AZ276" s="89" t="s">
        <v>133</v>
      </c>
    </row>
    <row r="277" spans="1:52" ht="12.75" customHeight="1" x14ac:dyDescent="0.25">
      <c r="A277" s="89">
        <v>2019</v>
      </c>
      <c r="B277" s="89">
        <v>1181819</v>
      </c>
      <c r="C277" s="89">
        <v>8</v>
      </c>
      <c r="D277" s="89">
        <v>1</v>
      </c>
      <c r="E277" s="89">
        <v>0</v>
      </c>
      <c r="F277" s="89">
        <v>0</v>
      </c>
      <c r="G277" s="89">
        <v>27</v>
      </c>
      <c r="H277" s="89">
        <v>0</v>
      </c>
      <c r="I277" s="89">
        <v>2</v>
      </c>
      <c r="J277" s="89">
        <v>0</v>
      </c>
      <c r="K277" s="89" t="s">
        <v>810</v>
      </c>
      <c r="L277" s="89" t="s">
        <v>829</v>
      </c>
      <c r="M277" s="89" t="s">
        <v>1350</v>
      </c>
      <c r="N277" s="89">
        <v>81100110</v>
      </c>
      <c r="O277" s="89" t="s">
        <v>1351</v>
      </c>
      <c r="P277" s="92">
        <v>1.01101011111101E+24</v>
      </c>
      <c r="Q277" s="89">
        <v>555</v>
      </c>
      <c r="R277" s="89">
        <v>555</v>
      </c>
      <c r="S277" s="89">
        <v>555</v>
      </c>
      <c r="T277" s="89">
        <v>555</v>
      </c>
      <c r="U277" s="89">
        <v>555</v>
      </c>
      <c r="V277" s="89">
        <v>555</v>
      </c>
      <c r="W277" s="89">
        <v>555</v>
      </c>
      <c r="X277" s="89">
        <v>555</v>
      </c>
      <c r="Y277" s="89">
        <v>555</v>
      </c>
      <c r="Z277" s="89">
        <v>555</v>
      </c>
      <c r="AA277" s="89">
        <v>555</v>
      </c>
      <c r="AB277" s="89">
        <v>63.3</v>
      </c>
      <c r="AC277" s="89">
        <v>46.9</v>
      </c>
      <c r="AD277" s="89">
        <v>57.1</v>
      </c>
      <c r="AE277" s="89">
        <v>31.5</v>
      </c>
      <c r="AF277" s="89">
        <v>30</v>
      </c>
      <c r="AG277" s="89">
        <v>70</v>
      </c>
      <c r="AH277" s="89">
        <v>20</v>
      </c>
      <c r="AI277" s="89">
        <v>33</v>
      </c>
      <c r="AJ277" s="89">
        <v>65</v>
      </c>
      <c r="AK277" s="89">
        <v>25</v>
      </c>
      <c r="AL277" s="89">
        <v>68.8</v>
      </c>
      <c r="AM277" s="89">
        <v>68</v>
      </c>
      <c r="AN277" s="89">
        <v>73.3</v>
      </c>
      <c r="AO277" s="89">
        <v>100</v>
      </c>
      <c r="AP277" s="89">
        <v>20</v>
      </c>
      <c r="AQ277" s="89">
        <v>100</v>
      </c>
      <c r="AR277" s="89" t="s">
        <v>133</v>
      </c>
      <c r="AS277" s="89" t="s">
        <v>133</v>
      </c>
      <c r="AT277" s="89" t="s">
        <v>133</v>
      </c>
      <c r="AU277" s="89" t="s">
        <v>819</v>
      </c>
      <c r="AV277" s="89" t="s">
        <v>819</v>
      </c>
      <c r="AW277" s="89" t="s">
        <v>133</v>
      </c>
      <c r="AX277" s="89" t="s">
        <v>819</v>
      </c>
      <c r="AY277" s="89" t="s">
        <v>818</v>
      </c>
      <c r="AZ277" s="89" t="s">
        <v>817</v>
      </c>
    </row>
    <row r="278" spans="1:52" ht="12.75" customHeight="1" x14ac:dyDescent="0.25">
      <c r="A278" s="89">
        <v>2019</v>
      </c>
      <c r="B278" s="89">
        <v>121880</v>
      </c>
      <c r="C278" s="89">
        <v>8</v>
      </c>
      <c r="D278" s="89">
        <v>1</v>
      </c>
      <c r="E278" s="89">
        <v>0</v>
      </c>
      <c r="F278" s="89">
        <v>0</v>
      </c>
      <c r="G278" s="89">
        <v>27</v>
      </c>
      <c r="H278" s="89">
        <v>0</v>
      </c>
      <c r="I278" s="89">
        <v>4</v>
      </c>
      <c r="J278" s="89">
        <v>0</v>
      </c>
      <c r="K278" s="89" t="s">
        <v>810</v>
      </c>
      <c r="L278" s="89" t="s">
        <v>814</v>
      </c>
      <c r="M278" s="89" t="s">
        <v>1352</v>
      </c>
      <c r="N278" s="89">
        <v>81111001</v>
      </c>
      <c r="O278" s="89" t="s">
        <v>1353</v>
      </c>
      <c r="P278" s="92">
        <v>1.9019119110110099E+26</v>
      </c>
      <c r="Q278" s="89">
        <v>555</v>
      </c>
      <c r="R278" s="89">
        <v>555</v>
      </c>
      <c r="S278" s="89">
        <v>555</v>
      </c>
      <c r="T278" s="89">
        <v>555</v>
      </c>
      <c r="U278" s="89">
        <v>555</v>
      </c>
      <c r="V278" s="89">
        <v>555</v>
      </c>
      <c r="W278" s="89">
        <v>555</v>
      </c>
      <c r="X278" s="89">
        <v>555</v>
      </c>
      <c r="Y278" s="89">
        <v>555</v>
      </c>
      <c r="Z278" s="89">
        <v>555</v>
      </c>
      <c r="AA278" s="89">
        <v>555</v>
      </c>
      <c r="AB278" s="89">
        <v>63.4</v>
      </c>
      <c r="AC278" s="89">
        <v>62</v>
      </c>
      <c r="AD278" s="89">
        <v>71.400000000000006</v>
      </c>
      <c r="AE278" s="89">
        <v>48</v>
      </c>
      <c r="AF278" s="89">
        <v>62</v>
      </c>
      <c r="AG278" s="89">
        <v>50</v>
      </c>
      <c r="AH278" s="89">
        <v>65</v>
      </c>
      <c r="AI278" s="89">
        <v>34</v>
      </c>
      <c r="AJ278" s="89">
        <v>70</v>
      </c>
      <c r="AK278" s="89">
        <v>25</v>
      </c>
      <c r="AL278" s="89">
        <v>63.8</v>
      </c>
      <c r="AM278" s="89">
        <v>60.9</v>
      </c>
      <c r="AN278" s="89">
        <v>80</v>
      </c>
      <c r="AO278" s="89">
        <v>100</v>
      </c>
      <c r="AP278" s="89">
        <v>40</v>
      </c>
      <c r="AQ278" s="89">
        <v>100</v>
      </c>
      <c r="AR278" s="89" t="s">
        <v>819</v>
      </c>
      <c r="AS278" s="89" t="s">
        <v>133</v>
      </c>
      <c r="AT278" s="89" t="s">
        <v>133</v>
      </c>
      <c r="AU278" s="89" t="s">
        <v>823</v>
      </c>
      <c r="AV278" s="89" t="s">
        <v>823</v>
      </c>
      <c r="AW278" s="89" t="s">
        <v>819</v>
      </c>
      <c r="AX278" s="89" t="s">
        <v>823</v>
      </c>
      <c r="AY278" s="89" t="s">
        <v>818</v>
      </c>
      <c r="AZ278" s="89" t="s">
        <v>133</v>
      </c>
    </row>
    <row r="279" spans="1:52" ht="12.75" customHeight="1" x14ac:dyDescent="0.25">
      <c r="A279" s="89">
        <v>2019</v>
      </c>
      <c r="B279" s="89">
        <v>1181819</v>
      </c>
      <c r="C279" s="89">
        <v>8</v>
      </c>
      <c r="D279" s="89">
        <v>1</v>
      </c>
      <c r="E279" s="89">
        <v>0</v>
      </c>
      <c r="F279" s="89">
        <v>0</v>
      </c>
      <c r="G279" s="89">
        <v>27</v>
      </c>
      <c r="H279" s="89">
        <v>0</v>
      </c>
      <c r="I279" s="89">
        <v>2</v>
      </c>
      <c r="J279" s="89">
        <v>0</v>
      </c>
      <c r="K279" s="89" t="s">
        <v>810</v>
      </c>
      <c r="L279" s="89" t="s">
        <v>829</v>
      </c>
      <c r="M279" s="89" t="s">
        <v>1354</v>
      </c>
      <c r="N279" s="89">
        <v>81100011</v>
      </c>
      <c r="O279" s="89" t="s">
        <v>1355</v>
      </c>
      <c r="P279" s="92">
        <v>1.1101100110111E+26</v>
      </c>
      <c r="Q279" s="89">
        <v>555</v>
      </c>
      <c r="R279" s="89">
        <v>555</v>
      </c>
      <c r="S279" s="89">
        <v>555</v>
      </c>
      <c r="T279" s="89">
        <v>555</v>
      </c>
      <c r="U279" s="89">
        <v>555</v>
      </c>
      <c r="V279" s="89">
        <v>555</v>
      </c>
      <c r="W279" s="89">
        <v>555</v>
      </c>
      <c r="X279" s="89">
        <v>555</v>
      </c>
      <c r="Y279" s="89">
        <v>555</v>
      </c>
      <c r="Z279" s="89">
        <v>555</v>
      </c>
      <c r="AA279" s="89">
        <v>555</v>
      </c>
      <c r="AB279" s="89">
        <v>63.4</v>
      </c>
      <c r="AC279" s="89">
        <v>55.1</v>
      </c>
      <c r="AD279" s="89">
        <v>57.1</v>
      </c>
      <c r="AE279" s="89">
        <v>52</v>
      </c>
      <c r="AF279" s="89">
        <v>48</v>
      </c>
      <c r="AG279" s="89">
        <v>80</v>
      </c>
      <c r="AH279" s="89">
        <v>40</v>
      </c>
      <c r="AI279" s="89">
        <v>56</v>
      </c>
      <c r="AJ279" s="89">
        <v>80</v>
      </c>
      <c r="AK279" s="89">
        <v>50</v>
      </c>
      <c r="AL279" s="89">
        <v>66.099999999999994</v>
      </c>
      <c r="AM279" s="89">
        <v>64</v>
      </c>
      <c r="AN279" s="89">
        <v>78.3</v>
      </c>
      <c r="AO279" s="89">
        <v>100</v>
      </c>
      <c r="AP279" s="89">
        <v>35</v>
      </c>
      <c r="AQ279" s="89">
        <v>100</v>
      </c>
      <c r="AR279" s="89" t="s">
        <v>133</v>
      </c>
      <c r="AS279" s="89" t="s">
        <v>133</v>
      </c>
      <c r="AT279" s="89" t="s">
        <v>133</v>
      </c>
      <c r="AU279" s="89" t="s">
        <v>819</v>
      </c>
      <c r="AV279" s="89" t="s">
        <v>819</v>
      </c>
      <c r="AW279" s="89" t="s">
        <v>817</v>
      </c>
      <c r="AX279" s="89" t="s">
        <v>817</v>
      </c>
      <c r="AY279" s="89" t="s">
        <v>817</v>
      </c>
      <c r="AZ279" s="89" t="s">
        <v>817</v>
      </c>
    </row>
    <row r="280" spans="1:52" ht="12.75" customHeight="1" x14ac:dyDescent="0.25">
      <c r="A280" s="89">
        <v>2019</v>
      </c>
      <c r="B280" s="89">
        <v>123569</v>
      </c>
      <c r="C280" s="89">
        <v>8</v>
      </c>
      <c r="D280" s="89">
        <v>1</v>
      </c>
      <c r="E280" s="89">
        <v>0</v>
      </c>
      <c r="F280" s="89">
        <v>0</v>
      </c>
      <c r="G280" s="89">
        <v>27</v>
      </c>
      <c r="H280" s="89">
        <v>3</v>
      </c>
      <c r="I280" s="89">
        <v>4</v>
      </c>
      <c r="J280" s="89">
        <v>0</v>
      </c>
      <c r="K280" s="89" t="s">
        <v>810</v>
      </c>
      <c r="L280" s="89" t="s">
        <v>824</v>
      </c>
      <c r="M280" s="89" t="s">
        <v>1356</v>
      </c>
      <c r="N280" s="89">
        <v>81110111</v>
      </c>
      <c r="O280" s="89" t="s">
        <v>1357</v>
      </c>
      <c r="P280" s="92">
        <v>8.1100110901189004E+26</v>
      </c>
      <c r="Q280" s="89">
        <v>555</v>
      </c>
      <c r="R280" s="89">
        <v>555</v>
      </c>
      <c r="S280" s="89">
        <v>555</v>
      </c>
      <c r="T280" s="89">
        <v>555</v>
      </c>
      <c r="U280" s="89">
        <v>555</v>
      </c>
      <c r="V280" s="89">
        <v>555</v>
      </c>
      <c r="W280" s="89">
        <v>555</v>
      </c>
      <c r="X280" s="89">
        <v>555</v>
      </c>
      <c r="Y280" s="89">
        <v>555</v>
      </c>
      <c r="Z280" s="89">
        <v>666</v>
      </c>
      <c r="AA280" s="89">
        <v>555</v>
      </c>
      <c r="AB280" s="89">
        <v>63.6</v>
      </c>
      <c r="AC280" s="89">
        <v>67.599999999999994</v>
      </c>
      <c r="AD280" s="89">
        <v>85.7</v>
      </c>
      <c r="AE280" s="89">
        <v>40.5</v>
      </c>
      <c r="AF280" s="89">
        <v>27</v>
      </c>
      <c r="AG280" s="89">
        <v>55</v>
      </c>
      <c r="AH280" s="89">
        <v>20</v>
      </c>
      <c r="AI280" s="89">
        <v>54</v>
      </c>
      <c r="AJ280" s="89">
        <v>70</v>
      </c>
      <c r="AK280" s="89">
        <v>50</v>
      </c>
      <c r="AL280" s="89">
        <v>62.3</v>
      </c>
      <c r="AM280" s="89">
        <v>60</v>
      </c>
      <c r="AN280" s="89">
        <v>75</v>
      </c>
      <c r="AO280" s="89">
        <v>75</v>
      </c>
      <c r="AP280" s="89">
        <v>0</v>
      </c>
      <c r="AQ280" s="89">
        <v>75</v>
      </c>
      <c r="AR280" s="89" t="s">
        <v>818</v>
      </c>
      <c r="AS280" s="89" t="s">
        <v>133</v>
      </c>
      <c r="AT280" s="89" t="s">
        <v>133</v>
      </c>
      <c r="AU280" s="89" t="s">
        <v>133</v>
      </c>
      <c r="AV280" s="89" t="s">
        <v>823</v>
      </c>
      <c r="AW280" s="89" t="s">
        <v>819</v>
      </c>
      <c r="AX280" s="89" t="s">
        <v>133</v>
      </c>
      <c r="AY280" s="89" t="s">
        <v>817</v>
      </c>
      <c r="AZ280" s="89" t="s">
        <v>817</v>
      </c>
    </row>
    <row r="281" spans="1:52" ht="12.75" customHeight="1" x14ac:dyDescent="0.25">
      <c r="A281" s="89">
        <v>2019</v>
      </c>
      <c r="B281" s="89">
        <v>1319229</v>
      </c>
      <c r="C281" s="89">
        <v>8</v>
      </c>
      <c r="D281" s="89">
        <v>1</v>
      </c>
      <c r="E281" s="89">
        <v>0</v>
      </c>
      <c r="F281" s="89">
        <v>0</v>
      </c>
      <c r="G281" s="89">
        <v>27</v>
      </c>
      <c r="H281" s="89">
        <v>3</v>
      </c>
      <c r="I281" s="89">
        <v>4</v>
      </c>
      <c r="J281" s="89">
        <v>0</v>
      </c>
      <c r="K281" s="89" t="s">
        <v>810</v>
      </c>
      <c r="L281" s="89" t="s">
        <v>824</v>
      </c>
      <c r="M281" s="89" t="s">
        <v>1358</v>
      </c>
      <c r="N281" s="89">
        <v>81100010</v>
      </c>
      <c r="O281" s="89" t="s">
        <v>1359</v>
      </c>
      <c r="P281" s="92">
        <v>8.11100119111891E+26</v>
      </c>
      <c r="Q281" s="89">
        <v>555</v>
      </c>
      <c r="R281" s="89">
        <v>555</v>
      </c>
      <c r="S281" s="89">
        <v>555</v>
      </c>
      <c r="T281" s="89">
        <v>555</v>
      </c>
      <c r="U281" s="89">
        <v>555</v>
      </c>
      <c r="V281" s="89">
        <v>555</v>
      </c>
      <c r="W281" s="89">
        <v>555</v>
      </c>
      <c r="X281" s="89">
        <v>555</v>
      </c>
      <c r="Y281" s="89">
        <v>555</v>
      </c>
      <c r="Z281" s="89">
        <v>666</v>
      </c>
      <c r="AA281" s="89">
        <v>555</v>
      </c>
      <c r="AB281" s="89">
        <v>63.7</v>
      </c>
      <c r="AC281" s="89">
        <v>46.7</v>
      </c>
      <c r="AD281" s="89">
        <v>42.9</v>
      </c>
      <c r="AE281" s="89">
        <v>52.5</v>
      </c>
      <c r="AF281" s="89">
        <v>31</v>
      </c>
      <c r="AG281" s="89">
        <v>75</v>
      </c>
      <c r="AH281" s="89">
        <v>20</v>
      </c>
      <c r="AI281" s="89">
        <v>74</v>
      </c>
      <c r="AJ281" s="89">
        <v>70</v>
      </c>
      <c r="AK281" s="89">
        <v>75</v>
      </c>
      <c r="AL281" s="89">
        <v>69.400000000000006</v>
      </c>
      <c r="AM281" s="89">
        <v>75</v>
      </c>
      <c r="AN281" s="89">
        <v>37.5</v>
      </c>
      <c r="AO281" s="89">
        <v>25</v>
      </c>
      <c r="AP281" s="89">
        <v>0</v>
      </c>
      <c r="AQ281" s="89">
        <v>50</v>
      </c>
      <c r="AR281" s="89" t="s">
        <v>817</v>
      </c>
      <c r="AS281" s="89" t="s">
        <v>817</v>
      </c>
      <c r="AT281" s="89" t="s">
        <v>133</v>
      </c>
      <c r="AU281" s="89" t="s">
        <v>817</v>
      </c>
      <c r="AV281" s="89" t="s">
        <v>819</v>
      </c>
      <c r="AW281" s="89" t="s">
        <v>819</v>
      </c>
      <c r="AX281" s="89" t="s">
        <v>133</v>
      </c>
      <c r="AY281" s="89" t="s">
        <v>817</v>
      </c>
      <c r="AZ281" s="89" t="s">
        <v>817</v>
      </c>
    </row>
    <row r="282" spans="1:52" ht="12.75" customHeight="1" x14ac:dyDescent="0.25">
      <c r="A282" s="89">
        <v>2019</v>
      </c>
      <c r="B282" s="89">
        <v>102499</v>
      </c>
      <c r="C282" s="89">
        <v>8</v>
      </c>
      <c r="D282" s="89">
        <v>1</v>
      </c>
      <c r="E282" s="89">
        <v>0</v>
      </c>
      <c r="F282" s="89">
        <v>0</v>
      </c>
      <c r="G282" s="89">
        <v>27</v>
      </c>
      <c r="H282" s="89">
        <v>1</v>
      </c>
      <c r="I282" s="89">
        <v>5</v>
      </c>
      <c r="J282" s="89">
        <v>0</v>
      </c>
      <c r="K282" s="89" t="s">
        <v>810</v>
      </c>
      <c r="L282" s="89" t="s">
        <v>846</v>
      </c>
      <c r="M282" s="89" t="s">
        <v>1360</v>
      </c>
      <c r="N282" s="89">
        <v>80110111</v>
      </c>
      <c r="O282" s="89" t="s">
        <v>1361</v>
      </c>
      <c r="P282" s="92">
        <v>1.9110910111111199E+26</v>
      </c>
      <c r="Q282" s="89">
        <v>555</v>
      </c>
      <c r="R282" s="89">
        <v>555</v>
      </c>
      <c r="S282" s="89">
        <v>555</v>
      </c>
      <c r="T282" s="89">
        <v>333</v>
      </c>
      <c r="U282" s="89">
        <v>555</v>
      </c>
      <c r="V282" s="89">
        <v>555</v>
      </c>
      <c r="W282" s="89">
        <v>333</v>
      </c>
      <c r="X282" s="89">
        <v>333</v>
      </c>
      <c r="Y282" s="89">
        <v>555</v>
      </c>
      <c r="Z282" s="89">
        <v>333</v>
      </c>
      <c r="AA282" s="89">
        <v>333</v>
      </c>
      <c r="AB282" s="89">
        <v>63.8</v>
      </c>
      <c r="AC282" s="89">
        <v>42.8</v>
      </c>
      <c r="AD282" s="89">
        <v>71.400000000000006</v>
      </c>
      <c r="AE282" s="89">
        <v>0</v>
      </c>
      <c r="AF282" s="89">
        <v>0</v>
      </c>
      <c r="AG282" s="89">
        <v>0</v>
      </c>
      <c r="AH282" s="89">
        <v>0</v>
      </c>
      <c r="AI282" s="89">
        <v>0</v>
      </c>
      <c r="AJ282" s="89">
        <v>0</v>
      </c>
      <c r="AK282" s="89">
        <v>0</v>
      </c>
      <c r="AL282" s="89">
        <v>70.8</v>
      </c>
      <c r="AM282" s="89">
        <v>81</v>
      </c>
      <c r="AN282" s="89">
        <v>13.3</v>
      </c>
      <c r="AO282" s="89">
        <v>40</v>
      </c>
      <c r="AP282" s="89">
        <v>0</v>
      </c>
      <c r="AQ282" s="89">
        <v>0</v>
      </c>
      <c r="AR282" s="89" t="s">
        <v>817</v>
      </c>
      <c r="AS282" s="89" t="s">
        <v>817</v>
      </c>
      <c r="AT282" s="89" t="s">
        <v>133</v>
      </c>
      <c r="AU282" s="89" t="s">
        <v>819</v>
      </c>
      <c r="AV282" s="89" t="s">
        <v>819</v>
      </c>
      <c r="AW282" s="89" t="s">
        <v>133</v>
      </c>
      <c r="AX282" s="89" t="s">
        <v>817</v>
      </c>
      <c r="AY282" s="89" t="s">
        <v>817</v>
      </c>
      <c r="AZ282" s="89" t="s">
        <v>817</v>
      </c>
    </row>
    <row r="283" spans="1:52" ht="12.75" customHeight="1" x14ac:dyDescent="0.25">
      <c r="A283" s="89">
        <v>2019</v>
      </c>
      <c r="B283" s="89">
        <v>121880</v>
      </c>
      <c r="C283" s="89">
        <v>8</v>
      </c>
      <c r="D283" s="89">
        <v>1</v>
      </c>
      <c r="E283" s="89">
        <v>0</v>
      </c>
      <c r="F283" s="89">
        <v>0</v>
      </c>
      <c r="G283" s="89">
        <v>27</v>
      </c>
      <c r="H283" s="89">
        <v>0</v>
      </c>
      <c r="I283" s="89">
        <v>4</v>
      </c>
      <c r="J283" s="89">
        <v>0</v>
      </c>
      <c r="K283" s="89" t="s">
        <v>810</v>
      </c>
      <c r="L283" s="89" t="s">
        <v>814</v>
      </c>
      <c r="M283" s="89" t="s">
        <v>1362</v>
      </c>
      <c r="N283" s="89">
        <v>81000101</v>
      </c>
      <c r="O283" s="89" t="s">
        <v>1363</v>
      </c>
      <c r="P283" s="92">
        <v>9.1190091110001105E+25</v>
      </c>
      <c r="Q283" s="89">
        <v>555</v>
      </c>
      <c r="R283" s="89">
        <v>555</v>
      </c>
      <c r="S283" s="89">
        <v>555</v>
      </c>
      <c r="T283" s="89">
        <v>555</v>
      </c>
      <c r="U283" s="89">
        <v>555</v>
      </c>
      <c r="V283" s="89">
        <v>555</v>
      </c>
      <c r="W283" s="89">
        <v>555</v>
      </c>
      <c r="X283" s="89">
        <v>555</v>
      </c>
      <c r="Y283" s="89">
        <v>555</v>
      </c>
      <c r="Z283" s="89">
        <v>555</v>
      </c>
      <c r="AA283" s="89">
        <v>555</v>
      </c>
      <c r="AB283" s="89">
        <v>63.8</v>
      </c>
      <c r="AC283" s="89">
        <v>54.3</v>
      </c>
      <c r="AD283" s="89">
        <v>42.9</v>
      </c>
      <c r="AE283" s="89">
        <v>71.5</v>
      </c>
      <c r="AF283" s="89">
        <v>67</v>
      </c>
      <c r="AG283" s="89">
        <v>75</v>
      </c>
      <c r="AH283" s="89">
        <v>65</v>
      </c>
      <c r="AI283" s="89">
        <v>76</v>
      </c>
      <c r="AJ283" s="89">
        <v>80</v>
      </c>
      <c r="AK283" s="89">
        <v>75</v>
      </c>
      <c r="AL283" s="89">
        <v>66.900000000000006</v>
      </c>
      <c r="AM283" s="89">
        <v>65.2</v>
      </c>
      <c r="AN283" s="89">
        <v>76.7</v>
      </c>
      <c r="AO283" s="89">
        <v>80</v>
      </c>
      <c r="AP283" s="89">
        <v>100</v>
      </c>
      <c r="AQ283" s="89">
        <v>50</v>
      </c>
      <c r="AR283" s="89" t="s">
        <v>133</v>
      </c>
      <c r="AS283" s="89" t="s">
        <v>817</v>
      </c>
      <c r="AT283" s="89" t="s">
        <v>133</v>
      </c>
      <c r="AU283" s="89" t="s">
        <v>133</v>
      </c>
      <c r="AV283" s="89" t="s">
        <v>819</v>
      </c>
      <c r="AW283" s="89" t="s">
        <v>133</v>
      </c>
      <c r="AX283" s="89" t="s">
        <v>817</v>
      </c>
      <c r="AY283" s="89" t="s">
        <v>817</v>
      </c>
      <c r="AZ283" s="89" t="s">
        <v>817</v>
      </c>
    </row>
    <row r="284" spans="1:52" ht="12.75" customHeight="1" x14ac:dyDescent="0.25">
      <c r="A284" s="89">
        <v>2019</v>
      </c>
      <c r="B284" s="89">
        <v>1181819</v>
      </c>
      <c r="C284" s="89">
        <v>8</v>
      </c>
      <c r="D284" s="89">
        <v>1</v>
      </c>
      <c r="E284" s="89">
        <v>0</v>
      </c>
      <c r="F284" s="89">
        <v>0</v>
      </c>
      <c r="G284" s="89">
        <v>27</v>
      </c>
      <c r="H284" s="89">
        <v>0</v>
      </c>
      <c r="I284" s="89">
        <v>2</v>
      </c>
      <c r="J284" s="89">
        <v>0</v>
      </c>
      <c r="K284" s="89" t="s">
        <v>810</v>
      </c>
      <c r="L284" s="89" t="s">
        <v>829</v>
      </c>
      <c r="M284" s="89" t="s">
        <v>1364</v>
      </c>
      <c r="N284" s="89">
        <v>81111111</v>
      </c>
      <c r="O284" s="89" t="s">
        <v>1365</v>
      </c>
      <c r="P284" s="92">
        <v>1.1000111111111101E+22</v>
      </c>
      <c r="Q284" s="89">
        <v>555</v>
      </c>
      <c r="R284" s="89">
        <v>555</v>
      </c>
      <c r="S284" s="89">
        <v>555</v>
      </c>
      <c r="T284" s="89">
        <v>555</v>
      </c>
      <c r="U284" s="89">
        <v>555</v>
      </c>
      <c r="V284" s="89">
        <v>555</v>
      </c>
      <c r="W284" s="89">
        <v>555</v>
      </c>
      <c r="X284" s="89">
        <v>555</v>
      </c>
      <c r="Y284" s="89">
        <v>555</v>
      </c>
      <c r="Z284" s="89">
        <v>555</v>
      </c>
      <c r="AA284" s="89">
        <v>555</v>
      </c>
      <c r="AB284" s="89">
        <v>64.099999999999994</v>
      </c>
      <c r="AC284" s="89">
        <v>73.2</v>
      </c>
      <c r="AD284" s="89">
        <v>100</v>
      </c>
      <c r="AE284" s="89">
        <v>33</v>
      </c>
      <c r="AF284" s="89">
        <v>32</v>
      </c>
      <c r="AG284" s="89">
        <v>80</v>
      </c>
      <c r="AH284" s="89">
        <v>20</v>
      </c>
      <c r="AI284" s="89">
        <v>34</v>
      </c>
      <c r="AJ284" s="89">
        <v>70</v>
      </c>
      <c r="AK284" s="89">
        <v>25</v>
      </c>
      <c r="AL284" s="89">
        <v>61</v>
      </c>
      <c r="AM284" s="89">
        <v>60</v>
      </c>
      <c r="AN284" s="89">
        <v>66.7</v>
      </c>
      <c r="AO284" s="89">
        <v>75</v>
      </c>
      <c r="AP284" s="89">
        <v>25</v>
      </c>
      <c r="AQ284" s="89">
        <v>100</v>
      </c>
      <c r="AR284" s="89" t="s">
        <v>817</v>
      </c>
      <c r="AS284" s="89" t="s">
        <v>133</v>
      </c>
      <c r="AT284" s="89" t="s">
        <v>133</v>
      </c>
      <c r="AU284" s="89" t="s">
        <v>819</v>
      </c>
      <c r="AV284" s="89" t="s">
        <v>819</v>
      </c>
      <c r="AW284" s="89" t="s">
        <v>133</v>
      </c>
      <c r="AX284" s="89" t="s">
        <v>819</v>
      </c>
      <c r="AY284" s="89" t="s">
        <v>817</v>
      </c>
      <c r="AZ284" s="89" t="s">
        <v>817</v>
      </c>
    </row>
    <row r="285" spans="1:52" ht="12.75" customHeight="1" x14ac:dyDescent="0.25">
      <c r="A285" s="89">
        <v>2019</v>
      </c>
      <c r="B285" s="89">
        <v>121880</v>
      </c>
      <c r="C285" s="89">
        <v>8</v>
      </c>
      <c r="D285" s="89">
        <v>1</v>
      </c>
      <c r="E285" s="89">
        <v>0</v>
      </c>
      <c r="F285" s="89">
        <v>0</v>
      </c>
      <c r="G285" s="89">
        <v>27</v>
      </c>
      <c r="H285" s="89">
        <v>0</v>
      </c>
      <c r="I285" s="89">
        <v>4</v>
      </c>
      <c r="J285" s="89">
        <v>0</v>
      </c>
      <c r="K285" s="89" t="s">
        <v>810</v>
      </c>
      <c r="L285" s="89" t="s">
        <v>814</v>
      </c>
      <c r="M285" s="89" t="s">
        <v>1366</v>
      </c>
      <c r="N285" s="89">
        <v>80011111</v>
      </c>
      <c r="O285" s="89" t="s">
        <v>1367</v>
      </c>
      <c r="P285" s="92">
        <v>1.9119009110110101E+26</v>
      </c>
      <c r="Q285" s="89">
        <v>555</v>
      </c>
      <c r="R285" s="89">
        <v>555</v>
      </c>
      <c r="S285" s="89">
        <v>555</v>
      </c>
      <c r="T285" s="89">
        <v>555</v>
      </c>
      <c r="U285" s="89">
        <v>555</v>
      </c>
      <c r="V285" s="89">
        <v>555</v>
      </c>
      <c r="W285" s="89">
        <v>555</v>
      </c>
      <c r="X285" s="89">
        <v>555</v>
      </c>
      <c r="Y285" s="89">
        <v>555</v>
      </c>
      <c r="Z285" s="89">
        <v>555</v>
      </c>
      <c r="AA285" s="89">
        <v>555</v>
      </c>
      <c r="AB285" s="89">
        <v>64.2</v>
      </c>
      <c r="AC285" s="89">
        <v>47.6</v>
      </c>
      <c r="AD285" s="89">
        <v>71.400000000000006</v>
      </c>
      <c r="AE285" s="89">
        <v>12</v>
      </c>
      <c r="AF285" s="89">
        <v>8</v>
      </c>
      <c r="AG285" s="89">
        <v>40</v>
      </c>
      <c r="AH285" s="89">
        <v>0</v>
      </c>
      <c r="AI285" s="89">
        <v>16</v>
      </c>
      <c r="AJ285" s="89">
        <v>80</v>
      </c>
      <c r="AK285" s="89">
        <v>0</v>
      </c>
      <c r="AL285" s="89">
        <v>69.7</v>
      </c>
      <c r="AM285" s="89">
        <v>69.599999999999994</v>
      </c>
      <c r="AN285" s="89">
        <v>70</v>
      </c>
      <c r="AO285" s="89">
        <v>20</v>
      </c>
      <c r="AP285" s="89">
        <v>90</v>
      </c>
      <c r="AQ285" s="89">
        <v>100</v>
      </c>
      <c r="AR285" s="89" t="s">
        <v>133</v>
      </c>
      <c r="AS285" s="89" t="s">
        <v>817</v>
      </c>
      <c r="AT285" s="89" t="s">
        <v>133</v>
      </c>
      <c r="AU285" s="89" t="s">
        <v>133</v>
      </c>
      <c r="AV285" s="89" t="s">
        <v>819</v>
      </c>
      <c r="AW285" s="89" t="s">
        <v>133</v>
      </c>
      <c r="AX285" s="89" t="s">
        <v>819</v>
      </c>
      <c r="AY285" s="89" t="s">
        <v>817</v>
      </c>
      <c r="AZ285" s="89" t="s">
        <v>133</v>
      </c>
    </row>
    <row r="286" spans="1:52" ht="12.75" customHeight="1" x14ac:dyDescent="0.25">
      <c r="A286" s="89">
        <v>2019</v>
      </c>
      <c r="B286" s="89">
        <v>88399</v>
      </c>
      <c r="C286" s="89">
        <v>8</v>
      </c>
      <c r="D286" s="89">
        <v>1</v>
      </c>
      <c r="E286" s="89">
        <v>0</v>
      </c>
      <c r="F286" s="89">
        <v>0</v>
      </c>
      <c r="G286" s="89">
        <v>27</v>
      </c>
      <c r="H286" s="89">
        <v>5</v>
      </c>
      <c r="I286" s="89">
        <v>3</v>
      </c>
      <c r="J286" s="89">
        <v>0</v>
      </c>
      <c r="K286" s="89" t="s">
        <v>810</v>
      </c>
      <c r="L286" s="89" t="s">
        <v>820</v>
      </c>
      <c r="M286" s="89" t="s">
        <v>1368</v>
      </c>
      <c r="N286" s="89">
        <v>81111011</v>
      </c>
      <c r="O286" s="89" t="s">
        <v>1369</v>
      </c>
      <c r="P286" s="92">
        <v>8.0901119111118002E+26</v>
      </c>
      <c r="Q286" s="89">
        <v>555</v>
      </c>
      <c r="R286" s="89">
        <v>555</v>
      </c>
      <c r="S286" s="89">
        <v>555</v>
      </c>
      <c r="T286" s="89">
        <v>555</v>
      </c>
      <c r="U286" s="89">
        <v>555</v>
      </c>
      <c r="V286" s="89">
        <v>555</v>
      </c>
      <c r="W286" s="89">
        <v>333</v>
      </c>
      <c r="X286" s="89">
        <v>555</v>
      </c>
      <c r="Y286" s="89">
        <v>555</v>
      </c>
      <c r="Z286" s="89">
        <v>555</v>
      </c>
      <c r="AA286" s="89">
        <v>555</v>
      </c>
      <c r="AB286" s="89">
        <v>64.7</v>
      </c>
      <c r="AC286" s="89">
        <v>52.8</v>
      </c>
      <c r="AD286" s="89">
        <v>85.7</v>
      </c>
      <c r="AE286" s="89">
        <v>3.5</v>
      </c>
      <c r="AF286" s="89">
        <v>0</v>
      </c>
      <c r="AG286" s="89">
        <v>0</v>
      </c>
      <c r="AH286" s="89">
        <v>0</v>
      </c>
      <c r="AI286" s="89">
        <v>7</v>
      </c>
      <c r="AJ286" s="89">
        <v>35</v>
      </c>
      <c r="AK286" s="89">
        <v>0</v>
      </c>
      <c r="AL286" s="89">
        <v>68.599999999999994</v>
      </c>
      <c r="AM286" s="89">
        <v>68.400000000000006</v>
      </c>
      <c r="AN286" s="89">
        <v>70</v>
      </c>
      <c r="AO286" s="89">
        <v>60</v>
      </c>
      <c r="AP286" s="89">
        <v>50</v>
      </c>
      <c r="AQ286" s="89">
        <v>100</v>
      </c>
      <c r="AR286" s="89" t="s">
        <v>133</v>
      </c>
      <c r="AS286" s="89" t="s">
        <v>133</v>
      </c>
      <c r="AT286" s="89" t="s">
        <v>817</v>
      </c>
      <c r="AU286" s="89" t="s">
        <v>819</v>
      </c>
      <c r="AV286" s="89" t="s">
        <v>819</v>
      </c>
      <c r="AW286" s="89" t="s">
        <v>819</v>
      </c>
      <c r="AX286" s="89" t="s">
        <v>818</v>
      </c>
      <c r="AY286" s="89" t="s">
        <v>817</v>
      </c>
      <c r="AZ286" s="89" t="s">
        <v>817</v>
      </c>
    </row>
    <row r="287" spans="1:52" ht="12.75" customHeight="1" x14ac:dyDescent="0.25">
      <c r="A287" s="89">
        <v>2019</v>
      </c>
      <c r="B287" s="89">
        <v>88399</v>
      </c>
      <c r="C287" s="89">
        <v>8</v>
      </c>
      <c r="D287" s="89">
        <v>1</v>
      </c>
      <c r="E287" s="89">
        <v>0</v>
      </c>
      <c r="F287" s="89">
        <v>0</v>
      </c>
      <c r="G287" s="89">
        <v>27</v>
      </c>
      <c r="H287" s="89">
        <v>5</v>
      </c>
      <c r="I287" s="89">
        <v>3</v>
      </c>
      <c r="J287" s="89">
        <v>0</v>
      </c>
      <c r="K287" s="89" t="s">
        <v>810</v>
      </c>
      <c r="L287" s="89" t="s">
        <v>820</v>
      </c>
      <c r="M287" s="89" t="s">
        <v>1356</v>
      </c>
      <c r="N287" s="89">
        <v>81110111</v>
      </c>
      <c r="O287" s="89" t="s">
        <v>1370</v>
      </c>
      <c r="P287" s="92">
        <v>8.0911119111017997E+26</v>
      </c>
      <c r="Q287" s="89">
        <v>555</v>
      </c>
      <c r="R287" s="89">
        <v>555</v>
      </c>
      <c r="S287" s="89">
        <v>555</v>
      </c>
      <c r="T287" s="89">
        <v>555</v>
      </c>
      <c r="U287" s="89">
        <v>555</v>
      </c>
      <c r="V287" s="89">
        <v>555</v>
      </c>
      <c r="W287" s="89">
        <v>555</v>
      </c>
      <c r="X287" s="89">
        <v>555</v>
      </c>
      <c r="Y287" s="89">
        <v>555</v>
      </c>
      <c r="Z287" s="89">
        <v>336</v>
      </c>
      <c r="AA287" s="89">
        <v>555</v>
      </c>
      <c r="AB287" s="89">
        <v>64.8</v>
      </c>
      <c r="AC287" s="89">
        <v>61</v>
      </c>
      <c r="AD287" s="89">
        <v>85.7</v>
      </c>
      <c r="AE287" s="89">
        <v>24</v>
      </c>
      <c r="AF287" s="89">
        <v>15</v>
      </c>
      <c r="AG287" s="89">
        <v>75</v>
      </c>
      <c r="AH287" s="89">
        <v>0</v>
      </c>
      <c r="AI287" s="89">
        <v>33</v>
      </c>
      <c r="AJ287" s="89">
        <v>65</v>
      </c>
      <c r="AK287" s="89">
        <v>25</v>
      </c>
      <c r="AL287" s="89">
        <v>66.099999999999994</v>
      </c>
      <c r="AM287" s="89">
        <v>68.400000000000006</v>
      </c>
      <c r="AN287" s="89">
        <v>53.3</v>
      </c>
      <c r="AO287" s="89">
        <v>60</v>
      </c>
      <c r="AP287" s="89">
        <v>0</v>
      </c>
      <c r="AQ287" s="89">
        <v>100</v>
      </c>
      <c r="AR287" s="89" t="s">
        <v>133</v>
      </c>
      <c r="AS287" s="89" t="s">
        <v>817</v>
      </c>
      <c r="AT287" s="89" t="s">
        <v>819</v>
      </c>
      <c r="AU287" s="89" t="s">
        <v>819</v>
      </c>
      <c r="AV287" s="89" t="s">
        <v>819</v>
      </c>
      <c r="AW287" s="89" t="s">
        <v>133</v>
      </c>
      <c r="AX287" s="89" t="s">
        <v>817</v>
      </c>
      <c r="AY287" s="89" t="s">
        <v>817</v>
      </c>
      <c r="AZ287" s="89" t="s">
        <v>817</v>
      </c>
    </row>
    <row r="288" spans="1:52" ht="12.75" customHeight="1" x14ac:dyDescent="0.25">
      <c r="A288" s="89">
        <v>2019</v>
      </c>
      <c r="B288" s="89">
        <v>1103831</v>
      </c>
      <c r="C288" s="89">
        <v>8</v>
      </c>
      <c r="D288" s="89">
        <v>1</v>
      </c>
      <c r="E288" s="89">
        <v>0</v>
      </c>
      <c r="F288" s="89">
        <v>0</v>
      </c>
      <c r="G288" s="89">
        <v>27</v>
      </c>
      <c r="H288" s="89">
        <v>3</v>
      </c>
      <c r="I288" s="89">
        <v>2</v>
      </c>
      <c r="J288" s="89">
        <v>0</v>
      </c>
      <c r="K288" s="89" t="s">
        <v>810</v>
      </c>
      <c r="L288" s="89" t="s">
        <v>811</v>
      </c>
      <c r="M288" s="89" t="s">
        <v>1371</v>
      </c>
      <c r="N288" s="89">
        <v>81010011</v>
      </c>
      <c r="O288" s="89" t="s">
        <v>1372</v>
      </c>
      <c r="P288" s="92">
        <v>8.0180100111011902E+26</v>
      </c>
      <c r="Q288" s="89">
        <v>555</v>
      </c>
      <c r="R288" s="89">
        <v>555</v>
      </c>
      <c r="S288" s="89">
        <v>555</v>
      </c>
      <c r="T288" s="89">
        <v>555</v>
      </c>
      <c r="U288" s="89">
        <v>555</v>
      </c>
      <c r="V288" s="89">
        <v>555</v>
      </c>
      <c r="W288" s="89">
        <v>555</v>
      </c>
      <c r="X288" s="89">
        <v>555</v>
      </c>
      <c r="Y288" s="89">
        <v>555</v>
      </c>
      <c r="Z288" s="89">
        <v>555</v>
      </c>
      <c r="AA288" s="89">
        <v>555</v>
      </c>
      <c r="AB288" s="89">
        <v>64.8</v>
      </c>
      <c r="AC288" s="89">
        <v>39.299999999999997</v>
      </c>
      <c r="AD288" s="89">
        <v>57.1</v>
      </c>
      <c r="AE288" s="89">
        <v>12.5</v>
      </c>
      <c r="AF288" s="89">
        <v>9</v>
      </c>
      <c r="AG288" s="89">
        <v>45</v>
      </c>
      <c r="AH288" s="89">
        <v>0</v>
      </c>
      <c r="AI288" s="89">
        <v>16</v>
      </c>
      <c r="AJ288" s="89">
        <v>80</v>
      </c>
      <c r="AK288" s="89">
        <v>0</v>
      </c>
      <c r="AL288" s="89">
        <v>73.3</v>
      </c>
      <c r="AM288" s="89">
        <v>72.7</v>
      </c>
      <c r="AN288" s="89">
        <v>76.7</v>
      </c>
      <c r="AO288" s="89">
        <v>80</v>
      </c>
      <c r="AP288" s="89">
        <v>80</v>
      </c>
      <c r="AQ288" s="89">
        <v>70</v>
      </c>
      <c r="AR288" s="89" t="s">
        <v>133</v>
      </c>
      <c r="AS288" s="89" t="s">
        <v>133</v>
      </c>
      <c r="AT288" s="89" t="s">
        <v>133</v>
      </c>
      <c r="AU288" s="89" t="s">
        <v>819</v>
      </c>
      <c r="AV288" s="89" t="s">
        <v>819</v>
      </c>
      <c r="AW288" s="89" t="s">
        <v>817</v>
      </c>
      <c r="AX288" s="89" t="s">
        <v>819</v>
      </c>
      <c r="AY288" s="89" t="s">
        <v>817</v>
      </c>
      <c r="AZ288" s="89" t="s">
        <v>133</v>
      </c>
    </row>
    <row r="289" spans="1:52" ht="12.75" customHeight="1" x14ac:dyDescent="0.25">
      <c r="A289" s="89">
        <v>2019</v>
      </c>
      <c r="B289" s="89">
        <v>121880</v>
      </c>
      <c r="C289" s="89">
        <v>8</v>
      </c>
      <c r="D289" s="89">
        <v>1</v>
      </c>
      <c r="E289" s="89">
        <v>0</v>
      </c>
      <c r="F289" s="89">
        <v>0</v>
      </c>
      <c r="G289" s="89">
        <v>27</v>
      </c>
      <c r="H289" s="89">
        <v>0</v>
      </c>
      <c r="I289" s="89">
        <v>4</v>
      </c>
      <c r="J289" s="89">
        <v>0</v>
      </c>
      <c r="K289" s="89" t="s">
        <v>810</v>
      </c>
      <c r="L289" s="89" t="s">
        <v>814</v>
      </c>
      <c r="M289" s="89" t="s">
        <v>1373</v>
      </c>
      <c r="N289" s="89">
        <v>81110001</v>
      </c>
      <c r="O289" s="89" t="s">
        <v>1374</v>
      </c>
      <c r="P289" s="92">
        <v>9.1191191110111008E+25</v>
      </c>
      <c r="Q289" s="89">
        <v>555</v>
      </c>
      <c r="R289" s="89">
        <v>555</v>
      </c>
      <c r="S289" s="89">
        <v>555</v>
      </c>
      <c r="T289" s="89">
        <v>555</v>
      </c>
      <c r="U289" s="89">
        <v>555</v>
      </c>
      <c r="V289" s="89">
        <v>555</v>
      </c>
      <c r="W289" s="89">
        <v>555</v>
      </c>
      <c r="X289" s="89">
        <v>555</v>
      </c>
      <c r="Y289" s="89">
        <v>555</v>
      </c>
      <c r="Z289" s="89">
        <v>555</v>
      </c>
      <c r="AA289" s="89">
        <v>555</v>
      </c>
      <c r="AB289" s="89">
        <v>64.900000000000006</v>
      </c>
      <c r="AC289" s="89">
        <v>53.3</v>
      </c>
      <c r="AD289" s="89">
        <v>57.1</v>
      </c>
      <c r="AE289" s="89">
        <v>47.5</v>
      </c>
      <c r="AF289" s="89">
        <v>43</v>
      </c>
      <c r="AG289" s="89">
        <v>55</v>
      </c>
      <c r="AH289" s="89">
        <v>40</v>
      </c>
      <c r="AI289" s="89">
        <v>52</v>
      </c>
      <c r="AJ289" s="89">
        <v>60</v>
      </c>
      <c r="AK289" s="89">
        <v>50</v>
      </c>
      <c r="AL289" s="89">
        <v>68.7</v>
      </c>
      <c r="AM289" s="89">
        <v>69.599999999999994</v>
      </c>
      <c r="AN289" s="89">
        <v>63.3</v>
      </c>
      <c r="AO289" s="89">
        <v>70</v>
      </c>
      <c r="AP289" s="89">
        <v>70</v>
      </c>
      <c r="AQ289" s="89">
        <v>50</v>
      </c>
      <c r="AR289" s="89" t="s">
        <v>133</v>
      </c>
      <c r="AS289" s="89" t="s">
        <v>133</v>
      </c>
      <c r="AT289" s="89" t="s">
        <v>823</v>
      </c>
      <c r="AU289" s="89" t="s">
        <v>819</v>
      </c>
      <c r="AV289" s="89" t="s">
        <v>819</v>
      </c>
      <c r="AW289" s="89" t="s">
        <v>819</v>
      </c>
      <c r="AX289" s="89" t="s">
        <v>133</v>
      </c>
      <c r="AY289" s="89" t="s">
        <v>817</v>
      </c>
      <c r="AZ289" s="89" t="s">
        <v>817</v>
      </c>
    </row>
    <row r="290" spans="1:52" ht="12.75" customHeight="1" x14ac:dyDescent="0.25">
      <c r="A290" s="89">
        <v>2019</v>
      </c>
      <c r="B290" s="89">
        <v>1103831</v>
      </c>
      <c r="C290" s="89">
        <v>8</v>
      </c>
      <c r="D290" s="89">
        <v>1</v>
      </c>
      <c r="E290" s="89">
        <v>0</v>
      </c>
      <c r="F290" s="89">
        <v>0</v>
      </c>
      <c r="G290" s="89">
        <v>27</v>
      </c>
      <c r="H290" s="89">
        <v>3</v>
      </c>
      <c r="I290" s="89">
        <v>2</v>
      </c>
      <c r="J290" s="89">
        <v>0</v>
      </c>
      <c r="K290" s="89" t="s">
        <v>810</v>
      </c>
      <c r="L290" s="89" t="s">
        <v>811</v>
      </c>
      <c r="M290" s="89" t="s">
        <v>1375</v>
      </c>
      <c r="N290" s="89">
        <v>80000001</v>
      </c>
      <c r="O290" s="89" t="s">
        <v>1376</v>
      </c>
      <c r="P290" s="92">
        <v>8.0181101111011902E+26</v>
      </c>
      <c r="Q290" s="89">
        <v>555</v>
      </c>
      <c r="R290" s="89">
        <v>555</v>
      </c>
      <c r="S290" s="89">
        <v>555</v>
      </c>
      <c r="T290" s="89">
        <v>555</v>
      </c>
      <c r="U290" s="89">
        <v>555</v>
      </c>
      <c r="V290" s="89">
        <v>555</v>
      </c>
      <c r="W290" s="89">
        <v>555</v>
      </c>
      <c r="X290" s="89">
        <v>555</v>
      </c>
      <c r="Y290" s="89">
        <v>555</v>
      </c>
      <c r="Z290" s="89">
        <v>555</v>
      </c>
      <c r="AA290" s="89">
        <v>555</v>
      </c>
      <c r="AB290" s="89">
        <v>65.099999999999994</v>
      </c>
      <c r="AC290" s="89">
        <v>21</v>
      </c>
      <c r="AD290" s="89">
        <v>14.3</v>
      </c>
      <c r="AE290" s="89">
        <v>31</v>
      </c>
      <c r="AF290" s="89">
        <v>8</v>
      </c>
      <c r="AG290" s="89">
        <v>40</v>
      </c>
      <c r="AH290" s="89">
        <v>0</v>
      </c>
      <c r="AI290" s="89">
        <v>54</v>
      </c>
      <c r="AJ290" s="89">
        <v>70</v>
      </c>
      <c r="AK290" s="89">
        <v>50</v>
      </c>
      <c r="AL290" s="89">
        <v>79.8</v>
      </c>
      <c r="AM290" s="89">
        <v>81.8</v>
      </c>
      <c r="AN290" s="89">
        <v>68.3</v>
      </c>
      <c r="AO290" s="89">
        <v>60</v>
      </c>
      <c r="AP290" s="89">
        <v>75</v>
      </c>
      <c r="AQ290" s="89">
        <v>70</v>
      </c>
      <c r="AR290" s="89" t="s">
        <v>133</v>
      </c>
      <c r="AS290" s="89" t="s">
        <v>133</v>
      </c>
      <c r="AT290" s="89" t="s">
        <v>819</v>
      </c>
      <c r="AU290" s="89" t="s">
        <v>823</v>
      </c>
      <c r="AV290" s="89" t="s">
        <v>819</v>
      </c>
      <c r="AW290" s="89" t="s">
        <v>819</v>
      </c>
      <c r="AX290" s="89" t="s">
        <v>819</v>
      </c>
      <c r="AY290" s="89" t="s">
        <v>817</v>
      </c>
      <c r="AZ290" s="89" t="s">
        <v>817</v>
      </c>
    </row>
    <row r="291" spans="1:52" ht="12.75" customHeight="1" x14ac:dyDescent="0.25">
      <c r="A291" s="89">
        <v>2019</v>
      </c>
      <c r="B291" s="89">
        <v>121884</v>
      </c>
      <c r="C291" s="89">
        <v>8</v>
      </c>
      <c r="D291" s="89">
        <v>1</v>
      </c>
      <c r="E291" s="89">
        <v>0</v>
      </c>
      <c r="F291" s="89">
        <v>0</v>
      </c>
      <c r="G291" s="89">
        <v>27</v>
      </c>
      <c r="H291" s="89">
        <v>1</v>
      </c>
      <c r="I291" s="89">
        <v>3</v>
      </c>
      <c r="J291" s="89">
        <v>0</v>
      </c>
      <c r="K291" s="89" t="s">
        <v>810</v>
      </c>
      <c r="L291" s="89" t="s">
        <v>851</v>
      </c>
      <c r="M291" s="89" t="s">
        <v>1377</v>
      </c>
      <c r="N291" s="89">
        <v>81000111</v>
      </c>
      <c r="O291" s="89" t="s">
        <v>1378</v>
      </c>
      <c r="P291" s="92">
        <v>1.11110001110012E+26</v>
      </c>
      <c r="Q291" s="89">
        <v>555</v>
      </c>
      <c r="R291" s="89">
        <v>555</v>
      </c>
      <c r="S291" s="89">
        <v>555</v>
      </c>
      <c r="T291" s="89">
        <v>555</v>
      </c>
      <c r="U291" s="89">
        <v>555</v>
      </c>
      <c r="V291" s="89">
        <v>555</v>
      </c>
      <c r="W291" s="89">
        <v>555</v>
      </c>
      <c r="X291" s="89">
        <v>555</v>
      </c>
      <c r="Y291" s="89">
        <v>555</v>
      </c>
      <c r="Z291" s="89">
        <v>555</v>
      </c>
      <c r="AA291" s="89">
        <v>555</v>
      </c>
      <c r="AB291" s="89">
        <v>65.2</v>
      </c>
      <c r="AC291" s="89">
        <v>69.099999999999994</v>
      </c>
      <c r="AD291" s="89">
        <v>57.1</v>
      </c>
      <c r="AE291" s="89">
        <v>87</v>
      </c>
      <c r="AF291" s="89">
        <v>96</v>
      </c>
      <c r="AG291" s="89">
        <v>80</v>
      </c>
      <c r="AH291" s="89">
        <v>100</v>
      </c>
      <c r="AI291" s="89">
        <v>78</v>
      </c>
      <c r="AJ291" s="89">
        <v>90</v>
      </c>
      <c r="AK291" s="89">
        <v>75</v>
      </c>
      <c r="AL291" s="89">
        <v>63.9</v>
      </c>
      <c r="AM291" s="89">
        <v>65.2</v>
      </c>
      <c r="AN291" s="89">
        <v>56.7</v>
      </c>
      <c r="AO291" s="89">
        <v>55</v>
      </c>
      <c r="AP291" s="89">
        <v>65</v>
      </c>
      <c r="AQ291" s="89">
        <v>50</v>
      </c>
      <c r="AR291" s="89" t="s">
        <v>133</v>
      </c>
      <c r="AS291" s="89" t="s">
        <v>133</v>
      </c>
      <c r="AT291" s="89" t="s">
        <v>133</v>
      </c>
      <c r="AU291" s="89" t="s">
        <v>819</v>
      </c>
      <c r="AV291" s="89" t="s">
        <v>819</v>
      </c>
      <c r="AW291" s="89" t="s">
        <v>819</v>
      </c>
      <c r="AX291" s="89" t="s">
        <v>818</v>
      </c>
      <c r="AY291" s="89" t="s">
        <v>817</v>
      </c>
      <c r="AZ291" s="89" t="s">
        <v>817</v>
      </c>
    </row>
    <row r="292" spans="1:52" ht="12.75" customHeight="1" x14ac:dyDescent="0.25">
      <c r="A292" s="89">
        <v>2019</v>
      </c>
      <c r="B292" s="89">
        <v>88399</v>
      </c>
      <c r="C292" s="89">
        <v>8</v>
      </c>
      <c r="D292" s="89">
        <v>1</v>
      </c>
      <c r="E292" s="89">
        <v>0</v>
      </c>
      <c r="F292" s="89">
        <v>0</v>
      </c>
      <c r="G292" s="89">
        <v>27</v>
      </c>
      <c r="H292" s="89">
        <v>5</v>
      </c>
      <c r="I292" s="89">
        <v>3</v>
      </c>
      <c r="J292" s="89">
        <v>0</v>
      </c>
      <c r="K292" s="89" t="s">
        <v>810</v>
      </c>
      <c r="L292" s="89" t="s">
        <v>820</v>
      </c>
      <c r="M292" s="89" t="s">
        <v>1048</v>
      </c>
      <c r="N292" s="89">
        <v>81111101</v>
      </c>
      <c r="O292" s="89" t="s">
        <v>1379</v>
      </c>
      <c r="P292" s="92">
        <v>8.1911119001017998E+26</v>
      </c>
      <c r="Q292" s="89">
        <v>555</v>
      </c>
      <c r="R292" s="89">
        <v>555</v>
      </c>
      <c r="S292" s="89">
        <v>555</v>
      </c>
      <c r="T292" s="89">
        <v>555</v>
      </c>
      <c r="U292" s="89">
        <v>555</v>
      </c>
      <c r="V292" s="89">
        <v>555</v>
      </c>
      <c r="W292" s="89">
        <v>555</v>
      </c>
      <c r="X292" s="89">
        <v>555</v>
      </c>
      <c r="Y292" s="89">
        <v>555</v>
      </c>
      <c r="Z292" s="89">
        <v>555</v>
      </c>
      <c r="AA292" s="89">
        <v>555</v>
      </c>
      <c r="AB292" s="89">
        <v>65.3</v>
      </c>
      <c r="AC292" s="89">
        <v>77.599999999999994</v>
      </c>
      <c r="AD292" s="89">
        <v>85.7</v>
      </c>
      <c r="AE292" s="89">
        <v>65.5</v>
      </c>
      <c r="AF292" s="89">
        <v>73</v>
      </c>
      <c r="AG292" s="89">
        <v>85</v>
      </c>
      <c r="AH292" s="89">
        <v>70</v>
      </c>
      <c r="AI292" s="89">
        <v>58</v>
      </c>
      <c r="AJ292" s="89">
        <v>90</v>
      </c>
      <c r="AK292" s="89">
        <v>50</v>
      </c>
      <c r="AL292" s="89">
        <v>61.2</v>
      </c>
      <c r="AM292" s="89">
        <v>57.9</v>
      </c>
      <c r="AN292" s="89">
        <v>80</v>
      </c>
      <c r="AO292" s="89">
        <v>80</v>
      </c>
      <c r="AP292" s="89">
        <v>90</v>
      </c>
      <c r="AQ292" s="89">
        <v>70</v>
      </c>
      <c r="AR292" s="89" t="s">
        <v>133</v>
      </c>
      <c r="AS292" s="89" t="s">
        <v>817</v>
      </c>
      <c r="AT292" s="89" t="s">
        <v>819</v>
      </c>
      <c r="AU292" s="89" t="s">
        <v>819</v>
      </c>
      <c r="AV292" s="89" t="s">
        <v>819</v>
      </c>
      <c r="AW292" s="89" t="s">
        <v>817</v>
      </c>
      <c r="AX292" s="89" t="s">
        <v>818</v>
      </c>
      <c r="AY292" s="89" t="s">
        <v>817</v>
      </c>
      <c r="AZ292" s="89" t="s">
        <v>817</v>
      </c>
    </row>
    <row r="293" spans="1:52" ht="12.75" customHeight="1" x14ac:dyDescent="0.25">
      <c r="A293" s="89">
        <v>2019</v>
      </c>
      <c r="B293" s="89">
        <v>1181819</v>
      </c>
      <c r="C293" s="89">
        <v>8</v>
      </c>
      <c r="D293" s="89">
        <v>1</v>
      </c>
      <c r="E293" s="89">
        <v>0</v>
      </c>
      <c r="F293" s="89">
        <v>0</v>
      </c>
      <c r="G293" s="89">
        <v>27</v>
      </c>
      <c r="H293" s="89">
        <v>0</v>
      </c>
      <c r="I293" s="89">
        <v>2</v>
      </c>
      <c r="J293" s="89">
        <v>0</v>
      </c>
      <c r="K293" s="89" t="s">
        <v>810</v>
      </c>
      <c r="L293" s="89" t="s">
        <v>829</v>
      </c>
      <c r="M293" s="89" t="s">
        <v>1380</v>
      </c>
      <c r="N293" s="89">
        <v>81110001</v>
      </c>
      <c r="O293" s="89" t="s">
        <v>1381</v>
      </c>
      <c r="P293" s="92">
        <v>1.01011101111111E+26</v>
      </c>
      <c r="Q293" s="89">
        <v>555</v>
      </c>
      <c r="R293" s="89">
        <v>555</v>
      </c>
      <c r="S293" s="89">
        <v>555</v>
      </c>
      <c r="T293" s="89">
        <v>555</v>
      </c>
      <c r="U293" s="89">
        <v>555</v>
      </c>
      <c r="V293" s="89">
        <v>555</v>
      </c>
      <c r="W293" s="89">
        <v>555</v>
      </c>
      <c r="X293" s="89">
        <v>555</v>
      </c>
      <c r="Y293" s="89">
        <v>555</v>
      </c>
      <c r="Z293" s="89">
        <v>555</v>
      </c>
      <c r="AA293" s="89">
        <v>555</v>
      </c>
      <c r="AB293" s="89">
        <v>65.8</v>
      </c>
      <c r="AC293" s="89">
        <v>43.9</v>
      </c>
      <c r="AD293" s="89">
        <v>57.1</v>
      </c>
      <c r="AE293" s="89">
        <v>24</v>
      </c>
      <c r="AF293" s="89">
        <v>14</v>
      </c>
      <c r="AG293" s="89">
        <v>70</v>
      </c>
      <c r="AH293" s="89">
        <v>0</v>
      </c>
      <c r="AI293" s="89">
        <v>34</v>
      </c>
      <c r="AJ293" s="89">
        <v>70</v>
      </c>
      <c r="AK293" s="89">
        <v>25</v>
      </c>
      <c r="AL293" s="89">
        <v>73.099999999999994</v>
      </c>
      <c r="AM293" s="89">
        <v>76</v>
      </c>
      <c r="AN293" s="89">
        <v>56.7</v>
      </c>
      <c r="AO293" s="89">
        <v>50</v>
      </c>
      <c r="AP293" s="89">
        <v>20</v>
      </c>
      <c r="AQ293" s="89">
        <v>100</v>
      </c>
      <c r="AR293" s="89" t="s">
        <v>133</v>
      </c>
      <c r="AS293" s="89" t="s">
        <v>819</v>
      </c>
      <c r="AT293" s="89" t="s">
        <v>133</v>
      </c>
      <c r="AU293" s="89" t="s">
        <v>823</v>
      </c>
      <c r="AV293" s="89" t="s">
        <v>823</v>
      </c>
      <c r="AW293" s="89" t="s">
        <v>819</v>
      </c>
      <c r="AX293" s="89" t="s">
        <v>133</v>
      </c>
      <c r="AY293" s="89" t="s">
        <v>818</v>
      </c>
      <c r="AZ293" s="89" t="s">
        <v>819</v>
      </c>
    </row>
    <row r="294" spans="1:52" ht="12.75" customHeight="1" x14ac:dyDescent="0.25">
      <c r="A294" s="89">
        <v>2019</v>
      </c>
      <c r="B294" s="89">
        <v>1117583</v>
      </c>
      <c r="C294" s="89">
        <v>8</v>
      </c>
      <c r="D294" s="89">
        <v>1</v>
      </c>
      <c r="E294" s="89">
        <v>0</v>
      </c>
      <c r="F294" s="89">
        <v>0</v>
      </c>
      <c r="G294" s="89">
        <v>27</v>
      </c>
      <c r="H294" s="89">
        <v>3</v>
      </c>
      <c r="I294" s="89">
        <v>2</v>
      </c>
      <c r="J294" s="89">
        <v>0</v>
      </c>
      <c r="K294" s="89" t="s">
        <v>810</v>
      </c>
      <c r="L294" s="89" t="s">
        <v>811</v>
      </c>
      <c r="M294" s="89" t="s">
        <v>1364</v>
      </c>
      <c r="N294" s="89">
        <v>81111111</v>
      </c>
      <c r="O294" s="89" t="s">
        <v>1382</v>
      </c>
      <c r="P294" s="92">
        <v>8.11800001101009E+26</v>
      </c>
      <c r="Q294" s="89">
        <v>555</v>
      </c>
      <c r="R294" s="89">
        <v>555</v>
      </c>
      <c r="S294" s="89">
        <v>555</v>
      </c>
      <c r="T294" s="89">
        <v>555</v>
      </c>
      <c r="U294" s="89">
        <v>555</v>
      </c>
      <c r="V294" s="89">
        <v>555</v>
      </c>
      <c r="W294" s="89">
        <v>555</v>
      </c>
      <c r="X294" s="89">
        <v>555</v>
      </c>
      <c r="Y294" s="89">
        <v>555</v>
      </c>
      <c r="Z294" s="89">
        <v>555</v>
      </c>
      <c r="AA294" s="89">
        <v>555</v>
      </c>
      <c r="AB294" s="89">
        <v>65.900000000000006</v>
      </c>
      <c r="AC294" s="89">
        <v>72.8</v>
      </c>
      <c r="AD294" s="89">
        <v>100</v>
      </c>
      <c r="AE294" s="89">
        <v>32</v>
      </c>
      <c r="AF294" s="89">
        <v>13</v>
      </c>
      <c r="AG294" s="89">
        <v>65</v>
      </c>
      <c r="AH294" s="89">
        <v>0</v>
      </c>
      <c r="AI294" s="89">
        <v>51</v>
      </c>
      <c r="AJ294" s="89">
        <v>55</v>
      </c>
      <c r="AK294" s="89">
        <v>50</v>
      </c>
      <c r="AL294" s="89">
        <v>63.6</v>
      </c>
      <c r="AM294" s="89">
        <v>63.6</v>
      </c>
      <c r="AN294" s="89">
        <v>63.3</v>
      </c>
      <c r="AO294" s="89">
        <v>60</v>
      </c>
      <c r="AP294" s="89">
        <v>45</v>
      </c>
      <c r="AQ294" s="89">
        <v>85</v>
      </c>
      <c r="AR294" s="89" t="s">
        <v>133</v>
      </c>
      <c r="AS294" s="89" t="s">
        <v>133</v>
      </c>
      <c r="AT294" s="89" t="s">
        <v>133</v>
      </c>
      <c r="AU294" s="89" t="s">
        <v>819</v>
      </c>
      <c r="AV294" s="89" t="s">
        <v>819</v>
      </c>
      <c r="AW294" s="89" t="s">
        <v>133</v>
      </c>
      <c r="AX294" s="89" t="s">
        <v>818</v>
      </c>
      <c r="AY294" s="89" t="s">
        <v>817</v>
      </c>
      <c r="AZ294" s="89" t="s">
        <v>133</v>
      </c>
    </row>
    <row r="295" spans="1:52" ht="12.75" customHeight="1" x14ac:dyDescent="0.25">
      <c r="A295" s="89">
        <v>2019</v>
      </c>
      <c r="B295" s="89">
        <v>1103831</v>
      </c>
      <c r="C295" s="89">
        <v>8</v>
      </c>
      <c r="D295" s="89">
        <v>1</v>
      </c>
      <c r="E295" s="89">
        <v>0</v>
      </c>
      <c r="F295" s="89">
        <v>0</v>
      </c>
      <c r="G295" s="89">
        <v>27</v>
      </c>
      <c r="H295" s="89">
        <v>3</v>
      </c>
      <c r="I295" s="89">
        <v>2</v>
      </c>
      <c r="J295" s="89">
        <v>0</v>
      </c>
      <c r="K295" s="89" t="s">
        <v>810</v>
      </c>
      <c r="L295" s="89" t="s">
        <v>811</v>
      </c>
      <c r="M295" s="89" t="s">
        <v>1383</v>
      </c>
      <c r="N295" s="89">
        <v>80100110</v>
      </c>
      <c r="O295" s="89" t="s">
        <v>1384</v>
      </c>
      <c r="P295" s="92">
        <v>8.0180111011111903E+26</v>
      </c>
      <c r="Q295" s="89">
        <v>555</v>
      </c>
      <c r="R295" s="89">
        <v>555</v>
      </c>
      <c r="S295" s="89">
        <v>555</v>
      </c>
      <c r="T295" s="89">
        <v>555</v>
      </c>
      <c r="U295" s="89">
        <v>555</v>
      </c>
      <c r="V295" s="89">
        <v>555</v>
      </c>
      <c r="W295" s="89">
        <v>555</v>
      </c>
      <c r="X295" s="89">
        <v>555</v>
      </c>
      <c r="Y295" s="89">
        <v>555</v>
      </c>
      <c r="Z295" s="89">
        <v>555</v>
      </c>
      <c r="AA295" s="89">
        <v>555</v>
      </c>
      <c r="AB295" s="89">
        <v>66</v>
      </c>
      <c r="AC295" s="89">
        <v>36.1</v>
      </c>
      <c r="AD295" s="89">
        <v>42.9</v>
      </c>
      <c r="AE295" s="89">
        <v>26</v>
      </c>
      <c r="AF295" s="89">
        <v>16</v>
      </c>
      <c r="AG295" s="89">
        <v>80</v>
      </c>
      <c r="AH295" s="89">
        <v>0</v>
      </c>
      <c r="AI295" s="89">
        <v>36</v>
      </c>
      <c r="AJ295" s="89">
        <v>80</v>
      </c>
      <c r="AK295" s="89">
        <v>25</v>
      </c>
      <c r="AL295" s="89">
        <v>76</v>
      </c>
      <c r="AM295" s="89">
        <v>81.8</v>
      </c>
      <c r="AN295" s="89">
        <v>43.3</v>
      </c>
      <c r="AO295" s="89">
        <v>30</v>
      </c>
      <c r="AP295" s="89">
        <v>45</v>
      </c>
      <c r="AQ295" s="89">
        <v>55</v>
      </c>
      <c r="AR295" s="89" t="s">
        <v>133</v>
      </c>
      <c r="AS295" s="89" t="s">
        <v>133</v>
      </c>
      <c r="AT295" s="89" t="s">
        <v>133</v>
      </c>
      <c r="AU295" s="89" t="s">
        <v>817</v>
      </c>
      <c r="AV295" s="89" t="s">
        <v>819</v>
      </c>
      <c r="AW295" s="89" t="s">
        <v>133</v>
      </c>
      <c r="AX295" s="89" t="s">
        <v>819</v>
      </c>
      <c r="AY295" s="89" t="s">
        <v>817</v>
      </c>
      <c r="AZ295" s="89" t="s">
        <v>817</v>
      </c>
    </row>
    <row r="296" spans="1:52" ht="12.75" customHeight="1" x14ac:dyDescent="0.25">
      <c r="A296" s="89">
        <v>2019</v>
      </c>
      <c r="B296" s="89">
        <v>88399</v>
      </c>
      <c r="C296" s="89">
        <v>8</v>
      </c>
      <c r="D296" s="89">
        <v>1</v>
      </c>
      <c r="E296" s="89">
        <v>0</v>
      </c>
      <c r="F296" s="89">
        <v>0</v>
      </c>
      <c r="G296" s="89">
        <v>27</v>
      </c>
      <c r="H296" s="89">
        <v>5</v>
      </c>
      <c r="I296" s="89">
        <v>3</v>
      </c>
      <c r="J296" s="89">
        <v>0</v>
      </c>
      <c r="K296" s="89" t="s">
        <v>810</v>
      </c>
      <c r="L296" s="89" t="s">
        <v>820</v>
      </c>
      <c r="M296" s="89" t="s">
        <v>1385</v>
      </c>
      <c r="N296" s="89">
        <v>81111011</v>
      </c>
      <c r="O296" s="89" t="s">
        <v>1386</v>
      </c>
      <c r="P296" s="92">
        <v>8.09010191110181E+26</v>
      </c>
      <c r="Q296" s="89">
        <v>555</v>
      </c>
      <c r="R296" s="89">
        <v>555</v>
      </c>
      <c r="S296" s="89">
        <v>555</v>
      </c>
      <c r="T296" s="89">
        <v>555</v>
      </c>
      <c r="U296" s="89">
        <v>555</v>
      </c>
      <c r="V296" s="89">
        <v>555</v>
      </c>
      <c r="W296" s="89">
        <v>333</v>
      </c>
      <c r="X296" s="89">
        <v>555</v>
      </c>
      <c r="Y296" s="89">
        <v>555</v>
      </c>
      <c r="Z296" s="89">
        <v>555</v>
      </c>
      <c r="AA296" s="89">
        <v>555</v>
      </c>
      <c r="AB296" s="89">
        <v>66.400000000000006</v>
      </c>
      <c r="AC296" s="89">
        <v>62.6</v>
      </c>
      <c r="AD296" s="89">
        <v>85.7</v>
      </c>
      <c r="AE296" s="89">
        <v>28</v>
      </c>
      <c r="AF296" s="89">
        <v>0</v>
      </c>
      <c r="AG296" s="89">
        <v>0</v>
      </c>
      <c r="AH296" s="89">
        <v>0</v>
      </c>
      <c r="AI296" s="89">
        <v>56</v>
      </c>
      <c r="AJ296" s="89">
        <v>80</v>
      </c>
      <c r="AK296" s="89">
        <v>50</v>
      </c>
      <c r="AL296" s="89">
        <v>67.599999999999994</v>
      </c>
      <c r="AM296" s="89">
        <v>68.400000000000006</v>
      </c>
      <c r="AN296" s="89">
        <v>63.3</v>
      </c>
      <c r="AO296" s="89">
        <v>60</v>
      </c>
      <c r="AP296" s="89">
        <v>30</v>
      </c>
      <c r="AQ296" s="89">
        <v>100</v>
      </c>
      <c r="AR296" s="89" t="s">
        <v>819</v>
      </c>
      <c r="AS296" s="89" t="s">
        <v>133</v>
      </c>
      <c r="AT296" s="89" t="s">
        <v>819</v>
      </c>
      <c r="AU296" s="89" t="s">
        <v>819</v>
      </c>
      <c r="AV296" s="89" t="s">
        <v>819</v>
      </c>
      <c r="AW296" s="89" t="s">
        <v>819</v>
      </c>
      <c r="AX296" s="89" t="s">
        <v>823</v>
      </c>
      <c r="AY296" s="89" t="s">
        <v>817</v>
      </c>
      <c r="AZ296" s="89" t="s">
        <v>817</v>
      </c>
    </row>
    <row r="297" spans="1:52" ht="12.75" customHeight="1" x14ac:dyDescent="0.25">
      <c r="A297" s="89">
        <v>2019</v>
      </c>
      <c r="B297" s="89">
        <v>1103831</v>
      </c>
      <c r="C297" s="89">
        <v>8</v>
      </c>
      <c r="D297" s="89">
        <v>1</v>
      </c>
      <c r="E297" s="89">
        <v>0</v>
      </c>
      <c r="F297" s="89">
        <v>0</v>
      </c>
      <c r="G297" s="89">
        <v>27</v>
      </c>
      <c r="H297" s="89">
        <v>3</v>
      </c>
      <c r="I297" s="89">
        <v>2</v>
      </c>
      <c r="J297" s="89">
        <v>0</v>
      </c>
      <c r="K297" s="89" t="s">
        <v>810</v>
      </c>
      <c r="L297" s="89" t="s">
        <v>811</v>
      </c>
      <c r="M297" s="89" t="s">
        <v>1387</v>
      </c>
      <c r="N297" s="89">
        <v>80100001</v>
      </c>
      <c r="O297" s="89" t="s">
        <v>1388</v>
      </c>
      <c r="P297" s="92">
        <v>8.1181110011111904E+26</v>
      </c>
      <c r="Q297" s="89">
        <v>555</v>
      </c>
      <c r="R297" s="89">
        <v>555</v>
      </c>
      <c r="S297" s="89">
        <v>555</v>
      </c>
      <c r="T297" s="89">
        <v>555</v>
      </c>
      <c r="U297" s="89">
        <v>555</v>
      </c>
      <c r="V297" s="89">
        <v>555</v>
      </c>
      <c r="W297" s="89">
        <v>555</v>
      </c>
      <c r="X297" s="89">
        <v>555</v>
      </c>
      <c r="Y297" s="89">
        <v>555</v>
      </c>
      <c r="Z297" s="89">
        <v>555</v>
      </c>
      <c r="AA297" s="89">
        <v>555</v>
      </c>
      <c r="AB297" s="89">
        <v>66.400000000000006</v>
      </c>
      <c r="AC297" s="89">
        <v>26.2</v>
      </c>
      <c r="AD297" s="89">
        <v>28.6</v>
      </c>
      <c r="AE297" s="89">
        <v>22.5</v>
      </c>
      <c r="AF297" s="89">
        <v>31</v>
      </c>
      <c r="AG297" s="89">
        <v>75</v>
      </c>
      <c r="AH297" s="89">
        <v>20</v>
      </c>
      <c r="AI297" s="89">
        <v>14</v>
      </c>
      <c r="AJ297" s="89">
        <v>70</v>
      </c>
      <c r="AK297" s="89">
        <v>0</v>
      </c>
      <c r="AL297" s="89">
        <v>79.8</v>
      </c>
      <c r="AM297" s="89">
        <v>81.8</v>
      </c>
      <c r="AN297" s="89">
        <v>68.3</v>
      </c>
      <c r="AO297" s="89">
        <v>50</v>
      </c>
      <c r="AP297" s="89">
        <v>100</v>
      </c>
      <c r="AQ297" s="89">
        <v>55</v>
      </c>
      <c r="AR297" s="89" t="s">
        <v>133</v>
      </c>
      <c r="AS297" s="89" t="s">
        <v>133</v>
      </c>
      <c r="AT297" s="89" t="s">
        <v>133</v>
      </c>
      <c r="AU297" s="89" t="s">
        <v>819</v>
      </c>
      <c r="AV297" s="89" t="s">
        <v>819</v>
      </c>
      <c r="AW297" s="89" t="s">
        <v>133</v>
      </c>
      <c r="AX297" s="89" t="s">
        <v>819</v>
      </c>
      <c r="AY297" s="89" t="s">
        <v>817</v>
      </c>
      <c r="AZ297" s="89" t="s">
        <v>817</v>
      </c>
    </row>
    <row r="298" spans="1:52" ht="12.75" customHeight="1" x14ac:dyDescent="0.25">
      <c r="A298" s="89">
        <v>2019</v>
      </c>
      <c r="B298" s="89">
        <v>1181819</v>
      </c>
      <c r="C298" s="89">
        <v>8</v>
      </c>
      <c r="D298" s="89">
        <v>1</v>
      </c>
      <c r="E298" s="89">
        <v>0</v>
      </c>
      <c r="F298" s="89">
        <v>0</v>
      </c>
      <c r="G298" s="89">
        <v>27</v>
      </c>
      <c r="H298" s="89">
        <v>0</v>
      </c>
      <c r="I298" s="89">
        <v>2</v>
      </c>
      <c r="J298" s="89">
        <v>0</v>
      </c>
      <c r="K298" s="89" t="s">
        <v>810</v>
      </c>
      <c r="L298" s="89" t="s">
        <v>829</v>
      </c>
      <c r="M298" s="89" t="s">
        <v>1389</v>
      </c>
      <c r="N298" s="89">
        <v>81110011</v>
      </c>
      <c r="O298" s="89" t="s">
        <v>1390</v>
      </c>
      <c r="P298" s="92">
        <v>1.10110011111111E+25</v>
      </c>
      <c r="Q298" s="89">
        <v>555</v>
      </c>
      <c r="R298" s="89">
        <v>555</v>
      </c>
      <c r="S298" s="89">
        <v>555</v>
      </c>
      <c r="T298" s="89">
        <v>555</v>
      </c>
      <c r="U298" s="89">
        <v>555</v>
      </c>
      <c r="V298" s="89">
        <v>555</v>
      </c>
      <c r="W298" s="89">
        <v>555</v>
      </c>
      <c r="X298" s="89">
        <v>555</v>
      </c>
      <c r="Y298" s="89">
        <v>555</v>
      </c>
      <c r="Z298" s="89">
        <v>555</v>
      </c>
      <c r="AA298" s="89">
        <v>555</v>
      </c>
      <c r="AB298" s="89">
        <v>66.400000000000006</v>
      </c>
      <c r="AC298" s="89">
        <v>47.6</v>
      </c>
      <c r="AD298" s="89">
        <v>71.400000000000006</v>
      </c>
      <c r="AE298" s="89">
        <v>12</v>
      </c>
      <c r="AF298" s="89">
        <v>13</v>
      </c>
      <c r="AG298" s="89">
        <v>65</v>
      </c>
      <c r="AH298" s="89">
        <v>0</v>
      </c>
      <c r="AI298" s="89">
        <v>11</v>
      </c>
      <c r="AJ298" s="89">
        <v>55</v>
      </c>
      <c r="AK298" s="89">
        <v>0</v>
      </c>
      <c r="AL298" s="89">
        <v>72.599999999999994</v>
      </c>
      <c r="AM298" s="89">
        <v>76</v>
      </c>
      <c r="AN298" s="89">
        <v>53.3</v>
      </c>
      <c r="AO298" s="89">
        <v>25</v>
      </c>
      <c r="AP298" s="89">
        <v>35</v>
      </c>
      <c r="AQ298" s="89">
        <v>100</v>
      </c>
      <c r="AR298" s="89" t="s">
        <v>817</v>
      </c>
      <c r="AS298" s="89" t="s">
        <v>133</v>
      </c>
      <c r="AT298" s="89" t="s">
        <v>133</v>
      </c>
      <c r="AU298" s="89" t="s">
        <v>819</v>
      </c>
      <c r="AV298" s="89" t="s">
        <v>819</v>
      </c>
      <c r="AW298" s="89" t="s">
        <v>133</v>
      </c>
      <c r="AX298" s="89" t="s">
        <v>823</v>
      </c>
      <c r="AY298" s="89" t="s">
        <v>818</v>
      </c>
      <c r="AZ298" s="89" t="s">
        <v>817</v>
      </c>
    </row>
    <row r="299" spans="1:52" ht="12.75" customHeight="1" x14ac:dyDescent="0.25">
      <c r="A299" s="89">
        <v>2019</v>
      </c>
      <c r="B299" s="89">
        <v>121880</v>
      </c>
      <c r="C299" s="89">
        <v>8</v>
      </c>
      <c r="D299" s="89">
        <v>1</v>
      </c>
      <c r="E299" s="89">
        <v>0</v>
      </c>
      <c r="F299" s="89">
        <v>0</v>
      </c>
      <c r="G299" s="89">
        <v>27</v>
      </c>
      <c r="H299" s="89">
        <v>0</v>
      </c>
      <c r="I299" s="89">
        <v>4</v>
      </c>
      <c r="J299" s="89">
        <v>0</v>
      </c>
      <c r="K299" s="89" t="s">
        <v>810</v>
      </c>
      <c r="L299" s="89" t="s">
        <v>814</v>
      </c>
      <c r="M299" s="89" t="s">
        <v>1142</v>
      </c>
      <c r="N299" s="89">
        <v>81110101</v>
      </c>
      <c r="O299" s="89" t="s">
        <v>1391</v>
      </c>
      <c r="P299" s="92">
        <v>9.0190091111111E+25</v>
      </c>
      <c r="Q299" s="89">
        <v>555</v>
      </c>
      <c r="R299" s="89">
        <v>555</v>
      </c>
      <c r="S299" s="89">
        <v>555</v>
      </c>
      <c r="T299" s="89">
        <v>555</v>
      </c>
      <c r="U299" s="89">
        <v>555</v>
      </c>
      <c r="V299" s="89">
        <v>555</v>
      </c>
      <c r="W299" s="89">
        <v>555</v>
      </c>
      <c r="X299" s="89">
        <v>555</v>
      </c>
      <c r="Y299" s="89">
        <v>555</v>
      </c>
      <c r="Z299" s="89">
        <v>555</v>
      </c>
      <c r="AA299" s="89">
        <v>555</v>
      </c>
      <c r="AB299" s="89">
        <v>67</v>
      </c>
      <c r="AC299" s="89">
        <v>61.8</v>
      </c>
      <c r="AD299" s="89">
        <v>71.400000000000006</v>
      </c>
      <c r="AE299" s="89">
        <v>47.5</v>
      </c>
      <c r="AF299" s="89">
        <v>43</v>
      </c>
      <c r="AG299" s="89">
        <v>55</v>
      </c>
      <c r="AH299" s="89">
        <v>40</v>
      </c>
      <c r="AI299" s="89">
        <v>52</v>
      </c>
      <c r="AJ299" s="89">
        <v>60</v>
      </c>
      <c r="AK299" s="89">
        <v>50</v>
      </c>
      <c r="AL299" s="89">
        <v>68.7</v>
      </c>
      <c r="AM299" s="89">
        <v>69.599999999999994</v>
      </c>
      <c r="AN299" s="89">
        <v>63.3</v>
      </c>
      <c r="AO299" s="89">
        <v>40</v>
      </c>
      <c r="AP299" s="89">
        <v>100</v>
      </c>
      <c r="AQ299" s="89">
        <v>50</v>
      </c>
      <c r="AR299" s="89" t="s">
        <v>817</v>
      </c>
      <c r="AS299" s="89" t="s">
        <v>817</v>
      </c>
      <c r="AT299" s="89" t="s">
        <v>817</v>
      </c>
      <c r="AU299" s="89" t="s">
        <v>819</v>
      </c>
      <c r="AV299" s="89" t="s">
        <v>133</v>
      </c>
      <c r="AW299" s="89" t="s">
        <v>133</v>
      </c>
      <c r="AX299" s="89" t="s">
        <v>133</v>
      </c>
      <c r="AY299" s="89" t="s">
        <v>817</v>
      </c>
      <c r="AZ299" s="89" t="s">
        <v>817</v>
      </c>
    </row>
    <row r="300" spans="1:52" ht="12.75" customHeight="1" x14ac:dyDescent="0.25">
      <c r="A300" s="89">
        <v>2019</v>
      </c>
      <c r="B300" s="89">
        <v>1103831</v>
      </c>
      <c r="C300" s="89">
        <v>8</v>
      </c>
      <c r="D300" s="89">
        <v>1</v>
      </c>
      <c r="E300" s="89">
        <v>0</v>
      </c>
      <c r="F300" s="89">
        <v>0</v>
      </c>
      <c r="G300" s="89">
        <v>27</v>
      </c>
      <c r="H300" s="89">
        <v>3</v>
      </c>
      <c r="I300" s="89">
        <v>2</v>
      </c>
      <c r="J300" s="89">
        <v>0</v>
      </c>
      <c r="K300" s="89" t="s">
        <v>810</v>
      </c>
      <c r="L300" s="89" t="s">
        <v>811</v>
      </c>
      <c r="M300" s="89" t="s">
        <v>1392</v>
      </c>
      <c r="N300" s="89">
        <v>81100101</v>
      </c>
      <c r="O300" s="89" t="s">
        <v>1393</v>
      </c>
      <c r="P300" s="92">
        <v>8.1181100111011901E+26</v>
      </c>
      <c r="Q300" s="89">
        <v>555</v>
      </c>
      <c r="R300" s="89">
        <v>555</v>
      </c>
      <c r="S300" s="89">
        <v>555</v>
      </c>
      <c r="T300" s="89">
        <v>555</v>
      </c>
      <c r="U300" s="89">
        <v>555</v>
      </c>
      <c r="V300" s="89">
        <v>555</v>
      </c>
      <c r="W300" s="89">
        <v>555</v>
      </c>
      <c r="X300" s="89">
        <v>555</v>
      </c>
      <c r="Y300" s="89">
        <v>555</v>
      </c>
      <c r="Z300" s="89">
        <v>555</v>
      </c>
      <c r="AA300" s="89">
        <v>555</v>
      </c>
      <c r="AB300" s="89">
        <v>67.099999999999994</v>
      </c>
      <c r="AC300" s="89">
        <v>44.1</v>
      </c>
      <c r="AD300" s="89">
        <v>57.1</v>
      </c>
      <c r="AE300" s="89">
        <v>24.5</v>
      </c>
      <c r="AF300" s="89">
        <v>13</v>
      </c>
      <c r="AG300" s="89">
        <v>65</v>
      </c>
      <c r="AH300" s="89">
        <v>0</v>
      </c>
      <c r="AI300" s="89">
        <v>36</v>
      </c>
      <c r="AJ300" s="89">
        <v>80</v>
      </c>
      <c r="AK300" s="89">
        <v>25</v>
      </c>
      <c r="AL300" s="89">
        <v>74.7</v>
      </c>
      <c r="AM300" s="89">
        <v>77.3</v>
      </c>
      <c r="AN300" s="89">
        <v>60</v>
      </c>
      <c r="AO300" s="89">
        <v>40</v>
      </c>
      <c r="AP300" s="89">
        <v>85</v>
      </c>
      <c r="AQ300" s="89">
        <v>55</v>
      </c>
      <c r="AR300" s="89" t="s">
        <v>133</v>
      </c>
      <c r="AS300" s="89" t="s">
        <v>817</v>
      </c>
      <c r="AT300" s="89" t="s">
        <v>133</v>
      </c>
      <c r="AU300" s="89" t="s">
        <v>819</v>
      </c>
      <c r="AV300" s="89" t="s">
        <v>823</v>
      </c>
      <c r="AW300" s="89" t="s">
        <v>819</v>
      </c>
      <c r="AX300" s="89" t="s">
        <v>823</v>
      </c>
      <c r="AY300" s="89" t="s">
        <v>817</v>
      </c>
      <c r="AZ300" s="89" t="s">
        <v>133</v>
      </c>
    </row>
    <row r="301" spans="1:52" ht="12.75" customHeight="1" x14ac:dyDescent="0.25">
      <c r="A301" s="89">
        <v>2019</v>
      </c>
      <c r="B301" s="89">
        <v>121880</v>
      </c>
      <c r="C301" s="89">
        <v>8</v>
      </c>
      <c r="D301" s="89">
        <v>1</v>
      </c>
      <c r="E301" s="89">
        <v>0</v>
      </c>
      <c r="F301" s="89">
        <v>0</v>
      </c>
      <c r="G301" s="89">
        <v>27</v>
      </c>
      <c r="H301" s="89">
        <v>0</v>
      </c>
      <c r="I301" s="89">
        <v>4</v>
      </c>
      <c r="J301" s="89">
        <v>0</v>
      </c>
      <c r="K301" s="89" t="s">
        <v>810</v>
      </c>
      <c r="L301" s="89" t="s">
        <v>814</v>
      </c>
      <c r="M301" s="89" t="s">
        <v>1120</v>
      </c>
      <c r="N301" s="89">
        <v>81111111</v>
      </c>
      <c r="O301" s="89" t="s">
        <v>1394</v>
      </c>
      <c r="P301" s="92">
        <v>9.1190091110110094E+25</v>
      </c>
      <c r="Q301" s="89">
        <v>555</v>
      </c>
      <c r="R301" s="89">
        <v>555</v>
      </c>
      <c r="S301" s="89">
        <v>555</v>
      </c>
      <c r="T301" s="89">
        <v>555</v>
      </c>
      <c r="U301" s="89">
        <v>555</v>
      </c>
      <c r="V301" s="89">
        <v>555</v>
      </c>
      <c r="W301" s="89">
        <v>555</v>
      </c>
      <c r="X301" s="89">
        <v>555</v>
      </c>
      <c r="Y301" s="89">
        <v>555</v>
      </c>
      <c r="Z301" s="89">
        <v>555</v>
      </c>
      <c r="AA301" s="89">
        <v>555</v>
      </c>
      <c r="AB301" s="89">
        <v>67.2</v>
      </c>
      <c r="AC301" s="89">
        <v>71</v>
      </c>
      <c r="AD301" s="89">
        <v>100</v>
      </c>
      <c r="AE301" s="89">
        <v>27.5</v>
      </c>
      <c r="AF301" s="89">
        <v>24</v>
      </c>
      <c r="AG301" s="89">
        <v>40</v>
      </c>
      <c r="AH301" s="89">
        <v>20</v>
      </c>
      <c r="AI301" s="89">
        <v>31</v>
      </c>
      <c r="AJ301" s="89">
        <v>55</v>
      </c>
      <c r="AK301" s="89">
        <v>25</v>
      </c>
      <c r="AL301" s="89">
        <v>65.900000000000006</v>
      </c>
      <c r="AM301" s="89">
        <v>65.2</v>
      </c>
      <c r="AN301" s="89">
        <v>70</v>
      </c>
      <c r="AO301" s="89">
        <v>40</v>
      </c>
      <c r="AP301" s="89">
        <v>70</v>
      </c>
      <c r="AQ301" s="89">
        <v>100</v>
      </c>
      <c r="AR301" s="89" t="s">
        <v>817</v>
      </c>
      <c r="AS301" s="89" t="s">
        <v>133</v>
      </c>
      <c r="AT301" s="89" t="s">
        <v>133</v>
      </c>
      <c r="AU301" s="89" t="s">
        <v>819</v>
      </c>
      <c r="AV301" s="89" t="s">
        <v>819</v>
      </c>
      <c r="AW301" s="89" t="s">
        <v>133</v>
      </c>
      <c r="AX301" s="89" t="s">
        <v>823</v>
      </c>
      <c r="AY301" s="89" t="s">
        <v>817</v>
      </c>
      <c r="AZ301" s="89" t="s">
        <v>133</v>
      </c>
    </row>
    <row r="302" spans="1:52" ht="12.75" customHeight="1" x14ac:dyDescent="0.25">
      <c r="A302" s="89">
        <v>2019</v>
      </c>
      <c r="B302" s="89">
        <v>1181819</v>
      </c>
      <c r="C302" s="89">
        <v>8</v>
      </c>
      <c r="D302" s="89">
        <v>1</v>
      </c>
      <c r="E302" s="89">
        <v>0</v>
      </c>
      <c r="F302" s="89">
        <v>0</v>
      </c>
      <c r="G302" s="89">
        <v>27</v>
      </c>
      <c r="H302" s="89">
        <v>0</v>
      </c>
      <c r="I302" s="89">
        <v>2</v>
      </c>
      <c r="J302" s="89">
        <v>0</v>
      </c>
      <c r="K302" s="89" t="s">
        <v>810</v>
      </c>
      <c r="L302" s="89" t="s">
        <v>829</v>
      </c>
      <c r="M302" s="89" t="s">
        <v>1124</v>
      </c>
      <c r="N302" s="89">
        <v>81110111</v>
      </c>
      <c r="O302" s="89" t="s">
        <v>1395</v>
      </c>
      <c r="P302" s="92">
        <v>1.1111100111111099E+26</v>
      </c>
      <c r="Q302" s="89">
        <v>555</v>
      </c>
      <c r="R302" s="89">
        <v>555</v>
      </c>
      <c r="S302" s="89">
        <v>555</v>
      </c>
      <c r="T302" s="89">
        <v>555</v>
      </c>
      <c r="U302" s="89">
        <v>555</v>
      </c>
      <c r="V302" s="89">
        <v>555</v>
      </c>
      <c r="W302" s="89">
        <v>555</v>
      </c>
      <c r="X302" s="89">
        <v>555</v>
      </c>
      <c r="Y302" s="89">
        <v>555</v>
      </c>
      <c r="Z302" s="89">
        <v>555</v>
      </c>
      <c r="AA302" s="89">
        <v>555</v>
      </c>
      <c r="AB302" s="89">
        <v>67.3</v>
      </c>
      <c r="AC302" s="89">
        <v>57.6</v>
      </c>
      <c r="AD302" s="89">
        <v>85.7</v>
      </c>
      <c r="AE302" s="89">
        <v>15.5</v>
      </c>
      <c r="AF302" s="89">
        <v>22</v>
      </c>
      <c r="AG302" s="89">
        <v>30</v>
      </c>
      <c r="AH302" s="89">
        <v>20</v>
      </c>
      <c r="AI302" s="89">
        <v>9</v>
      </c>
      <c r="AJ302" s="89">
        <v>45</v>
      </c>
      <c r="AK302" s="89">
        <v>0</v>
      </c>
      <c r="AL302" s="89">
        <v>70.5</v>
      </c>
      <c r="AM302" s="89">
        <v>72</v>
      </c>
      <c r="AN302" s="89">
        <v>61.7</v>
      </c>
      <c r="AO302" s="89">
        <v>50</v>
      </c>
      <c r="AP302" s="89">
        <v>35</v>
      </c>
      <c r="AQ302" s="89">
        <v>100</v>
      </c>
      <c r="AR302" s="89" t="s">
        <v>133</v>
      </c>
      <c r="AS302" s="89" t="s">
        <v>133</v>
      </c>
      <c r="AT302" s="89" t="s">
        <v>819</v>
      </c>
      <c r="AU302" s="89" t="s">
        <v>819</v>
      </c>
      <c r="AV302" s="89" t="s">
        <v>819</v>
      </c>
      <c r="AW302" s="89" t="s">
        <v>819</v>
      </c>
      <c r="AX302" s="89" t="s">
        <v>819</v>
      </c>
      <c r="AY302" s="89" t="s">
        <v>817</v>
      </c>
      <c r="AZ302" s="89" t="s">
        <v>133</v>
      </c>
    </row>
    <row r="303" spans="1:52" ht="12.75" customHeight="1" x14ac:dyDescent="0.25">
      <c r="A303" s="89">
        <v>2019</v>
      </c>
      <c r="B303" s="89">
        <v>121880</v>
      </c>
      <c r="C303" s="89">
        <v>8</v>
      </c>
      <c r="D303" s="89">
        <v>1</v>
      </c>
      <c r="E303" s="89">
        <v>0</v>
      </c>
      <c r="F303" s="89">
        <v>0</v>
      </c>
      <c r="G303" s="89">
        <v>27</v>
      </c>
      <c r="H303" s="89">
        <v>0</v>
      </c>
      <c r="I303" s="89">
        <v>4</v>
      </c>
      <c r="J303" s="89">
        <v>0</v>
      </c>
      <c r="K303" s="89" t="s">
        <v>810</v>
      </c>
      <c r="L303" s="89" t="s">
        <v>814</v>
      </c>
      <c r="M303" s="89" t="s">
        <v>1396</v>
      </c>
      <c r="N303" s="89">
        <v>81111101</v>
      </c>
      <c r="O303" s="89" t="s">
        <v>1397</v>
      </c>
      <c r="P303" s="92">
        <v>9.1191091100111093E+25</v>
      </c>
      <c r="Q303" s="89">
        <v>555</v>
      </c>
      <c r="R303" s="89">
        <v>555</v>
      </c>
      <c r="S303" s="89">
        <v>555</v>
      </c>
      <c r="T303" s="89">
        <v>555</v>
      </c>
      <c r="U303" s="89">
        <v>555</v>
      </c>
      <c r="V303" s="89">
        <v>555</v>
      </c>
      <c r="W303" s="89">
        <v>555</v>
      </c>
      <c r="X303" s="89">
        <v>555</v>
      </c>
      <c r="Y303" s="89">
        <v>555</v>
      </c>
      <c r="Z303" s="89">
        <v>555</v>
      </c>
      <c r="AA303" s="89">
        <v>555</v>
      </c>
      <c r="AB303" s="89">
        <v>67.599999999999994</v>
      </c>
      <c r="AC303" s="89">
        <v>75.599999999999994</v>
      </c>
      <c r="AD303" s="89">
        <v>85.7</v>
      </c>
      <c r="AE303" s="89">
        <v>60.5</v>
      </c>
      <c r="AF303" s="89">
        <v>87</v>
      </c>
      <c r="AG303" s="89">
        <v>75</v>
      </c>
      <c r="AH303" s="89">
        <v>90</v>
      </c>
      <c r="AI303" s="89">
        <v>34</v>
      </c>
      <c r="AJ303" s="89">
        <v>70</v>
      </c>
      <c r="AK303" s="89">
        <v>25</v>
      </c>
      <c r="AL303" s="89">
        <v>64.900000000000006</v>
      </c>
      <c r="AM303" s="89">
        <v>65.2</v>
      </c>
      <c r="AN303" s="89">
        <v>63.3</v>
      </c>
      <c r="AO303" s="89">
        <v>50</v>
      </c>
      <c r="AP303" s="89">
        <v>90</v>
      </c>
      <c r="AQ303" s="89">
        <v>50</v>
      </c>
      <c r="AR303" s="89" t="s">
        <v>817</v>
      </c>
      <c r="AS303" s="89" t="s">
        <v>133</v>
      </c>
      <c r="AT303" s="89" t="s">
        <v>133</v>
      </c>
      <c r="AU303" s="89" t="s">
        <v>133</v>
      </c>
      <c r="AV303" s="89" t="s">
        <v>819</v>
      </c>
      <c r="AW303" s="89" t="s">
        <v>133</v>
      </c>
      <c r="AX303" s="89" t="s">
        <v>823</v>
      </c>
      <c r="AY303" s="89" t="s">
        <v>817</v>
      </c>
      <c r="AZ303" s="89" t="s">
        <v>133</v>
      </c>
    </row>
    <row r="304" spans="1:52" ht="12.75" customHeight="1" x14ac:dyDescent="0.25">
      <c r="A304" s="89">
        <v>2019</v>
      </c>
      <c r="B304" s="89">
        <v>123569</v>
      </c>
      <c r="C304" s="89">
        <v>8</v>
      </c>
      <c r="D304" s="89">
        <v>1</v>
      </c>
      <c r="E304" s="89">
        <v>0</v>
      </c>
      <c r="F304" s="89">
        <v>0</v>
      </c>
      <c r="G304" s="89">
        <v>27</v>
      </c>
      <c r="H304" s="89">
        <v>3</v>
      </c>
      <c r="I304" s="89">
        <v>4</v>
      </c>
      <c r="J304" s="89">
        <v>0</v>
      </c>
      <c r="K304" s="89" t="s">
        <v>810</v>
      </c>
      <c r="L304" s="89" t="s">
        <v>824</v>
      </c>
      <c r="M304" s="89" t="s">
        <v>961</v>
      </c>
      <c r="N304" s="89">
        <v>81111111</v>
      </c>
      <c r="O304" s="89" t="s">
        <v>1398</v>
      </c>
      <c r="P304" s="92">
        <v>8.1100011911188995E+26</v>
      </c>
      <c r="Q304" s="89">
        <v>555</v>
      </c>
      <c r="R304" s="89">
        <v>555</v>
      </c>
      <c r="S304" s="89">
        <v>555</v>
      </c>
      <c r="T304" s="89">
        <v>555</v>
      </c>
      <c r="U304" s="89">
        <v>555</v>
      </c>
      <c r="V304" s="89">
        <v>555</v>
      </c>
      <c r="W304" s="89">
        <v>555</v>
      </c>
      <c r="X304" s="89">
        <v>555</v>
      </c>
      <c r="Y304" s="89">
        <v>555</v>
      </c>
      <c r="Z304" s="89">
        <v>666</v>
      </c>
      <c r="AA304" s="89">
        <v>333</v>
      </c>
      <c r="AB304" s="89">
        <v>67.8</v>
      </c>
      <c r="AC304" s="89">
        <v>88.4</v>
      </c>
      <c r="AD304" s="89">
        <v>100</v>
      </c>
      <c r="AE304" s="89">
        <v>71</v>
      </c>
      <c r="AF304" s="89">
        <v>86</v>
      </c>
      <c r="AG304" s="89">
        <v>50</v>
      </c>
      <c r="AH304" s="89">
        <v>95</v>
      </c>
      <c r="AI304" s="89">
        <v>56</v>
      </c>
      <c r="AJ304" s="89">
        <v>80</v>
      </c>
      <c r="AK304" s="89">
        <v>50</v>
      </c>
      <c r="AL304" s="89">
        <v>60.9</v>
      </c>
      <c r="AM304" s="89">
        <v>65</v>
      </c>
      <c r="AN304" s="89">
        <v>37.5</v>
      </c>
      <c r="AO304" s="89">
        <v>75</v>
      </c>
      <c r="AP304" s="89">
        <v>0</v>
      </c>
      <c r="AQ304" s="89">
        <v>0</v>
      </c>
      <c r="AR304" s="89" t="s">
        <v>133</v>
      </c>
      <c r="AS304" s="89" t="s">
        <v>817</v>
      </c>
      <c r="AT304" s="89" t="s">
        <v>133</v>
      </c>
      <c r="AU304" s="89" t="s">
        <v>819</v>
      </c>
      <c r="AV304" s="89" t="s">
        <v>819</v>
      </c>
      <c r="AW304" s="89" t="s">
        <v>819</v>
      </c>
      <c r="AX304" s="89" t="s">
        <v>823</v>
      </c>
      <c r="AY304" s="89" t="s">
        <v>817</v>
      </c>
      <c r="AZ304" s="89" t="s">
        <v>817</v>
      </c>
    </row>
    <row r="305" spans="1:52" ht="12.75" customHeight="1" x14ac:dyDescent="0.25">
      <c r="A305" s="89">
        <v>2019</v>
      </c>
      <c r="B305" s="89">
        <v>121880</v>
      </c>
      <c r="C305" s="89">
        <v>8</v>
      </c>
      <c r="D305" s="89">
        <v>1</v>
      </c>
      <c r="E305" s="89">
        <v>0</v>
      </c>
      <c r="F305" s="89">
        <v>0</v>
      </c>
      <c r="G305" s="89">
        <v>27</v>
      </c>
      <c r="H305" s="89">
        <v>0</v>
      </c>
      <c r="I305" s="89">
        <v>4</v>
      </c>
      <c r="J305" s="89">
        <v>0</v>
      </c>
      <c r="K305" s="89" t="s">
        <v>810</v>
      </c>
      <c r="L305" s="89" t="s">
        <v>814</v>
      </c>
      <c r="M305" s="89" t="s">
        <v>1399</v>
      </c>
      <c r="N305" s="89">
        <v>81110011</v>
      </c>
      <c r="O305" s="89" t="s">
        <v>1400</v>
      </c>
      <c r="P305" s="92">
        <v>1.9119019110110999E+26</v>
      </c>
      <c r="Q305" s="89">
        <v>555</v>
      </c>
      <c r="R305" s="89">
        <v>555</v>
      </c>
      <c r="S305" s="89">
        <v>555</v>
      </c>
      <c r="T305" s="89">
        <v>555</v>
      </c>
      <c r="U305" s="89">
        <v>555</v>
      </c>
      <c r="V305" s="89">
        <v>555</v>
      </c>
      <c r="W305" s="89">
        <v>555</v>
      </c>
      <c r="X305" s="89">
        <v>555</v>
      </c>
      <c r="Y305" s="89">
        <v>555</v>
      </c>
      <c r="Z305" s="89">
        <v>555</v>
      </c>
      <c r="AA305" s="89">
        <v>555</v>
      </c>
      <c r="AB305" s="89">
        <v>67.900000000000006</v>
      </c>
      <c r="AC305" s="89">
        <v>66.8</v>
      </c>
      <c r="AD305" s="89">
        <v>71.400000000000006</v>
      </c>
      <c r="AE305" s="89">
        <v>60</v>
      </c>
      <c r="AF305" s="89">
        <v>88</v>
      </c>
      <c r="AG305" s="89">
        <v>80</v>
      </c>
      <c r="AH305" s="89">
        <v>90</v>
      </c>
      <c r="AI305" s="89">
        <v>32</v>
      </c>
      <c r="AJ305" s="89">
        <v>60</v>
      </c>
      <c r="AK305" s="89">
        <v>25</v>
      </c>
      <c r="AL305" s="89">
        <v>68.2</v>
      </c>
      <c r="AM305" s="89">
        <v>69.599999999999994</v>
      </c>
      <c r="AN305" s="89">
        <v>60</v>
      </c>
      <c r="AO305" s="89">
        <v>100</v>
      </c>
      <c r="AP305" s="89">
        <v>80</v>
      </c>
      <c r="AQ305" s="89">
        <v>0</v>
      </c>
      <c r="AR305" s="89" t="s">
        <v>133</v>
      </c>
      <c r="AS305" s="89" t="s">
        <v>133</v>
      </c>
      <c r="AT305" s="89" t="s">
        <v>819</v>
      </c>
      <c r="AU305" s="89" t="s">
        <v>819</v>
      </c>
      <c r="AV305" s="89" t="s">
        <v>819</v>
      </c>
      <c r="AW305" s="89" t="s">
        <v>133</v>
      </c>
      <c r="AX305" s="89" t="s">
        <v>819</v>
      </c>
      <c r="AY305" s="89" t="s">
        <v>817</v>
      </c>
      <c r="AZ305" s="89" t="s">
        <v>133</v>
      </c>
    </row>
    <row r="306" spans="1:52" ht="12.75" customHeight="1" x14ac:dyDescent="0.25">
      <c r="A306" s="89">
        <v>2019</v>
      </c>
      <c r="B306" s="89">
        <v>1181819</v>
      </c>
      <c r="C306" s="89">
        <v>8</v>
      </c>
      <c r="D306" s="89">
        <v>1</v>
      </c>
      <c r="E306" s="89">
        <v>0</v>
      </c>
      <c r="F306" s="89">
        <v>0</v>
      </c>
      <c r="G306" s="89">
        <v>27</v>
      </c>
      <c r="H306" s="89">
        <v>0</v>
      </c>
      <c r="I306" s="89">
        <v>2</v>
      </c>
      <c r="J306" s="89">
        <v>0</v>
      </c>
      <c r="K306" s="89" t="s">
        <v>810</v>
      </c>
      <c r="L306" s="89" t="s">
        <v>829</v>
      </c>
      <c r="M306" s="89" t="s">
        <v>1134</v>
      </c>
      <c r="N306" s="89">
        <v>81100101</v>
      </c>
      <c r="O306" s="89" t="s">
        <v>1401</v>
      </c>
      <c r="P306" s="92">
        <v>1.01110111111011E+24</v>
      </c>
      <c r="Q306" s="89">
        <v>555</v>
      </c>
      <c r="R306" s="89">
        <v>555</v>
      </c>
      <c r="S306" s="89">
        <v>555</v>
      </c>
      <c r="T306" s="89">
        <v>555</v>
      </c>
      <c r="U306" s="89">
        <v>555</v>
      </c>
      <c r="V306" s="89">
        <v>555</v>
      </c>
      <c r="W306" s="89">
        <v>555</v>
      </c>
      <c r="X306" s="89">
        <v>555</v>
      </c>
      <c r="Y306" s="89">
        <v>555</v>
      </c>
      <c r="Z306" s="89">
        <v>555</v>
      </c>
      <c r="AA306" s="89">
        <v>555</v>
      </c>
      <c r="AB306" s="89">
        <v>67.900000000000006</v>
      </c>
      <c r="AC306" s="89">
        <v>46.1</v>
      </c>
      <c r="AD306" s="89">
        <v>57.1</v>
      </c>
      <c r="AE306" s="89">
        <v>29.5</v>
      </c>
      <c r="AF306" s="89">
        <v>43</v>
      </c>
      <c r="AG306" s="89">
        <v>55</v>
      </c>
      <c r="AH306" s="89">
        <v>40</v>
      </c>
      <c r="AI306" s="89">
        <v>16</v>
      </c>
      <c r="AJ306" s="89">
        <v>80</v>
      </c>
      <c r="AK306" s="89">
        <v>0</v>
      </c>
      <c r="AL306" s="89">
        <v>75.099999999999994</v>
      </c>
      <c r="AM306" s="89">
        <v>76</v>
      </c>
      <c r="AN306" s="89">
        <v>70</v>
      </c>
      <c r="AO306" s="89">
        <v>75</v>
      </c>
      <c r="AP306" s="89">
        <v>35</v>
      </c>
      <c r="AQ306" s="89">
        <v>100</v>
      </c>
      <c r="AR306" s="89" t="s">
        <v>133</v>
      </c>
      <c r="AS306" s="89" t="s">
        <v>133</v>
      </c>
      <c r="AT306" s="89" t="s">
        <v>133</v>
      </c>
      <c r="AU306" s="89" t="s">
        <v>819</v>
      </c>
      <c r="AV306" s="89" t="s">
        <v>819</v>
      </c>
      <c r="AW306" s="89" t="s">
        <v>133</v>
      </c>
      <c r="AX306" s="89" t="s">
        <v>818</v>
      </c>
      <c r="AY306" s="89" t="s">
        <v>817</v>
      </c>
      <c r="AZ306" s="89" t="s">
        <v>133</v>
      </c>
    </row>
    <row r="307" spans="1:52" ht="12.75" customHeight="1" x14ac:dyDescent="0.25">
      <c r="A307" s="89">
        <v>2019</v>
      </c>
      <c r="B307" s="89">
        <v>121880</v>
      </c>
      <c r="C307" s="89">
        <v>8</v>
      </c>
      <c r="D307" s="89">
        <v>1</v>
      </c>
      <c r="E307" s="89">
        <v>0</v>
      </c>
      <c r="F307" s="89">
        <v>0</v>
      </c>
      <c r="G307" s="89">
        <v>27</v>
      </c>
      <c r="H307" s="89">
        <v>0</v>
      </c>
      <c r="I307" s="89">
        <v>4</v>
      </c>
      <c r="J307" s="89">
        <v>0</v>
      </c>
      <c r="K307" s="89" t="s">
        <v>810</v>
      </c>
      <c r="L307" s="89" t="s">
        <v>814</v>
      </c>
      <c r="M307" s="89" t="s">
        <v>1402</v>
      </c>
      <c r="N307" s="89">
        <v>81000101</v>
      </c>
      <c r="O307" s="89" t="s">
        <v>1403</v>
      </c>
      <c r="P307" s="92">
        <v>1.9019119111111001E+26</v>
      </c>
      <c r="Q307" s="89">
        <v>555</v>
      </c>
      <c r="R307" s="89">
        <v>555</v>
      </c>
      <c r="S307" s="89">
        <v>555</v>
      </c>
      <c r="T307" s="89">
        <v>555</v>
      </c>
      <c r="U307" s="89">
        <v>555</v>
      </c>
      <c r="V307" s="89">
        <v>555</v>
      </c>
      <c r="W307" s="89">
        <v>555</v>
      </c>
      <c r="X307" s="89">
        <v>555</v>
      </c>
      <c r="Y307" s="89">
        <v>555</v>
      </c>
      <c r="Z307" s="89">
        <v>555</v>
      </c>
      <c r="AA307" s="89">
        <v>555</v>
      </c>
      <c r="AB307" s="89">
        <v>68</v>
      </c>
      <c r="AC307" s="89">
        <v>45.3</v>
      </c>
      <c r="AD307" s="89">
        <v>42.9</v>
      </c>
      <c r="AE307" s="89">
        <v>49</v>
      </c>
      <c r="AF307" s="89">
        <v>42</v>
      </c>
      <c r="AG307" s="89">
        <v>30</v>
      </c>
      <c r="AH307" s="89">
        <v>45</v>
      </c>
      <c r="AI307" s="89">
        <v>56</v>
      </c>
      <c r="AJ307" s="89">
        <v>80</v>
      </c>
      <c r="AK307" s="89">
        <v>50</v>
      </c>
      <c r="AL307" s="89">
        <v>75.599999999999994</v>
      </c>
      <c r="AM307" s="89">
        <v>78.3</v>
      </c>
      <c r="AN307" s="89">
        <v>60</v>
      </c>
      <c r="AO307" s="89">
        <v>40</v>
      </c>
      <c r="AP307" s="89">
        <v>40</v>
      </c>
      <c r="AQ307" s="89">
        <v>100</v>
      </c>
      <c r="AR307" s="89" t="s">
        <v>133</v>
      </c>
      <c r="AS307" s="89" t="s">
        <v>133</v>
      </c>
      <c r="AT307" s="89" t="s">
        <v>819</v>
      </c>
      <c r="AU307" s="89" t="s">
        <v>823</v>
      </c>
      <c r="AV307" s="89" t="s">
        <v>823</v>
      </c>
      <c r="AW307" s="89" t="s">
        <v>133</v>
      </c>
      <c r="AX307" s="89" t="s">
        <v>817</v>
      </c>
      <c r="AY307" s="89" t="s">
        <v>817</v>
      </c>
      <c r="AZ307" s="89" t="s">
        <v>817</v>
      </c>
    </row>
    <row r="308" spans="1:52" ht="12.75" customHeight="1" x14ac:dyDescent="0.25">
      <c r="A308" s="89">
        <v>2019</v>
      </c>
      <c r="B308" s="89">
        <v>1103831</v>
      </c>
      <c r="C308" s="89">
        <v>8</v>
      </c>
      <c r="D308" s="89">
        <v>1</v>
      </c>
      <c r="E308" s="89">
        <v>0</v>
      </c>
      <c r="F308" s="89">
        <v>0</v>
      </c>
      <c r="G308" s="89">
        <v>27</v>
      </c>
      <c r="H308" s="89">
        <v>3</v>
      </c>
      <c r="I308" s="89">
        <v>2</v>
      </c>
      <c r="J308" s="89">
        <v>0</v>
      </c>
      <c r="K308" s="89" t="s">
        <v>810</v>
      </c>
      <c r="L308" s="89" t="s">
        <v>811</v>
      </c>
      <c r="M308" s="89" t="s">
        <v>1404</v>
      </c>
      <c r="N308" s="89">
        <v>81110111</v>
      </c>
      <c r="O308" s="89" t="s">
        <v>1405</v>
      </c>
      <c r="P308" s="92">
        <v>8.1081110110001903E+26</v>
      </c>
      <c r="Q308" s="89">
        <v>555</v>
      </c>
      <c r="R308" s="89">
        <v>555</v>
      </c>
      <c r="S308" s="89">
        <v>555</v>
      </c>
      <c r="T308" s="89">
        <v>555</v>
      </c>
      <c r="U308" s="89">
        <v>555</v>
      </c>
      <c r="V308" s="89">
        <v>555</v>
      </c>
      <c r="W308" s="89">
        <v>555</v>
      </c>
      <c r="X308" s="89">
        <v>555</v>
      </c>
      <c r="Y308" s="89">
        <v>555</v>
      </c>
      <c r="Z308" s="89">
        <v>555</v>
      </c>
      <c r="AA308" s="89">
        <v>555</v>
      </c>
      <c r="AB308" s="89">
        <v>68.2</v>
      </c>
      <c r="AC308" s="89">
        <v>65.2</v>
      </c>
      <c r="AD308" s="89">
        <v>85.7</v>
      </c>
      <c r="AE308" s="89">
        <v>34.5</v>
      </c>
      <c r="AF308" s="89">
        <v>15</v>
      </c>
      <c r="AG308" s="89">
        <v>75</v>
      </c>
      <c r="AH308" s="89">
        <v>0</v>
      </c>
      <c r="AI308" s="89">
        <v>54</v>
      </c>
      <c r="AJ308" s="89">
        <v>70</v>
      </c>
      <c r="AK308" s="89">
        <v>50</v>
      </c>
      <c r="AL308" s="89">
        <v>69.2</v>
      </c>
      <c r="AM308" s="89">
        <v>68.2</v>
      </c>
      <c r="AN308" s="89">
        <v>75</v>
      </c>
      <c r="AO308" s="89">
        <v>80</v>
      </c>
      <c r="AP308" s="89">
        <v>90</v>
      </c>
      <c r="AQ308" s="89">
        <v>55</v>
      </c>
      <c r="AR308" s="89" t="s">
        <v>133</v>
      </c>
      <c r="AS308" s="89" t="s">
        <v>133</v>
      </c>
      <c r="AT308" s="89" t="s">
        <v>819</v>
      </c>
      <c r="AU308" s="89" t="s">
        <v>819</v>
      </c>
      <c r="AV308" s="89" t="s">
        <v>819</v>
      </c>
      <c r="AW308" s="89" t="s">
        <v>819</v>
      </c>
      <c r="AX308" s="89" t="s">
        <v>823</v>
      </c>
      <c r="AY308" s="89" t="s">
        <v>818</v>
      </c>
      <c r="AZ308" s="89" t="s">
        <v>817</v>
      </c>
    </row>
    <row r="309" spans="1:52" ht="12.75" customHeight="1" x14ac:dyDescent="0.25">
      <c r="A309" s="89">
        <v>2019</v>
      </c>
      <c r="B309" s="89">
        <v>1117583</v>
      </c>
      <c r="C309" s="89">
        <v>8</v>
      </c>
      <c r="D309" s="89">
        <v>1</v>
      </c>
      <c r="E309" s="89">
        <v>0</v>
      </c>
      <c r="F309" s="89">
        <v>0</v>
      </c>
      <c r="G309" s="89">
        <v>27</v>
      </c>
      <c r="H309" s="89">
        <v>3</v>
      </c>
      <c r="I309" s="89">
        <v>2</v>
      </c>
      <c r="J309" s="89">
        <v>0</v>
      </c>
      <c r="K309" s="89" t="s">
        <v>810</v>
      </c>
      <c r="L309" s="89" t="s">
        <v>811</v>
      </c>
      <c r="M309" s="89" t="s">
        <v>1406</v>
      </c>
      <c r="N309" s="89">
        <v>80110000</v>
      </c>
      <c r="O309" s="89" t="s">
        <v>1407</v>
      </c>
      <c r="P309" s="92">
        <v>8.1181110110101898E+26</v>
      </c>
      <c r="Q309" s="89">
        <v>555</v>
      </c>
      <c r="R309" s="89">
        <v>555</v>
      </c>
      <c r="S309" s="89">
        <v>555</v>
      </c>
      <c r="T309" s="89">
        <v>555</v>
      </c>
      <c r="U309" s="89">
        <v>555</v>
      </c>
      <c r="V309" s="89">
        <v>555</v>
      </c>
      <c r="W309" s="89">
        <v>555</v>
      </c>
      <c r="X309" s="89">
        <v>555</v>
      </c>
      <c r="Y309" s="89">
        <v>555</v>
      </c>
      <c r="Z309" s="89">
        <v>555</v>
      </c>
      <c r="AA309" s="89">
        <v>555</v>
      </c>
      <c r="AB309" s="89">
        <v>68.3</v>
      </c>
      <c r="AC309" s="89">
        <v>32.200000000000003</v>
      </c>
      <c r="AD309" s="89">
        <v>28.6</v>
      </c>
      <c r="AE309" s="89">
        <v>37.5</v>
      </c>
      <c r="AF309" s="89">
        <v>24</v>
      </c>
      <c r="AG309" s="89">
        <v>40</v>
      </c>
      <c r="AH309" s="89">
        <v>20</v>
      </c>
      <c r="AI309" s="89">
        <v>51</v>
      </c>
      <c r="AJ309" s="89">
        <v>55</v>
      </c>
      <c r="AK309" s="89">
        <v>50</v>
      </c>
      <c r="AL309" s="89">
        <v>80.3</v>
      </c>
      <c r="AM309" s="89">
        <v>81.8</v>
      </c>
      <c r="AN309" s="89">
        <v>71.7</v>
      </c>
      <c r="AO309" s="89">
        <v>80</v>
      </c>
      <c r="AP309" s="89">
        <v>60</v>
      </c>
      <c r="AQ309" s="89">
        <v>75</v>
      </c>
      <c r="AR309" s="89" t="s">
        <v>133</v>
      </c>
      <c r="AS309" s="89" t="s">
        <v>133</v>
      </c>
      <c r="AT309" s="89" t="s">
        <v>133</v>
      </c>
      <c r="AU309" s="89" t="s">
        <v>823</v>
      </c>
      <c r="AV309" s="89" t="s">
        <v>823</v>
      </c>
      <c r="AW309" s="89" t="s">
        <v>819</v>
      </c>
      <c r="AX309" s="89" t="s">
        <v>819</v>
      </c>
      <c r="AY309" s="89" t="s">
        <v>817</v>
      </c>
      <c r="AZ309" s="89" t="s">
        <v>817</v>
      </c>
    </row>
    <row r="310" spans="1:52" ht="12.75" customHeight="1" x14ac:dyDescent="0.25">
      <c r="A310" s="89">
        <v>2019</v>
      </c>
      <c r="B310" s="89">
        <v>1117583</v>
      </c>
      <c r="C310" s="89">
        <v>8</v>
      </c>
      <c r="D310" s="89">
        <v>1</v>
      </c>
      <c r="E310" s="89">
        <v>0</v>
      </c>
      <c r="F310" s="89">
        <v>0</v>
      </c>
      <c r="G310" s="89">
        <v>27</v>
      </c>
      <c r="H310" s="89">
        <v>3</v>
      </c>
      <c r="I310" s="89">
        <v>2</v>
      </c>
      <c r="J310" s="89">
        <v>0</v>
      </c>
      <c r="K310" s="89" t="s">
        <v>810</v>
      </c>
      <c r="L310" s="89" t="s">
        <v>811</v>
      </c>
      <c r="M310" s="89" t="s">
        <v>1408</v>
      </c>
      <c r="N310" s="89">
        <v>81110001</v>
      </c>
      <c r="O310" s="89" t="s">
        <v>1409</v>
      </c>
      <c r="P310" s="92">
        <v>8.0181010110111896E+26</v>
      </c>
      <c r="Q310" s="89">
        <v>555</v>
      </c>
      <c r="R310" s="89">
        <v>555</v>
      </c>
      <c r="S310" s="89">
        <v>555</v>
      </c>
      <c r="T310" s="89">
        <v>555</v>
      </c>
      <c r="U310" s="89">
        <v>555</v>
      </c>
      <c r="V310" s="89">
        <v>555</v>
      </c>
      <c r="W310" s="89">
        <v>555</v>
      </c>
      <c r="X310" s="89">
        <v>555</v>
      </c>
      <c r="Y310" s="89">
        <v>555</v>
      </c>
      <c r="Z310" s="89">
        <v>555</v>
      </c>
      <c r="AA310" s="89">
        <v>555</v>
      </c>
      <c r="AB310" s="89">
        <v>68.5</v>
      </c>
      <c r="AC310" s="89">
        <v>53.9</v>
      </c>
      <c r="AD310" s="89">
        <v>57.1</v>
      </c>
      <c r="AE310" s="89">
        <v>49</v>
      </c>
      <c r="AF310" s="89">
        <v>31</v>
      </c>
      <c r="AG310" s="89">
        <v>75</v>
      </c>
      <c r="AH310" s="89">
        <v>20</v>
      </c>
      <c r="AI310" s="89">
        <v>67</v>
      </c>
      <c r="AJ310" s="89">
        <v>35</v>
      </c>
      <c r="AK310" s="89">
        <v>75</v>
      </c>
      <c r="AL310" s="89">
        <v>73.3</v>
      </c>
      <c r="AM310" s="89">
        <v>72.7</v>
      </c>
      <c r="AN310" s="89">
        <v>76.7</v>
      </c>
      <c r="AO310" s="89">
        <v>60</v>
      </c>
      <c r="AP310" s="89">
        <v>100</v>
      </c>
      <c r="AQ310" s="89">
        <v>70</v>
      </c>
      <c r="AR310" s="89" t="s">
        <v>133</v>
      </c>
      <c r="AS310" s="89" t="s">
        <v>817</v>
      </c>
      <c r="AT310" s="89" t="s">
        <v>819</v>
      </c>
      <c r="AU310" s="89" t="s">
        <v>819</v>
      </c>
      <c r="AV310" s="89" t="s">
        <v>819</v>
      </c>
      <c r="AW310" s="89" t="s">
        <v>819</v>
      </c>
      <c r="AX310" s="89" t="s">
        <v>819</v>
      </c>
      <c r="AY310" s="89" t="s">
        <v>817</v>
      </c>
      <c r="AZ310" s="89" t="s">
        <v>817</v>
      </c>
    </row>
    <row r="311" spans="1:52" ht="12.75" customHeight="1" x14ac:dyDescent="0.25">
      <c r="A311" s="89">
        <v>2019</v>
      </c>
      <c r="B311" s="89">
        <v>1181819</v>
      </c>
      <c r="C311" s="89">
        <v>8</v>
      </c>
      <c r="D311" s="89">
        <v>1</v>
      </c>
      <c r="E311" s="89">
        <v>0</v>
      </c>
      <c r="F311" s="89">
        <v>0</v>
      </c>
      <c r="G311" s="89">
        <v>27</v>
      </c>
      <c r="H311" s="89">
        <v>0</v>
      </c>
      <c r="I311" s="89">
        <v>2</v>
      </c>
      <c r="J311" s="89">
        <v>0</v>
      </c>
      <c r="K311" s="89" t="s">
        <v>810</v>
      </c>
      <c r="L311" s="89" t="s">
        <v>829</v>
      </c>
      <c r="M311" s="89" t="s">
        <v>1410</v>
      </c>
      <c r="N311" s="89">
        <v>81100111</v>
      </c>
      <c r="O311" s="89" t="s">
        <v>1411</v>
      </c>
      <c r="P311" s="92">
        <v>1.01011010111111E+26</v>
      </c>
      <c r="Q311" s="89">
        <v>555</v>
      </c>
      <c r="R311" s="89">
        <v>555</v>
      </c>
      <c r="S311" s="89">
        <v>555</v>
      </c>
      <c r="T311" s="89">
        <v>555</v>
      </c>
      <c r="U311" s="89">
        <v>555</v>
      </c>
      <c r="V311" s="89">
        <v>555</v>
      </c>
      <c r="W311" s="89">
        <v>555</v>
      </c>
      <c r="X311" s="89">
        <v>555</v>
      </c>
      <c r="Y311" s="89">
        <v>555</v>
      </c>
      <c r="Z311" s="89">
        <v>555</v>
      </c>
      <c r="AA311" s="89">
        <v>555</v>
      </c>
      <c r="AB311" s="89">
        <v>68.599999999999994</v>
      </c>
      <c r="AC311" s="89">
        <v>50.4</v>
      </c>
      <c r="AD311" s="89">
        <v>71.400000000000006</v>
      </c>
      <c r="AE311" s="89">
        <v>19</v>
      </c>
      <c r="AF311" s="89">
        <v>27</v>
      </c>
      <c r="AG311" s="89">
        <v>55</v>
      </c>
      <c r="AH311" s="89">
        <v>20</v>
      </c>
      <c r="AI311" s="89">
        <v>11</v>
      </c>
      <c r="AJ311" s="89">
        <v>55</v>
      </c>
      <c r="AK311" s="89">
        <v>0</v>
      </c>
      <c r="AL311" s="89">
        <v>74.599999999999994</v>
      </c>
      <c r="AM311" s="89">
        <v>76</v>
      </c>
      <c r="AN311" s="89">
        <v>66.7</v>
      </c>
      <c r="AO311" s="89">
        <v>75</v>
      </c>
      <c r="AP311" s="89">
        <v>25</v>
      </c>
      <c r="AQ311" s="89">
        <v>100</v>
      </c>
      <c r="AR311" s="89" t="s">
        <v>818</v>
      </c>
      <c r="AS311" s="89" t="s">
        <v>133</v>
      </c>
      <c r="AT311" s="89" t="s">
        <v>819</v>
      </c>
      <c r="AU311" s="89" t="s">
        <v>817</v>
      </c>
      <c r="AV311" s="89" t="s">
        <v>817</v>
      </c>
      <c r="AW311" s="89" t="s">
        <v>817</v>
      </c>
      <c r="AX311" s="89" t="s">
        <v>819</v>
      </c>
      <c r="AY311" s="89" t="s">
        <v>817</v>
      </c>
      <c r="AZ311" s="89" t="s">
        <v>817</v>
      </c>
    </row>
    <row r="312" spans="1:52" ht="12.75" customHeight="1" x14ac:dyDescent="0.25">
      <c r="A312" s="89">
        <v>2019</v>
      </c>
      <c r="B312" s="89">
        <v>1181819</v>
      </c>
      <c r="C312" s="89">
        <v>8</v>
      </c>
      <c r="D312" s="89">
        <v>1</v>
      </c>
      <c r="E312" s="89">
        <v>0</v>
      </c>
      <c r="F312" s="89">
        <v>0</v>
      </c>
      <c r="G312" s="89">
        <v>27</v>
      </c>
      <c r="H312" s="89">
        <v>0</v>
      </c>
      <c r="I312" s="89">
        <v>2</v>
      </c>
      <c r="J312" s="89">
        <v>0</v>
      </c>
      <c r="K312" s="89" t="s">
        <v>810</v>
      </c>
      <c r="L312" s="89" t="s">
        <v>829</v>
      </c>
      <c r="M312" s="89" t="s">
        <v>974</v>
      </c>
      <c r="N312" s="89">
        <v>81110111</v>
      </c>
      <c r="O312" s="89" t="s">
        <v>1412</v>
      </c>
      <c r="P312" s="92">
        <v>1.11011101111101E+26</v>
      </c>
      <c r="Q312" s="89">
        <v>555</v>
      </c>
      <c r="R312" s="89">
        <v>555</v>
      </c>
      <c r="S312" s="89">
        <v>555</v>
      </c>
      <c r="T312" s="89">
        <v>555</v>
      </c>
      <c r="U312" s="89">
        <v>555</v>
      </c>
      <c r="V312" s="89">
        <v>555</v>
      </c>
      <c r="W312" s="89">
        <v>555</v>
      </c>
      <c r="X312" s="89">
        <v>555</v>
      </c>
      <c r="Y312" s="89">
        <v>555</v>
      </c>
      <c r="Z312" s="89">
        <v>555</v>
      </c>
      <c r="AA312" s="89">
        <v>555</v>
      </c>
      <c r="AB312" s="89">
        <v>68.8</v>
      </c>
      <c r="AC312" s="89">
        <v>67.400000000000006</v>
      </c>
      <c r="AD312" s="89">
        <v>85.7</v>
      </c>
      <c r="AE312" s="89">
        <v>40</v>
      </c>
      <c r="AF312" s="89">
        <v>47</v>
      </c>
      <c r="AG312" s="89">
        <v>75</v>
      </c>
      <c r="AH312" s="89">
        <v>40</v>
      </c>
      <c r="AI312" s="89">
        <v>33</v>
      </c>
      <c r="AJ312" s="89">
        <v>65</v>
      </c>
      <c r="AK312" s="89">
        <v>25</v>
      </c>
      <c r="AL312" s="89">
        <v>69.2</v>
      </c>
      <c r="AM312" s="89">
        <v>72</v>
      </c>
      <c r="AN312" s="89">
        <v>53.3</v>
      </c>
      <c r="AO312" s="89">
        <v>25</v>
      </c>
      <c r="AP312" s="89">
        <v>35</v>
      </c>
      <c r="AQ312" s="89">
        <v>100</v>
      </c>
      <c r="AR312" s="89" t="s">
        <v>817</v>
      </c>
      <c r="AS312" s="89" t="s">
        <v>817</v>
      </c>
      <c r="AT312" s="89" t="s">
        <v>133</v>
      </c>
      <c r="AU312" s="89" t="s">
        <v>819</v>
      </c>
      <c r="AV312" s="89" t="s">
        <v>823</v>
      </c>
      <c r="AW312" s="89" t="s">
        <v>819</v>
      </c>
      <c r="AX312" s="89" t="s">
        <v>817</v>
      </c>
      <c r="AY312" s="89" t="s">
        <v>817</v>
      </c>
      <c r="AZ312" s="89" t="s">
        <v>817</v>
      </c>
    </row>
    <row r="313" spans="1:52" ht="12.75" customHeight="1" x14ac:dyDescent="0.25">
      <c r="A313" s="89">
        <v>2019</v>
      </c>
      <c r="B313" s="89">
        <v>102499</v>
      </c>
      <c r="C313" s="89">
        <v>8</v>
      </c>
      <c r="D313" s="89">
        <v>1</v>
      </c>
      <c r="E313" s="89">
        <v>0</v>
      </c>
      <c r="F313" s="89">
        <v>0</v>
      </c>
      <c r="G313" s="89">
        <v>27</v>
      </c>
      <c r="H313" s="89">
        <v>1</v>
      </c>
      <c r="I313" s="89">
        <v>5</v>
      </c>
      <c r="J313" s="89">
        <v>0</v>
      </c>
      <c r="K313" s="89" t="s">
        <v>810</v>
      </c>
      <c r="L313" s="89" t="s">
        <v>846</v>
      </c>
      <c r="M313" s="89" t="s">
        <v>1413</v>
      </c>
      <c r="N313" s="89">
        <v>81100011</v>
      </c>
      <c r="O313" s="89" t="s">
        <v>1414</v>
      </c>
      <c r="P313" s="92">
        <v>1.90019111111112E+26</v>
      </c>
      <c r="Q313" s="89">
        <v>555</v>
      </c>
      <c r="R313" s="89">
        <v>555</v>
      </c>
      <c r="S313" s="89">
        <v>555</v>
      </c>
      <c r="T313" s="89">
        <v>555</v>
      </c>
      <c r="U313" s="89">
        <v>555</v>
      </c>
      <c r="V313" s="89">
        <v>555</v>
      </c>
      <c r="W313" s="89">
        <v>555</v>
      </c>
      <c r="X313" s="89">
        <v>555</v>
      </c>
      <c r="Y313" s="89">
        <v>555</v>
      </c>
      <c r="Z313" s="89">
        <v>555</v>
      </c>
      <c r="AA313" s="89">
        <v>555</v>
      </c>
      <c r="AB313" s="89">
        <v>69.2</v>
      </c>
      <c r="AC313" s="89">
        <v>53.7</v>
      </c>
      <c r="AD313" s="89">
        <v>57.1</v>
      </c>
      <c r="AE313" s="89">
        <v>48.5</v>
      </c>
      <c r="AF313" s="89">
        <v>23</v>
      </c>
      <c r="AG313" s="89">
        <v>35</v>
      </c>
      <c r="AH313" s="89">
        <v>20</v>
      </c>
      <c r="AI313" s="89">
        <v>74</v>
      </c>
      <c r="AJ313" s="89">
        <v>70</v>
      </c>
      <c r="AK313" s="89">
        <v>75</v>
      </c>
      <c r="AL313" s="89">
        <v>74.400000000000006</v>
      </c>
      <c r="AM313" s="89">
        <v>81</v>
      </c>
      <c r="AN313" s="89">
        <v>36.700000000000003</v>
      </c>
      <c r="AO313" s="89">
        <v>70</v>
      </c>
      <c r="AP313" s="89">
        <v>40</v>
      </c>
      <c r="AQ313" s="89">
        <v>0</v>
      </c>
      <c r="AR313" s="89" t="s">
        <v>133</v>
      </c>
      <c r="AS313" s="89" t="s">
        <v>133</v>
      </c>
      <c r="AT313" s="89" t="s">
        <v>823</v>
      </c>
      <c r="AU313" s="89" t="s">
        <v>817</v>
      </c>
      <c r="AV313" s="89" t="s">
        <v>133</v>
      </c>
      <c r="AW313" s="89" t="s">
        <v>823</v>
      </c>
      <c r="AX313" s="89" t="s">
        <v>818</v>
      </c>
      <c r="AY313" s="89" t="s">
        <v>818</v>
      </c>
      <c r="AZ313" s="89" t="s">
        <v>818</v>
      </c>
    </row>
    <row r="314" spans="1:52" ht="12.75" customHeight="1" x14ac:dyDescent="0.25">
      <c r="A314" s="89">
        <v>2019</v>
      </c>
      <c r="B314" s="89">
        <v>88399</v>
      </c>
      <c r="C314" s="89">
        <v>8</v>
      </c>
      <c r="D314" s="89">
        <v>1</v>
      </c>
      <c r="E314" s="89">
        <v>0</v>
      </c>
      <c r="F314" s="89">
        <v>0</v>
      </c>
      <c r="G314" s="89">
        <v>27</v>
      </c>
      <c r="H314" s="89">
        <v>5</v>
      </c>
      <c r="I314" s="89">
        <v>3</v>
      </c>
      <c r="J314" s="89">
        <v>0</v>
      </c>
      <c r="K314" s="89" t="s">
        <v>810</v>
      </c>
      <c r="L314" s="89" t="s">
        <v>820</v>
      </c>
      <c r="M314" s="89" t="s">
        <v>961</v>
      </c>
      <c r="N314" s="89">
        <v>81111111</v>
      </c>
      <c r="O314" s="89" t="s">
        <v>1415</v>
      </c>
      <c r="P314" s="92">
        <v>8.1901119111117999E+26</v>
      </c>
      <c r="Q314" s="89">
        <v>555</v>
      </c>
      <c r="R314" s="89">
        <v>555</v>
      </c>
      <c r="S314" s="89">
        <v>555</v>
      </c>
      <c r="T314" s="89">
        <v>333</v>
      </c>
      <c r="U314" s="89">
        <v>555</v>
      </c>
      <c r="V314" s="89">
        <v>555</v>
      </c>
      <c r="W314" s="89">
        <v>333</v>
      </c>
      <c r="X314" s="89">
        <v>333</v>
      </c>
      <c r="Y314" s="89">
        <v>555</v>
      </c>
      <c r="Z314" s="89">
        <v>333</v>
      </c>
      <c r="AA314" s="89">
        <v>555</v>
      </c>
      <c r="AB314" s="89">
        <v>69.8</v>
      </c>
      <c r="AC314" s="89">
        <v>60</v>
      </c>
      <c r="AD314" s="89">
        <v>100</v>
      </c>
      <c r="AE314" s="89">
        <v>0</v>
      </c>
      <c r="AF314" s="89">
        <v>0</v>
      </c>
      <c r="AG314" s="89">
        <v>0</v>
      </c>
      <c r="AH314" s="89">
        <v>0</v>
      </c>
      <c r="AI314" s="89">
        <v>0</v>
      </c>
      <c r="AJ314" s="89">
        <v>0</v>
      </c>
      <c r="AK314" s="89">
        <v>0</v>
      </c>
      <c r="AL314" s="89">
        <v>73.099999999999994</v>
      </c>
      <c r="AM314" s="89">
        <v>78.900000000000006</v>
      </c>
      <c r="AN314" s="89">
        <v>40</v>
      </c>
      <c r="AO314" s="89">
        <v>20</v>
      </c>
      <c r="AP314" s="89">
        <v>0</v>
      </c>
      <c r="AQ314" s="89">
        <v>100</v>
      </c>
      <c r="AR314" s="89" t="s">
        <v>133</v>
      </c>
      <c r="AS314" s="89" t="s">
        <v>817</v>
      </c>
      <c r="AT314" s="89" t="s">
        <v>823</v>
      </c>
      <c r="AU314" s="89" t="s">
        <v>819</v>
      </c>
      <c r="AV314" s="89" t="s">
        <v>133</v>
      </c>
      <c r="AW314" s="89" t="s">
        <v>133</v>
      </c>
      <c r="AX314" s="89" t="s">
        <v>817</v>
      </c>
      <c r="AY314" s="89" t="s">
        <v>817</v>
      </c>
      <c r="AZ314" s="89" t="s">
        <v>818</v>
      </c>
    </row>
    <row r="315" spans="1:52" ht="12.75" customHeight="1" x14ac:dyDescent="0.25">
      <c r="A315" s="89">
        <v>2019</v>
      </c>
      <c r="B315" s="89">
        <v>121884</v>
      </c>
      <c r="C315" s="89">
        <v>8</v>
      </c>
      <c r="D315" s="89">
        <v>1</v>
      </c>
      <c r="E315" s="89">
        <v>0</v>
      </c>
      <c r="F315" s="89">
        <v>0</v>
      </c>
      <c r="G315" s="89">
        <v>27</v>
      </c>
      <c r="H315" s="89">
        <v>1</v>
      </c>
      <c r="I315" s="89">
        <v>3</v>
      </c>
      <c r="J315" s="89">
        <v>0</v>
      </c>
      <c r="K315" s="89" t="s">
        <v>810</v>
      </c>
      <c r="L315" s="89" t="s">
        <v>851</v>
      </c>
      <c r="M315" s="89" t="s">
        <v>1416</v>
      </c>
      <c r="N315" s="89">
        <v>81001111</v>
      </c>
      <c r="O315" s="89" t="s">
        <v>1417</v>
      </c>
      <c r="P315" s="92">
        <v>1.0101111101118001E+24</v>
      </c>
      <c r="Q315" s="89">
        <v>555</v>
      </c>
      <c r="R315" s="89">
        <v>555</v>
      </c>
      <c r="S315" s="89">
        <v>555</v>
      </c>
      <c r="T315" s="89">
        <v>555</v>
      </c>
      <c r="U315" s="89">
        <v>555</v>
      </c>
      <c r="V315" s="89">
        <v>555</v>
      </c>
      <c r="W315" s="89">
        <v>555</v>
      </c>
      <c r="X315" s="89">
        <v>555</v>
      </c>
      <c r="Y315" s="89">
        <v>555</v>
      </c>
      <c r="Z315" s="89">
        <v>555</v>
      </c>
      <c r="AA315" s="89">
        <v>555</v>
      </c>
      <c r="AB315" s="89">
        <v>69.900000000000006</v>
      </c>
      <c r="AC315" s="89">
        <v>73</v>
      </c>
      <c r="AD315" s="89">
        <v>71.400000000000006</v>
      </c>
      <c r="AE315" s="89">
        <v>75.5</v>
      </c>
      <c r="AF315" s="89">
        <v>56</v>
      </c>
      <c r="AG315" s="89">
        <v>80</v>
      </c>
      <c r="AH315" s="89">
        <v>50</v>
      </c>
      <c r="AI315" s="89">
        <v>95</v>
      </c>
      <c r="AJ315" s="89">
        <v>75</v>
      </c>
      <c r="AK315" s="89">
        <v>100</v>
      </c>
      <c r="AL315" s="89">
        <v>68.900000000000006</v>
      </c>
      <c r="AM315" s="89">
        <v>69.599999999999994</v>
      </c>
      <c r="AN315" s="89">
        <v>65</v>
      </c>
      <c r="AO315" s="89">
        <v>30</v>
      </c>
      <c r="AP315" s="89">
        <v>65</v>
      </c>
      <c r="AQ315" s="89">
        <v>100</v>
      </c>
      <c r="AR315" s="89" t="s">
        <v>133</v>
      </c>
      <c r="AS315" s="89" t="s">
        <v>817</v>
      </c>
      <c r="AT315" s="89" t="s">
        <v>133</v>
      </c>
      <c r="AU315" s="89" t="s">
        <v>819</v>
      </c>
      <c r="AV315" s="89" t="s">
        <v>819</v>
      </c>
      <c r="AW315" s="89" t="s">
        <v>819</v>
      </c>
      <c r="AX315" s="89" t="s">
        <v>819</v>
      </c>
      <c r="AY315" s="89" t="s">
        <v>817</v>
      </c>
      <c r="AZ315" s="89" t="s">
        <v>817</v>
      </c>
    </row>
    <row r="316" spans="1:52" ht="12.75" customHeight="1" x14ac:dyDescent="0.25">
      <c r="A316" s="89">
        <v>2019</v>
      </c>
      <c r="B316" s="89">
        <v>121884</v>
      </c>
      <c r="C316" s="89">
        <v>8</v>
      </c>
      <c r="D316" s="89">
        <v>1</v>
      </c>
      <c r="E316" s="89">
        <v>0</v>
      </c>
      <c r="F316" s="89">
        <v>0</v>
      </c>
      <c r="G316" s="89">
        <v>27</v>
      </c>
      <c r="H316" s="89">
        <v>1</v>
      </c>
      <c r="I316" s="89">
        <v>3</v>
      </c>
      <c r="J316" s="89">
        <v>0</v>
      </c>
      <c r="K316" s="89" t="s">
        <v>810</v>
      </c>
      <c r="L316" s="89" t="s">
        <v>851</v>
      </c>
      <c r="M316" s="89" t="s">
        <v>1120</v>
      </c>
      <c r="N316" s="89">
        <v>81111111</v>
      </c>
      <c r="O316" s="89" t="s">
        <v>1418</v>
      </c>
      <c r="P316" s="92">
        <v>1.1111011111801201E+22</v>
      </c>
      <c r="Q316" s="89">
        <v>555</v>
      </c>
      <c r="R316" s="89">
        <v>555</v>
      </c>
      <c r="S316" s="89">
        <v>555</v>
      </c>
      <c r="T316" s="89">
        <v>555</v>
      </c>
      <c r="U316" s="89">
        <v>555</v>
      </c>
      <c r="V316" s="89">
        <v>555</v>
      </c>
      <c r="W316" s="89">
        <v>555</v>
      </c>
      <c r="X316" s="89">
        <v>555</v>
      </c>
      <c r="Y316" s="89">
        <v>555</v>
      </c>
      <c r="Z316" s="89">
        <v>555</v>
      </c>
      <c r="AA316" s="89">
        <v>555</v>
      </c>
      <c r="AB316" s="89">
        <v>70</v>
      </c>
      <c r="AC316" s="89">
        <v>81.2</v>
      </c>
      <c r="AD316" s="89">
        <v>100</v>
      </c>
      <c r="AE316" s="89">
        <v>53</v>
      </c>
      <c r="AF316" s="89">
        <v>68</v>
      </c>
      <c r="AG316" s="89">
        <v>80</v>
      </c>
      <c r="AH316" s="89">
        <v>65</v>
      </c>
      <c r="AI316" s="89">
        <v>38</v>
      </c>
      <c r="AJ316" s="89">
        <v>90</v>
      </c>
      <c r="AK316" s="89">
        <v>25</v>
      </c>
      <c r="AL316" s="89">
        <v>66.2</v>
      </c>
      <c r="AM316" s="89">
        <v>65.2</v>
      </c>
      <c r="AN316" s="89">
        <v>71.7</v>
      </c>
      <c r="AO316" s="89">
        <v>50</v>
      </c>
      <c r="AP316" s="89">
        <v>65</v>
      </c>
      <c r="AQ316" s="89">
        <v>100</v>
      </c>
      <c r="AR316" s="89" t="s">
        <v>133</v>
      </c>
      <c r="AS316" s="89" t="s">
        <v>133</v>
      </c>
      <c r="AT316" s="89" t="s">
        <v>133</v>
      </c>
      <c r="AU316" s="89" t="s">
        <v>819</v>
      </c>
      <c r="AV316" s="89" t="s">
        <v>819</v>
      </c>
      <c r="AW316" s="89" t="s">
        <v>819</v>
      </c>
      <c r="AX316" s="89" t="s">
        <v>823</v>
      </c>
      <c r="AY316" s="89" t="s">
        <v>817</v>
      </c>
      <c r="AZ316" s="89" t="s">
        <v>818</v>
      </c>
    </row>
    <row r="317" spans="1:52" ht="12.75" customHeight="1" x14ac:dyDescent="0.25">
      <c r="A317" s="89">
        <v>2019</v>
      </c>
      <c r="B317" s="89">
        <v>121880</v>
      </c>
      <c r="C317" s="89">
        <v>8</v>
      </c>
      <c r="D317" s="89">
        <v>1</v>
      </c>
      <c r="E317" s="89">
        <v>0</v>
      </c>
      <c r="F317" s="89">
        <v>0</v>
      </c>
      <c r="G317" s="89">
        <v>27</v>
      </c>
      <c r="H317" s="89">
        <v>0</v>
      </c>
      <c r="I317" s="89">
        <v>4</v>
      </c>
      <c r="J317" s="89">
        <v>0</v>
      </c>
      <c r="K317" s="89" t="s">
        <v>810</v>
      </c>
      <c r="L317" s="89" t="s">
        <v>814</v>
      </c>
      <c r="M317" s="89" t="s">
        <v>1419</v>
      </c>
      <c r="N317" s="89">
        <v>81110011</v>
      </c>
      <c r="O317" s="89" t="s">
        <v>1420</v>
      </c>
      <c r="P317" s="92">
        <v>9.1190091111111096E+25</v>
      </c>
      <c r="Q317" s="89">
        <v>555</v>
      </c>
      <c r="R317" s="89">
        <v>555</v>
      </c>
      <c r="S317" s="89">
        <v>555</v>
      </c>
      <c r="T317" s="89">
        <v>555</v>
      </c>
      <c r="U317" s="89">
        <v>555</v>
      </c>
      <c r="V317" s="89">
        <v>555</v>
      </c>
      <c r="W317" s="89">
        <v>555</v>
      </c>
      <c r="X317" s="89">
        <v>555</v>
      </c>
      <c r="Y317" s="89">
        <v>555</v>
      </c>
      <c r="Z317" s="89">
        <v>555</v>
      </c>
      <c r="AA317" s="89">
        <v>555</v>
      </c>
      <c r="AB317" s="89">
        <v>70.099999999999994</v>
      </c>
      <c r="AC317" s="89">
        <v>59.4</v>
      </c>
      <c r="AD317" s="89">
        <v>71.400000000000006</v>
      </c>
      <c r="AE317" s="89">
        <v>41.5</v>
      </c>
      <c r="AF317" s="89">
        <v>67</v>
      </c>
      <c r="AG317" s="89">
        <v>75</v>
      </c>
      <c r="AH317" s="89">
        <v>65</v>
      </c>
      <c r="AI317" s="89">
        <v>16</v>
      </c>
      <c r="AJ317" s="89">
        <v>80</v>
      </c>
      <c r="AK317" s="89">
        <v>0</v>
      </c>
      <c r="AL317" s="89">
        <v>73.7</v>
      </c>
      <c r="AM317" s="89">
        <v>69.599999999999994</v>
      </c>
      <c r="AN317" s="89">
        <v>96.7</v>
      </c>
      <c r="AO317" s="89">
        <v>100</v>
      </c>
      <c r="AP317" s="89">
        <v>90</v>
      </c>
      <c r="AQ317" s="89">
        <v>100</v>
      </c>
      <c r="AR317" s="89" t="s">
        <v>817</v>
      </c>
      <c r="AS317" s="89" t="s">
        <v>817</v>
      </c>
      <c r="AT317" s="89" t="s">
        <v>133</v>
      </c>
      <c r="AU317" s="89" t="s">
        <v>819</v>
      </c>
      <c r="AV317" s="89" t="s">
        <v>819</v>
      </c>
      <c r="AW317" s="89" t="s">
        <v>819</v>
      </c>
      <c r="AX317" s="89" t="s">
        <v>823</v>
      </c>
      <c r="AY317" s="89" t="s">
        <v>817</v>
      </c>
      <c r="AZ317" s="89" t="s">
        <v>133</v>
      </c>
    </row>
    <row r="318" spans="1:52" ht="12.75" customHeight="1" x14ac:dyDescent="0.25">
      <c r="A318" s="89">
        <v>2019</v>
      </c>
      <c r="B318" s="89">
        <v>121880</v>
      </c>
      <c r="C318" s="89">
        <v>8</v>
      </c>
      <c r="D318" s="89">
        <v>1</v>
      </c>
      <c r="E318" s="89">
        <v>0</v>
      </c>
      <c r="F318" s="89">
        <v>0</v>
      </c>
      <c r="G318" s="89">
        <v>27</v>
      </c>
      <c r="H318" s="89">
        <v>0</v>
      </c>
      <c r="I318" s="89">
        <v>4</v>
      </c>
      <c r="J318" s="89">
        <v>0</v>
      </c>
      <c r="K318" s="89" t="s">
        <v>810</v>
      </c>
      <c r="L318" s="89" t="s">
        <v>814</v>
      </c>
      <c r="M318" s="89" t="s">
        <v>1421</v>
      </c>
      <c r="N318" s="89">
        <v>80100111</v>
      </c>
      <c r="O318" s="89" t="s">
        <v>1422</v>
      </c>
      <c r="P318" s="92">
        <v>9.0191191111101108E+25</v>
      </c>
      <c r="Q318" s="89">
        <v>555</v>
      </c>
      <c r="R318" s="89">
        <v>555</v>
      </c>
      <c r="S318" s="89">
        <v>555</v>
      </c>
      <c r="T318" s="89">
        <v>555</v>
      </c>
      <c r="U318" s="89">
        <v>555</v>
      </c>
      <c r="V318" s="89">
        <v>555</v>
      </c>
      <c r="W318" s="89">
        <v>555</v>
      </c>
      <c r="X318" s="89">
        <v>555</v>
      </c>
      <c r="Y318" s="89">
        <v>555</v>
      </c>
      <c r="Z318" s="89">
        <v>555</v>
      </c>
      <c r="AA318" s="89">
        <v>555</v>
      </c>
      <c r="AB318" s="89">
        <v>70.2</v>
      </c>
      <c r="AC318" s="89">
        <v>54.9</v>
      </c>
      <c r="AD318" s="89">
        <v>57.1</v>
      </c>
      <c r="AE318" s="89">
        <v>51.5</v>
      </c>
      <c r="AF318" s="89">
        <v>67</v>
      </c>
      <c r="AG318" s="89">
        <v>75</v>
      </c>
      <c r="AH318" s="89">
        <v>65</v>
      </c>
      <c r="AI318" s="89">
        <v>36</v>
      </c>
      <c r="AJ318" s="89">
        <v>80</v>
      </c>
      <c r="AK318" s="89">
        <v>25</v>
      </c>
      <c r="AL318" s="89">
        <v>75.3</v>
      </c>
      <c r="AM318" s="89">
        <v>73.900000000000006</v>
      </c>
      <c r="AN318" s="89">
        <v>83.3</v>
      </c>
      <c r="AO318" s="89">
        <v>60</v>
      </c>
      <c r="AP318" s="89">
        <v>90</v>
      </c>
      <c r="AQ318" s="89">
        <v>100</v>
      </c>
      <c r="AR318" s="89" t="s">
        <v>133</v>
      </c>
      <c r="AS318" s="89" t="s">
        <v>133</v>
      </c>
      <c r="AT318" s="89" t="s">
        <v>819</v>
      </c>
      <c r="AU318" s="89" t="s">
        <v>819</v>
      </c>
      <c r="AV318" s="89" t="s">
        <v>819</v>
      </c>
      <c r="AW318" s="89" t="s">
        <v>819</v>
      </c>
      <c r="AX318" s="89" t="s">
        <v>819</v>
      </c>
      <c r="AY318" s="89" t="s">
        <v>817</v>
      </c>
      <c r="AZ318" s="89" t="s">
        <v>817</v>
      </c>
    </row>
    <row r="319" spans="1:52" ht="12.75" customHeight="1" x14ac:dyDescent="0.25">
      <c r="A319" s="89">
        <v>2019</v>
      </c>
      <c r="B319" s="89">
        <v>1117583</v>
      </c>
      <c r="C319" s="89">
        <v>8</v>
      </c>
      <c r="D319" s="89">
        <v>1</v>
      </c>
      <c r="E319" s="89">
        <v>0</v>
      </c>
      <c r="F319" s="89">
        <v>0</v>
      </c>
      <c r="G319" s="89">
        <v>27</v>
      </c>
      <c r="H319" s="89">
        <v>3</v>
      </c>
      <c r="I319" s="89">
        <v>2</v>
      </c>
      <c r="J319" s="89">
        <v>0</v>
      </c>
      <c r="K319" s="89" t="s">
        <v>810</v>
      </c>
      <c r="L319" s="89" t="s">
        <v>811</v>
      </c>
      <c r="M319" s="89" t="s">
        <v>1330</v>
      </c>
      <c r="N319" s="89">
        <v>81110111</v>
      </c>
      <c r="O319" s="89" t="s">
        <v>1423</v>
      </c>
      <c r="P319" s="92">
        <v>8.0181100111101899E+26</v>
      </c>
      <c r="Q319" s="89">
        <v>555</v>
      </c>
      <c r="R319" s="89">
        <v>555</v>
      </c>
      <c r="S319" s="89">
        <v>555</v>
      </c>
      <c r="T319" s="89">
        <v>555</v>
      </c>
      <c r="U319" s="89">
        <v>555</v>
      </c>
      <c r="V319" s="89">
        <v>555</v>
      </c>
      <c r="W319" s="89">
        <v>555</v>
      </c>
      <c r="X319" s="89">
        <v>555</v>
      </c>
      <c r="Y319" s="89">
        <v>555</v>
      </c>
      <c r="Z319" s="89">
        <v>555</v>
      </c>
      <c r="AA319" s="89">
        <v>555</v>
      </c>
      <c r="AB319" s="89">
        <v>70.2</v>
      </c>
      <c r="AC319" s="89">
        <v>64.8</v>
      </c>
      <c r="AD319" s="89">
        <v>85.7</v>
      </c>
      <c r="AE319" s="89">
        <v>33.5</v>
      </c>
      <c r="AF319" s="89">
        <v>13</v>
      </c>
      <c r="AG319" s="89">
        <v>65</v>
      </c>
      <c r="AH319" s="89">
        <v>0</v>
      </c>
      <c r="AI319" s="89">
        <v>54</v>
      </c>
      <c r="AJ319" s="89">
        <v>70</v>
      </c>
      <c r="AK319" s="89">
        <v>50</v>
      </c>
      <c r="AL319" s="89">
        <v>72</v>
      </c>
      <c r="AM319" s="89">
        <v>72.7</v>
      </c>
      <c r="AN319" s="89">
        <v>68.3</v>
      </c>
      <c r="AO319" s="89">
        <v>60</v>
      </c>
      <c r="AP319" s="89">
        <v>65</v>
      </c>
      <c r="AQ319" s="89">
        <v>80</v>
      </c>
      <c r="AR319" s="89" t="s">
        <v>133</v>
      </c>
      <c r="AS319" s="89" t="s">
        <v>817</v>
      </c>
      <c r="AT319" s="89" t="s">
        <v>133</v>
      </c>
      <c r="AU319" s="89" t="s">
        <v>819</v>
      </c>
      <c r="AV319" s="89" t="s">
        <v>819</v>
      </c>
      <c r="AW319" s="89" t="s">
        <v>133</v>
      </c>
      <c r="AX319" s="89" t="s">
        <v>819</v>
      </c>
      <c r="AY319" s="89" t="s">
        <v>817</v>
      </c>
      <c r="AZ319" s="89" t="s">
        <v>133</v>
      </c>
    </row>
    <row r="320" spans="1:52" ht="12.75" customHeight="1" x14ac:dyDescent="0.25">
      <c r="A320" s="89">
        <v>2019</v>
      </c>
      <c r="B320" s="89">
        <v>121880</v>
      </c>
      <c r="C320" s="89">
        <v>8</v>
      </c>
      <c r="D320" s="89">
        <v>1</v>
      </c>
      <c r="E320" s="89">
        <v>0</v>
      </c>
      <c r="F320" s="89">
        <v>0</v>
      </c>
      <c r="G320" s="89">
        <v>27</v>
      </c>
      <c r="H320" s="89">
        <v>0</v>
      </c>
      <c r="I320" s="89">
        <v>4</v>
      </c>
      <c r="J320" s="89">
        <v>0</v>
      </c>
      <c r="K320" s="89" t="s">
        <v>810</v>
      </c>
      <c r="L320" s="89" t="s">
        <v>814</v>
      </c>
      <c r="M320" s="89" t="s">
        <v>1424</v>
      </c>
      <c r="N320" s="89">
        <v>81001011</v>
      </c>
      <c r="O320" s="89" t="s">
        <v>1425</v>
      </c>
      <c r="P320" s="92">
        <v>9.0191191110111101E+25</v>
      </c>
      <c r="Q320" s="89">
        <v>555</v>
      </c>
      <c r="R320" s="89">
        <v>555</v>
      </c>
      <c r="S320" s="89">
        <v>555</v>
      </c>
      <c r="T320" s="89">
        <v>555</v>
      </c>
      <c r="U320" s="89">
        <v>555</v>
      </c>
      <c r="V320" s="89">
        <v>555</v>
      </c>
      <c r="W320" s="89">
        <v>555</v>
      </c>
      <c r="X320" s="89">
        <v>555</v>
      </c>
      <c r="Y320" s="89">
        <v>555</v>
      </c>
      <c r="Z320" s="89">
        <v>555</v>
      </c>
      <c r="AA320" s="89">
        <v>555</v>
      </c>
      <c r="AB320" s="89">
        <v>70.5</v>
      </c>
      <c r="AC320" s="89">
        <v>59.3</v>
      </c>
      <c r="AD320" s="89">
        <v>57.1</v>
      </c>
      <c r="AE320" s="89">
        <v>62.5</v>
      </c>
      <c r="AF320" s="89">
        <v>49</v>
      </c>
      <c r="AG320" s="89">
        <v>65</v>
      </c>
      <c r="AH320" s="89">
        <v>45</v>
      </c>
      <c r="AI320" s="89">
        <v>76</v>
      </c>
      <c r="AJ320" s="89">
        <v>80</v>
      </c>
      <c r="AK320" s="89">
        <v>75</v>
      </c>
      <c r="AL320" s="89">
        <v>74.2</v>
      </c>
      <c r="AM320" s="89">
        <v>69.599999999999994</v>
      </c>
      <c r="AN320" s="89">
        <v>100</v>
      </c>
      <c r="AO320" s="89">
        <v>100</v>
      </c>
      <c r="AP320" s="89">
        <v>100</v>
      </c>
      <c r="AQ320" s="89">
        <v>100</v>
      </c>
      <c r="AR320" s="89" t="s">
        <v>133</v>
      </c>
      <c r="AS320" s="89" t="s">
        <v>133</v>
      </c>
      <c r="AT320" s="89" t="s">
        <v>133</v>
      </c>
      <c r="AU320" s="89" t="s">
        <v>823</v>
      </c>
      <c r="AV320" s="89" t="s">
        <v>819</v>
      </c>
      <c r="AW320" s="89" t="s">
        <v>819</v>
      </c>
      <c r="AX320" s="89" t="s">
        <v>818</v>
      </c>
      <c r="AY320" s="89" t="s">
        <v>818</v>
      </c>
      <c r="AZ320" s="89" t="s">
        <v>817</v>
      </c>
    </row>
    <row r="321" spans="1:52" ht="12.75" customHeight="1" x14ac:dyDescent="0.25">
      <c r="A321" s="89">
        <v>2019</v>
      </c>
      <c r="B321" s="89">
        <v>88399</v>
      </c>
      <c r="C321" s="89">
        <v>8</v>
      </c>
      <c r="D321" s="89">
        <v>1</v>
      </c>
      <c r="E321" s="89">
        <v>0</v>
      </c>
      <c r="F321" s="89">
        <v>0</v>
      </c>
      <c r="G321" s="89">
        <v>27</v>
      </c>
      <c r="H321" s="89">
        <v>5</v>
      </c>
      <c r="I321" s="89">
        <v>3</v>
      </c>
      <c r="J321" s="89">
        <v>0</v>
      </c>
      <c r="K321" s="89" t="s">
        <v>810</v>
      </c>
      <c r="L321" s="89" t="s">
        <v>820</v>
      </c>
      <c r="M321" s="89" t="s">
        <v>1426</v>
      </c>
      <c r="N321" s="89">
        <v>81100000</v>
      </c>
      <c r="O321" s="89" t="s">
        <v>1427</v>
      </c>
      <c r="P321" s="92">
        <v>8.0901119111118098E+26</v>
      </c>
      <c r="Q321" s="89">
        <v>555</v>
      </c>
      <c r="R321" s="89">
        <v>555</v>
      </c>
      <c r="S321" s="89">
        <v>555</v>
      </c>
      <c r="T321" s="89">
        <v>555</v>
      </c>
      <c r="U321" s="89">
        <v>555</v>
      </c>
      <c r="V321" s="89">
        <v>555</v>
      </c>
      <c r="W321" s="89">
        <v>555</v>
      </c>
      <c r="X321" s="89">
        <v>555</v>
      </c>
      <c r="Y321" s="89">
        <v>555</v>
      </c>
      <c r="Z321" s="89">
        <v>555</v>
      </c>
      <c r="AA321" s="89">
        <v>555</v>
      </c>
      <c r="AB321" s="89">
        <v>71.5</v>
      </c>
      <c r="AC321" s="89">
        <v>38.200000000000003</v>
      </c>
      <c r="AD321" s="89">
        <v>28.6</v>
      </c>
      <c r="AE321" s="89">
        <v>52.5</v>
      </c>
      <c r="AF321" s="89">
        <v>31</v>
      </c>
      <c r="AG321" s="89">
        <v>75</v>
      </c>
      <c r="AH321" s="89">
        <v>20</v>
      </c>
      <c r="AI321" s="89">
        <v>74</v>
      </c>
      <c r="AJ321" s="89">
        <v>70</v>
      </c>
      <c r="AK321" s="89">
        <v>75</v>
      </c>
      <c r="AL321" s="89">
        <v>82.6</v>
      </c>
      <c r="AM321" s="89">
        <v>84.2</v>
      </c>
      <c r="AN321" s="89">
        <v>73.3</v>
      </c>
      <c r="AO321" s="89">
        <v>40</v>
      </c>
      <c r="AP321" s="89">
        <v>80</v>
      </c>
      <c r="AQ321" s="89">
        <v>100</v>
      </c>
      <c r="AR321" s="89" t="s">
        <v>819</v>
      </c>
      <c r="AS321" s="89" t="s">
        <v>819</v>
      </c>
      <c r="AT321" s="89" t="s">
        <v>819</v>
      </c>
      <c r="AU321" s="89" t="s">
        <v>819</v>
      </c>
      <c r="AV321" s="89" t="s">
        <v>819</v>
      </c>
      <c r="AW321" s="89" t="s">
        <v>133</v>
      </c>
      <c r="AX321" s="89" t="s">
        <v>823</v>
      </c>
      <c r="AY321" s="89" t="s">
        <v>817</v>
      </c>
      <c r="AZ321" s="89" t="s">
        <v>818</v>
      </c>
    </row>
    <row r="322" spans="1:52" ht="12.75" customHeight="1" x14ac:dyDescent="0.25">
      <c r="A322" s="89">
        <v>2019</v>
      </c>
      <c r="B322" s="89">
        <v>121884</v>
      </c>
      <c r="C322" s="89">
        <v>8</v>
      </c>
      <c r="D322" s="89">
        <v>1</v>
      </c>
      <c r="E322" s="89">
        <v>0</v>
      </c>
      <c r="F322" s="89">
        <v>0</v>
      </c>
      <c r="G322" s="89">
        <v>27</v>
      </c>
      <c r="H322" s="89">
        <v>1</v>
      </c>
      <c r="I322" s="89">
        <v>3</v>
      </c>
      <c r="J322" s="89">
        <v>0</v>
      </c>
      <c r="K322" s="89" t="s">
        <v>810</v>
      </c>
      <c r="L322" s="89" t="s">
        <v>851</v>
      </c>
      <c r="M322" s="89" t="s">
        <v>1428</v>
      </c>
      <c r="N322" s="89">
        <v>81110011</v>
      </c>
      <c r="O322" s="89" t="s">
        <v>1429</v>
      </c>
      <c r="P322" s="92">
        <v>1.01101111101112E+26</v>
      </c>
      <c r="Q322" s="89">
        <v>555</v>
      </c>
      <c r="R322" s="89">
        <v>555</v>
      </c>
      <c r="S322" s="89">
        <v>555</v>
      </c>
      <c r="T322" s="89">
        <v>555</v>
      </c>
      <c r="U322" s="89">
        <v>555</v>
      </c>
      <c r="V322" s="89">
        <v>555</v>
      </c>
      <c r="W322" s="89">
        <v>555</v>
      </c>
      <c r="X322" s="89">
        <v>555</v>
      </c>
      <c r="Y322" s="89">
        <v>555</v>
      </c>
      <c r="Z322" s="89">
        <v>555</v>
      </c>
      <c r="AA322" s="89">
        <v>555</v>
      </c>
      <c r="AB322" s="89">
        <v>71.8</v>
      </c>
      <c r="AC322" s="89">
        <v>55.2</v>
      </c>
      <c r="AD322" s="89">
        <v>71.400000000000006</v>
      </c>
      <c r="AE322" s="89">
        <v>31</v>
      </c>
      <c r="AF322" s="89">
        <v>50</v>
      </c>
      <c r="AG322" s="89">
        <v>70</v>
      </c>
      <c r="AH322" s="89">
        <v>45</v>
      </c>
      <c r="AI322" s="89">
        <v>12</v>
      </c>
      <c r="AJ322" s="89">
        <v>60</v>
      </c>
      <c r="AK322" s="89">
        <v>0</v>
      </c>
      <c r="AL322" s="89">
        <v>77.3</v>
      </c>
      <c r="AM322" s="89">
        <v>78.3</v>
      </c>
      <c r="AN322" s="89">
        <v>71.7</v>
      </c>
      <c r="AO322" s="89">
        <v>50</v>
      </c>
      <c r="AP322" s="89">
        <v>65</v>
      </c>
      <c r="AQ322" s="89">
        <v>100</v>
      </c>
      <c r="AR322" s="89" t="s">
        <v>817</v>
      </c>
      <c r="AS322" s="89" t="s">
        <v>817</v>
      </c>
      <c r="AT322" s="89" t="s">
        <v>133</v>
      </c>
      <c r="AU322" s="89" t="s">
        <v>819</v>
      </c>
      <c r="AV322" s="89" t="s">
        <v>823</v>
      </c>
      <c r="AW322" s="89" t="s">
        <v>133</v>
      </c>
      <c r="AX322" s="89" t="s">
        <v>817</v>
      </c>
      <c r="AY322" s="89" t="s">
        <v>817</v>
      </c>
      <c r="AZ322" s="89" t="s">
        <v>817</v>
      </c>
    </row>
    <row r="323" spans="1:52" ht="12.75" customHeight="1" x14ac:dyDescent="0.25">
      <c r="A323" s="89">
        <v>2019</v>
      </c>
      <c r="B323" s="89">
        <v>1103831</v>
      </c>
      <c r="C323" s="89">
        <v>8</v>
      </c>
      <c r="D323" s="89">
        <v>1</v>
      </c>
      <c r="E323" s="89">
        <v>0</v>
      </c>
      <c r="F323" s="89">
        <v>0</v>
      </c>
      <c r="G323" s="89">
        <v>27</v>
      </c>
      <c r="H323" s="89">
        <v>3</v>
      </c>
      <c r="I323" s="89">
        <v>2</v>
      </c>
      <c r="J323" s="89">
        <v>0</v>
      </c>
      <c r="K323" s="89" t="s">
        <v>810</v>
      </c>
      <c r="L323" s="89" t="s">
        <v>811</v>
      </c>
      <c r="M323" s="89" t="s">
        <v>876</v>
      </c>
      <c r="N323" s="89">
        <v>81101011</v>
      </c>
      <c r="O323" s="89" t="s">
        <v>1430</v>
      </c>
      <c r="P323" s="92">
        <v>8.1180001110111894E+26</v>
      </c>
      <c r="Q323" s="89">
        <v>555</v>
      </c>
      <c r="R323" s="89">
        <v>555</v>
      </c>
      <c r="S323" s="89">
        <v>555</v>
      </c>
      <c r="T323" s="89">
        <v>555</v>
      </c>
      <c r="U323" s="89">
        <v>555</v>
      </c>
      <c r="V323" s="89">
        <v>555</v>
      </c>
      <c r="W323" s="89">
        <v>555</v>
      </c>
      <c r="X323" s="89">
        <v>555</v>
      </c>
      <c r="Y323" s="89">
        <v>555</v>
      </c>
      <c r="Z323" s="89">
        <v>555</v>
      </c>
      <c r="AA323" s="89">
        <v>555</v>
      </c>
      <c r="AB323" s="89">
        <v>71.900000000000006</v>
      </c>
      <c r="AC323" s="89">
        <v>67.8</v>
      </c>
      <c r="AD323" s="89">
        <v>71.400000000000006</v>
      </c>
      <c r="AE323" s="89">
        <v>62.5</v>
      </c>
      <c r="AF323" s="89">
        <v>49</v>
      </c>
      <c r="AG323" s="89">
        <v>65</v>
      </c>
      <c r="AH323" s="89">
        <v>45</v>
      </c>
      <c r="AI323" s="89">
        <v>76</v>
      </c>
      <c r="AJ323" s="89">
        <v>80</v>
      </c>
      <c r="AK323" s="89">
        <v>75</v>
      </c>
      <c r="AL323" s="89">
        <v>73.3</v>
      </c>
      <c r="AM323" s="89">
        <v>72.7</v>
      </c>
      <c r="AN323" s="89">
        <v>76.7</v>
      </c>
      <c r="AO323" s="89">
        <v>60</v>
      </c>
      <c r="AP323" s="89">
        <v>100</v>
      </c>
      <c r="AQ323" s="89">
        <v>70</v>
      </c>
      <c r="AR323" s="89" t="s">
        <v>133</v>
      </c>
      <c r="AS323" s="89" t="s">
        <v>133</v>
      </c>
      <c r="AT323" s="89" t="s">
        <v>133</v>
      </c>
      <c r="AU323" s="89" t="s">
        <v>823</v>
      </c>
      <c r="AV323" s="89" t="s">
        <v>823</v>
      </c>
      <c r="AW323" s="89" t="s">
        <v>819</v>
      </c>
      <c r="AX323" s="89" t="s">
        <v>818</v>
      </c>
      <c r="AY323" s="89" t="s">
        <v>818</v>
      </c>
      <c r="AZ323" s="89" t="s">
        <v>817</v>
      </c>
    </row>
    <row r="324" spans="1:52" ht="12.75" customHeight="1" x14ac:dyDescent="0.25">
      <c r="A324" s="89">
        <v>2019</v>
      </c>
      <c r="B324" s="89">
        <v>1117583</v>
      </c>
      <c r="C324" s="89">
        <v>8</v>
      </c>
      <c r="D324" s="89">
        <v>1</v>
      </c>
      <c r="E324" s="89">
        <v>0</v>
      </c>
      <c r="F324" s="89">
        <v>0</v>
      </c>
      <c r="G324" s="89">
        <v>27</v>
      </c>
      <c r="H324" s="89">
        <v>3</v>
      </c>
      <c r="I324" s="89">
        <v>2</v>
      </c>
      <c r="J324" s="89">
        <v>0</v>
      </c>
      <c r="K324" s="89" t="s">
        <v>810</v>
      </c>
      <c r="L324" s="89" t="s">
        <v>811</v>
      </c>
      <c r="M324" s="89" t="s">
        <v>1431</v>
      </c>
      <c r="N324" s="89">
        <v>81100111</v>
      </c>
      <c r="O324" s="89" t="s">
        <v>1432</v>
      </c>
      <c r="P324" s="92">
        <v>8.1181101110111893E+26</v>
      </c>
      <c r="Q324" s="89">
        <v>555</v>
      </c>
      <c r="R324" s="89">
        <v>555</v>
      </c>
      <c r="S324" s="89">
        <v>555</v>
      </c>
      <c r="T324" s="89">
        <v>555</v>
      </c>
      <c r="U324" s="89">
        <v>555</v>
      </c>
      <c r="V324" s="89">
        <v>555</v>
      </c>
      <c r="W324" s="89">
        <v>333</v>
      </c>
      <c r="X324" s="89">
        <v>555</v>
      </c>
      <c r="Y324" s="89">
        <v>555</v>
      </c>
      <c r="Z324" s="89">
        <v>555</v>
      </c>
      <c r="AA324" s="89">
        <v>555</v>
      </c>
      <c r="AB324" s="89">
        <v>72.2</v>
      </c>
      <c r="AC324" s="89">
        <v>45.6</v>
      </c>
      <c r="AD324" s="89">
        <v>71.400000000000006</v>
      </c>
      <c r="AE324" s="89">
        <v>7</v>
      </c>
      <c r="AF324" s="89">
        <v>0</v>
      </c>
      <c r="AG324" s="89">
        <v>0</v>
      </c>
      <c r="AH324" s="89">
        <v>0</v>
      </c>
      <c r="AI324" s="89">
        <v>14</v>
      </c>
      <c r="AJ324" s="89">
        <v>70</v>
      </c>
      <c r="AK324" s="89">
        <v>0</v>
      </c>
      <c r="AL324" s="89">
        <v>81</v>
      </c>
      <c r="AM324" s="89">
        <v>81.8</v>
      </c>
      <c r="AN324" s="89">
        <v>76.7</v>
      </c>
      <c r="AO324" s="89">
        <v>60</v>
      </c>
      <c r="AP324" s="89">
        <v>100</v>
      </c>
      <c r="AQ324" s="89">
        <v>70</v>
      </c>
      <c r="AR324" s="89" t="s">
        <v>817</v>
      </c>
      <c r="AS324" s="89" t="s">
        <v>133</v>
      </c>
      <c r="AT324" s="89" t="s">
        <v>819</v>
      </c>
      <c r="AU324" s="89" t="s">
        <v>817</v>
      </c>
      <c r="AV324" s="89" t="s">
        <v>133</v>
      </c>
      <c r="AW324" s="89" t="s">
        <v>133</v>
      </c>
      <c r="AX324" s="89" t="s">
        <v>819</v>
      </c>
      <c r="AY324" s="89" t="s">
        <v>133</v>
      </c>
      <c r="AZ324" s="89" t="s">
        <v>817</v>
      </c>
    </row>
    <row r="325" spans="1:52" ht="12.75" customHeight="1" x14ac:dyDescent="0.25">
      <c r="A325" s="89">
        <v>2019</v>
      </c>
      <c r="B325" s="89">
        <v>121884</v>
      </c>
      <c r="C325" s="89">
        <v>8</v>
      </c>
      <c r="D325" s="89">
        <v>1</v>
      </c>
      <c r="E325" s="89">
        <v>0</v>
      </c>
      <c r="F325" s="89">
        <v>0</v>
      </c>
      <c r="G325" s="89">
        <v>27</v>
      </c>
      <c r="H325" s="89">
        <v>1</v>
      </c>
      <c r="I325" s="89">
        <v>3</v>
      </c>
      <c r="J325" s="89">
        <v>0</v>
      </c>
      <c r="K325" s="89" t="s">
        <v>810</v>
      </c>
      <c r="L325" s="89" t="s">
        <v>851</v>
      </c>
      <c r="M325" s="89" t="s">
        <v>1433</v>
      </c>
      <c r="N325" s="89">
        <v>81110101</v>
      </c>
      <c r="O325" s="89" t="s">
        <v>1434</v>
      </c>
      <c r="P325" s="92">
        <v>1.11111111110018E+25</v>
      </c>
      <c r="Q325" s="89">
        <v>555</v>
      </c>
      <c r="R325" s="89">
        <v>555</v>
      </c>
      <c r="S325" s="89">
        <v>555</v>
      </c>
      <c r="T325" s="89">
        <v>555</v>
      </c>
      <c r="U325" s="89">
        <v>555</v>
      </c>
      <c r="V325" s="89">
        <v>555</v>
      </c>
      <c r="W325" s="89">
        <v>555</v>
      </c>
      <c r="X325" s="89">
        <v>555</v>
      </c>
      <c r="Y325" s="89">
        <v>555</v>
      </c>
      <c r="Z325" s="89">
        <v>555</v>
      </c>
      <c r="AA325" s="89">
        <v>555</v>
      </c>
      <c r="AB325" s="89">
        <v>72.7</v>
      </c>
      <c r="AC325" s="89">
        <v>64</v>
      </c>
      <c r="AD325" s="89">
        <v>71.400000000000006</v>
      </c>
      <c r="AE325" s="89">
        <v>53</v>
      </c>
      <c r="AF325" s="89">
        <v>88</v>
      </c>
      <c r="AG325" s="89">
        <v>80</v>
      </c>
      <c r="AH325" s="89">
        <v>90</v>
      </c>
      <c r="AI325" s="89">
        <v>18</v>
      </c>
      <c r="AJ325" s="89">
        <v>90</v>
      </c>
      <c r="AK325" s="89">
        <v>0</v>
      </c>
      <c r="AL325" s="89">
        <v>75.599999999999994</v>
      </c>
      <c r="AM325" s="89">
        <v>73.900000000000006</v>
      </c>
      <c r="AN325" s="89">
        <v>85</v>
      </c>
      <c r="AO325" s="89">
        <v>55</v>
      </c>
      <c r="AP325" s="89">
        <v>100</v>
      </c>
      <c r="AQ325" s="89">
        <v>100</v>
      </c>
      <c r="AR325" s="89" t="s">
        <v>133</v>
      </c>
      <c r="AS325" s="89" t="s">
        <v>133</v>
      </c>
      <c r="AT325" s="89" t="s">
        <v>133</v>
      </c>
      <c r="AU325" s="89" t="s">
        <v>823</v>
      </c>
      <c r="AV325" s="89" t="s">
        <v>819</v>
      </c>
      <c r="AW325" s="89" t="s">
        <v>819</v>
      </c>
      <c r="AX325" s="89" t="s">
        <v>823</v>
      </c>
      <c r="AY325" s="89" t="s">
        <v>817</v>
      </c>
      <c r="AZ325" s="89" t="s">
        <v>817</v>
      </c>
    </row>
    <row r="326" spans="1:52" ht="12.75" customHeight="1" x14ac:dyDescent="0.25">
      <c r="A326" s="89">
        <v>2019</v>
      </c>
      <c r="B326" s="89">
        <v>121880</v>
      </c>
      <c r="C326" s="89">
        <v>8</v>
      </c>
      <c r="D326" s="89">
        <v>1</v>
      </c>
      <c r="E326" s="89">
        <v>0</v>
      </c>
      <c r="F326" s="89">
        <v>0</v>
      </c>
      <c r="G326" s="89">
        <v>27</v>
      </c>
      <c r="H326" s="89">
        <v>0</v>
      </c>
      <c r="I326" s="89">
        <v>4</v>
      </c>
      <c r="J326" s="89">
        <v>0</v>
      </c>
      <c r="K326" s="89" t="s">
        <v>810</v>
      </c>
      <c r="L326" s="89" t="s">
        <v>814</v>
      </c>
      <c r="M326" s="89" t="s">
        <v>1142</v>
      </c>
      <c r="N326" s="89">
        <v>81110101</v>
      </c>
      <c r="O326" s="89" t="s">
        <v>1435</v>
      </c>
      <c r="P326" s="92">
        <v>9.0190191111110101E+25</v>
      </c>
      <c r="Q326" s="89">
        <v>555</v>
      </c>
      <c r="R326" s="89">
        <v>555</v>
      </c>
      <c r="S326" s="89">
        <v>555</v>
      </c>
      <c r="T326" s="89">
        <v>555</v>
      </c>
      <c r="U326" s="89">
        <v>555</v>
      </c>
      <c r="V326" s="89">
        <v>555</v>
      </c>
      <c r="W326" s="89">
        <v>555</v>
      </c>
      <c r="X326" s="89">
        <v>555</v>
      </c>
      <c r="Y326" s="89">
        <v>555</v>
      </c>
      <c r="Z326" s="89">
        <v>555</v>
      </c>
      <c r="AA326" s="89">
        <v>555</v>
      </c>
      <c r="AB326" s="89">
        <v>73</v>
      </c>
      <c r="AC326" s="89">
        <v>63</v>
      </c>
      <c r="AD326" s="89">
        <v>71.400000000000006</v>
      </c>
      <c r="AE326" s="89">
        <v>50.5</v>
      </c>
      <c r="AF326" s="89">
        <v>29</v>
      </c>
      <c r="AG326" s="89">
        <v>65</v>
      </c>
      <c r="AH326" s="89">
        <v>20</v>
      </c>
      <c r="AI326" s="89">
        <v>72</v>
      </c>
      <c r="AJ326" s="89">
        <v>60</v>
      </c>
      <c r="AK326" s="89">
        <v>75</v>
      </c>
      <c r="AL326" s="89">
        <v>76.3</v>
      </c>
      <c r="AM326" s="89">
        <v>73.900000000000006</v>
      </c>
      <c r="AN326" s="89">
        <v>90</v>
      </c>
      <c r="AO326" s="89">
        <v>70</v>
      </c>
      <c r="AP326" s="89">
        <v>100</v>
      </c>
      <c r="AQ326" s="89">
        <v>100</v>
      </c>
      <c r="AR326" s="89" t="s">
        <v>133</v>
      </c>
      <c r="AS326" s="89" t="s">
        <v>133</v>
      </c>
      <c r="AT326" s="89" t="s">
        <v>823</v>
      </c>
      <c r="AU326" s="89" t="s">
        <v>819</v>
      </c>
      <c r="AV326" s="89" t="s">
        <v>133</v>
      </c>
      <c r="AW326" s="89" t="s">
        <v>133</v>
      </c>
      <c r="AX326" s="89" t="s">
        <v>819</v>
      </c>
      <c r="AY326" s="89" t="s">
        <v>817</v>
      </c>
      <c r="AZ326" s="89" t="s">
        <v>817</v>
      </c>
    </row>
    <row r="327" spans="1:52" ht="12.75" customHeight="1" x14ac:dyDescent="0.25">
      <c r="A327" s="89">
        <v>2019</v>
      </c>
      <c r="B327" s="89">
        <v>88399</v>
      </c>
      <c r="C327" s="89">
        <v>8</v>
      </c>
      <c r="D327" s="89">
        <v>1</v>
      </c>
      <c r="E327" s="89">
        <v>0</v>
      </c>
      <c r="F327" s="89">
        <v>0</v>
      </c>
      <c r="G327" s="89">
        <v>27</v>
      </c>
      <c r="H327" s="89">
        <v>5</v>
      </c>
      <c r="I327" s="89">
        <v>3</v>
      </c>
      <c r="J327" s="89">
        <v>0</v>
      </c>
      <c r="K327" s="89" t="s">
        <v>810</v>
      </c>
      <c r="L327" s="89" t="s">
        <v>820</v>
      </c>
      <c r="M327" s="89" t="s">
        <v>1436</v>
      </c>
      <c r="N327" s="89">
        <v>81111011</v>
      </c>
      <c r="O327" s="89" t="s">
        <v>1437</v>
      </c>
      <c r="P327" s="92">
        <v>8.1911119111118104E+26</v>
      </c>
      <c r="Q327" s="89">
        <v>555</v>
      </c>
      <c r="R327" s="89">
        <v>555</v>
      </c>
      <c r="S327" s="89">
        <v>555</v>
      </c>
      <c r="T327" s="89">
        <v>555</v>
      </c>
      <c r="U327" s="89">
        <v>555</v>
      </c>
      <c r="V327" s="89">
        <v>555</v>
      </c>
      <c r="W327" s="89">
        <v>555</v>
      </c>
      <c r="X327" s="89">
        <v>555</v>
      </c>
      <c r="Y327" s="89">
        <v>555</v>
      </c>
      <c r="Z327" s="89">
        <v>555</v>
      </c>
      <c r="AA327" s="89">
        <v>555</v>
      </c>
      <c r="AB327" s="89">
        <v>73.7</v>
      </c>
      <c r="AC327" s="89">
        <v>72.400000000000006</v>
      </c>
      <c r="AD327" s="89">
        <v>85.7</v>
      </c>
      <c r="AE327" s="89">
        <v>52.5</v>
      </c>
      <c r="AF327" s="89">
        <v>34</v>
      </c>
      <c r="AG327" s="89">
        <v>90</v>
      </c>
      <c r="AH327" s="89">
        <v>20</v>
      </c>
      <c r="AI327" s="89">
        <v>71</v>
      </c>
      <c r="AJ327" s="89">
        <v>55</v>
      </c>
      <c r="AK327" s="89">
        <v>75</v>
      </c>
      <c r="AL327" s="89">
        <v>74.099999999999994</v>
      </c>
      <c r="AM327" s="89">
        <v>78.900000000000006</v>
      </c>
      <c r="AN327" s="89">
        <v>46.7</v>
      </c>
      <c r="AO327" s="89">
        <v>20</v>
      </c>
      <c r="AP327" s="89">
        <v>20</v>
      </c>
      <c r="AQ327" s="89">
        <v>100</v>
      </c>
      <c r="AR327" s="89" t="s">
        <v>819</v>
      </c>
      <c r="AS327" s="89" t="s">
        <v>133</v>
      </c>
      <c r="AT327" s="89" t="s">
        <v>819</v>
      </c>
      <c r="AU327" s="89" t="s">
        <v>823</v>
      </c>
      <c r="AV327" s="89" t="s">
        <v>819</v>
      </c>
      <c r="AW327" s="89" t="s">
        <v>819</v>
      </c>
      <c r="AX327" s="89" t="s">
        <v>823</v>
      </c>
      <c r="AY327" s="89" t="s">
        <v>818</v>
      </c>
      <c r="AZ327" s="89" t="s">
        <v>817</v>
      </c>
    </row>
    <row r="328" spans="1:52" ht="12.75" customHeight="1" x14ac:dyDescent="0.25">
      <c r="A328" s="89">
        <v>2019</v>
      </c>
      <c r="B328" s="89">
        <v>88399</v>
      </c>
      <c r="C328" s="89">
        <v>8</v>
      </c>
      <c r="D328" s="89">
        <v>1</v>
      </c>
      <c r="E328" s="89">
        <v>0</v>
      </c>
      <c r="F328" s="89">
        <v>0</v>
      </c>
      <c r="G328" s="89">
        <v>27</v>
      </c>
      <c r="H328" s="89">
        <v>5</v>
      </c>
      <c r="I328" s="89">
        <v>3</v>
      </c>
      <c r="J328" s="89">
        <v>0</v>
      </c>
      <c r="K328" s="89" t="s">
        <v>810</v>
      </c>
      <c r="L328" s="89" t="s">
        <v>820</v>
      </c>
      <c r="M328" s="89" t="s">
        <v>1438</v>
      </c>
      <c r="N328" s="89">
        <v>81110001</v>
      </c>
      <c r="O328" s="89" t="s">
        <v>1439</v>
      </c>
      <c r="P328" s="92">
        <v>8.1911119111018103E+26</v>
      </c>
      <c r="Q328" s="89">
        <v>555</v>
      </c>
      <c r="R328" s="89">
        <v>555</v>
      </c>
      <c r="S328" s="89">
        <v>555</v>
      </c>
      <c r="T328" s="89">
        <v>555</v>
      </c>
      <c r="U328" s="89">
        <v>555</v>
      </c>
      <c r="V328" s="89">
        <v>555</v>
      </c>
      <c r="W328" s="89">
        <v>555</v>
      </c>
      <c r="X328" s="89">
        <v>555</v>
      </c>
      <c r="Y328" s="89">
        <v>555</v>
      </c>
      <c r="Z328" s="89">
        <v>555</v>
      </c>
      <c r="AA328" s="89">
        <v>333</v>
      </c>
      <c r="AB328" s="89">
        <v>73.8</v>
      </c>
      <c r="AC328" s="89">
        <v>54.9</v>
      </c>
      <c r="AD328" s="89">
        <v>57.1</v>
      </c>
      <c r="AE328" s="89">
        <v>51.5</v>
      </c>
      <c r="AF328" s="89">
        <v>25</v>
      </c>
      <c r="AG328" s="89">
        <v>45</v>
      </c>
      <c r="AH328" s="89">
        <v>20</v>
      </c>
      <c r="AI328" s="89">
        <v>78</v>
      </c>
      <c r="AJ328" s="89">
        <v>90</v>
      </c>
      <c r="AK328" s="89">
        <v>75</v>
      </c>
      <c r="AL328" s="89">
        <v>80.099999999999994</v>
      </c>
      <c r="AM328" s="89">
        <v>84.2</v>
      </c>
      <c r="AN328" s="89">
        <v>56.7</v>
      </c>
      <c r="AO328" s="89">
        <v>100</v>
      </c>
      <c r="AP328" s="89">
        <v>70</v>
      </c>
      <c r="AQ328" s="89">
        <v>0</v>
      </c>
      <c r="AR328" s="89" t="s">
        <v>133</v>
      </c>
      <c r="AS328" s="89" t="s">
        <v>817</v>
      </c>
      <c r="AT328" s="89" t="s">
        <v>823</v>
      </c>
      <c r="AU328" s="89" t="s">
        <v>819</v>
      </c>
      <c r="AV328" s="89" t="s">
        <v>819</v>
      </c>
      <c r="AW328" s="89" t="s">
        <v>133</v>
      </c>
      <c r="AX328" s="89" t="s">
        <v>818</v>
      </c>
      <c r="AY328" s="89" t="s">
        <v>817</v>
      </c>
      <c r="AZ328" s="89" t="s">
        <v>817</v>
      </c>
    </row>
    <row r="329" spans="1:52" ht="12.75" customHeight="1" x14ac:dyDescent="0.25">
      <c r="A329" s="89">
        <v>2019</v>
      </c>
      <c r="B329" s="89">
        <v>121884</v>
      </c>
      <c r="C329" s="89">
        <v>8</v>
      </c>
      <c r="D329" s="89">
        <v>1</v>
      </c>
      <c r="E329" s="89">
        <v>0</v>
      </c>
      <c r="F329" s="89">
        <v>0</v>
      </c>
      <c r="G329" s="89">
        <v>27</v>
      </c>
      <c r="H329" s="89">
        <v>1</v>
      </c>
      <c r="I329" s="89">
        <v>3</v>
      </c>
      <c r="J329" s="89">
        <v>0</v>
      </c>
      <c r="K329" s="89" t="s">
        <v>810</v>
      </c>
      <c r="L329" s="89" t="s">
        <v>851</v>
      </c>
      <c r="M329" s="89" t="s">
        <v>1259</v>
      </c>
      <c r="N329" s="89">
        <v>81101111</v>
      </c>
      <c r="O329" s="89" t="s">
        <v>1440</v>
      </c>
      <c r="P329" s="92">
        <v>1.11010110111118E+25</v>
      </c>
      <c r="Q329" s="89">
        <v>555</v>
      </c>
      <c r="R329" s="89">
        <v>555</v>
      </c>
      <c r="S329" s="89">
        <v>555</v>
      </c>
      <c r="T329" s="89">
        <v>555</v>
      </c>
      <c r="U329" s="89">
        <v>555</v>
      </c>
      <c r="V329" s="89">
        <v>555</v>
      </c>
      <c r="W329" s="89">
        <v>555</v>
      </c>
      <c r="X329" s="89">
        <v>555</v>
      </c>
      <c r="Y329" s="89">
        <v>555</v>
      </c>
      <c r="Z329" s="89">
        <v>555</v>
      </c>
      <c r="AA329" s="89">
        <v>555</v>
      </c>
      <c r="AB329" s="89">
        <v>74.5</v>
      </c>
      <c r="AC329" s="89">
        <v>66</v>
      </c>
      <c r="AD329" s="89">
        <v>85.7</v>
      </c>
      <c r="AE329" s="89">
        <v>36.5</v>
      </c>
      <c r="AF329" s="89">
        <v>15</v>
      </c>
      <c r="AG329" s="89">
        <v>75</v>
      </c>
      <c r="AH329" s="89">
        <v>0</v>
      </c>
      <c r="AI329" s="89">
        <v>58</v>
      </c>
      <c r="AJ329" s="89">
        <v>90</v>
      </c>
      <c r="AK329" s="89">
        <v>50</v>
      </c>
      <c r="AL329" s="89">
        <v>77.3</v>
      </c>
      <c r="AM329" s="89">
        <v>78.3</v>
      </c>
      <c r="AN329" s="89">
        <v>71.7</v>
      </c>
      <c r="AO329" s="89">
        <v>65</v>
      </c>
      <c r="AP329" s="89">
        <v>100</v>
      </c>
      <c r="AQ329" s="89">
        <v>50</v>
      </c>
      <c r="AR329" s="89" t="s">
        <v>133</v>
      </c>
      <c r="AS329" s="89" t="s">
        <v>133</v>
      </c>
      <c r="AT329" s="89" t="s">
        <v>823</v>
      </c>
      <c r="AU329" s="89" t="s">
        <v>819</v>
      </c>
      <c r="AV329" s="89" t="s">
        <v>819</v>
      </c>
      <c r="AW329" s="89" t="s">
        <v>823</v>
      </c>
      <c r="AX329" s="89" t="s">
        <v>819</v>
      </c>
      <c r="AY329" s="89" t="s">
        <v>817</v>
      </c>
      <c r="AZ329" s="89" t="s">
        <v>817</v>
      </c>
    </row>
    <row r="330" spans="1:52" ht="12.75" customHeight="1" x14ac:dyDescent="0.25">
      <c r="A330" s="89">
        <v>2019</v>
      </c>
      <c r="B330" s="89">
        <v>1181819</v>
      </c>
      <c r="C330" s="89">
        <v>8</v>
      </c>
      <c r="D330" s="89">
        <v>1</v>
      </c>
      <c r="E330" s="89">
        <v>0</v>
      </c>
      <c r="F330" s="89">
        <v>0</v>
      </c>
      <c r="G330" s="89">
        <v>27</v>
      </c>
      <c r="H330" s="89">
        <v>0</v>
      </c>
      <c r="I330" s="89">
        <v>2</v>
      </c>
      <c r="J330" s="89">
        <v>0</v>
      </c>
      <c r="K330" s="89" t="s">
        <v>810</v>
      </c>
      <c r="L330" s="89" t="s">
        <v>829</v>
      </c>
      <c r="M330" s="89" t="s">
        <v>1441</v>
      </c>
      <c r="N330" s="89">
        <v>81100111</v>
      </c>
      <c r="O330" s="89" t="s">
        <v>1442</v>
      </c>
      <c r="P330" s="92">
        <v>1.11110111111111E+25</v>
      </c>
      <c r="Q330" s="89">
        <v>555</v>
      </c>
      <c r="R330" s="89">
        <v>555</v>
      </c>
      <c r="S330" s="89">
        <v>555</v>
      </c>
      <c r="T330" s="89">
        <v>555</v>
      </c>
      <c r="U330" s="89">
        <v>555</v>
      </c>
      <c r="V330" s="89">
        <v>555</v>
      </c>
      <c r="W330" s="89">
        <v>555</v>
      </c>
      <c r="X330" s="89">
        <v>555</v>
      </c>
      <c r="Y330" s="89">
        <v>555</v>
      </c>
      <c r="Z330" s="89">
        <v>555</v>
      </c>
      <c r="AA330" s="89">
        <v>555</v>
      </c>
      <c r="AB330" s="89">
        <v>75.099999999999994</v>
      </c>
      <c r="AC330" s="89">
        <v>60</v>
      </c>
      <c r="AD330" s="89">
        <v>71.400000000000006</v>
      </c>
      <c r="AE330" s="89">
        <v>43</v>
      </c>
      <c r="AF330" s="89">
        <v>50</v>
      </c>
      <c r="AG330" s="89">
        <v>90</v>
      </c>
      <c r="AH330" s="89">
        <v>40</v>
      </c>
      <c r="AI330" s="89">
        <v>36</v>
      </c>
      <c r="AJ330" s="89">
        <v>80</v>
      </c>
      <c r="AK330" s="89">
        <v>25</v>
      </c>
      <c r="AL330" s="89">
        <v>80.099999999999994</v>
      </c>
      <c r="AM330" s="89">
        <v>84</v>
      </c>
      <c r="AN330" s="89">
        <v>58.3</v>
      </c>
      <c r="AO330" s="89">
        <v>50</v>
      </c>
      <c r="AP330" s="89">
        <v>25</v>
      </c>
      <c r="AQ330" s="89">
        <v>100</v>
      </c>
      <c r="AR330" s="89" t="s">
        <v>818</v>
      </c>
      <c r="AS330" s="89" t="s">
        <v>133</v>
      </c>
      <c r="AT330" s="89" t="s">
        <v>133</v>
      </c>
      <c r="AU330" s="89" t="s">
        <v>817</v>
      </c>
      <c r="AV330" s="89" t="s">
        <v>819</v>
      </c>
      <c r="AW330" s="89" t="s">
        <v>133</v>
      </c>
      <c r="AX330" s="89" t="s">
        <v>819</v>
      </c>
      <c r="AY330" s="89" t="s">
        <v>817</v>
      </c>
      <c r="AZ330" s="89" t="s">
        <v>133</v>
      </c>
    </row>
    <row r="331" spans="1:52" ht="12.75" customHeight="1" x14ac:dyDescent="0.25">
      <c r="A331" s="89">
        <v>2019</v>
      </c>
      <c r="B331" s="89">
        <v>121880</v>
      </c>
      <c r="C331" s="89">
        <v>8</v>
      </c>
      <c r="D331" s="89">
        <v>1</v>
      </c>
      <c r="E331" s="89">
        <v>0</v>
      </c>
      <c r="F331" s="89">
        <v>0</v>
      </c>
      <c r="G331" s="89">
        <v>27</v>
      </c>
      <c r="H331" s="89">
        <v>0</v>
      </c>
      <c r="I331" s="89">
        <v>4</v>
      </c>
      <c r="J331" s="89">
        <v>0</v>
      </c>
      <c r="K331" s="89" t="s">
        <v>810</v>
      </c>
      <c r="L331" s="89" t="s">
        <v>814</v>
      </c>
      <c r="M331" s="89" t="s">
        <v>1443</v>
      </c>
      <c r="N331" s="89">
        <v>81100101</v>
      </c>
      <c r="O331" s="89" t="s">
        <v>1444</v>
      </c>
      <c r="P331" s="92">
        <v>1.9119019111111101E+26</v>
      </c>
      <c r="Q331" s="89">
        <v>555</v>
      </c>
      <c r="R331" s="89">
        <v>555</v>
      </c>
      <c r="S331" s="89">
        <v>555</v>
      </c>
      <c r="T331" s="89">
        <v>555</v>
      </c>
      <c r="U331" s="89">
        <v>555</v>
      </c>
      <c r="V331" s="89">
        <v>555</v>
      </c>
      <c r="W331" s="89">
        <v>333</v>
      </c>
      <c r="X331" s="89">
        <v>555</v>
      </c>
      <c r="Y331" s="89">
        <v>555</v>
      </c>
      <c r="Z331" s="89">
        <v>555</v>
      </c>
      <c r="AA331" s="89">
        <v>555</v>
      </c>
      <c r="AB331" s="89">
        <v>77.7</v>
      </c>
      <c r="AC331" s="89">
        <v>45.1</v>
      </c>
      <c r="AD331" s="89">
        <v>57.1</v>
      </c>
      <c r="AE331" s="89">
        <v>27</v>
      </c>
      <c r="AF331" s="89">
        <v>0</v>
      </c>
      <c r="AG331" s="89">
        <v>0</v>
      </c>
      <c r="AH331" s="89">
        <v>0</v>
      </c>
      <c r="AI331" s="89">
        <v>54</v>
      </c>
      <c r="AJ331" s="89">
        <v>70</v>
      </c>
      <c r="AK331" s="89">
        <v>50</v>
      </c>
      <c r="AL331" s="89">
        <v>88.5</v>
      </c>
      <c r="AM331" s="89">
        <v>87</v>
      </c>
      <c r="AN331" s="89">
        <v>96.7</v>
      </c>
      <c r="AO331" s="89">
        <v>100</v>
      </c>
      <c r="AP331" s="89">
        <v>90</v>
      </c>
      <c r="AQ331" s="89">
        <v>100</v>
      </c>
      <c r="AR331" s="89" t="s">
        <v>133</v>
      </c>
      <c r="AS331" s="89" t="s">
        <v>133</v>
      </c>
      <c r="AT331" s="89" t="s">
        <v>133</v>
      </c>
      <c r="AU331" s="89" t="s">
        <v>819</v>
      </c>
      <c r="AV331" s="89" t="s">
        <v>819</v>
      </c>
      <c r="AW331" s="89" t="s">
        <v>133</v>
      </c>
      <c r="AX331" s="89" t="s">
        <v>818</v>
      </c>
      <c r="AY331" s="89" t="s">
        <v>817</v>
      </c>
      <c r="AZ331" s="89" t="s">
        <v>817</v>
      </c>
    </row>
    <row r="332" spans="1:52" ht="12.75" customHeight="1" x14ac:dyDescent="0.25">
      <c r="A332" s="89">
        <v>2019</v>
      </c>
      <c r="B332" s="89">
        <v>1319229</v>
      </c>
      <c r="C332" s="89">
        <v>8</v>
      </c>
      <c r="D332" s="89">
        <v>1</v>
      </c>
      <c r="E332" s="89">
        <v>0</v>
      </c>
      <c r="F332" s="89">
        <v>0</v>
      </c>
      <c r="G332" s="89">
        <v>27</v>
      </c>
      <c r="H332" s="89">
        <v>3</v>
      </c>
      <c r="I332" s="89">
        <v>4</v>
      </c>
      <c r="J332" s="89">
        <v>0</v>
      </c>
      <c r="K332" s="89" t="s">
        <v>810</v>
      </c>
      <c r="L332" s="89" t="s">
        <v>824</v>
      </c>
      <c r="M332" s="89" t="s">
        <v>1445</v>
      </c>
      <c r="N332" s="89">
        <v>81100111</v>
      </c>
      <c r="O332" s="89" t="s">
        <v>1446</v>
      </c>
      <c r="P332" s="92">
        <v>8.1010111911189103E+26</v>
      </c>
      <c r="Q332" s="89">
        <v>555</v>
      </c>
      <c r="R332" s="89">
        <v>555</v>
      </c>
      <c r="S332" s="89">
        <v>555</v>
      </c>
      <c r="T332" s="89">
        <v>555</v>
      </c>
      <c r="U332" s="89">
        <v>555</v>
      </c>
      <c r="V332" s="89">
        <v>555</v>
      </c>
      <c r="W332" s="89">
        <v>555</v>
      </c>
      <c r="X332" s="89">
        <v>555</v>
      </c>
      <c r="Y332" s="89">
        <v>555</v>
      </c>
      <c r="Z332" s="89">
        <v>666</v>
      </c>
      <c r="AA332" s="89">
        <v>555</v>
      </c>
      <c r="AB332" s="89">
        <v>78.3</v>
      </c>
      <c r="AC332" s="89">
        <v>70</v>
      </c>
      <c r="AD332" s="89">
        <v>71.400000000000006</v>
      </c>
      <c r="AE332" s="89">
        <v>68</v>
      </c>
      <c r="AF332" s="89">
        <v>85</v>
      </c>
      <c r="AG332" s="89">
        <v>65</v>
      </c>
      <c r="AH332" s="89">
        <v>90</v>
      </c>
      <c r="AI332" s="89">
        <v>51</v>
      </c>
      <c r="AJ332" s="89">
        <v>55</v>
      </c>
      <c r="AK332" s="89">
        <v>50</v>
      </c>
      <c r="AL332" s="89">
        <v>81</v>
      </c>
      <c r="AM332" s="89">
        <v>90</v>
      </c>
      <c r="AN332" s="89">
        <v>30</v>
      </c>
      <c r="AO332" s="89">
        <v>50</v>
      </c>
      <c r="AP332" s="89">
        <v>0</v>
      </c>
      <c r="AQ332" s="89">
        <v>10</v>
      </c>
      <c r="AR332" s="89" t="s">
        <v>133</v>
      </c>
      <c r="AS332" s="89" t="s">
        <v>133</v>
      </c>
      <c r="AT332" s="89" t="s">
        <v>819</v>
      </c>
      <c r="AU332" s="89" t="s">
        <v>819</v>
      </c>
      <c r="AV332" s="89" t="s">
        <v>819</v>
      </c>
      <c r="AW332" s="89" t="s">
        <v>133</v>
      </c>
      <c r="AX332" s="89" t="s">
        <v>819</v>
      </c>
      <c r="AY332" s="89" t="s">
        <v>817</v>
      </c>
      <c r="AZ332" s="89" t="s">
        <v>818</v>
      </c>
    </row>
    <row r="333" spans="1:52" ht="12.75" customHeight="1" x14ac:dyDescent="0.25">
      <c r="A333" s="89">
        <v>2019</v>
      </c>
      <c r="B333" s="89">
        <v>121884</v>
      </c>
      <c r="C333" s="89">
        <v>8</v>
      </c>
      <c r="D333" s="89">
        <v>1</v>
      </c>
      <c r="E333" s="89">
        <v>0</v>
      </c>
      <c r="F333" s="89">
        <v>0</v>
      </c>
      <c r="G333" s="89">
        <v>27</v>
      </c>
      <c r="H333" s="89">
        <v>1</v>
      </c>
      <c r="I333" s="89">
        <v>3</v>
      </c>
      <c r="J333" s="89">
        <v>0</v>
      </c>
      <c r="K333" s="89" t="s">
        <v>810</v>
      </c>
      <c r="L333" s="89" t="s">
        <v>851</v>
      </c>
      <c r="M333" s="89" t="s">
        <v>961</v>
      </c>
      <c r="N333" s="89">
        <v>81111111</v>
      </c>
      <c r="O333" s="89" t="s">
        <v>1447</v>
      </c>
      <c r="P333" s="92">
        <v>1.1111110111118101E+24</v>
      </c>
      <c r="Q333" s="89">
        <v>555</v>
      </c>
      <c r="R333" s="89">
        <v>555</v>
      </c>
      <c r="S333" s="89">
        <v>555</v>
      </c>
      <c r="T333" s="89">
        <v>555</v>
      </c>
      <c r="U333" s="89">
        <v>555</v>
      </c>
      <c r="V333" s="89">
        <v>555</v>
      </c>
      <c r="W333" s="89">
        <v>555</v>
      </c>
      <c r="X333" s="89">
        <v>555</v>
      </c>
      <c r="Y333" s="89">
        <v>555</v>
      </c>
      <c r="Z333" s="89">
        <v>555</v>
      </c>
      <c r="AA333" s="89">
        <v>555</v>
      </c>
      <c r="AB333" s="89">
        <v>79.599999999999994</v>
      </c>
      <c r="AC333" s="89">
        <v>89.8</v>
      </c>
      <c r="AD333" s="89">
        <v>100</v>
      </c>
      <c r="AE333" s="89">
        <v>74.5</v>
      </c>
      <c r="AF333" s="89">
        <v>91</v>
      </c>
      <c r="AG333" s="89">
        <v>75</v>
      </c>
      <c r="AH333" s="89">
        <v>95</v>
      </c>
      <c r="AI333" s="89">
        <v>58</v>
      </c>
      <c r="AJ333" s="89">
        <v>90</v>
      </c>
      <c r="AK333" s="89">
        <v>50</v>
      </c>
      <c r="AL333" s="89">
        <v>76.2</v>
      </c>
      <c r="AM333" s="89">
        <v>82.6</v>
      </c>
      <c r="AN333" s="89">
        <v>40</v>
      </c>
      <c r="AO333" s="89">
        <v>40</v>
      </c>
      <c r="AP333" s="89">
        <v>30</v>
      </c>
      <c r="AQ333" s="89">
        <v>50</v>
      </c>
      <c r="AR333" s="89" t="s">
        <v>817</v>
      </c>
      <c r="AS333" s="89" t="s">
        <v>133</v>
      </c>
      <c r="AT333" s="89" t="s">
        <v>133</v>
      </c>
      <c r="AU333" s="89" t="s">
        <v>817</v>
      </c>
      <c r="AV333" s="89" t="s">
        <v>819</v>
      </c>
      <c r="AW333" s="89" t="s">
        <v>823</v>
      </c>
      <c r="AX333" s="89" t="s">
        <v>823</v>
      </c>
      <c r="AY333" s="89" t="s">
        <v>817</v>
      </c>
      <c r="AZ333" s="89" t="s">
        <v>133</v>
      </c>
    </row>
    <row r="334" spans="1:52" ht="12.75" customHeight="1" x14ac:dyDescent="0.25">
      <c r="A334" s="89">
        <v>2019</v>
      </c>
      <c r="B334" s="89">
        <v>88399</v>
      </c>
      <c r="C334" s="89">
        <v>8</v>
      </c>
      <c r="D334" s="89">
        <v>1</v>
      </c>
      <c r="E334" s="89">
        <v>0</v>
      </c>
      <c r="F334" s="89">
        <v>0</v>
      </c>
      <c r="G334" s="89">
        <v>27</v>
      </c>
      <c r="H334" s="89">
        <v>5</v>
      </c>
      <c r="I334" s="89">
        <v>3</v>
      </c>
      <c r="J334" s="89">
        <v>0</v>
      </c>
      <c r="K334" s="89" t="s">
        <v>810</v>
      </c>
      <c r="L334" s="89" t="s">
        <v>820</v>
      </c>
      <c r="M334" s="89" t="s">
        <v>885</v>
      </c>
      <c r="N334" s="89">
        <v>81111111</v>
      </c>
      <c r="O334" s="89" t="s">
        <v>1448</v>
      </c>
      <c r="P334" s="92">
        <v>8.1911119111117994E+26</v>
      </c>
      <c r="Q334" s="89">
        <v>555</v>
      </c>
      <c r="R334" s="89">
        <v>555</v>
      </c>
      <c r="S334" s="89">
        <v>555</v>
      </c>
      <c r="T334" s="89">
        <v>555</v>
      </c>
      <c r="U334" s="89">
        <v>555</v>
      </c>
      <c r="V334" s="89">
        <v>555</v>
      </c>
      <c r="W334" s="89">
        <v>555</v>
      </c>
      <c r="X334" s="89">
        <v>555</v>
      </c>
      <c r="Y334" s="89">
        <v>555</v>
      </c>
      <c r="Z334" s="89">
        <v>555</v>
      </c>
      <c r="AA334" s="89">
        <v>555</v>
      </c>
      <c r="AB334" s="89">
        <v>87.7</v>
      </c>
      <c r="AC334" s="89">
        <v>84.8</v>
      </c>
      <c r="AD334" s="89">
        <v>100</v>
      </c>
      <c r="AE334" s="89">
        <v>62</v>
      </c>
      <c r="AF334" s="89">
        <v>68</v>
      </c>
      <c r="AG334" s="89">
        <v>80</v>
      </c>
      <c r="AH334" s="89">
        <v>65</v>
      </c>
      <c r="AI334" s="89">
        <v>56</v>
      </c>
      <c r="AJ334" s="89">
        <v>80</v>
      </c>
      <c r="AK334" s="89">
        <v>50</v>
      </c>
      <c r="AL334" s="89">
        <v>88.6</v>
      </c>
      <c r="AM334" s="89">
        <v>89.5</v>
      </c>
      <c r="AN334" s="89">
        <v>83.3</v>
      </c>
      <c r="AO334" s="89">
        <v>80</v>
      </c>
      <c r="AP334" s="89">
        <v>70</v>
      </c>
      <c r="AQ334" s="89">
        <v>100</v>
      </c>
      <c r="AR334" s="89" t="s">
        <v>817</v>
      </c>
      <c r="AS334" s="89" t="s">
        <v>819</v>
      </c>
      <c r="AT334" s="89" t="s">
        <v>133</v>
      </c>
      <c r="AU334" s="89" t="s">
        <v>819</v>
      </c>
      <c r="AV334" s="89" t="s">
        <v>819</v>
      </c>
      <c r="AW334" s="89" t="s">
        <v>819</v>
      </c>
      <c r="AX334" s="89" t="s">
        <v>818</v>
      </c>
      <c r="AY334" s="89" t="s">
        <v>817</v>
      </c>
      <c r="AZ334" s="89" t="s">
        <v>817</v>
      </c>
    </row>
    <row r="335" spans="1:52" ht="12.75" customHeight="1" x14ac:dyDescent="0.25">
      <c r="A335" s="89">
        <v>2019</v>
      </c>
      <c r="B335" s="89">
        <v>88399</v>
      </c>
      <c r="C335" s="89">
        <v>8</v>
      </c>
      <c r="D335" s="89">
        <v>1</v>
      </c>
      <c r="E335" s="89">
        <v>0</v>
      </c>
      <c r="F335" s="89">
        <v>0</v>
      </c>
      <c r="G335" s="89">
        <v>27</v>
      </c>
      <c r="H335" s="89">
        <v>5</v>
      </c>
      <c r="I335" s="89">
        <v>3</v>
      </c>
      <c r="J335" s="89">
        <v>0</v>
      </c>
      <c r="K335" s="89" t="s">
        <v>810</v>
      </c>
      <c r="L335" s="89" t="s">
        <v>820</v>
      </c>
      <c r="P335" s="92"/>
      <c r="Q335" s="89">
        <v>222</v>
      </c>
      <c r="R335" s="89">
        <v>222</v>
      </c>
      <c r="S335" s="89">
        <v>222</v>
      </c>
      <c r="T335" s="89">
        <v>222</v>
      </c>
      <c r="U335" s="89">
        <v>222</v>
      </c>
      <c r="V335" s="89">
        <v>222</v>
      </c>
      <c r="W335" s="89">
        <v>222</v>
      </c>
      <c r="X335" s="89">
        <v>222</v>
      </c>
      <c r="Y335" s="89">
        <v>222</v>
      </c>
      <c r="Z335" s="89">
        <v>222</v>
      </c>
      <c r="AA335" s="89">
        <v>222</v>
      </c>
    </row>
    <row r="336" spans="1:52" ht="12.75" customHeight="1" x14ac:dyDescent="0.25">
      <c r="A336" s="89">
        <v>2019</v>
      </c>
      <c r="B336" s="89">
        <v>88399</v>
      </c>
      <c r="C336" s="89">
        <v>8</v>
      </c>
      <c r="D336" s="89">
        <v>1</v>
      </c>
      <c r="E336" s="89">
        <v>0</v>
      </c>
      <c r="F336" s="89">
        <v>0</v>
      </c>
      <c r="G336" s="89">
        <v>27</v>
      </c>
      <c r="H336" s="89">
        <v>5</v>
      </c>
      <c r="I336" s="89">
        <v>3</v>
      </c>
      <c r="J336" s="89">
        <v>0</v>
      </c>
      <c r="K336" s="89" t="s">
        <v>810</v>
      </c>
      <c r="L336" s="89" t="s">
        <v>820</v>
      </c>
      <c r="P336" s="92"/>
      <c r="Q336" s="89">
        <v>222</v>
      </c>
      <c r="R336" s="89">
        <v>222</v>
      </c>
      <c r="S336" s="89">
        <v>222</v>
      </c>
      <c r="T336" s="89">
        <v>222</v>
      </c>
      <c r="U336" s="89">
        <v>222</v>
      </c>
      <c r="V336" s="89">
        <v>222</v>
      </c>
      <c r="W336" s="89">
        <v>222</v>
      </c>
      <c r="X336" s="89">
        <v>222</v>
      </c>
      <c r="Y336" s="89">
        <v>222</v>
      </c>
      <c r="Z336" s="89">
        <v>222</v>
      </c>
      <c r="AA336" s="89">
        <v>222</v>
      </c>
    </row>
    <row r="337" spans="1:27" ht="12.75" customHeight="1" x14ac:dyDescent="0.25">
      <c r="A337" s="89">
        <v>2019</v>
      </c>
      <c r="B337" s="89">
        <v>88399</v>
      </c>
      <c r="C337" s="89">
        <v>8</v>
      </c>
      <c r="D337" s="89">
        <v>1</v>
      </c>
      <c r="E337" s="89">
        <v>0</v>
      </c>
      <c r="F337" s="89">
        <v>0</v>
      </c>
      <c r="G337" s="89">
        <v>27</v>
      </c>
      <c r="H337" s="89">
        <v>5</v>
      </c>
      <c r="I337" s="89">
        <v>3</v>
      </c>
      <c r="J337" s="89">
        <v>0</v>
      </c>
      <c r="K337" s="89" t="s">
        <v>810</v>
      </c>
      <c r="L337" s="89" t="s">
        <v>820</v>
      </c>
      <c r="P337" s="92"/>
      <c r="Q337" s="89">
        <v>222</v>
      </c>
      <c r="R337" s="89">
        <v>222</v>
      </c>
      <c r="S337" s="89">
        <v>222</v>
      </c>
      <c r="T337" s="89">
        <v>222</v>
      </c>
      <c r="U337" s="89">
        <v>222</v>
      </c>
      <c r="V337" s="89">
        <v>222</v>
      </c>
      <c r="W337" s="89">
        <v>222</v>
      </c>
      <c r="X337" s="89">
        <v>222</v>
      </c>
      <c r="Y337" s="89">
        <v>222</v>
      </c>
      <c r="Z337" s="89">
        <v>222</v>
      </c>
      <c r="AA337" s="89">
        <v>222</v>
      </c>
    </row>
    <row r="338" spans="1:27" ht="12.75" customHeight="1" x14ac:dyDescent="0.25">
      <c r="A338" s="89">
        <v>2019</v>
      </c>
      <c r="B338" s="89">
        <v>88399</v>
      </c>
      <c r="C338" s="89">
        <v>8</v>
      </c>
      <c r="D338" s="89">
        <v>1</v>
      </c>
      <c r="E338" s="89">
        <v>0</v>
      </c>
      <c r="F338" s="89">
        <v>0</v>
      </c>
      <c r="G338" s="89">
        <v>27</v>
      </c>
      <c r="H338" s="89">
        <v>5</v>
      </c>
      <c r="I338" s="89">
        <v>3</v>
      </c>
      <c r="J338" s="89">
        <v>0</v>
      </c>
      <c r="K338" s="89" t="s">
        <v>810</v>
      </c>
      <c r="L338" s="89" t="s">
        <v>820</v>
      </c>
      <c r="P338" s="92"/>
      <c r="Q338" s="89">
        <v>222</v>
      </c>
      <c r="R338" s="89">
        <v>222</v>
      </c>
      <c r="S338" s="89">
        <v>222</v>
      </c>
      <c r="T338" s="89">
        <v>222</v>
      </c>
      <c r="U338" s="89">
        <v>222</v>
      </c>
      <c r="V338" s="89">
        <v>222</v>
      </c>
      <c r="W338" s="89">
        <v>222</v>
      </c>
      <c r="X338" s="89">
        <v>222</v>
      </c>
      <c r="Y338" s="89">
        <v>222</v>
      </c>
      <c r="Z338" s="89">
        <v>222</v>
      </c>
      <c r="AA338" s="89">
        <v>222</v>
      </c>
    </row>
    <row r="339" spans="1:27" ht="12.75" customHeight="1" x14ac:dyDescent="0.25">
      <c r="A339" s="89">
        <v>2019</v>
      </c>
      <c r="B339" s="89">
        <v>102499</v>
      </c>
      <c r="C339" s="89">
        <v>8</v>
      </c>
      <c r="D339" s="89">
        <v>1</v>
      </c>
      <c r="E339" s="89">
        <v>0</v>
      </c>
      <c r="F339" s="89">
        <v>0</v>
      </c>
      <c r="G339" s="89">
        <v>27</v>
      </c>
      <c r="H339" s="89">
        <v>1</v>
      </c>
      <c r="I339" s="89">
        <v>5</v>
      </c>
      <c r="J339" s="89">
        <v>0</v>
      </c>
      <c r="K339" s="89" t="s">
        <v>810</v>
      </c>
      <c r="L339" s="89" t="s">
        <v>846</v>
      </c>
      <c r="P339" s="92"/>
      <c r="Q339" s="89">
        <v>222</v>
      </c>
      <c r="R339" s="89">
        <v>222</v>
      </c>
      <c r="S339" s="89">
        <v>222</v>
      </c>
      <c r="T339" s="89">
        <v>222</v>
      </c>
      <c r="U339" s="89">
        <v>222</v>
      </c>
      <c r="V339" s="89">
        <v>222</v>
      </c>
      <c r="W339" s="89">
        <v>222</v>
      </c>
      <c r="X339" s="89">
        <v>222</v>
      </c>
      <c r="Y339" s="89">
        <v>222</v>
      </c>
      <c r="Z339" s="89">
        <v>222</v>
      </c>
      <c r="AA339" s="89">
        <v>222</v>
      </c>
    </row>
    <row r="340" spans="1:27" ht="12.75" customHeight="1" x14ac:dyDescent="0.25">
      <c r="A340" s="89">
        <v>2019</v>
      </c>
      <c r="B340" s="89">
        <v>102499</v>
      </c>
      <c r="C340" s="89">
        <v>8</v>
      </c>
      <c r="D340" s="89">
        <v>1</v>
      </c>
      <c r="E340" s="89">
        <v>0</v>
      </c>
      <c r="F340" s="89">
        <v>0</v>
      </c>
      <c r="G340" s="89">
        <v>27</v>
      </c>
      <c r="H340" s="89">
        <v>1</v>
      </c>
      <c r="I340" s="89">
        <v>5</v>
      </c>
      <c r="J340" s="89">
        <v>0</v>
      </c>
      <c r="K340" s="89" t="s">
        <v>810</v>
      </c>
      <c r="L340" s="89" t="s">
        <v>846</v>
      </c>
      <c r="P340" s="92"/>
      <c r="Q340" s="89">
        <v>222</v>
      </c>
      <c r="R340" s="89">
        <v>222</v>
      </c>
      <c r="S340" s="89">
        <v>222</v>
      </c>
      <c r="T340" s="89">
        <v>222</v>
      </c>
      <c r="U340" s="89">
        <v>222</v>
      </c>
      <c r="V340" s="89">
        <v>222</v>
      </c>
      <c r="W340" s="89">
        <v>222</v>
      </c>
      <c r="X340" s="89">
        <v>222</v>
      </c>
      <c r="Y340" s="89">
        <v>222</v>
      </c>
      <c r="Z340" s="89">
        <v>222</v>
      </c>
      <c r="AA340" s="89">
        <v>222</v>
      </c>
    </row>
    <row r="341" spans="1:27" ht="12.75" customHeight="1" x14ac:dyDescent="0.25">
      <c r="A341" s="89">
        <v>2019</v>
      </c>
      <c r="B341" s="89">
        <v>102499</v>
      </c>
      <c r="C341" s="89">
        <v>8</v>
      </c>
      <c r="D341" s="89">
        <v>1</v>
      </c>
      <c r="E341" s="89">
        <v>0</v>
      </c>
      <c r="F341" s="89">
        <v>0</v>
      </c>
      <c r="G341" s="89">
        <v>27</v>
      </c>
      <c r="H341" s="89">
        <v>1</v>
      </c>
      <c r="I341" s="89">
        <v>5</v>
      </c>
      <c r="J341" s="89">
        <v>0</v>
      </c>
      <c r="K341" s="89" t="s">
        <v>810</v>
      </c>
      <c r="L341" s="89" t="s">
        <v>846</v>
      </c>
      <c r="P341" s="92"/>
      <c r="Q341" s="89">
        <v>222</v>
      </c>
      <c r="R341" s="89">
        <v>222</v>
      </c>
      <c r="S341" s="89">
        <v>222</v>
      </c>
      <c r="T341" s="89">
        <v>222</v>
      </c>
      <c r="U341" s="89">
        <v>222</v>
      </c>
      <c r="V341" s="89">
        <v>222</v>
      </c>
      <c r="W341" s="89">
        <v>222</v>
      </c>
      <c r="X341" s="89">
        <v>222</v>
      </c>
      <c r="Y341" s="89">
        <v>222</v>
      </c>
      <c r="Z341" s="89">
        <v>222</v>
      </c>
      <c r="AA341" s="89">
        <v>222</v>
      </c>
    </row>
    <row r="342" spans="1:27" ht="12.75" customHeight="1" x14ac:dyDescent="0.25">
      <c r="A342" s="89">
        <v>2019</v>
      </c>
      <c r="B342" s="89">
        <v>102499</v>
      </c>
      <c r="C342" s="89">
        <v>8</v>
      </c>
      <c r="D342" s="89">
        <v>1</v>
      </c>
      <c r="E342" s="89">
        <v>0</v>
      </c>
      <c r="F342" s="89">
        <v>0</v>
      </c>
      <c r="G342" s="89">
        <v>27</v>
      </c>
      <c r="H342" s="89">
        <v>1</v>
      </c>
      <c r="I342" s="89">
        <v>5</v>
      </c>
      <c r="J342" s="89">
        <v>0</v>
      </c>
      <c r="K342" s="89" t="s">
        <v>810</v>
      </c>
      <c r="L342" s="89" t="s">
        <v>846</v>
      </c>
      <c r="P342" s="92"/>
      <c r="Q342" s="89">
        <v>222</v>
      </c>
      <c r="R342" s="89">
        <v>222</v>
      </c>
      <c r="S342" s="89">
        <v>222</v>
      </c>
      <c r="T342" s="89">
        <v>222</v>
      </c>
      <c r="U342" s="89">
        <v>222</v>
      </c>
      <c r="V342" s="89">
        <v>222</v>
      </c>
      <c r="W342" s="89">
        <v>222</v>
      </c>
      <c r="X342" s="89">
        <v>222</v>
      </c>
      <c r="Y342" s="89">
        <v>222</v>
      </c>
      <c r="Z342" s="89">
        <v>222</v>
      </c>
      <c r="AA342" s="89">
        <v>222</v>
      </c>
    </row>
    <row r="343" spans="1:27" ht="12.75" customHeight="1" x14ac:dyDescent="0.25">
      <c r="A343" s="89">
        <v>2019</v>
      </c>
      <c r="B343" s="89">
        <v>102499</v>
      </c>
      <c r="C343" s="89">
        <v>8</v>
      </c>
      <c r="D343" s="89">
        <v>1</v>
      </c>
      <c r="E343" s="89">
        <v>0</v>
      </c>
      <c r="F343" s="89">
        <v>0</v>
      </c>
      <c r="G343" s="89">
        <v>27</v>
      </c>
      <c r="H343" s="89">
        <v>1</v>
      </c>
      <c r="I343" s="89">
        <v>5</v>
      </c>
      <c r="J343" s="89">
        <v>0</v>
      </c>
      <c r="K343" s="89" t="s">
        <v>810</v>
      </c>
      <c r="L343" s="89" t="s">
        <v>846</v>
      </c>
      <c r="P343" s="92"/>
      <c r="Q343" s="89">
        <v>222</v>
      </c>
      <c r="R343" s="89">
        <v>222</v>
      </c>
      <c r="S343" s="89">
        <v>222</v>
      </c>
      <c r="T343" s="89">
        <v>222</v>
      </c>
      <c r="U343" s="89">
        <v>222</v>
      </c>
      <c r="V343" s="89">
        <v>222</v>
      </c>
      <c r="W343" s="89">
        <v>222</v>
      </c>
      <c r="X343" s="89">
        <v>222</v>
      </c>
      <c r="Y343" s="89">
        <v>222</v>
      </c>
      <c r="Z343" s="89">
        <v>222</v>
      </c>
      <c r="AA343" s="89">
        <v>222</v>
      </c>
    </row>
    <row r="344" spans="1:27" ht="12.75" customHeight="1" x14ac:dyDescent="0.25">
      <c r="A344" s="89">
        <v>2019</v>
      </c>
      <c r="B344" s="89">
        <v>102499</v>
      </c>
      <c r="C344" s="89">
        <v>8</v>
      </c>
      <c r="D344" s="89">
        <v>1</v>
      </c>
      <c r="E344" s="89">
        <v>0</v>
      </c>
      <c r="F344" s="89">
        <v>0</v>
      </c>
      <c r="G344" s="89">
        <v>27</v>
      </c>
      <c r="H344" s="89">
        <v>1</v>
      </c>
      <c r="I344" s="89">
        <v>5</v>
      </c>
      <c r="J344" s="89">
        <v>0</v>
      </c>
      <c r="K344" s="89" t="s">
        <v>810</v>
      </c>
      <c r="L344" s="89" t="s">
        <v>846</v>
      </c>
      <c r="P344" s="92"/>
      <c r="Q344" s="89">
        <v>222</v>
      </c>
      <c r="R344" s="89">
        <v>222</v>
      </c>
      <c r="S344" s="89">
        <v>222</v>
      </c>
      <c r="T344" s="89">
        <v>222</v>
      </c>
      <c r="U344" s="89">
        <v>222</v>
      </c>
      <c r="V344" s="89">
        <v>222</v>
      </c>
      <c r="W344" s="89">
        <v>222</v>
      </c>
      <c r="X344" s="89">
        <v>222</v>
      </c>
      <c r="Y344" s="89">
        <v>222</v>
      </c>
      <c r="Z344" s="89">
        <v>222</v>
      </c>
      <c r="AA344" s="89">
        <v>222</v>
      </c>
    </row>
    <row r="345" spans="1:27" ht="12.75" customHeight="1" x14ac:dyDescent="0.25">
      <c r="A345" s="89">
        <v>2019</v>
      </c>
      <c r="B345" s="89">
        <v>102499</v>
      </c>
      <c r="C345" s="89">
        <v>8</v>
      </c>
      <c r="D345" s="89">
        <v>1</v>
      </c>
      <c r="E345" s="89">
        <v>0</v>
      </c>
      <c r="F345" s="89">
        <v>0</v>
      </c>
      <c r="G345" s="89">
        <v>27</v>
      </c>
      <c r="H345" s="89">
        <v>1</v>
      </c>
      <c r="I345" s="89">
        <v>5</v>
      </c>
      <c r="J345" s="89">
        <v>0</v>
      </c>
      <c r="K345" s="89" t="s">
        <v>810</v>
      </c>
      <c r="L345" s="89" t="s">
        <v>846</v>
      </c>
      <c r="P345" s="92"/>
      <c r="Q345" s="89">
        <v>222</v>
      </c>
      <c r="R345" s="89">
        <v>222</v>
      </c>
      <c r="S345" s="89">
        <v>222</v>
      </c>
      <c r="T345" s="89">
        <v>222</v>
      </c>
      <c r="U345" s="89">
        <v>222</v>
      </c>
      <c r="V345" s="89">
        <v>222</v>
      </c>
      <c r="W345" s="89">
        <v>222</v>
      </c>
      <c r="X345" s="89">
        <v>222</v>
      </c>
      <c r="Y345" s="89">
        <v>222</v>
      </c>
      <c r="Z345" s="89">
        <v>222</v>
      </c>
      <c r="AA345" s="89">
        <v>222</v>
      </c>
    </row>
    <row r="346" spans="1:27" ht="12.75" customHeight="1" x14ac:dyDescent="0.25">
      <c r="A346" s="89">
        <v>2019</v>
      </c>
      <c r="B346" s="89">
        <v>102499</v>
      </c>
      <c r="C346" s="89">
        <v>8</v>
      </c>
      <c r="D346" s="89">
        <v>1</v>
      </c>
      <c r="E346" s="89">
        <v>0</v>
      </c>
      <c r="F346" s="89">
        <v>0</v>
      </c>
      <c r="G346" s="89">
        <v>27</v>
      </c>
      <c r="H346" s="89">
        <v>1</v>
      </c>
      <c r="I346" s="89">
        <v>5</v>
      </c>
      <c r="J346" s="89">
        <v>0</v>
      </c>
      <c r="K346" s="89" t="s">
        <v>810</v>
      </c>
      <c r="L346" s="89" t="s">
        <v>846</v>
      </c>
      <c r="P346" s="92"/>
      <c r="Q346" s="89">
        <v>222</v>
      </c>
      <c r="R346" s="89">
        <v>222</v>
      </c>
      <c r="S346" s="89">
        <v>222</v>
      </c>
      <c r="T346" s="89">
        <v>222</v>
      </c>
      <c r="U346" s="89">
        <v>222</v>
      </c>
      <c r="V346" s="89">
        <v>222</v>
      </c>
      <c r="W346" s="89">
        <v>222</v>
      </c>
      <c r="X346" s="89">
        <v>222</v>
      </c>
      <c r="Y346" s="89">
        <v>222</v>
      </c>
      <c r="Z346" s="89">
        <v>222</v>
      </c>
      <c r="AA346" s="89">
        <v>222</v>
      </c>
    </row>
    <row r="347" spans="1:27" ht="12.75" customHeight="1" x14ac:dyDescent="0.25">
      <c r="A347" s="89">
        <v>2019</v>
      </c>
      <c r="B347" s="89">
        <v>102499</v>
      </c>
      <c r="C347" s="89">
        <v>8</v>
      </c>
      <c r="D347" s="89">
        <v>1</v>
      </c>
      <c r="E347" s="89">
        <v>0</v>
      </c>
      <c r="F347" s="89">
        <v>0</v>
      </c>
      <c r="G347" s="89">
        <v>27</v>
      </c>
      <c r="H347" s="89">
        <v>1</v>
      </c>
      <c r="I347" s="89">
        <v>5</v>
      </c>
      <c r="J347" s="89">
        <v>0</v>
      </c>
      <c r="K347" s="89" t="s">
        <v>810</v>
      </c>
      <c r="L347" s="89" t="s">
        <v>846</v>
      </c>
      <c r="P347" s="92"/>
      <c r="Q347" s="89">
        <v>222</v>
      </c>
      <c r="R347" s="89">
        <v>222</v>
      </c>
      <c r="S347" s="89">
        <v>222</v>
      </c>
      <c r="T347" s="89">
        <v>222</v>
      </c>
      <c r="U347" s="89">
        <v>222</v>
      </c>
      <c r="V347" s="89">
        <v>222</v>
      </c>
      <c r="W347" s="89">
        <v>222</v>
      </c>
      <c r="X347" s="89">
        <v>222</v>
      </c>
      <c r="Y347" s="89">
        <v>222</v>
      </c>
      <c r="Z347" s="89">
        <v>222</v>
      </c>
      <c r="AA347" s="89">
        <v>222</v>
      </c>
    </row>
    <row r="348" spans="1:27" ht="12.75" customHeight="1" x14ac:dyDescent="0.25">
      <c r="A348" s="89">
        <v>2019</v>
      </c>
      <c r="B348" s="89">
        <v>102499</v>
      </c>
      <c r="C348" s="89">
        <v>8</v>
      </c>
      <c r="D348" s="89">
        <v>1</v>
      </c>
      <c r="E348" s="89">
        <v>0</v>
      </c>
      <c r="F348" s="89">
        <v>0</v>
      </c>
      <c r="G348" s="89">
        <v>27</v>
      </c>
      <c r="H348" s="89">
        <v>1</v>
      </c>
      <c r="I348" s="89">
        <v>5</v>
      </c>
      <c r="J348" s="89">
        <v>0</v>
      </c>
      <c r="K348" s="89" t="s">
        <v>810</v>
      </c>
      <c r="L348" s="89" t="s">
        <v>846</v>
      </c>
      <c r="P348" s="92"/>
      <c r="Q348" s="89">
        <v>222</v>
      </c>
      <c r="R348" s="89">
        <v>222</v>
      </c>
      <c r="S348" s="89">
        <v>222</v>
      </c>
      <c r="T348" s="89">
        <v>222</v>
      </c>
      <c r="U348" s="89">
        <v>222</v>
      </c>
      <c r="V348" s="89">
        <v>222</v>
      </c>
      <c r="W348" s="89">
        <v>222</v>
      </c>
      <c r="X348" s="89">
        <v>222</v>
      </c>
      <c r="Y348" s="89">
        <v>222</v>
      </c>
      <c r="Z348" s="89">
        <v>222</v>
      </c>
      <c r="AA348" s="89">
        <v>222</v>
      </c>
    </row>
    <row r="349" spans="1:27" ht="12.75" customHeight="1" x14ac:dyDescent="0.25">
      <c r="A349" s="89">
        <v>2019</v>
      </c>
      <c r="B349" s="89">
        <v>121880</v>
      </c>
      <c r="C349" s="89">
        <v>8</v>
      </c>
      <c r="D349" s="89">
        <v>1</v>
      </c>
      <c r="E349" s="89">
        <v>0</v>
      </c>
      <c r="F349" s="89">
        <v>0</v>
      </c>
      <c r="G349" s="89">
        <v>27</v>
      </c>
      <c r="H349" s="89">
        <v>0</v>
      </c>
      <c r="I349" s="89">
        <v>4</v>
      </c>
      <c r="J349" s="89">
        <v>0</v>
      </c>
      <c r="K349" s="89" t="s">
        <v>810</v>
      </c>
      <c r="L349" s="89" t="s">
        <v>814</v>
      </c>
      <c r="P349" s="92"/>
      <c r="Q349" s="89">
        <v>222</v>
      </c>
      <c r="R349" s="89">
        <v>222</v>
      </c>
      <c r="S349" s="89">
        <v>222</v>
      </c>
      <c r="T349" s="89">
        <v>222</v>
      </c>
      <c r="U349" s="89">
        <v>222</v>
      </c>
      <c r="V349" s="89">
        <v>222</v>
      </c>
      <c r="W349" s="89">
        <v>222</v>
      </c>
      <c r="X349" s="89">
        <v>222</v>
      </c>
      <c r="Y349" s="89">
        <v>222</v>
      </c>
      <c r="Z349" s="89">
        <v>222</v>
      </c>
      <c r="AA349" s="89">
        <v>222</v>
      </c>
    </row>
    <row r="350" spans="1:27" ht="12.75" customHeight="1" x14ac:dyDescent="0.25">
      <c r="A350" s="89">
        <v>2019</v>
      </c>
      <c r="B350" s="89">
        <v>121880</v>
      </c>
      <c r="C350" s="89">
        <v>8</v>
      </c>
      <c r="D350" s="89">
        <v>1</v>
      </c>
      <c r="E350" s="89">
        <v>0</v>
      </c>
      <c r="F350" s="89">
        <v>0</v>
      </c>
      <c r="G350" s="89">
        <v>27</v>
      </c>
      <c r="H350" s="89">
        <v>0</v>
      </c>
      <c r="I350" s="89">
        <v>4</v>
      </c>
      <c r="J350" s="89">
        <v>0</v>
      </c>
      <c r="K350" s="89" t="s">
        <v>810</v>
      </c>
      <c r="L350" s="89" t="s">
        <v>814</v>
      </c>
      <c r="P350" s="92"/>
      <c r="Q350" s="89">
        <v>222</v>
      </c>
      <c r="R350" s="89">
        <v>222</v>
      </c>
      <c r="S350" s="89">
        <v>222</v>
      </c>
      <c r="T350" s="89">
        <v>222</v>
      </c>
      <c r="U350" s="89">
        <v>222</v>
      </c>
      <c r="V350" s="89">
        <v>222</v>
      </c>
      <c r="W350" s="89">
        <v>222</v>
      </c>
      <c r="X350" s="89">
        <v>222</v>
      </c>
      <c r="Y350" s="89">
        <v>222</v>
      </c>
      <c r="Z350" s="89">
        <v>222</v>
      </c>
      <c r="AA350" s="89">
        <v>222</v>
      </c>
    </row>
    <row r="351" spans="1:27" ht="12.75" customHeight="1" x14ac:dyDescent="0.25">
      <c r="A351" s="89">
        <v>2019</v>
      </c>
      <c r="B351" s="89">
        <v>121880</v>
      </c>
      <c r="C351" s="89">
        <v>8</v>
      </c>
      <c r="D351" s="89">
        <v>1</v>
      </c>
      <c r="E351" s="89">
        <v>0</v>
      </c>
      <c r="F351" s="89">
        <v>0</v>
      </c>
      <c r="G351" s="89">
        <v>27</v>
      </c>
      <c r="H351" s="89">
        <v>0</v>
      </c>
      <c r="I351" s="89">
        <v>4</v>
      </c>
      <c r="J351" s="89">
        <v>0</v>
      </c>
      <c r="K351" s="89" t="s">
        <v>810</v>
      </c>
      <c r="L351" s="89" t="s">
        <v>814</v>
      </c>
      <c r="P351" s="92"/>
      <c r="Q351" s="89">
        <v>222</v>
      </c>
      <c r="R351" s="89">
        <v>222</v>
      </c>
      <c r="S351" s="89">
        <v>222</v>
      </c>
      <c r="T351" s="89">
        <v>222</v>
      </c>
      <c r="U351" s="89">
        <v>222</v>
      </c>
      <c r="V351" s="89">
        <v>222</v>
      </c>
      <c r="W351" s="89">
        <v>222</v>
      </c>
      <c r="X351" s="89">
        <v>222</v>
      </c>
      <c r="Y351" s="89">
        <v>222</v>
      </c>
      <c r="Z351" s="89">
        <v>222</v>
      </c>
      <c r="AA351" s="89">
        <v>222</v>
      </c>
    </row>
    <row r="352" spans="1:27" ht="12.75" customHeight="1" x14ac:dyDescent="0.25">
      <c r="A352" s="89">
        <v>2019</v>
      </c>
      <c r="B352" s="89">
        <v>121880</v>
      </c>
      <c r="C352" s="89">
        <v>8</v>
      </c>
      <c r="D352" s="89">
        <v>1</v>
      </c>
      <c r="E352" s="89">
        <v>0</v>
      </c>
      <c r="F352" s="89">
        <v>0</v>
      </c>
      <c r="G352" s="89">
        <v>27</v>
      </c>
      <c r="H352" s="89">
        <v>0</v>
      </c>
      <c r="I352" s="89">
        <v>4</v>
      </c>
      <c r="J352" s="89">
        <v>0</v>
      </c>
      <c r="K352" s="89" t="s">
        <v>810</v>
      </c>
      <c r="L352" s="89" t="s">
        <v>814</v>
      </c>
      <c r="P352" s="92"/>
      <c r="Q352" s="89">
        <v>222</v>
      </c>
      <c r="R352" s="89">
        <v>222</v>
      </c>
      <c r="S352" s="89">
        <v>222</v>
      </c>
      <c r="T352" s="89">
        <v>222</v>
      </c>
      <c r="U352" s="89">
        <v>222</v>
      </c>
      <c r="V352" s="89">
        <v>222</v>
      </c>
      <c r="W352" s="89">
        <v>222</v>
      </c>
      <c r="X352" s="89">
        <v>222</v>
      </c>
      <c r="Y352" s="89">
        <v>222</v>
      </c>
      <c r="Z352" s="89">
        <v>222</v>
      </c>
      <c r="AA352" s="89">
        <v>222</v>
      </c>
    </row>
    <row r="353" spans="1:27" ht="12.75" customHeight="1" x14ac:dyDescent="0.25">
      <c r="A353" s="89">
        <v>2019</v>
      </c>
      <c r="B353" s="89">
        <v>121880</v>
      </c>
      <c r="C353" s="89">
        <v>8</v>
      </c>
      <c r="D353" s="89">
        <v>1</v>
      </c>
      <c r="E353" s="89">
        <v>0</v>
      </c>
      <c r="F353" s="89">
        <v>0</v>
      </c>
      <c r="G353" s="89">
        <v>27</v>
      </c>
      <c r="H353" s="89">
        <v>0</v>
      </c>
      <c r="I353" s="89">
        <v>4</v>
      </c>
      <c r="J353" s="89">
        <v>0</v>
      </c>
      <c r="K353" s="89" t="s">
        <v>810</v>
      </c>
      <c r="L353" s="89" t="s">
        <v>814</v>
      </c>
      <c r="P353" s="92"/>
      <c r="Q353" s="89">
        <v>222</v>
      </c>
      <c r="R353" s="89">
        <v>222</v>
      </c>
      <c r="S353" s="89">
        <v>222</v>
      </c>
      <c r="T353" s="89">
        <v>222</v>
      </c>
      <c r="U353" s="89">
        <v>222</v>
      </c>
      <c r="V353" s="89">
        <v>222</v>
      </c>
      <c r="W353" s="89">
        <v>222</v>
      </c>
      <c r="X353" s="89">
        <v>222</v>
      </c>
      <c r="Y353" s="89">
        <v>222</v>
      </c>
      <c r="Z353" s="89">
        <v>222</v>
      </c>
      <c r="AA353" s="89">
        <v>222</v>
      </c>
    </row>
    <row r="354" spans="1:27" ht="12.75" customHeight="1" x14ac:dyDescent="0.25">
      <c r="A354" s="89">
        <v>2019</v>
      </c>
      <c r="B354" s="89">
        <v>123569</v>
      </c>
      <c r="C354" s="89">
        <v>8</v>
      </c>
      <c r="D354" s="89">
        <v>1</v>
      </c>
      <c r="E354" s="89">
        <v>0</v>
      </c>
      <c r="F354" s="89">
        <v>0</v>
      </c>
      <c r="G354" s="89">
        <v>27</v>
      </c>
      <c r="H354" s="89">
        <v>3</v>
      </c>
      <c r="I354" s="89">
        <v>4</v>
      </c>
      <c r="J354" s="89">
        <v>0</v>
      </c>
      <c r="K354" s="89" t="s">
        <v>810</v>
      </c>
      <c r="L354" s="89" t="s">
        <v>824</v>
      </c>
      <c r="P354" s="92"/>
      <c r="Q354" s="89">
        <v>222</v>
      </c>
      <c r="R354" s="89">
        <v>222</v>
      </c>
      <c r="S354" s="89">
        <v>222</v>
      </c>
      <c r="T354" s="89">
        <v>222</v>
      </c>
      <c r="U354" s="89">
        <v>222</v>
      </c>
      <c r="V354" s="89">
        <v>222</v>
      </c>
      <c r="W354" s="89">
        <v>222</v>
      </c>
      <c r="X354" s="89">
        <v>222</v>
      </c>
      <c r="Y354" s="89">
        <v>222</v>
      </c>
      <c r="Z354" s="89">
        <v>222</v>
      </c>
      <c r="AA354" s="89">
        <v>222</v>
      </c>
    </row>
    <row r="355" spans="1:27" ht="12.75" customHeight="1" x14ac:dyDescent="0.25">
      <c r="A355" s="89">
        <v>2019</v>
      </c>
      <c r="B355" s="89">
        <v>123569</v>
      </c>
      <c r="C355" s="89">
        <v>8</v>
      </c>
      <c r="D355" s="89">
        <v>1</v>
      </c>
      <c r="E355" s="89">
        <v>0</v>
      </c>
      <c r="F355" s="89">
        <v>0</v>
      </c>
      <c r="G355" s="89">
        <v>27</v>
      </c>
      <c r="H355" s="89">
        <v>3</v>
      </c>
      <c r="I355" s="89">
        <v>4</v>
      </c>
      <c r="J355" s="89">
        <v>0</v>
      </c>
      <c r="K355" s="89" t="s">
        <v>810</v>
      </c>
      <c r="L355" s="89" t="s">
        <v>824</v>
      </c>
      <c r="P355" s="92"/>
      <c r="Q355" s="89">
        <v>222</v>
      </c>
      <c r="R355" s="89">
        <v>222</v>
      </c>
      <c r="S355" s="89">
        <v>222</v>
      </c>
      <c r="T355" s="89">
        <v>222</v>
      </c>
      <c r="U355" s="89">
        <v>222</v>
      </c>
      <c r="V355" s="89">
        <v>222</v>
      </c>
      <c r="W355" s="89">
        <v>222</v>
      </c>
      <c r="X355" s="89">
        <v>222</v>
      </c>
      <c r="Y355" s="89">
        <v>222</v>
      </c>
      <c r="Z355" s="89">
        <v>222</v>
      </c>
      <c r="AA355" s="89">
        <v>222</v>
      </c>
    </row>
    <row r="356" spans="1:27" ht="12.75" customHeight="1" x14ac:dyDescent="0.25">
      <c r="A356" s="89">
        <v>2019</v>
      </c>
      <c r="B356" s="89">
        <v>123569</v>
      </c>
      <c r="C356" s="89">
        <v>8</v>
      </c>
      <c r="D356" s="89">
        <v>1</v>
      </c>
      <c r="E356" s="89">
        <v>0</v>
      </c>
      <c r="F356" s="89">
        <v>0</v>
      </c>
      <c r="G356" s="89">
        <v>27</v>
      </c>
      <c r="H356" s="89">
        <v>3</v>
      </c>
      <c r="I356" s="89">
        <v>4</v>
      </c>
      <c r="J356" s="89">
        <v>0</v>
      </c>
      <c r="K356" s="89" t="s">
        <v>810</v>
      </c>
      <c r="L356" s="89" t="s">
        <v>824</v>
      </c>
      <c r="P356" s="92"/>
      <c r="Q356" s="89">
        <v>222</v>
      </c>
      <c r="R356" s="89">
        <v>222</v>
      </c>
      <c r="S356" s="89">
        <v>222</v>
      </c>
      <c r="T356" s="89">
        <v>222</v>
      </c>
      <c r="U356" s="89">
        <v>222</v>
      </c>
      <c r="V356" s="89">
        <v>222</v>
      </c>
      <c r="W356" s="89">
        <v>222</v>
      </c>
      <c r="X356" s="89">
        <v>222</v>
      </c>
      <c r="Y356" s="89">
        <v>222</v>
      </c>
      <c r="Z356" s="89">
        <v>222</v>
      </c>
      <c r="AA356" s="89">
        <v>222</v>
      </c>
    </row>
    <row r="357" spans="1:27" ht="12.75" customHeight="1" x14ac:dyDescent="0.25">
      <c r="A357" s="89">
        <v>2019</v>
      </c>
      <c r="B357" s="89">
        <v>123569</v>
      </c>
      <c r="C357" s="89">
        <v>8</v>
      </c>
      <c r="D357" s="89">
        <v>1</v>
      </c>
      <c r="E357" s="89">
        <v>0</v>
      </c>
      <c r="F357" s="89">
        <v>0</v>
      </c>
      <c r="G357" s="89">
        <v>27</v>
      </c>
      <c r="H357" s="89">
        <v>3</v>
      </c>
      <c r="I357" s="89">
        <v>4</v>
      </c>
      <c r="J357" s="89">
        <v>0</v>
      </c>
      <c r="K357" s="89" t="s">
        <v>810</v>
      </c>
      <c r="L357" s="89" t="s">
        <v>824</v>
      </c>
      <c r="P357" s="92"/>
      <c r="Q357" s="89">
        <v>222</v>
      </c>
      <c r="R357" s="89">
        <v>222</v>
      </c>
      <c r="S357" s="89">
        <v>222</v>
      </c>
      <c r="T357" s="89">
        <v>222</v>
      </c>
      <c r="U357" s="89">
        <v>222</v>
      </c>
      <c r="V357" s="89">
        <v>222</v>
      </c>
      <c r="W357" s="89">
        <v>222</v>
      </c>
      <c r="X357" s="89">
        <v>222</v>
      </c>
      <c r="Y357" s="89">
        <v>222</v>
      </c>
      <c r="Z357" s="89">
        <v>222</v>
      </c>
      <c r="AA357" s="89">
        <v>222</v>
      </c>
    </row>
    <row r="358" spans="1:27" ht="12.75" customHeight="1" x14ac:dyDescent="0.25">
      <c r="A358" s="89">
        <v>2019</v>
      </c>
      <c r="B358" s="89">
        <v>123569</v>
      </c>
      <c r="C358" s="89">
        <v>8</v>
      </c>
      <c r="D358" s="89">
        <v>1</v>
      </c>
      <c r="E358" s="89">
        <v>0</v>
      </c>
      <c r="F358" s="89">
        <v>0</v>
      </c>
      <c r="G358" s="89">
        <v>27</v>
      </c>
      <c r="H358" s="89">
        <v>3</v>
      </c>
      <c r="I358" s="89">
        <v>4</v>
      </c>
      <c r="J358" s="89">
        <v>0</v>
      </c>
      <c r="K358" s="89" t="s">
        <v>810</v>
      </c>
      <c r="L358" s="89" t="s">
        <v>824</v>
      </c>
      <c r="P358" s="92"/>
      <c r="Q358" s="89">
        <v>222</v>
      </c>
      <c r="R358" s="89">
        <v>222</v>
      </c>
      <c r="S358" s="89">
        <v>222</v>
      </c>
      <c r="T358" s="89">
        <v>222</v>
      </c>
      <c r="U358" s="89">
        <v>222</v>
      </c>
      <c r="V358" s="89">
        <v>222</v>
      </c>
      <c r="W358" s="89">
        <v>222</v>
      </c>
      <c r="X358" s="89">
        <v>222</v>
      </c>
      <c r="Y358" s="89">
        <v>222</v>
      </c>
      <c r="Z358" s="89">
        <v>222</v>
      </c>
      <c r="AA358" s="89">
        <v>222</v>
      </c>
    </row>
    <row r="359" spans="1:27" ht="12.75" customHeight="1" x14ac:dyDescent="0.25">
      <c r="A359" s="89">
        <v>2019</v>
      </c>
      <c r="B359" s="89">
        <v>123569</v>
      </c>
      <c r="C359" s="89">
        <v>8</v>
      </c>
      <c r="D359" s="89">
        <v>1</v>
      </c>
      <c r="E359" s="89">
        <v>0</v>
      </c>
      <c r="F359" s="89">
        <v>0</v>
      </c>
      <c r="G359" s="89">
        <v>27</v>
      </c>
      <c r="H359" s="89">
        <v>3</v>
      </c>
      <c r="I359" s="89">
        <v>4</v>
      </c>
      <c r="J359" s="89">
        <v>0</v>
      </c>
      <c r="K359" s="89" t="s">
        <v>810</v>
      </c>
      <c r="L359" s="89" t="s">
        <v>824</v>
      </c>
      <c r="P359" s="92"/>
      <c r="Q359" s="89">
        <v>222</v>
      </c>
      <c r="R359" s="89">
        <v>222</v>
      </c>
      <c r="S359" s="89">
        <v>222</v>
      </c>
      <c r="T359" s="89">
        <v>222</v>
      </c>
      <c r="U359" s="89">
        <v>222</v>
      </c>
      <c r="V359" s="89">
        <v>222</v>
      </c>
      <c r="W359" s="89">
        <v>222</v>
      </c>
      <c r="X359" s="89">
        <v>222</v>
      </c>
      <c r="Y359" s="89">
        <v>222</v>
      </c>
      <c r="Z359" s="89">
        <v>222</v>
      </c>
      <c r="AA359" s="89">
        <v>222</v>
      </c>
    </row>
    <row r="360" spans="1:27" ht="12.75" customHeight="1" x14ac:dyDescent="0.25">
      <c r="A360" s="89">
        <v>2019</v>
      </c>
      <c r="B360" s="89">
        <v>123569</v>
      </c>
      <c r="C360" s="89">
        <v>8</v>
      </c>
      <c r="D360" s="89">
        <v>1</v>
      </c>
      <c r="E360" s="89">
        <v>0</v>
      </c>
      <c r="F360" s="89">
        <v>0</v>
      </c>
      <c r="G360" s="89">
        <v>27</v>
      </c>
      <c r="H360" s="89">
        <v>3</v>
      </c>
      <c r="I360" s="89">
        <v>4</v>
      </c>
      <c r="J360" s="89">
        <v>0</v>
      </c>
      <c r="K360" s="89" t="s">
        <v>810</v>
      </c>
      <c r="L360" s="89" t="s">
        <v>824</v>
      </c>
      <c r="P360" s="92"/>
      <c r="Q360" s="89">
        <v>222</v>
      </c>
      <c r="R360" s="89">
        <v>222</v>
      </c>
      <c r="S360" s="89">
        <v>222</v>
      </c>
      <c r="T360" s="89">
        <v>222</v>
      </c>
      <c r="U360" s="89">
        <v>222</v>
      </c>
      <c r="V360" s="89">
        <v>222</v>
      </c>
      <c r="W360" s="89">
        <v>222</v>
      </c>
      <c r="X360" s="89">
        <v>222</v>
      </c>
      <c r="Y360" s="89">
        <v>222</v>
      </c>
      <c r="Z360" s="89">
        <v>222</v>
      </c>
      <c r="AA360" s="89">
        <v>222</v>
      </c>
    </row>
    <row r="361" spans="1:27" ht="12.75" customHeight="1" x14ac:dyDescent="0.25">
      <c r="A361" s="89">
        <v>2019</v>
      </c>
      <c r="B361" s="89">
        <v>123569</v>
      </c>
      <c r="C361" s="89">
        <v>8</v>
      </c>
      <c r="D361" s="89">
        <v>1</v>
      </c>
      <c r="E361" s="89">
        <v>0</v>
      </c>
      <c r="F361" s="89">
        <v>0</v>
      </c>
      <c r="G361" s="89">
        <v>27</v>
      </c>
      <c r="H361" s="89">
        <v>3</v>
      </c>
      <c r="I361" s="89">
        <v>4</v>
      </c>
      <c r="J361" s="89">
        <v>0</v>
      </c>
      <c r="K361" s="89" t="s">
        <v>810</v>
      </c>
      <c r="L361" s="89" t="s">
        <v>824</v>
      </c>
      <c r="P361" s="92"/>
      <c r="Q361" s="89">
        <v>222</v>
      </c>
      <c r="R361" s="89">
        <v>222</v>
      </c>
      <c r="S361" s="89">
        <v>222</v>
      </c>
      <c r="T361" s="89">
        <v>222</v>
      </c>
      <c r="U361" s="89">
        <v>222</v>
      </c>
      <c r="V361" s="89">
        <v>222</v>
      </c>
      <c r="W361" s="89">
        <v>222</v>
      </c>
      <c r="X361" s="89">
        <v>222</v>
      </c>
      <c r="Y361" s="89">
        <v>222</v>
      </c>
      <c r="Z361" s="89">
        <v>222</v>
      </c>
      <c r="AA361" s="89">
        <v>222</v>
      </c>
    </row>
    <row r="362" spans="1:27" ht="12.75" customHeight="1" x14ac:dyDescent="0.25">
      <c r="A362" s="89">
        <v>2019</v>
      </c>
      <c r="B362" s="89">
        <v>1103831</v>
      </c>
      <c r="C362" s="89">
        <v>8</v>
      </c>
      <c r="D362" s="89">
        <v>1</v>
      </c>
      <c r="E362" s="89">
        <v>0</v>
      </c>
      <c r="F362" s="89">
        <v>0</v>
      </c>
      <c r="G362" s="89">
        <v>27</v>
      </c>
      <c r="H362" s="89">
        <v>3</v>
      </c>
      <c r="I362" s="89">
        <v>2</v>
      </c>
      <c r="J362" s="89">
        <v>0</v>
      </c>
      <c r="K362" s="89" t="s">
        <v>810</v>
      </c>
      <c r="L362" s="89" t="s">
        <v>811</v>
      </c>
      <c r="P362" s="92"/>
      <c r="Q362" s="89">
        <v>222</v>
      </c>
      <c r="R362" s="89">
        <v>222</v>
      </c>
      <c r="S362" s="89">
        <v>222</v>
      </c>
      <c r="T362" s="89">
        <v>222</v>
      </c>
      <c r="U362" s="89">
        <v>222</v>
      </c>
      <c r="V362" s="89">
        <v>222</v>
      </c>
      <c r="W362" s="89">
        <v>222</v>
      </c>
      <c r="X362" s="89">
        <v>222</v>
      </c>
      <c r="Y362" s="89">
        <v>222</v>
      </c>
      <c r="Z362" s="89">
        <v>222</v>
      </c>
      <c r="AA362" s="89">
        <v>222</v>
      </c>
    </row>
    <row r="363" spans="1:27" ht="12.75" customHeight="1" x14ac:dyDescent="0.25">
      <c r="A363" s="89">
        <v>2019</v>
      </c>
      <c r="B363" s="89">
        <v>1103831</v>
      </c>
      <c r="C363" s="89">
        <v>8</v>
      </c>
      <c r="D363" s="89">
        <v>1</v>
      </c>
      <c r="E363" s="89">
        <v>0</v>
      </c>
      <c r="F363" s="89">
        <v>0</v>
      </c>
      <c r="G363" s="89">
        <v>27</v>
      </c>
      <c r="H363" s="89">
        <v>3</v>
      </c>
      <c r="I363" s="89">
        <v>2</v>
      </c>
      <c r="J363" s="89">
        <v>0</v>
      </c>
      <c r="K363" s="89" t="s">
        <v>810</v>
      </c>
      <c r="L363" s="89" t="s">
        <v>811</v>
      </c>
      <c r="P363" s="92"/>
      <c r="Q363" s="89">
        <v>222</v>
      </c>
      <c r="R363" s="89">
        <v>222</v>
      </c>
      <c r="S363" s="89">
        <v>222</v>
      </c>
      <c r="T363" s="89">
        <v>222</v>
      </c>
      <c r="U363" s="89">
        <v>222</v>
      </c>
      <c r="V363" s="89">
        <v>222</v>
      </c>
      <c r="W363" s="89">
        <v>222</v>
      </c>
      <c r="X363" s="89">
        <v>222</v>
      </c>
      <c r="Y363" s="89">
        <v>222</v>
      </c>
      <c r="Z363" s="89">
        <v>222</v>
      </c>
      <c r="AA363" s="89">
        <v>222</v>
      </c>
    </row>
    <row r="364" spans="1:27" ht="12.75" customHeight="1" x14ac:dyDescent="0.25">
      <c r="A364" s="89">
        <v>2019</v>
      </c>
      <c r="B364" s="89">
        <v>1181815</v>
      </c>
      <c r="C364" s="89">
        <v>8</v>
      </c>
      <c r="D364" s="89">
        <v>1</v>
      </c>
      <c r="E364" s="89">
        <v>0</v>
      </c>
      <c r="F364" s="89">
        <v>0</v>
      </c>
      <c r="G364" s="89">
        <v>27</v>
      </c>
      <c r="H364" s="89">
        <v>3</v>
      </c>
      <c r="I364" s="89">
        <v>4</v>
      </c>
      <c r="J364" s="89">
        <v>0</v>
      </c>
      <c r="K364" s="89" t="s">
        <v>810</v>
      </c>
      <c r="L364" s="89" t="s">
        <v>824</v>
      </c>
      <c r="P364" s="92"/>
      <c r="Q364" s="89">
        <v>222</v>
      </c>
      <c r="R364" s="89">
        <v>222</v>
      </c>
      <c r="S364" s="89">
        <v>222</v>
      </c>
      <c r="T364" s="89">
        <v>222</v>
      </c>
      <c r="U364" s="89">
        <v>222</v>
      </c>
      <c r="V364" s="89">
        <v>222</v>
      </c>
      <c r="W364" s="89">
        <v>222</v>
      </c>
      <c r="X364" s="89">
        <v>222</v>
      </c>
      <c r="Y364" s="89">
        <v>222</v>
      </c>
      <c r="Z364" s="89">
        <v>222</v>
      </c>
      <c r="AA364" s="89">
        <v>222</v>
      </c>
    </row>
    <row r="365" spans="1:27" ht="12.75" customHeight="1" x14ac:dyDescent="0.25">
      <c r="A365" s="89">
        <v>2019</v>
      </c>
      <c r="B365" s="89">
        <v>1181819</v>
      </c>
      <c r="C365" s="89">
        <v>8</v>
      </c>
      <c r="D365" s="89">
        <v>1</v>
      </c>
      <c r="E365" s="89">
        <v>0</v>
      </c>
      <c r="F365" s="89">
        <v>0</v>
      </c>
      <c r="G365" s="89">
        <v>27</v>
      </c>
      <c r="H365" s="89">
        <v>0</v>
      </c>
      <c r="I365" s="89">
        <v>2</v>
      </c>
      <c r="J365" s="89">
        <v>0</v>
      </c>
      <c r="K365" s="89" t="s">
        <v>810</v>
      </c>
      <c r="L365" s="89" t="s">
        <v>829</v>
      </c>
      <c r="P365" s="92"/>
      <c r="Q365" s="89">
        <v>222</v>
      </c>
      <c r="R365" s="89">
        <v>222</v>
      </c>
      <c r="S365" s="89">
        <v>222</v>
      </c>
      <c r="T365" s="89">
        <v>222</v>
      </c>
      <c r="U365" s="89">
        <v>222</v>
      </c>
      <c r="V365" s="89">
        <v>222</v>
      </c>
      <c r="W365" s="89">
        <v>222</v>
      </c>
      <c r="X365" s="89">
        <v>222</v>
      </c>
      <c r="Y365" s="89">
        <v>222</v>
      </c>
      <c r="Z365" s="89">
        <v>222</v>
      </c>
      <c r="AA365" s="89">
        <v>222</v>
      </c>
    </row>
    <row r="366" spans="1:27" ht="12.75" customHeight="1" x14ac:dyDescent="0.25">
      <c r="A366" s="89">
        <v>2019</v>
      </c>
      <c r="B366" s="89">
        <v>1181819</v>
      </c>
      <c r="C366" s="89">
        <v>8</v>
      </c>
      <c r="D366" s="89">
        <v>1</v>
      </c>
      <c r="E366" s="89">
        <v>0</v>
      </c>
      <c r="F366" s="89">
        <v>0</v>
      </c>
      <c r="G366" s="89">
        <v>27</v>
      </c>
      <c r="H366" s="89">
        <v>0</v>
      </c>
      <c r="I366" s="89">
        <v>2</v>
      </c>
      <c r="J366" s="89">
        <v>0</v>
      </c>
      <c r="K366" s="89" t="s">
        <v>810</v>
      </c>
      <c r="L366" s="89" t="s">
        <v>829</v>
      </c>
      <c r="P366" s="92"/>
      <c r="Q366" s="89">
        <v>222</v>
      </c>
      <c r="R366" s="89">
        <v>222</v>
      </c>
      <c r="S366" s="89">
        <v>222</v>
      </c>
      <c r="T366" s="89">
        <v>222</v>
      </c>
      <c r="U366" s="89">
        <v>222</v>
      </c>
      <c r="V366" s="89">
        <v>222</v>
      </c>
      <c r="W366" s="89">
        <v>222</v>
      </c>
      <c r="X366" s="89">
        <v>222</v>
      </c>
      <c r="Y366" s="89">
        <v>222</v>
      </c>
      <c r="Z366" s="89">
        <v>222</v>
      </c>
      <c r="AA366" s="89">
        <v>222</v>
      </c>
    </row>
    <row r="367" spans="1:27" ht="12.75" customHeight="1" x14ac:dyDescent="0.25">
      <c r="A367" s="89">
        <v>2019</v>
      </c>
      <c r="B367" s="89">
        <v>1181819</v>
      </c>
      <c r="C367" s="89">
        <v>8</v>
      </c>
      <c r="D367" s="89">
        <v>1</v>
      </c>
      <c r="E367" s="89">
        <v>0</v>
      </c>
      <c r="F367" s="89">
        <v>0</v>
      </c>
      <c r="G367" s="89">
        <v>27</v>
      </c>
      <c r="H367" s="89">
        <v>0</v>
      </c>
      <c r="I367" s="89">
        <v>2</v>
      </c>
      <c r="J367" s="89">
        <v>0</v>
      </c>
      <c r="K367" s="89" t="s">
        <v>810</v>
      </c>
      <c r="L367" s="89" t="s">
        <v>829</v>
      </c>
      <c r="P367" s="92"/>
      <c r="Q367" s="89">
        <v>222</v>
      </c>
      <c r="R367" s="89">
        <v>222</v>
      </c>
      <c r="S367" s="89">
        <v>222</v>
      </c>
      <c r="T367" s="89">
        <v>222</v>
      </c>
      <c r="U367" s="89">
        <v>222</v>
      </c>
      <c r="V367" s="89">
        <v>222</v>
      </c>
      <c r="W367" s="89">
        <v>222</v>
      </c>
      <c r="X367" s="89">
        <v>222</v>
      </c>
      <c r="Y367" s="89">
        <v>222</v>
      </c>
      <c r="Z367" s="89">
        <v>222</v>
      </c>
      <c r="AA367" s="89">
        <v>222</v>
      </c>
    </row>
    <row r="368" spans="1:27" ht="12.75" customHeight="1" x14ac:dyDescent="0.25">
      <c r="A368" s="89">
        <v>2019</v>
      </c>
      <c r="B368" s="89">
        <v>1181819</v>
      </c>
      <c r="C368" s="89">
        <v>8</v>
      </c>
      <c r="D368" s="89">
        <v>1</v>
      </c>
      <c r="E368" s="89">
        <v>0</v>
      </c>
      <c r="F368" s="89">
        <v>0</v>
      </c>
      <c r="G368" s="89">
        <v>27</v>
      </c>
      <c r="H368" s="89">
        <v>0</v>
      </c>
      <c r="I368" s="89">
        <v>2</v>
      </c>
      <c r="J368" s="89">
        <v>0</v>
      </c>
      <c r="K368" s="89" t="s">
        <v>810</v>
      </c>
      <c r="L368" s="89" t="s">
        <v>829</v>
      </c>
      <c r="P368" s="92"/>
      <c r="Q368" s="89">
        <v>222</v>
      </c>
      <c r="R368" s="89">
        <v>222</v>
      </c>
      <c r="S368" s="89">
        <v>222</v>
      </c>
      <c r="T368" s="89">
        <v>222</v>
      </c>
      <c r="U368" s="89">
        <v>222</v>
      </c>
      <c r="V368" s="89">
        <v>222</v>
      </c>
      <c r="W368" s="89">
        <v>222</v>
      </c>
      <c r="X368" s="89">
        <v>222</v>
      </c>
      <c r="Y368" s="89">
        <v>222</v>
      </c>
      <c r="Z368" s="89">
        <v>222</v>
      </c>
      <c r="AA368" s="89">
        <v>222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1000"/>
  <sheetViews>
    <sheetView zoomScale="69" zoomScaleNormal="69" workbookViewId="0">
      <selection activeCell="T2" sqref="T2"/>
    </sheetView>
  </sheetViews>
  <sheetFormatPr defaultColWidth="12.6640625" defaultRowHeight="15" customHeight="1" x14ac:dyDescent="0.25"/>
  <cols>
    <col min="1" max="42" width="11.44140625" customWidth="1"/>
  </cols>
  <sheetData>
    <row r="1" spans="1:41" ht="12.75" customHeight="1" x14ac:dyDescent="0.25">
      <c r="A1" s="89" t="s">
        <v>20</v>
      </c>
      <c r="B1" s="89" t="s">
        <v>73</v>
      </c>
      <c r="C1" s="89" t="s">
        <v>190</v>
      </c>
      <c r="D1" s="89" t="s">
        <v>195</v>
      </c>
      <c r="E1" s="89" t="s">
        <v>197</v>
      </c>
      <c r="F1" s="89" t="s">
        <v>206</v>
      </c>
      <c r="G1" s="93" t="s">
        <v>1449</v>
      </c>
      <c r="H1" s="93" t="s">
        <v>1450</v>
      </c>
      <c r="I1" s="93" t="s">
        <v>1451</v>
      </c>
      <c r="J1" s="93" t="s">
        <v>1452</v>
      </c>
      <c r="K1" s="93" t="s">
        <v>1453</v>
      </c>
      <c r="L1" s="93" t="s">
        <v>1454</v>
      </c>
      <c r="M1" s="93" t="s">
        <v>1455</v>
      </c>
      <c r="N1" s="93" t="s">
        <v>1456</v>
      </c>
      <c r="O1" s="93" t="s">
        <v>1457</v>
      </c>
      <c r="P1" s="93" t="s">
        <v>1458</v>
      </c>
      <c r="Q1" s="93" t="s">
        <v>1459</v>
      </c>
      <c r="R1" s="93" t="s">
        <v>1460</v>
      </c>
      <c r="S1" s="93" t="s">
        <v>1461</v>
      </c>
      <c r="T1" s="93" t="s">
        <v>1462</v>
      </c>
      <c r="U1" s="93" t="s">
        <v>1463</v>
      </c>
      <c r="V1" s="93" t="s">
        <v>1464</v>
      </c>
      <c r="W1" s="93" t="s">
        <v>1465</v>
      </c>
      <c r="X1" s="93" t="s">
        <v>1466</v>
      </c>
      <c r="Y1" s="93" t="s">
        <v>1467</v>
      </c>
      <c r="Z1" s="93" t="s">
        <v>1468</v>
      </c>
      <c r="AA1" s="93" t="s">
        <v>1469</v>
      </c>
      <c r="AB1" s="93" t="s">
        <v>1470</v>
      </c>
      <c r="AC1" s="93" t="s">
        <v>1471</v>
      </c>
      <c r="AD1" s="93" t="s">
        <v>1472</v>
      </c>
      <c r="AE1" s="93" t="s">
        <v>1473</v>
      </c>
      <c r="AF1" s="93" t="s">
        <v>1474</v>
      </c>
      <c r="AG1" s="93" t="s">
        <v>1475</v>
      </c>
      <c r="AH1" s="93" t="s">
        <v>1476</v>
      </c>
      <c r="AI1" s="93" t="s">
        <v>1477</v>
      </c>
      <c r="AJ1" s="93" t="s">
        <v>1478</v>
      </c>
      <c r="AK1" s="93" t="s">
        <v>1479</v>
      </c>
      <c r="AL1" s="93" t="s">
        <v>1480</v>
      </c>
      <c r="AM1" s="93" t="s">
        <v>1481</v>
      </c>
      <c r="AN1" s="93" t="s">
        <v>1482</v>
      </c>
      <c r="AO1" s="93" t="s">
        <v>1483</v>
      </c>
    </row>
    <row r="2" spans="1:41" ht="12.75" customHeight="1" x14ac:dyDescent="0.25">
      <c r="A2" s="89">
        <v>2019</v>
      </c>
      <c r="B2" s="89">
        <v>1117583</v>
      </c>
      <c r="C2" s="89" t="s">
        <v>810</v>
      </c>
      <c r="D2" s="89" t="s">
        <v>811</v>
      </c>
      <c r="E2" s="89" t="s">
        <v>812</v>
      </c>
      <c r="F2" s="89" t="s">
        <v>813</v>
      </c>
      <c r="G2" s="93" t="str">
        <f t="shared" ref="G2:G256" si="0">IF(E2="","",IF(RIGHT(LEFT(E2,1))=".","B",IF(RIGHT(LEFT(E2,1))="*","M",IF(RIGHT(LEFT(C2,1))="Z",8,IF(RIGHT(LEFT(C2,1))="X",9,IF(RIGHT(LEFT(E2,1))=RIGHT(LEFT(C2,1)),1,0))))))</f>
        <v>B</v>
      </c>
      <c r="H2" s="93" t="str">
        <f t="shared" ref="H2:H256" si="1">IF(E2="","",IF(RIGHT(LEFT(E2,2))=".","B",IF(RIGHT(LEFT(E2,2))="*","M",IF(RIGHT(LEFT(C2,2))="Z",8,IF(RIGHT(LEFT(C2,2))="X",9,IF(RIGHT(LEFT(E2,2))=RIGHT(LEFT(C2,2)),1,0))))))</f>
        <v>B</v>
      </c>
      <c r="I2" s="93" t="str">
        <f t="shared" ref="I2:I256" si="2">IF(E2="","",IF(RIGHT(LEFT(E2,3))=".","B",IF(RIGHT(LEFT(E2,3))="*","M",IF(RIGHT(LEFT(C2,3))="Z",8,IF(RIGHT(LEFT(C2,3))="X",9,IF(RIGHT(LEFT(E2,3))=RIGHT(LEFT(C2,3)),1,0))))))</f>
        <v>B</v>
      </c>
      <c r="J2" s="93" t="str">
        <f t="shared" ref="J2:J256" si="3">IF(E2="","",IF(RIGHT(LEFT(E2,4))=".","B",IF(RIGHT(LEFT(E2,4))="*","M",IF(RIGHT(LEFT(C2,4))="Z",8,IF(RIGHT(LEFT(C2,4))="X",9,IF(RIGHT(LEFT(E2,4))=RIGHT(LEFT(C2,4)),1,0))))))</f>
        <v>B</v>
      </c>
      <c r="K2" s="93" t="str">
        <f t="shared" ref="K2:K256" si="4">IF(E2="","",IF(RIGHT(LEFT(E2,5))=".","B",IF(RIGHT(LEFT(E2,5))="*","M",IF(RIGHT(LEFT(C2,5))="Z",8,IF(RIGHT(LEFT(C2,5))="X",9,IF(RIGHT(LEFT(E2,5))=RIGHT(LEFT(C2,5)),1,0))))))</f>
        <v>B</v>
      </c>
      <c r="L2" s="93" t="str">
        <f t="shared" ref="L2:L256" si="5">IF(E2="","",IF(RIGHT(LEFT(E2,6))=".","B",IF(RIGHT(LEFT(E2,6))="*","M",IF(RIGHT(LEFT(C2,6))="Z",8,IF(RIGHT(LEFT(C2,6))="X",9,IF(RIGHT(LEFT(E2,6))=RIGHT(LEFT(C2,6)),1,0))))))</f>
        <v>B</v>
      </c>
      <c r="M2" s="93" t="str">
        <f t="shared" ref="M2:M256" si="6">IF(E2="","",IF(RIGHT(LEFT(E2,7))=".","B",IF(RIGHT(LEFT(E2,7))="*","M",IF(RIGHT(LEFT(C2,7))="Z",8,IF(RIGHT(LEFT(C2,7))="X",9,IF(RIGHT(LEFT(E2,7))=RIGHT(LEFT(C2,7)),1,0))))))</f>
        <v>B</v>
      </c>
      <c r="N2" s="93" t="str">
        <f t="shared" ref="N2:N256" si="7">IF(E2="","",IF(RIGHT(LEFT(E2,8))=".","B",IF(RIGHT(LEFT(E2,8))="*","M",IF(RIGHT(LEFT(C2,8))="Z",8,IF(RIGHT(LEFT(C2,8))="X",9,IF(RIGHT(LEFT(E2,8))=RIGHT(LEFT(C2,8)),1,0))))))</f>
        <v>B</v>
      </c>
      <c r="O2" s="93" t="str">
        <f t="shared" ref="O2:O256" si="8">IF(F2="","",IF(RIGHT(LEFT(F2,1))=".","B",IF(RIGHT(LEFT(F2,1))="*","M",IF(RIGHT(LEFT(D2,1))="Z",8,IF(RIGHT(LEFT(D2,1))="X",9,IF(RIGHT(LEFT(F2,1))=RIGHT(LEFT(D2,1)),1,0))))))</f>
        <v>B</v>
      </c>
      <c r="P2" s="93" t="str">
        <f t="shared" ref="P2:P256" si="9">IF(F2="","",IF(RIGHT(LEFT(F2,2))=".","B",IF(RIGHT(LEFT(F2,2))="*","M",IF(RIGHT(LEFT(D2,2))="Z",8,IF(RIGHT(LEFT(D2,2))="X",9,IF(RIGHT(LEFT(F2,2))=RIGHT(LEFT(D2,2)),1,0))))))</f>
        <v>B</v>
      </c>
      <c r="Q2" s="93" t="str">
        <f t="shared" ref="Q2:Q256" si="10">IF(F2="","",IF(RIGHT(LEFT(F2,3))=".","B",IF(RIGHT(LEFT(F2,3))="*","M",IF(RIGHT(LEFT(D2,3))="Z",8,IF(RIGHT(LEFT(D2,3))="X",9,IF(RIGHT(LEFT(F2,3))=RIGHT(LEFT(D2,3)),1,0))))))</f>
        <v>B</v>
      </c>
      <c r="R2" s="93" t="str">
        <f t="shared" ref="R2:R256" si="11">IF(F2="","",IF(RIGHT(LEFT(F2,4))=".","B",IF(RIGHT(LEFT(F2,4))="*","M",IF(RIGHT(LEFT(D2,4))="Z",8,IF(RIGHT(LEFT(D2,4))="X",9,IF(RIGHT(LEFT(F2,4))=RIGHT(LEFT(D2,4)),1,0))))))</f>
        <v>B</v>
      </c>
      <c r="S2" s="93" t="str">
        <f t="shared" ref="S2:S256" si="12">IF(F2="","",IF(RIGHT(LEFT(F2,5))=".","B",IF(RIGHT(LEFT(F2,5))="*","M",IF(RIGHT(LEFT(D2,5))="Z",8,IF(RIGHT(LEFT(D2,5))="X",9,IF(RIGHT(LEFT(F2,5))=RIGHT(LEFT(D2,5)),1,0))))))</f>
        <v>B</v>
      </c>
      <c r="T2" s="93" t="str">
        <f t="shared" ref="T2:T256" si="13">IF(F2="","",IF(RIGHT(LEFT(F2,6))=".","B",IF(RIGHT(LEFT(F2,6))="*","M",IF(RIGHT(LEFT(D2,6))="Z",8,IF(RIGHT(LEFT(D2,6))="X",9,IF(RIGHT(LEFT(F2,6))=RIGHT(LEFT(D2,6)),1,0))))))</f>
        <v>B</v>
      </c>
      <c r="U2" s="93" t="str">
        <f t="shared" ref="U2:U256" si="14">IF(F2="","",IF(RIGHT(LEFT(F2,7))=".","B",IF(RIGHT(LEFT(F2,7))="*","M",IF(RIGHT(LEFT(D2,7))="Z",8,IF(RIGHT(LEFT(D2,7))="X",9,IF(RIGHT(LEFT(F2,7))=RIGHT(LEFT(D2,7)),1,0))))))</f>
        <v>B</v>
      </c>
      <c r="V2" s="93" t="str">
        <f t="shared" ref="V2:V256" si="15">IF(F2="","",IF(RIGHT(LEFT(F2,8))=".","B",IF(RIGHT(LEFT(F2,8))="*","M",IF(RIGHT(LEFT(D2,8))="Z",8,IF(RIGHT(LEFT(D2,8))="X",9,IF(RIGHT(LEFT(F2,8))=RIGHT(LEFT(D2,8)),1,0))))))</f>
        <v>B</v>
      </c>
      <c r="W2" s="93" t="str">
        <f t="shared" ref="W2:W256" si="16">IF(F2="","",IF(RIGHT(LEFT(F2,9))=".","B",IF(RIGHT(LEFT(F2,9))="*","M",IF(RIGHT(LEFT(D2,9))="Z",8,IF(RIGHT(LEFT(D2,9))="X",9,IF(RIGHT(LEFT(F2,9))=RIGHT(LEFT(D2,9)),1,0))))))</f>
        <v>B</v>
      </c>
      <c r="X2" s="93" t="str">
        <f t="shared" ref="X2:X256" si="17">IF(F2="","",IF(RIGHT(LEFT(F2,10))=".","B",IF(RIGHT(LEFT(F2,10))="*","M",IF(RIGHT(LEFT(D2,10))="Z",8,IF(RIGHT(LEFT(D2,10))="X",9,IF(RIGHT(LEFT(F2,10))=RIGHT(LEFT(D2,10)),1,0))))))</f>
        <v>B</v>
      </c>
      <c r="Y2" s="93" t="str">
        <f t="shared" ref="Y2:Y256" si="18">IF(F2="","",IF(RIGHT(LEFT(F2,11))=".","B",IF(RIGHT(LEFT(F2,11))="*","M",IF(RIGHT(LEFT(D2,11))="Z",8,IF(RIGHT(LEFT(D2,11))="X",9,IF(RIGHT(LEFT(F2,11))=RIGHT(LEFT(D2,11)),1,0))))))</f>
        <v>B</v>
      </c>
      <c r="Z2" s="93" t="str">
        <f t="shared" ref="Z2:Z256" si="19">IF(F2="","",IF(RIGHT(LEFT(F2,12))=".","B",IF(RIGHT(LEFT(F2,12))="*","M",IF(RIGHT(LEFT(D2,12))="Z",8,IF(RIGHT(LEFT(D2,12))="X",9,IF(RIGHT(LEFT(F2,12))=RIGHT(LEFT(D2,12)),1,0))))))</f>
        <v>B</v>
      </c>
      <c r="AA2" s="93" t="str">
        <f t="shared" ref="AA2:AA256" si="20">IF(F2="","",IF(RIGHT(LEFT(F2,13))=".","B",IF(RIGHT(LEFT(F2,13))="*","M",IF(RIGHT(LEFT(D2,13))="Z",8,IF(RIGHT(LEFT(D2,13))="X",9,IF(RIGHT(LEFT(F2,13))=RIGHT(LEFT(D2,13)),1,0))))))</f>
        <v>B</v>
      </c>
      <c r="AB2" s="93" t="str">
        <f t="shared" ref="AB2:AB256" si="21">IF(F2="","",IF(RIGHT(LEFT(F2,14))=".","B",IF(RIGHT(LEFT(F2,14))="*","M",IF(RIGHT(LEFT(D2,14))="Z",8,IF(RIGHT(LEFT(D2,14))="X",9,IF(RIGHT(LEFT(F2,14))=RIGHT(LEFT(D2,14)),1,0))))))</f>
        <v>B</v>
      </c>
      <c r="AC2" s="93" t="str">
        <f t="shared" ref="AC2:AC256" si="22">IF(F2="","",IF(RIGHT(LEFT(F2,15))=".","B",IF(RIGHT(LEFT(F2,15))="*","M",IF(RIGHT(LEFT(D2,15))="Z",8,IF(RIGHT(LEFT(D2,15))="X",9,IF(RIGHT(LEFT(F2,15))=RIGHT(LEFT(D2,15)),1,0))))))</f>
        <v>B</v>
      </c>
      <c r="AD2" s="93" t="str">
        <f t="shared" ref="AD2:AD256" si="23">IF(F2="","",IF(RIGHT(LEFT(F2,16))=".","B",IF(RIGHT(LEFT(F2,16))="*","M",IF(RIGHT(LEFT(D2,16))="Z",8,IF(RIGHT(LEFT(D2,16))="X",9,IF(RIGHT(LEFT(F2,16))=RIGHT(LEFT(D2,16)),1,0))))))</f>
        <v>B</v>
      </c>
      <c r="AE2" s="93" t="str">
        <f t="shared" ref="AE2:AE256" si="24">IF(F2="","",IF(RIGHT(LEFT(F2,17))=".","B",IF(RIGHT(LEFT(F2,17))="*","M",IF(RIGHT(LEFT(D2,17))="Z",8,IF(RIGHT(LEFT(D2,17))="X",9,IF(RIGHT(LEFT(F2,17))=RIGHT(LEFT(D2,17)),1,0))))))</f>
        <v>B</v>
      </c>
      <c r="AF2" s="93" t="str">
        <f t="shared" ref="AF2:AF256" si="25">IF(F2="","",IF(RIGHT(LEFT(F2,18))=".","B",IF(RIGHT(LEFT(F2,18))="*","M",IF(RIGHT(LEFT(D2,18))="Z",8,IF(RIGHT(LEFT(D2,18))="X",9,IF(RIGHT(LEFT(F2,18))=RIGHT(LEFT(D2,18)),1,0))))))</f>
        <v>B</v>
      </c>
      <c r="AG2" s="93" t="str">
        <f t="shared" ref="AG2:AG256" si="26">IF(F2="","",IF(RIGHT(LEFT(F2,19))=".","B",IF(RIGHT(LEFT(F2,19))="*","M",IF(RIGHT(LEFT(D2,19))="Z",8,IF(RIGHT(LEFT(D2,19))="X",9,IF(RIGHT(LEFT(F2,19))=RIGHT(LEFT(D2,19)),1,0))))))</f>
        <v>B</v>
      </c>
      <c r="AH2" s="93" t="str">
        <f t="shared" ref="AH2:AH256" si="27">IF(F2="","",IF(RIGHT(LEFT(F2,20))=".","B",IF(RIGHT(LEFT(F2,20))="*","M",IF(RIGHT(LEFT(D2,20))="Z",8,IF(RIGHT(LEFT(D2,20))="X",9,IF(RIGHT(LEFT(F2,20))=RIGHT(LEFT(D2,20)),1,0))))))</f>
        <v>B</v>
      </c>
      <c r="AI2" s="93" t="str">
        <f t="shared" ref="AI2:AI256" si="28">IF(F2="","",IF(RIGHT(LEFT(F2,21))=".","B",IF(RIGHT(LEFT(F2,21))="*","M",IF(RIGHT(LEFT(D2,21))="Z",8,IF(RIGHT(LEFT(D2,21))="X",9,IF(RIGHT(LEFT(F2,21))=RIGHT(LEFT(D2,21)),1,0))))))</f>
        <v>B</v>
      </c>
      <c r="AJ2" s="93" t="str">
        <f t="shared" ref="AJ2:AJ256" si="29">IF(F2="","",IF(RIGHT(LEFT(F2,22))=".","B",IF(RIGHT(LEFT(F2,22))="*","M",IF(RIGHT(LEFT(D2,22))="Z",8,IF(RIGHT(LEFT(D2,22))="X",9,IF(RIGHT(LEFT(F2,22))=RIGHT(LEFT(D2,22)),1,0))))))</f>
        <v>B</v>
      </c>
      <c r="AK2" s="93" t="str">
        <f t="shared" ref="AK2:AK256" si="30">IF(F2="","",IF(RIGHT(LEFT(F2,23))=".","B",IF(RIGHT(LEFT(F2,23))="*","M",IF(RIGHT(LEFT(D2,23))="Z",8,IF(RIGHT(LEFT(D2,23))="X",9,IF(RIGHT(LEFT(F2,23))=RIGHT(LEFT(D2,23)),1,0))))))</f>
        <v>B</v>
      </c>
      <c r="AL2" s="93" t="str">
        <f t="shared" ref="AL2:AL256" si="31">IF(F2="","",IF(RIGHT(LEFT(F2,24))=".","B",IF(RIGHT(LEFT(F2,24))="*","M",IF(RIGHT(LEFT(D2,24))="Z",8,IF(RIGHT(LEFT(D2,24))="X",9,IF(RIGHT(LEFT(F2,24))=RIGHT(LEFT(D2,24)),1,0))))))</f>
        <v>B</v>
      </c>
      <c r="AM2" s="93" t="str">
        <f t="shared" ref="AM2:AM256" si="32">IF(F2="","",IF(RIGHT(LEFT(F2,25))=".","B",IF(RIGHT(LEFT(F2,25))="*","M",IF(RIGHT(LEFT(D2,25))="Z",8,IF(RIGHT(LEFT(D2,25))="X",9,IF(RIGHT(LEFT(F2,25))=RIGHT(LEFT(D2,25)),1,0))))))</f>
        <v>B</v>
      </c>
      <c r="AN2" s="93" t="str">
        <f t="shared" ref="AN2:AN256" si="33">IF(F2="","",IF(RIGHT(LEFT(F2,26))=".","B",IF(RIGHT(LEFT(F2,26))="*","M",IF(RIGHT(LEFT(D2,26))="Z",8,IF(RIGHT(LEFT(D2,26))="X",9,IF(RIGHT(LEFT(F2,26))=RIGHT(LEFT(D2,26)),1,0))))))</f>
        <v>B</v>
      </c>
      <c r="AO2" s="93" t="str">
        <f t="shared" ref="AO2:AO256" si="34">IF(F2="","",IF(RIGHT(LEFT(F2,27))=".","B",IF(RIGHT(LEFT(F2,27))="*","M",IF(RIGHT(LEFT(D2,27))="Z",8,IF(RIGHT(LEFT(D2,27))="X",9,IF(RIGHT(LEFT(F2,27))=RIGHT(LEFT(D2,27)),1,0))))))</f>
        <v>B</v>
      </c>
    </row>
    <row r="3" spans="1:41" ht="12.75" customHeight="1" x14ac:dyDescent="0.25">
      <c r="A3" s="89">
        <v>2019</v>
      </c>
      <c r="B3" s="89">
        <v>121880</v>
      </c>
      <c r="C3" s="89" t="s">
        <v>810</v>
      </c>
      <c r="D3" s="89" t="s">
        <v>814</v>
      </c>
      <c r="E3" s="89" t="s">
        <v>815</v>
      </c>
      <c r="F3" s="89" t="s">
        <v>816</v>
      </c>
      <c r="G3" s="93">
        <f t="shared" si="0"/>
        <v>8</v>
      </c>
      <c r="H3" s="93">
        <f t="shared" si="1"/>
        <v>0</v>
      </c>
      <c r="I3" s="93">
        <f t="shared" si="2"/>
        <v>0</v>
      </c>
      <c r="J3" s="93">
        <f t="shared" si="3"/>
        <v>0</v>
      </c>
      <c r="K3" s="93">
        <f t="shared" si="4"/>
        <v>0</v>
      </c>
      <c r="L3" s="93">
        <f t="shared" si="5"/>
        <v>0</v>
      </c>
      <c r="M3" s="93">
        <f t="shared" si="6"/>
        <v>0</v>
      </c>
      <c r="N3" s="93">
        <f t="shared" si="7"/>
        <v>0</v>
      </c>
      <c r="O3" s="93">
        <f t="shared" si="8"/>
        <v>0</v>
      </c>
      <c r="P3" s="93">
        <f t="shared" si="9"/>
        <v>9</v>
      </c>
      <c r="Q3" s="93">
        <f t="shared" si="10"/>
        <v>0</v>
      </c>
      <c r="R3" s="93">
        <f t="shared" si="11"/>
        <v>0</v>
      </c>
      <c r="S3" s="93">
        <f t="shared" si="12"/>
        <v>9</v>
      </c>
      <c r="T3" s="93">
        <f t="shared" si="13"/>
        <v>0</v>
      </c>
      <c r="U3" s="93">
        <f t="shared" si="14"/>
        <v>0</v>
      </c>
      <c r="V3" s="93">
        <f t="shared" si="15"/>
        <v>9</v>
      </c>
      <c r="W3" s="93">
        <f t="shared" si="16"/>
        <v>0</v>
      </c>
      <c r="X3" s="93">
        <f t="shared" si="17"/>
        <v>0</v>
      </c>
      <c r="Y3" s="93">
        <f t="shared" si="18"/>
        <v>0</v>
      </c>
      <c r="Z3" s="93">
        <f t="shared" si="19"/>
        <v>0</v>
      </c>
      <c r="AA3" s="93">
        <f t="shared" si="20"/>
        <v>0</v>
      </c>
      <c r="AB3" s="93">
        <f t="shared" si="21"/>
        <v>0</v>
      </c>
      <c r="AC3" s="93">
        <f t="shared" si="22"/>
        <v>0</v>
      </c>
      <c r="AD3" s="93">
        <f t="shared" si="23"/>
        <v>0</v>
      </c>
      <c r="AE3" s="93">
        <f t="shared" si="24"/>
        <v>0</v>
      </c>
      <c r="AF3" s="93">
        <f t="shared" si="25"/>
        <v>0</v>
      </c>
      <c r="AG3" s="93">
        <f t="shared" si="26"/>
        <v>0</v>
      </c>
      <c r="AH3" s="93">
        <f t="shared" si="27"/>
        <v>1</v>
      </c>
      <c r="AI3" s="93">
        <f t="shared" si="28"/>
        <v>1</v>
      </c>
      <c r="AJ3" s="93">
        <f t="shared" si="29"/>
        <v>0</v>
      </c>
      <c r="AK3" s="93">
        <f t="shared" si="30"/>
        <v>1</v>
      </c>
      <c r="AL3" s="93">
        <f t="shared" si="31"/>
        <v>9</v>
      </c>
      <c r="AM3" s="93">
        <f t="shared" si="32"/>
        <v>0</v>
      </c>
      <c r="AN3" s="93">
        <f t="shared" si="33"/>
        <v>1</v>
      </c>
      <c r="AO3" s="93">
        <f t="shared" si="34"/>
        <v>1</v>
      </c>
    </row>
    <row r="4" spans="1:41" ht="12.75" customHeight="1" x14ac:dyDescent="0.25">
      <c r="A4" s="89">
        <v>2019</v>
      </c>
      <c r="B4" s="89">
        <v>88399</v>
      </c>
      <c r="C4" s="89" t="s">
        <v>810</v>
      </c>
      <c r="D4" s="89" t="s">
        <v>820</v>
      </c>
      <c r="E4" s="89" t="s">
        <v>821</v>
      </c>
      <c r="F4" s="89" t="s">
        <v>822</v>
      </c>
      <c r="G4" s="93">
        <f t="shared" si="0"/>
        <v>8</v>
      </c>
      <c r="H4" s="93">
        <f t="shared" si="1"/>
        <v>1</v>
      </c>
      <c r="I4" s="93">
        <f t="shared" si="2"/>
        <v>0</v>
      </c>
      <c r="J4" s="93">
        <f t="shared" si="3"/>
        <v>0</v>
      </c>
      <c r="K4" s="93">
        <f t="shared" si="4"/>
        <v>0</v>
      </c>
      <c r="L4" s="93">
        <f t="shared" si="5"/>
        <v>0</v>
      </c>
      <c r="M4" s="93">
        <f t="shared" si="6"/>
        <v>0</v>
      </c>
      <c r="N4" s="93">
        <f t="shared" si="7"/>
        <v>0</v>
      </c>
      <c r="O4" s="93">
        <f t="shared" si="8"/>
        <v>8</v>
      </c>
      <c r="P4" s="93">
        <f t="shared" si="9"/>
        <v>0</v>
      </c>
      <c r="Q4" s="93">
        <f t="shared" si="10"/>
        <v>9</v>
      </c>
      <c r="R4" s="93">
        <f t="shared" si="11"/>
        <v>0</v>
      </c>
      <c r="S4" s="93">
        <f t="shared" si="12"/>
        <v>0</v>
      </c>
      <c r="T4" s="93">
        <f t="shared" si="13"/>
        <v>0</v>
      </c>
      <c r="U4" s="93">
        <f t="shared" si="14"/>
        <v>0</v>
      </c>
      <c r="V4" s="93">
        <f t="shared" si="15"/>
        <v>9</v>
      </c>
      <c r="W4" s="93">
        <f t="shared" si="16"/>
        <v>0</v>
      </c>
      <c r="X4" s="93">
        <f t="shared" si="17"/>
        <v>0</v>
      </c>
      <c r="Y4" s="93">
        <f t="shared" si="18"/>
        <v>0</v>
      </c>
      <c r="Z4" s="93">
        <f t="shared" si="19"/>
        <v>0</v>
      </c>
      <c r="AA4" s="93">
        <f t="shared" si="20"/>
        <v>0</v>
      </c>
      <c r="AB4" s="93">
        <f t="shared" si="21"/>
        <v>8</v>
      </c>
      <c r="AC4" s="93">
        <f t="shared" si="22"/>
        <v>0</v>
      </c>
      <c r="AD4" s="93">
        <f t="shared" si="23"/>
        <v>1</v>
      </c>
      <c r="AE4" s="93">
        <f t="shared" si="24"/>
        <v>8</v>
      </c>
      <c r="AF4" s="93">
        <f t="shared" si="25"/>
        <v>0</v>
      </c>
      <c r="AG4" s="93">
        <f t="shared" si="26"/>
        <v>0</v>
      </c>
      <c r="AH4" s="93">
        <f t="shared" si="27"/>
        <v>8</v>
      </c>
      <c r="AI4" s="93">
        <f t="shared" si="28"/>
        <v>0</v>
      </c>
      <c r="AJ4" s="93">
        <f t="shared" si="29"/>
        <v>1</v>
      </c>
      <c r="AK4" s="93">
        <f t="shared" si="30"/>
        <v>9</v>
      </c>
      <c r="AL4" s="93">
        <f t="shared" si="31"/>
        <v>0</v>
      </c>
      <c r="AM4" s="93">
        <f t="shared" si="32"/>
        <v>8</v>
      </c>
      <c r="AN4" s="93">
        <f t="shared" si="33"/>
        <v>0</v>
      </c>
      <c r="AO4" s="93">
        <f t="shared" si="34"/>
        <v>1</v>
      </c>
    </row>
    <row r="5" spans="1:41" ht="12.75" customHeight="1" x14ac:dyDescent="0.25">
      <c r="A5" s="89">
        <v>2019</v>
      </c>
      <c r="B5" s="89">
        <v>1181815</v>
      </c>
      <c r="C5" s="89" t="s">
        <v>810</v>
      </c>
      <c r="D5" s="89" t="s">
        <v>824</v>
      </c>
      <c r="E5" s="89" t="s">
        <v>825</v>
      </c>
      <c r="F5" s="89" t="s">
        <v>826</v>
      </c>
      <c r="G5" s="93">
        <f t="shared" si="0"/>
        <v>8</v>
      </c>
      <c r="H5" s="93">
        <f t="shared" si="1"/>
        <v>0</v>
      </c>
      <c r="I5" s="93">
        <f t="shared" si="2"/>
        <v>1</v>
      </c>
      <c r="J5" s="93">
        <f t="shared" si="3"/>
        <v>0</v>
      </c>
      <c r="K5" s="93">
        <f t="shared" si="4"/>
        <v>0</v>
      </c>
      <c r="L5" s="93">
        <f t="shared" si="5"/>
        <v>0</v>
      </c>
      <c r="M5" s="93">
        <f t="shared" si="6"/>
        <v>0</v>
      </c>
      <c r="N5" s="93">
        <f t="shared" si="7"/>
        <v>0</v>
      </c>
      <c r="O5" s="93">
        <f t="shared" si="8"/>
        <v>8</v>
      </c>
      <c r="P5" s="93">
        <f t="shared" si="9"/>
        <v>1</v>
      </c>
      <c r="Q5" s="93">
        <f t="shared" si="10"/>
        <v>1</v>
      </c>
      <c r="R5" s="93">
        <f t="shared" si="11"/>
        <v>0</v>
      </c>
      <c r="S5" s="93">
        <f t="shared" si="12"/>
        <v>0</v>
      </c>
      <c r="T5" s="93">
        <f t="shared" si="13"/>
        <v>0</v>
      </c>
      <c r="U5" s="93">
        <f t="shared" si="14"/>
        <v>0</v>
      </c>
      <c r="V5" s="93">
        <f t="shared" si="15"/>
        <v>1</v>
      </c>
      <c r="W5" s="93">
        <f t="shared" si="16"/>
        <v>9</v>
      </c>
      <c r="X5" s="93">
        <f t="shared" si="17"/>
        <v>0</v>
      </c>
      <c r="Y5" s="93">
        <f t="shared" si="18"/>
        <v>1</v>
      </c>
      <c r="Z5" s="93">
        <f t="shared" si="19"/>
        <v>0</v>
      </c>
      <c r="AA5" s="93">
        <f t="shared" si="20"/>
        <v>8</v>
      </c>
      <c r="AB5" s="93">
        <f t="shared" si="21"/>
        <v>9</v>
      </c>
      <c r="AC5" s="93">
        <f t="shared" si="22"/>
        <v>0</v>
      </c>
      <c r="AD5" s="93">
        <f t="shared" si="23"/>
        <v>0</v>
      </c>
      <c r="AE5" s="93">
        <f t="shared" si="24"/>
        <v>9</v>
      </c>
      <c r="AF5" s="93">
        <f t="shared" si="25"/>
        <v>0</v>
      </c>
      <c r="AG5" s="93">
        <f t="shared" si="26"/>
        <v>0</v>
      </c>
      <c r="AH5" s="93">
        <f t="shared" si="27"/>
        <v>8</v>
      </c>
      <c r="AI5" s="93">
        <f t="shared" si="28"/>
        <v>0</v>
      </c>
      <c r="AJ5" s="93">
        <f t="shared" si="29"/>
        <v>0</v>
      </c>
      <c r="AK5" s="93">
        <f t="shared" si="30"/>
        <v>0</v>
      </c>
      <c r="AL5" s="93">
        <f t="shared" si="31"/>
        <v>0</v>
      </c>
      <c r="AM5" s="93">
        <f t="shared" si="32"/>
        <v>0</v>
      </c>
      <c r="AN5" s="93">
        <f t="shared" si="33"/>
        <v>9</v>
      </c>
      <c r="AO5" s="93">
        <f t="shared" si="34"/>
        <v>1</v>
      </c>
    </row>
    <row r="6" spans="1:41" ht="12.75" customHeight="1" x14ac:dyDescent="0.25">
      <c r="A6" s="89">
        <v>2019</v>
      </c>
      <c r="B6" s="89">
        <v>123569</v>
      </c>
      <c r="C6" s="89" t="s">
        <v>810</v>
      </c>
      <c r="D6" s="89" t="s">
        <v>824</v>
      </c>
      <c r="E6" s="89" t="s">
        <v>827</v>
      </c>
      <c r="F6" s="89" t="s">
        <v>828</v>
      </c>
      <c r="G6" s="93">
        <f t="shared" si="0"/>
        <v>8</v>
      </c>
      <c r="H6" s="93">
        <f t="shared" si="1"/>
        <v>1</v>
      </c>
      <c r="I6" s="93">
        <f t="shared" si="2"/>
        <v>0</v>
      </c>
      <c r="J6" s="93">
        <f t="shared" si="3"/>
        <v>0</v>
      </c>
      <c r="K6" s="93">
        <f t="shared" si="4"/>
        <v>0</v>
      </c>
      <c r="L6" s="93">
        <f t="shared" si="5"/>
        <v>1</v>
      </c>
      <c r="M6" s="93">
        <f t="shared" si="6"/>
        <v>0</v>
      </c>
      <c r="N6" s="93">
        <f t="shared" si="7"/>
        <v>0</v>
      </c>
      <c r="O6" s="93">
        <f t="shared" si="8"/>
        <v>8</v>
      </c>
      <c r="P6" s="93">
        <f t="shared" si="9"/>
        <v>1</v>
      </c>
      <c r="Q6" s="93">
        <f t="shared" si="10"/>
        <v>0</v>
      </c>
      <c r="R6" s="93">
        <f t="shared" si="11"/>
        <v>1</v>
      </c>
      <c r="S6" s="93">
        <f t="shared" si="12"/>
        <v>0</v>
      </c>
      <c r="T6" s="93">
        <f t="shared" si="13"/>
        <v>0</v>
      </c>
      <c r="U6" s="93">
        <f t="shared" si="14"/>
        <v>0</v>
      </c>
      <c r="V6" s="93">
        <f t="shared" si="15"/>
        <v>0</v>
      </c>
      <c r="W6" s="93">
        <f t="shared" si="16"/>
        <v>9</v>
      </c>
      <c r="X6" s="93">
        <f t="shared" si="17"/>
        <v>0</v>
      </c>
      <c r="Y6" s="93">
        <f t="shared" si="18"/>
        <v>1</v>
      </c>
      <c r="Z6" s="93">
        <f t="shared" si="19"/>
        <v>0</v>
      </c>
      <c r="AA6" s="93">
        <f t="shared" si="20"/>
        <v>8</v>
      </c>
      <c r="AB6" s="93">
        <f t="shared" si="21"/>
        <v>9</v>
      </c>
      <c r="AC6" s="93">
        <f t="shared" si="22"/>
        <v>0</v>
      </c>
      <c r="AD6" s="93">
        <f t="shared" si="23"/>
        <v>0</v>
      </c>
      <c r="AE6" s="93">
        <f t="shared" si="24"/>
        <v>9</v>
      </c>
      <c r="AF6" s="93">
        <f t="shared" si="25"/>
        <v>0</v>
      </c>
      <c r="AG6" s="93">
        <f t="shared" si="26"/>
        <v>0</v>
      </c>
      <c r="AH6" s="93">
        <f t="shared" si="27"/>
        <v>8</v>
      </c>
      <c r="AI6" s="93">
        <f t="shared" si="28"/>
        <v>0</v>
      </c>
      <c r="AJ6" s="93">
        <f t="shared" si="29"/>
        <v>0</v>
      </c>
      <c r="AK6" s="93">
        <f t="shared" si="30"/>
        <v>1</v>
      </c>
      <c r="AL6" s="93">
        <f t="shared" si="31"/>
        <v>0</v>
      </c>
      <c r="AM6" s="93">
        <f t="shared" si="32"/>
        <v>0</v>
      </c>
      <c r="AN6" s="93">
        <f t="shared" si="33"/>
        <v>9</v>
      </c>
      <c r="AO6" s="93">
        <f t="shared" si="34"/>
        <v>0</v>
      </c>
    </row>
    <row r="7" spans="1:41" ht="12.75" customHeight="1" x14ac:dyDescent="0.25">
      <c r="A7" s="89">
        <v>2019</v>
      </c>
      <c r="B7" s="89">
        <v>1181819</v>
      </c>
      <c r="C7" s="89" t="s">
        <v>810</v>
      </c>
      <c r="D7" s="89" t="s">
        <v>829</v>
      </c>
      <c r="E7" s="89" t="s">
        <v>830</v>
      </c>
      <c r="F7" s="89" t="s">
        <v>831</v>
      </c>
      <c r="G7" s="93">
        <f t="shared" si="0"/>
        <v>8</v>
      </c>
      <c r="H7" s="93">
        <f t="shared" si="1"/>
        <v>1</v>
      </c>
      <c r="I7" s="93">
        <f t="shared" si="2"/>
        <v>1</v>
      </c>
      <c r="J7" s="93">
        <f t="shared" si="3"/>
        <v>0</v>
      </c>
      <c r="K7" s="93">
        <f t="shared" si="4"/>
        <v>0</v>
      </c>
      <c r="L7" s="93">
        <f t="shared" si="5"/>
        <v>1</v>
      </c>
      <c r="M7" s="93">
        <f t="shared" si="6"/>
        <v>1</v>
      </c>
      <c r="N7" s="93">
        <f t="shared" si="7"/>
        <v>0</v>
      </c>
      <c r="O7" s="93">
        <f t="shared" si="8"/>
        <v>0</v>
      </c>
      <c r="P7" s="93">
        <f t="shared" si="9"/>
        <v>1</v>
      </c>
      <c r="Q7" s="93">
        <f t="shared" si="10"/>
        <v>1</v>
      </c>
      <c r="R7" s="93">
        <f t="shared" si="11"/>
        <v>0</v>
      </c>
      <c r="S7" s="93">
        <f t="shared" si="12"/>
        <v>0</v>
      </c>
      <c r="T7" s="93">
        <f t="shared" si="13"/>
        <v>0</v>
      </c>
      <c r="U7" s="93">
        <f t="shared" si="14"/>
        <v>0</v>
      </c>
      <c r="V7" s="93">
        <f t="shared" si="15"/>
        <v>0</v>
      </c>
      <c r="W7" s="93">
        <f t="shared" si="16"/>
        <v>0</v>
      </c>
      <c r="X7" s="93">
        <f t="shared" si="17"/>
        <v>0</v>
      </c>
      <c r="Y7" s="93">
        <f t="shared" si="18"/>
        <v>0</v>
      </c>
      <c r="Z7" s="93">
        <f t="shared" si="19"/>
        <v>0</v>
      </c>
      <c r="AA7" s="93">
        <f t="shared" si="20"/>
        <v>0</v>
      </c>
      <c r="AB7" s="93">
        <f t="shared" si="21"/>
        <v>0</v>
      </c>
      <c r="AC7" s="93">
        <f t="shared" si="22"/>
        <v>0</v>
      </c>
      <c r="AD7" s="93">
        <f t="shared" si="23"/>
        <v>0</v>
      </c>
      <c r="AE7" s="93">
        <f t="shared" si="24"/>
        <v>0</v>
      </c>
      <c r="AF7" s="93">
        <f t="shared" si="25"/>
        <v>0</v>
      </c>
      <c r="AG7" s="93">
        <f t="shared" si="26"/>
        <v>0</v>
      </c>
      <c r="AH7" s="93">
        <f t="shared" si="27"/>
        <v>0</v>
      </c>
      <c r="AI7" s="93">
        <f t="shared" si="28"/>
        <v>0</v>
      </c>
      <c r="AJ7" s="93">
        <f t="shared" si="29"/>
        <v>0</v>
      </c>
      <c r="AK7" s="93">
        <f t="shared" si="30"/>
        <v>0</v>
      </c>
      <c r="AL7" s="93">
        <f t="shared" si="31"/>
        <v>9</v>
      </c>
      <c r="AM7" s="93">
        <f t="shared" si="32"/>
        <v>0</v>
      </c>
      <c r="AN7" s="93">
        <f t="shared" si="33"/>
        <v>9</v>
      </c>
      <c r="AO7" s="93">
        <f t="shared" si="34"/>
        <v>1</v>
      </c>
    </row>
    <row r="8" spans="1:41" ht="12.75" customHeight="1" x14ac:dyDescent="0.25">
      <c r="A8" s="89">
        <v>2019</v>
      </c>
      <c r="B8" s="89">
        <v>123569</v>
      </c>
      <c r="C8" s="89" t="s">
        <v>810</v>
      </c>
      <c r="D8" s="89" t="s">
        <v>824</v>
      </c>
      <c r="E8" s="89" t="s">
        <v>832</v>
      </c>
      <c r="F8" s="89" t="s">
        <v>833</v>
      </c>
      <c r="G8" s="93">
        <f t="shared" si="0"/>
        <v>8</v>
      </c>
      <c r="H8" s="93">
        <f t="shared" si="1"/>
        <v>0</v>
      </c>
      <c r="I8" s="93">
        <f t="shared" si="2"/>
        <v>1</v>
      </c>
      <c r="J8" s="93">
        <f t="shared" si="3"/>
        <v>0</v>
      </c>
      <c r="K8" s="93">
        <f t="shared" si="4"/>
        <v>0</v>
      </c>
      <c r="L8" s="93">
        <f t="shared" si="5"/>
        <v>0</v>
      </c>
      <c r="M8" s="93">
        <f t="shared" si="6"/>
        <v>0</v>
      </c>
      <c r="N8" s="93">
        <f t="shared" si="7"/>
        <v>0</v>
      </c>
      <c r="O8" s="93">
        <f t="shared" si="8"/>
        <v>8</v>
      </c>
      <c r="P8" s="93">
        <f t="shared" si="9"/>
        <v>0</v>
      </c>
      <c r="Q8" s="93" t="str">
        <f t="shared" si="10"/>
        <v>M</v>
      </c>
      <c r="R8" s="93">
        <f t="shared" si="11"/>
        <v>0</v>
      </c>
      <c r="S8" s="93">
        <f t="shared" si="12"/>
        <v>0</v>
      </c>
      <c r="T8" s="93">
        <f t="shared" si="13"/>
        <v>0</v>
      </c>
      <c r="U8" s="93">
        <f t="shared" si="14"/>
        <v>0</v>
      </c>
      <c r="V8" s="93">
        <f t="shared" si="15"/>
        <v>0</v>
      </c>
      <c r="W8" s="93">
        <f t="shared" si="16"/>
        <v>9</v>
      </c>
      <c r="X8" s="93">
        <f t="shared" si="17"/>
        <v>0</v>
      </c>
      <c r="Y8" s="93">
        <f t="shared" si="18"/>
        <v>1</v>
      </c>
      <c r="Z8" s="93">
        <f t="shared" si="19"/>
        <v>0</v>
      </c>
      <c r="AA8" s="93">
        <f t="shared" si="20"/>
        <v>8</v>
      </c>
      <c r="AB8" s="93">
        <f t="shared" si="21"/>
        <v>9</v>
      </c>
      <c r="AC8" s="93">
        <f t="shared" si="22"/>
        <v>1</v>
      </c>
      <c r="AD8" s="93">
        <f t="shared" si="23"/>
        <v>1</v>
      </c>
      <c r="AE8" s="93">
        <f t="shared" si="24"/>
        <v>9</v>
      </c>
      <c r="AF8" s="93">
        <f t="shared" si="25"/>
        <v>0</v>
      </c>
      <c r="AG8" s="93">
        <f t="shared" si="26"/>
        <v>0</v>
      </c>
      <c r="AH8" s="93">
        <f t="shared" si="27"/>
        <v>8</v>
      </c>
      <c r="AI8" s="93">
        <f t="shared" si="28"/>
        <v>1</v>
      </c>
      <c r="AJ8" s="93">
        <f t="shared" si="29"/>
        <v>0</v>
      </c>
      <c r="AK8" s="93">
        <f t="shared" si="30"/>
        <v>1</v>
      </c>
      <c r="AL8" s="93">
        <f t="shared" si="31"/>
        <v>0</v>
      </c>
      <c r="AM8" s="93">
        <f t="shared" si="32"/>
        <v>0</v>
      </c>
      <c r="AN8" s="93">
        <f t="shared" si="33"/>
        <v>9</v>
      </c>
      <c r="AO8" s="93">
        <f t="shared" si="34"/>
        <v>1</v>
      </c>
    </row>
    <row r="9" spans="1:41" ht="12.75" customHeight="1" x14ac:dyDescent="0.25">
      <c r="A9" s="89">
        <v>2019</v>
      </c>
      <c r="B9" s="89">
        <v>123569</v>
      </c>
      <c r="C9" s="89" t="s">
        <v>810</v>
      </c>
      <c r="D9" s="89" t="s">
        <v>824</v>
      </c>
      <c r="E9" s="89" t="s">
        <v>834</v>
      </c>
      <c r="F9" s="89" t="s">
        <v>835</v>
      </c>
      <c r="G9" s="93">
        <f t="shared" si="0"/>
        <v>8</v>
      </c>
      <c r="H9" s="93">
        <f t="shared" si="1"/>
        <v>1</v>
      </c>
      <c r="I9" s="93">
        <f t="shared" si="2"/>
        <v>1</v>
      </c>
      <c r="J9" s="93">
        <f t="shared" si="3"/>
        <v>0</v>
      </c>
      <c r="K9" s="93">
        <f t="shared" si="4"/>
        <v>1</v>
      </c>
      <c r="L9" s="93">
        <f t="shared" si="5"/>
        <v>1</v>
      </c>
      <c r="M9" s="93">
        <f t="shared" si="6"/>
        <v>0</v>
      </c>
      <c r="N9" s="93">
        <f t="shared" si="7"/>
        <v>0</v>
      </c>
      <c r="O9" s="93">
        <f t="shared" si="8"/>
        <v>8</v>
      </c>
      <c r="P9" s="93">
        <f t="shared" si="9"/>
        <v>1</v>
      </c>
      <c r="Q9" s="93">
        <f t="shared" si="10"/>
        <v>0</v>
      </c>
      <c r="R9" s="93">
        <f t="shared" si="11"/>
        <v>0</v>
      </c>
      <c r="S9" s="93">
        <f t="shared" si="12"/>
        <v>0</v>
      </c>
      <c r="T9" s="93">
        <f t="shared" si="13"/>
        <v>0</v>
      </c>
      <c r="U9" s="93">
        <f t="shared" si="14"/>
        <v>0</v>
      </c>
      <c r="V9" s="93">
        <f t="shared" si="15"/>
        <v>1</v>
      </c>
      <c r="W9" s="93">
        <f t="shared" si="16"/>
        <v>9</v>
      </c>
      <c r="X9" s="93">
        <f t="shared" si="17"/>
        <v>1</v>
      </c>
      <c r="Y9" s="93">
        <f t="shared" si="18"/>
        <v>0</v>
      </c>
      <c r="Z9" s="93">
        <f t="shared" si="19"/>
        <v>0</v>
      </c>
      <c r="AA9" s="93">
        <f t="shared" si="20"/>
        <v>8</v>
      </c>
      <c r="AB9" s="93">
        <f t="shared" si="21"/>
        <v>9</v>
      </c>
      <c r="AC9" s="93">
        <f t="shared" si="22"/>
        <v>1</v>
      </c>
      <c r="AD9" s="93">
        <f t="shared" si="23"/>
        <v>0</v>
      </c>
      <c r="AE9" s="93">
        <f t="shared" si="24"/>
        <v>9</v>
      </c>
      <c r="AF9" s="93">
        <f t="shared" si="25"/>
        <v>1</v>
      </c>
      <c r="AG9" s="93">
        <f t="shared" si="26"/>
        <v>0</v>
      </c>
      <c r="AH9" s="93">
        <f t="shared" si="27"/>
        <v>8</v>
      </c>
      <c r="AI9" s="93">
        <f t="shared" si="28"/>
        <v>0</v>
      </c>
      <c r="AJ9" s="93">
        <f t="shared" si="29"/>
        <v>0</v>
      </c>
      <c r="AK9" s="93">
        <f t="shared" si="30"/>
        <v>0</v>
      </c>
      <c r="AL9" s="93">
        <f t="shared" si="31"/>
        <v>0</v>
      </c>
      <c r="AM9" s="93">
        <f t="shared" si="32"/>
        <v>0</v>
      </c>
      <c r="AN9" s="93">
        <f t="shared" si="33"/>
        <v>9</v>
      </c>
      <c r="AO9" s="93">
        <f t="shared" si="34"/>
        <v>0</v>
      </c>
    </row>
    <row r="10" spans="1:41" ht="12.75" customHeight="1" x14ac:dyDescent="0.25">
      <c r="A10" s="89">
        <v>2019</v>
      </c>
      <c r="B10" s="89">
        <v>1103831</v>
      </c>
      <c r="C10" s="89" t="s">
        <v>810</v>
      </c>
      <c r="D10" s="89" t="s">
        <v>811</v>
      </c>
      <c r="E10" s="89" t="s">
        <v>836</v>
      </c>
      <c r="F10" s="89" t="s">
        <v>837</v>
      </c>
      <c r="G10" s="93">
        <f t="shared" si="0"/>
        <v>8</v>
      </c>
      <c r="H10" s="93">
        <f t="shared" si="1"/>
        <v>1</v>
      </c>
      <c r="I10" s="93">
        <f t="shared" si="2"/>
        <v>0</v>
      </c>
      <c r="J10" s="93">
        <f t="shared" si="3"/>
        <v>1</v>
      </c>
      <c r="K10" s="93">
        <f t="shared" si="4"/>
        <v>1</v>
      </c>
      <c r="L10" s="93">
        <f t="shared" si="5"/>
        <v>0</v>
      </c>
      <c r="M10" s="93">
        <f t="shared" si="6"/>
        <v>1</v>
      </c>
      <c r="N10" s="93">
        <f t="shared" si="7"/>
        <v>0</v>
      </c>
      <c r="O10" s="93">
        <f t="shared" si="8"/>
        <v>8</v>
      </c>
      <c r="P10" s="93">
        <f t="shared" si="9"/>
        <v>1</v>
      </c>
      <c r="Q10" s="93">
        <f t="shared" si="10"/>
        <v>0</v>
      </c>
      <c r="R10" s="93">
        <f t="shared" si="11"/>
        <v>8</v>
      </c>
      <c r="S10" s="93">
        <f t="shared" si="12"/>
        <v>0</v>
      </c>
      <c r="T10" s="93">
        <f t="shared" si="13"/>
        <v>1</v>
      </c>
      <c r="U10" s="93">
        <f t="shared" si="14"/>
        <v>0</v>
      </c>
      <c r="V10" s="93">
        <f t="shared" si="15"/>
        <v>0</v>
      </c>
      <c r="W10" s="93">
        <f t="shared" si="16"/>
        <v>0</v>
      </c>
      <c r="X10" s="93">
        <f t="shared" si="17"/>
        <v>0</v>
      </c>
      <c r="Y10" s="93">
        <f t="shared" si="18"/>
        <v>0</v>
      </c>
      <c r="Z10" s="93">
        <f t="shared" si="19"/>
        <v>0</v>
      </c>
      <c r="AA10" s="93">
        <f t="shared" si="20"/>
        <v>0</v>
      </c>
      <c r="AB10" s="93">
        <f t="shared" si="21"/>
        <v>0</v>
      </c>
      <c r="AC10" s="93">
        <f t="shared" si="22"/>
        <v>8</v>
      </c>
      <c r="AD10" s="93">
        <f t="shared" si="23"/>
        <v>9</v>
      </c>
      <c r="AE10" s="93">
        <f t="shared" si="24"/>
        <v>0</v>
      </c>
      <c r="AF10" s="93">
        <f t="shared" si="25"/>
        <v>0</v>
      </c>
      <c r="AG10" s="93">
        <f t="shared" si="26"/>
        <v>0</v>
      </c>
      <c r="AH10" s="93">
        <f t="shared" si="27"/>
        <v>1</v>
      </c>
      <c r="AI10" s="93">
        <f t="shared" si="28"/>
        <v>0</v>
      </c>
      <c r="AJ10" s="93">
        <f t="shared" si="29"/>
        <v>0</v>
      </c>
      <c r="AK10" s="93">
        <f t="shared" si="30"/>
        <v>0</v>
      </c>
      <c r="AL10" s="93">
        <f t="shared" si="31"/>
        <v>0</v>
      </c>
      <c r="AM10" s="93">
        <f t="shared" si="32"/>
        <v>9</v>
      </c>
      <c r="AN10" s="93">
        <f t="shared" si="33"/>
        <v>1</v>
      </c>
      <c r="AO10" s="93">
        <f t="shared" si="34"/>
        <v>0</v>
      </c>
    </row>
    <row r="11" spans="1:41" ht="12.75" customHeight="1" x14ac:dyDescent="0.25">
      <c r="A11" s="89">
        <v>2019</v>
      </c>
      <c r="B11" s="89">
        <v>121880</v>
      </c>
      <c r="C11" s="89" t="s">
        <v>810</v>
      </c>
      <c r="D11" s="89" t="s">
        <v>814</v>
      </c>
      <c r="E11" s="89" t="s">
        <v>838</v>
      </c>
      <c r="F11" s="89" t="s">
        <v>839</v>
      </c>
      <c r="G11" s="93">
        <f t="shared" si="0"/>
        <v>8</v>
      </c>
      <c r="H11" s="93">
        <f t="shared" si="1"/>
        <v>1</v>
      </c>
      <c r="I11" s="93">
        <f t="shared" si="2"/>
        <v>0</v>
      </c>
      <c r="J11" s="93">
        <f t="shared" si="3"/>
        <v>0</v>
      </c>
      <c r="K11" s="93">
        <f t="shared" si="4"/>
        <v>0</v>
      </c>
      <c r="L11" s="93">
        <f t="shared" si="5"/>
        <v>0</v>
      </c>
      <c r="M11" s="93">
        <f t="shared" si="6"/>
        <v>1</v>
      </c>
      <c r="N11" s="93">
        <f t="shared" si="7"/>
        <v>0</v>
      </c>
      <c r="O11" s="93">
        <f t="shared" si="8"/>
        <v>0</v>
      </c>
      <c r="P11" s="93">
        <f t="shared" si="9"/>
        <v>9</v>
      </c>
      <c r="Q11" s="93">
        <f t="shared" si="10"/>
        <v>0</v>
      </c>
      <c r="R11" s="93">
        <f t="shared" si="11"/>
        <v>1</v>
      </c>
      <c r="S11" s="93">
        <f t="shared" si="12"/>
        <v>9</v>
      </c>
      <c r="T11" s="93">
        <f t="shared" si="13"/>
        <v>0</v>
      </c>
      <c r="U11" s="93">
        <f t="shared" si="14"/>
        <v>0</v>
      </c>
      <c r="V11" s="93">
        <f t="shared" si="15"/>
        <v>9</v>
      </c>
      <c r="W11" s="93">
        <f t="shared" si="16"/>
        <v>1</v>
      </c>
      <c r="X11" s="93">
        <f t="shared" si="17"/>
        <v>0</v>
      </c>
      <c r="Y11" s="93">
        <f t="shared" si="18"/>
        <v>0</v>
      </c>
      <c r="Z11" s="93">
        <f t="shared" si="19"/>
        <v>1</v>
      </c>
      <c r="AA11" s="93">
        <f t="shared" si="20"/>
        <v>1</v>
      </c>
      <c r="AB11" s="93">
        <f t="shared" si="21"/>
        <v>1</v>
      </c>
      <c r="AC11" s="93">
        <f t="shared" si="22"/>
        <v>0</v>
      </c>
      <c r="AD11" s="93">
        <f t="shared" si="23"/>
        <v>1</v>
      </c>
      <c r="AE11" s="93">
        <f t="shared" si="24"/>
        <v>0</v>
      </c>
      <c r="AF11" s="93">
        <f t="shared" si="25"/>
        <v>1</v>
      </c>
      <c r="AG11" s="93">
        <f t="shared" si="26"/>
        <v>1</v>
      </c>
      <c r="AH11" s="93">
        <f t="shared" si="27"/>
        <v>0</v>
      </c>
      <c r="AI11" s="93">
        <f t="shared" si="28"/>
        <v>0</v>
      </c>
      <c r="AJ11" s="93">
        <f t="shared" si="29"/>
        <v>0</v>
      </c>
      <c r="AK11" s="93">
        <f t="shared" si="30"/>
        <v>0</v>
      </c>
      <c r="AL11" s="93">
        <f t="shared" si="31"/>
        <v>9</v>
      </c>
      <c r="AM11" s="93">
        <f t="shared" si="32"/>
        <v>0</v>
      </c>
      <c r="AN11" s="93">
        <f t="shared" si="33"/>
        <v>0</v>
      </c>
      <c r="AO11" s="93">
        <f t="shared" si="34"/>
        <v>0</v>
      </c>
    </row>
    <row r="12" spans="1:41" ht="12.75" customHeight="1" x14ac:dyDescent="0.25">
      <c r="A12" s="89">
        <v>2019</v>
      </c>
      <c r="B12" s="89">
        <v>1181815</v>
      </c>
      <c r="C12" s="89" t="s">
        <v>810</v>
      </c>
      <c r="D12" s="89" t="s">
        <v>824</v>
      </c>
      <c r="E12" s="89" t="s">
        <v>840</v>
      </c>
      <c r="F12" s="89" t="s">
        <v>841</v>
      </c>
      <c r="G12" s="93">
        <f t="shared" si="0"/>
        <v>8</v>
      </c>
      <c r="H12" s="93">
        <f t="shared" si="1"/>
        <v>1</v>
      </c>
      <c r="I12" s="93">
        <f t="shared" si="2"/>
        <v>1</v>
      </c>
      <c r="J12" s="93">
        <f t="shared" si="3"/>
        <v>0</v>
      </c>
      <c r="K12" s="93">
        <f t="shared" si="4"/>
        <v>0</v>
      </c>
      <c r="L12" s="93">
        <f t="shared" si="5"/>
        <v>0</v>
      </c>
      <c r="M12" s="93">
        <f t="shared" si="6"/>
        <v>0</v>
      </c>
      <c r="N12" s="93">
        <f t="shared" si="7"/>
        <v>0</v>
      </c>
      <c r="O12" s="93">
        <f t="shared" si="8"/>
        <v>8</v>
      </c>
      <c r="P12" s="93">
        <f t="shared" si="9"/>
        <v>0</v>
      </c>
      <c r="Q12" s="93">
        <f t="shared" si="10"/>
        <v>0</v>
      </c>
      <c r="R12" s="93">
        <f t="shared" si="11"/>
        <v>0</v>
      </c>
      <c r="S12" s="93">
        <f t="shared" si="12"/>
        <v>1</v>
      </c>
      <c r="T12" s="93">
        <f t="shared" si="13"/>
        <v>1</v>
      </c>
      <c r="U12" s="93">
        <f t="shared" si="14"/>
        <v>0</v>
      </c>
      <c r="V12" s="93">
        <f t="shared" si="15"/>
        <v>1</v>
      </c>
      <c r="W12" s="93">
        <f t="shared" si="16"/>
        <v>9</v>
      </c>
      <c r="X12" s="93">
        <f t="shared" si="17"/>
        <v>0</v>
      </c>
      <c r="Y12" s="93">
        <f t="shared" si="18"/>
        <v>0</v>
      </c>
      <c r="Z12" s="93">
        <f t="shared" si="19"/>
        <v>0</v>
      </c>
      <c r="AA12" s="93">
        <f t="shared" si="20"/>
        <v>8</v>
      </c>
      <c r="AB12" s="93">
        <f t="shared" si="21"/>
        <v>9</v>
      </c>
      <c r="AC12" s="93">
        <f t="shared" si="22"/>
        <v>0</v>
      </c>
      <c r="AD12" s="93">
        <f t="shared" si="23"/>
        <v>0</v>
      </c>
      <c r="AE12" s="93">
        <f t="shared" si="24"/>
        <v>9</v>
      </c>
      <c r="AF12" s="93">
        <f t="shared" si="25"/>
        <v>0</v>
      </c>
      <c r="AG12" s="93">
        <f t="shared" si="26"/>
        <v>1</v>
      </c>
      <c r="AH12" s="93">
        <f t="shared" si="27"/>
        <v>8</v>
      </c>
      <c r="AI12" s="93">
        <f t="shared" si="28"/>
        <v>0</v>
      </c>
      <c r="AJ12" s="93">
        <f t="shared" si="29"/>
        <v>0</v>
      </c>
      <c r="AK12" s="93">
        <f t="shared" si="30"/>
        <v>0</v>
      </c>
      <c r="AL12" s="93">
        <f t="shared" si="31"/>
        <v>1</v>
      </c>
      <c r="AM12" s="93">
        <f t="shared" si="32"/>
        <v>0</v>
      </c>
      <c r="AN12" s="93">
        <f t="shared" si="33"/>
        <v>9</v>
      </c>
      <c r="AO12" s="93">
        <f t="shared" si="34"/>
        <v>1</v>
      </c>
    </row>
    <row r="13" spans="1:41" ht="12.75" customHeight="1" x14ac:dyDescent="0.25">
      <c r="A13" s="89">
        <v>2019</v>
      </c>
      <c r="B13" s="89">
        <v>123569</v>
      </c>
      <c r="C13" s="89" t="s">
        <v>810</v>
      </c>
      <c r="D13" s="89" t="s">
        <v>824</v>
      </c>
      <c r="E13" s="89" t="s">
        <v>842</v>
      </c>
      <c r="F13" s="89" t="s">
        <v>843</v>
      </c>
      <c r="G13" s="93">
        <f t="shared" si="0"/>
        <v>8</v>
      </c>
      <c r="H13" s="93">
        <f t="shared" si="1"/>
        <v>1</v>
      </c>
      <c r="I13" s="93">
        <f t="shared" si="2"/>
        <v>0</v>
      </c>
      <c r="J13" s="93">
        <f t="shared" si="3"/>
        <v>0</v>
      </c>
      <c r="K13" s="93">
        <f t="shared" si="4"/>
        <v>0</v>
      </c>
      <c r="L13" s="93">
        <f t="shared" si="5"/>
        <v>0</v>
      </c>
      <c r="M13" s="93">
        <f t="shared" si="6"/>
        <v>0</v>
      </c>
      <c r="N13" s="93">
        <f t="shared" si="7"/>
        <v>1</v>
      </c>
      <c r="O13" s="93">
        <f t="shared" si="8"/>
        <v>8</v>
      </c>
      <c r="P13" s="93">
        <f t="shared" si="9"/>
        <v>0</v>
      </c>
      <c r="Q13" s="93">
        <f t="shared" si="10"/>
        <v>1</v>
      </c>
      <c r="R13" s="93">
        <f t="shared" si="11"/>
        <v>0</v>
      </c>
      <c r="S13" s="93">
        <f t="shared" si="12"/>
        <v>0</v>
      </c>
      <c r="T13" s="93">
        <f t="shared" si="13"/>
        <v>0</v>
      </c>
      <c r="U13" s="93">
        <f t="shared" si="14"/>
        <v>0</v>
      </c>
      <c r="V13" s="93">
        <f t="shared" si="15"/>
        <v>0</v>
      </c>
      <c r="W13" s="93">
        <f t="shared" si="16"/>
        <v>9</v>
      </c>
      <c r="X13" s="93">
        <f t="shared" si="17"/>
        <v>1</v>
      </c>
      <c r="Y13" s="93">
        <f t="shared" si="18"/>
        <v>1</v>
      </c>
      <c r="Z13" s="93">
        <f t="shared" si="19"/>
        <v>0</v>
      </c>
      <c r="AA13" s="93">
        <f t="shared" si="20"/>
        <v>8</v>
      </c>
      <c r="AB13" s="93">
        <f t="shared" si="21"/>
        <v>9</v>
      </c>
      <c r="AC13" s="93">
        <f t="shared" si="22"/>
        <v>1</v>
      </c>
      <c r="AD13" s="93">
        <f t="shared" si="23"/>
        <v>1</v>
      </c>
      <c r="AE13" s="93">
        <f t="shared" si="24"/>
        <v>9</v>
      </c>
      <c r="AF13" s="93">
        <f t="shared" si="25"/>
        <v>0</v>
      </c>
      <c r="AG13" s="93">
        <f t="shared" si="26"/>
        <v>0</v>
      </c>
      <c r="AH13" s="93">
        <f t="shared" si="27"/>
        <v>8</v>
      </c>
      <c r="AI13" s="93">
        <f t="shared" si="28"/>
        <v>1</v>
      </c>
      <c r="AJ13" s="93">
        <f t="shared" si="29"/>
        <v>0</v>
      </c>
      <c r="AK13" s="93">
        <f t="shared" si="30"/>
        <v>0</v>
      </c>
      <c r="AL13" s="93">
        <f t="shared" si="31"/>
        <v>0</v>
      </c>
      <c r="AM13" s="93">
        <f t="shared" si="32"/>
        <v>0</v>
      </c>
      <c r="AN13" s="93">
        <f t="shared" si="33"/>
        <v>9</v>
      </c>
      <c r="AO13" s="93">
        <f t="shared" si="34"/>
        <v>0</v>
      </c>
    </row>
    <row r="14" spans="1:41" ht="12.75" customHeight="1" x14ac:dyDescent="0.25">
      <c r="A14" s="89">
        <v>2019</v>
      </c>
      <c r="B14" s="89">
        <v>88399</v>
      </c>
      <c r="C14" s="89" t="s">
        <v>810</v>
      </c>
      <c r="D14" s="89" t="s">
        <v>820</v>
      </c>
      <c r="E14" s="89" t="s">
        <v>844</v>
      </c>
      <c r="F14" s="89" t="s">
        <v>845</v>
      </c>
      <c r="G14" s="93">
        <f t="shared" si="0"/>
        <v>8</v>
      </c>
      <c r="H14" s="93">
        <f t="shared" si="1"/>
        <v>1</v>
      </c>
      <c r="I14" s="93">
        <f t="shared" si="2"/>
        <v>1</v>
      </c>
      <c r="J14" s="93">
        <f t="shared" si="3"/>
        <v>0</v>
      </c>
      <c r="K14" s="93">
        <f t="shared" si="4"/>
        <v>0</v>
      </c>
      <c r="L14" s="93">
        <f t="shared" si="5"/>
        <v>0</v>
      </c>
      <c r="M14" s="93">
        <f t="shared" si="6"/>
        <v>1</v>
      </c>
      <c r="N14" s="93">
        <f t="shared" si="7"/>
        <v>0</v>
      </c>
      <c r="O14" s="93">
        <f t="shared" si="8"/>
        <v>8</v>
      </c>
      <c r="P14" s="93">
        <f t="shared" si="9"/>
        <v>1</v>
      </c>
      <c r="Q14" s="93">
        <f t="shared" si="10"/>
        <v>9</v>
      </c>
      <c r="R14" s="93">
        <f t="shared" si="11"/>
        <v>0</v>
      </c>
      <c r="S14" s="93">
        <f t="shared" si="12"/>
        <v>1</v>
      </c>
      <c r="T14" s="93">
        <f t="shared" si="13"/>
        <v>1</v>
      </c>
      <c r="U14" s="93">
        <f t="shared" si="14"/>
        <v>0</v>
      </c>
      <c r="V14" s="93">
        <f t="shared" si="15"/>
        <v>9</v>
      </c>
      <c r="W14" s="93">
        <f t="shared" si="16"/>
        <v>0</v>
      </c>
      <c r="X14" s="93">
        <f t="shared" si="17"/>
        <v>0</v>
      </c>
      <c r="Y14" s="93">
        <f t="shared" si="18"/>
        <v>0</v>
      </c>
      <c r="Z14" s="93">
        <f t="shared" si="19"/>
        <v>0</v>
      </c>
      <c r="AA14" s="93">
        <f t="shared" si="20"/>
        <v>0</v>
      </c>
      <c r="AB14" s="93">
        <f t="shared" si="21"/>
        <v>8</v>
      </c>
      <c r="AC14" s="93">
        <f t="shared" si="22"/>
        <v>0</v>
      </c>
      <c r="AD14" s="93">
        <f t="shared" si="23"/>
        <v>0</v>
      </c>
      <c r="AE14" s="93">
        <f t="shared" si="24"/>
        <v>8</v>
      </c>
      <c r="AF14" s="93">
        <f t="shared" si="25"/>
        <v>0</v>
      </c>
      <c r="AG14" s="93">
        <f t="shared" si="26"/>
        <v>1</v>
      </c>
      <c r="AH14" s="93">
        <f t="shared" si="27"/>
        <v>8</v>
      </c>
      <c r="AI14" s="93">
        <f t="shared" si="28"/>
        <v>0</v>
      </c>
      <c r="AJ14" s="93">
        <f t="shared" si="29"/>
        <v>1</v>
      </c>
      <c r="AK14" s="93">
        <f t="shared" si="30"/>
        <v>9</v>
      </c>
      <c r="AL14" s="93">
        <f t="shared" si="31"/>
        <v>0</v>
      </c>
      <c r="AM14" s="93">
        <f t="shared" si="32"/>
        <v>8</v>
      </c>
      <c r="AN14" s="93">
        <f t="shared" si="33"/>
        <v>0</v>
      </c>
      <c r="AO14" s="93">
        <f t="shared" si="34"/>
        <v>0</v>
      </c>
    </row>
    <row r="15" spans="1:41" ht="12.75" customHeight="1" x14ac:dyDescent="0.25">
      <c r="A15" s="89">
        <v>2019</v>
      </c>
      <c r="B15" s="89">
        <v>102499</v>
      </c>
      <c r="C15" s="89" t="s">
        <v>810</v>
      </c>
      <c r="D15" s="89" t="s">
        <v>846</v>
      </c>
      <c r="E15" s="89" t="s">
        <v>847</v>
      </c>
      <c r="F15" s="89" t="s">
        <v>848</v>
      </c>
      <c r="G15" s="93">
        <f t="shared" si="0"/>
        <v>8</v>
      </c>
      <c r="H15" s="93">
        <f t="shared" si="1"/>
        <v>0</v>
      </c>
      <c r="I15" s="93">
        <f t="shared" si="2"/>
        <v>1</v>
      </c>
      <c r="J15" s="93">
        <f t="shared" si="3"/>
        <v>0</v>
      </c>
      <c r="K15" s="93">
        <f t="shared" si="4"/>
        <v>0</v>
      </c>
      <c r="L15" s="93">
        <f t="shared" si="5"/>
        <v>0</v>
      </c>
      <c r="M15" s="93">
        <f t="shared" si="6"/>
        <v>1</v>
      </c>
      <c r="N15" s="93">
        <f t="shared" si="7"/>
        <v>1</v>
      </c>
      <c r="O15" s="93">
        <f t="shared" si="8"/>
        <v>1</v>
      </c>
      <c r="P15" s="93">
        <f t="shared" si="9"/>
        <v>9</v>
      </c>
      <c r="Q15" s="93">
        <f t="shared" si="10"/>
        <v>0</v>
      </c>
      <c r="R15" s="93">
        <f t="shared" si="11"/>
        <v>0</v>
      </c>
      <c r="S15" s="93">
        <f t="shared" si="12"/>
        <v>0</v>
      </c>
      <c r="T15" s="93">
        <f t="shared" si="13"/>
        <v>9</v>
      </c>
      <c r="U15" s="93">
        <f t="shared" si="14"/>
        <v>0</v>
      </c>
      <c r="V15" s="93">
        <f t="shared" si="15"/>
        <v>0</v>
      </c>
      <c r="W15" s="93">
        <f t="shared" si="16"/>
        <v>1</v>
      </c>
      <c r="X15" s="93">
        <f t="shared" si="17"/>
        <v>1</v>
      </c>
      <c r="Y15" s="93">
        <f t="shared" si="18"/>
        <v>0</v>
      </c>
      <c r="Z15" s="93">
        <f t="shared" si="19"/>
        <v>0</v>
      </c>
      <c r="AA15" s="93">
        <f t="shared" si="20"/>
        <v>1</v>
      </c>
      <c r="AB15" s="93">
        <f t="shared" si="21"/>
        <v>0</v>
      </c>
      <c r="AC15" s="93">
        <f t="shared" si="22"/>
        <v>0</v>
      </c>
      <c r="AD15" s="93">
        <f t="shared" si="23"/>
        <v>9</v>
      </c>
      <c r="AE15" s="93">
        <f t="shared" si="24"/>
        <v>0</v>
      </c>
      <c r="AF15" s="93">
        <f t="shared" si="25"/>
        <v>0</v>
      </c>
      <c r="AG15" s="93">
        <f t="shared" si="26"/>
        <v>1</v>
      </c>
      <c r="AH15" s="93">
        <f t="shared" si="27"/>
        <v>0</v>
      </c>
      <c r="AI15" s="93">
        <f t="shared" si="28"/>
        <v>0</v>
      </c>
      <c r="AJ15" s="93">
        <f t="shared" si="29"/>
        <v>9</v>
      </c>
      <c r="AK15" s="93">
        <f t="shared" si="30"/>
        <v>9</v>
      </c>
      <c r="AL15" s="93">
        <f t="shared" si="31"/>
        <v>1</v>
      </c>
      <c r="AM15" s="93">
        <f t="shared" si="32"/>
        <v>0</v>
      </c>
      <c r="AN15" s="93">
        <f t="shared" si="33"/>
        <v>0</v>
      </c>
      <c r="AO15" s="93">
        <f t="shared" si="34"/>
        <v>8</v>
      </c>
    </row>
    <row r="16" spans="1:41" ht="12.75" customHeight="1" x14ac:dyDescent="0.25">
      <c r="A16" s="89">
        <v>2019</v>
      </c>
      <c r="B16" s="89">
        <v>102499</v>
      </c>
      <c r="C16" s="89" t="s">
        <v>810</v>
      </c>
      <c r="D16" s="89" t="s">
        <v>846</v>
      </c>
      <c r="E16" s="89" t="s">
        <v>849</v>
      </c>
      <c r="F16" s="89" t="s">
        <v>850</v>
      </c>
      <c r="G16" s="93">
        <f t="shared" si="0"/>
        <v>8</v>
      </c>
      <c r="H16" s="93">
        <f t="shared" si="1"/>
        <v>1</v>
      </c>
      <c r="I16" s="93">
        <f t="shared" si="2"/>
        <v>0</v>
      </c>
      <c r="J16" s="93">
        <f t="shared" si="3"/>
        <v>1</v>
      </c>
      <c r="K16" s="93">
        <f t="shared" si="4"/>
        <v>0</v>
      </c>
      <c r="L16" s="93">
        <f t="shared" si="5"/>
        <v>1</v>
      </c>
      <c r="M16" s="93">
        <f t="shared" si="6"/>
        <v>0</v>
      </c>
      <c r="N16" s="93">
        <f t="shared" si="7"/>
        <v>0</v>
      </c>
      <c r="O16" s="93">
        <f t="shared" si="8"/>
        <v>0</v>
      </c>
      <c r="P16" s="93">
        <f t="shared" si="9"/>
        <v>9</v>
      </c>
      <c r="Q16" s="93">
        <f t="shared" si="10"/>
        <v>0</v>
      </c>
      <c r="R16" s="93">
        <f t="shared" si="11"/>
        <v>0</v>
      </c>
      <c r="S16" s="93">
        <f t="shared" si="12"/>
        <v>1</v>
      </c>
      <c r="T16" s="93">
        <f t="shared" si="13"/>
        <v>9</v>
      </c>
      <c r="U16" s="93">
        <f t="shared" si="14"/>
        <v>1</v>
      </c>
      <c r="V16" s="93">
        <f t="shared" si="15"/>
        <v>0</v>
      </c>
      <c r="W16" s="93">
        <f t="shared" si="16"/>
        <v>1</v>
      </c>
      <c r="X16" s="93">
        <f t="shared" si="17"/>
        <v>0</v>
      </c>
      <c r="Y16" s="93">
        <f t="shared" si="18"/>
        <v>0</v>
      </c>
      <c r="Z16" s="93">
        <f t="shared" si="19"/>
        <v>1</v>
      </c>
      <c r="AA16" s="93">
        <f t="shared" si="20"/>
        <v>0</v>
      </c>
      <c r="AB16" s="93">
        <f t="shared" si="21"/>
        <v>0</v>
      </c>
      <c r="AC16" s="93">
        <f t="shared" si="22"/>
        <v>0</v>
      </c>
      <c r="AD16" s="93">
        <f t="shared" si="23"/>
        <v>9</v>
      </c>
      <c r="AE16" s="93">
        <f t="shared" si="24"/>
        <v>0</v>
      </c>
      <c r="AF16" s="93">
        <f t="shared" si="25"/>
        <v>0</v>
      </c>
      <c r="AG16" s="93">
        <f t="shared" si="26"/>
        <v>0</v>
      </c>
      <c r="AH16" s="93">
        <f t="shared" si="27"/>
        <v>1</v>
      </c>
      <c r="AI16" s="93">
        <f t="shared" si="28"/>
        <v>0</v>
      </c>
      <c r="AJ16" s="93">
        <f t="shared" si="29"/>
        <v>9</v>
      </c>
      <c r="AK16" s="93">
        <f t="shared" si="30"/>
        <v>9</v>
      </c>
      <c r="AL16" s="93">
        <f t="shared" si="31"/>
        <v>0</v>
      </c>
      <c r="AM16" s="93">
        <f t="shared" si="32"/>
        <v>1</v>
      </c>
      <c r="AN16" s="93">
        <f t="shared" si="33"/>
        <v>1</v>
      </c>
      <c r="AO16" s="93">
        <f t="shared" si="34"/>
        <v>8</v>
      </c>
    </row>
    <row r="17" spans="1:41" ht="12.75" customHeight="1" x14ac:dyDescent="0.25">
      <c r="A17" s="89">
        <v>2019</v>
      </c>
      <c r="B17" s="89">
        <v>121884</v>
      </c>
      <c r="C17" s="89" t="s">
        <v>810</v>
      </c>
      <c r="D17" s="89" t="s">
        <v>851</v>
      </c>
      <c r="E17" s="89" t="s">
        <v>852</v>
      </c>
      <c r="F17" s="89" t="s">
        <v>853</v>
      </c>
      <c r="G17" s="93">
        <f t="shared" si="0"/>
        <v>8</v>
      </c>
      <c r="H17" s="93">
        <f t="shared" si="1"/>
        <v>0</v>
      </c>
      <c r="I17" s="93">
        <f t="shared" si="2"/>
        <v>0</v>
      </c>
      <c r="J17" s="93">
        <f t="shared" si="3"/>
        <v>0</v>
      </c>
      <c r="K17" s="93">
        <f t="shared" si="4"/>
        <v>0</v>
      </c>
      <c r="L17" s="93">
        <f t="shared" si="5"/>
        <v>0</v>
      </c>
      <c r="M17" s="93">
        <f t="shared" si="6"/>
        <v>1</v>
      </c>
      <c r="N17" s="93">
        <f t="shared" si="7"/>
        <v>1</v>
      </c>
      <c r="O17" s="93">
        <f t="shared" si="8"/>
        <v>0</v>
      </c>
      <c r="P17" s="93">
        <f t="shared" si="9"/>
        <v>0</v>
      </c>
      <c r="Q17" s="93">
        <f t="shared" si="10"/>
        <v>0</v>
      </c>
      <c r="R17" s="93">
        <f t="shared" si="11"/>
        <v>0</v>
      </c>
      <c r="S17" s="93">
        <f t="shared" si="12"/>
        <v>0</v>
      </c>
      <c r="T17" s="93">
        <f t="shared" si="13"/>
        <v>0</v>
      </c>
      <c r="U17" s="93">
        <f t="shared" si="14"/>
        <v>0</v>
      </c>
      <c r="V17" s="93">
        <f t="shared" si="15"/>
        <v>1</v>
      </c>
      <c r="W17" s="93">
        <f t="shared" si="16"/>
        <v>1</v>
      </c>
      <c r="X17" s="93">
        <f t="shared" si="17"/>
        <v>0</v>
      </c>
      <c r="Y17" s="93">
        <f t="shared" si="18"/>
        <v>1</v>
      </c>
      <c r="Z17" s="93">
        <f t="shared" si="19"/>
        <v>0</v>
      </c>
      <c r="AA17" s="93">
        <f t="shared" si="20"/>
        <v>0</v>
      </c>
      <c r="AB17" s="93">
        <f t="shared" si="21"/>
        <v>0</v>
      </c>
      <c r="AC17" s="93">
        <f t="shared" si="22"/>
        <v>0</v>
      </c>
      <c r="AD17" s="93">
        <f t="shared" si="23"/>
        <v>8</v>
      </c>
      <c r="AE17" s="93">
        <f t="shared" si="24"/>
        <v>1</v>
      </c>
      <c r="AF17" s="93">
        <f t="shared" si="25"/>
        <v>0</v>
      </c>
      <c r="AG17" s="93">
        <f t="shared" si="26"/>
        <v>1</v>
      </c>
      <c r="AH17" s="93">
        <f t="shared" si="27"/>
        <v>9</v>
      </c>
      <c r="AI17" s="93">
        <f t="shared" si="28"/>
        <v>1</v>
      </c>
      <c r="AJ17" s="93">
        <f t="shared" si="29"/>
        <v>9</v>
      </c>
      <c r="AK17" s="93">
        <f t="shared" si="30"/>
        <v>0</v>
      </c>
      <c r="AL17" s="93">
        <f t="shared" si="31"/>
        <v>0</v>
      </c>
      <c r="AM17" s="93">
        <f t="shared" si="32"/>
        <v>0</v>
      </c>
      <c r="AN17" s="93">
        <f t="shared" si="33"/>
        <v>0</v>
      </c>
      <c r="AO17" s="93">
        <f t="shared" si="34"/>
        <v>9</v>
      </c>
    </row>
    <row r="18" spans="1:41" ht="12.75" customHeight="1" x14ac:dyDescent="0.25">
      <c r="A18" s="89">
        <v>2019</v>
      </c>
      <c r="B18" s="89">
        <v>88399</v>
      </c>
      <c r="C18" s="89" t="s">
        <v>810</v>
      </c>
      <c r="D18" s="89" t="s">
        <v>820</v>
      </c>
      <c r="E18" s="89" t="s">
        <v>854</v>
      </c>
      <c r="F18" s="89" t="s">
        <v>855</v>
      </c>
      <c r="G18" s="93">
        <f t="shared" si="0"/>
        <v>8</v>
      </c>
      <c r="H18" s="93">
        <f t="shared" si="1"/>
        <v>1</v>
      </c>
      <c r="I18" s="93">
        <f t="shared" si="2"/>
        <v>1</v>
      </c>
      <c r="J18" s="93">
        <f t="shared" si="3"/>
        <v>0</v>
      </c>
      <c r="K18" s="93">
        <f t="shared" si="4"/>
        <v>0</v>
      </c>
      <c r="L18" s="93">
        <f t="shared" si="5"/>
        <v>1</v>
      </c>
      <c r="M18" s="93">
        <f t="shared" si="6"/>
        <v>0</v>
      </c>
      <c r="N18" s="93">
        <f t="shared" si="7"/>
        <v>1</v>
      </c>
      <c r="O18" s="93">
        <f t="shared" si="8"/>
        <v>8</v>
      </c>
      <c r="P18" s="93">
        <f t="shared" si="9"/>
        <v>0</v>
      </c>
      <c r="Q18" s="93">
        <f t="shared" si="10"/>
        <v>9</v>
      </c>
      <c r="R18" s="93">
        <f t="shared" si="11"/>
        <v>0</v>
      </c>
      <c r="S18" s="93">
        <f t="shared" si="12"/>
        <v>0</v>
      </c>
      <c r="T18" s="93">
        <f t="shared" si="13"/>
        <v>1</v>
      </c>
      <c r="U18" s="93">
        <f t="shared" si="14"/>
        <v>1</v>
      </c>
      <c r="V18" s="93">
        <f t="shared" si="15"/>
        <v>9</v>
      </c>
      <c r="W18" s="93">
        <f t="shared" si="16"/>
        <v>1</v>
      </c>
      <c r="X18" s="93">
        <f t="shared" si="17"/>
        <v>0</v>
      </c>
      <c r="Y18" s="93">
        <f t="shared" si="18"/>
        <v>0</v>
      </c>
      <c r="Z18" s="93">
        <f t="shared" si="19"/>
        <v>0</v>
      </c>
      <c r="AA18" s="93">
        <f t="shared" si="20"/>
        <v>1</v>
      </c>
      <c r="AB18" s="93">
        <f t="shared" si="21"/>
        <v>8</v>
      </c>
      <c r="AC18" s="93">
        <f t="shared" si="22"/>
        <v>0</v>
      </c>
      <c r="AD18" s="93">
        <f t="shared" si="23"/>
        <v>0</v>
      </c>
      <c r="AE18" s="93">
        <f t="shared" si="24"/>
        <v>8</v>
      </c>
      <c r="AF18" s="93">
        <f t="shared" si="25"/>
        <v>0</v>
      </c>
      <c r="AG18" s="93">
        <f t="shared" si="26"/>
        <v>0</v>
      </c>
      <c r="AH18" s="93">
        <f t="shared" si="27"/>
        <v>8</v>
      </c>
      <c r="AI18" s="93">
        <f t="shared" si="28"/>
        <v>0</v>
      </c>
      <c r="AJ18" s="93">
        <f t="shared" si="29"/>
        <v>0</v>
      </c>
      <c r="AK18" s="93">
        <f t="shared" si="30"/>
        <v>9</v>
      </c>
      <c r="AL18" s="93">
        <f t="shared" si="31"/>
        <v>1</v>
      </c>
      <c r="AM18" s="93">
        <f t="shared" si="32"/>
        <v>8</v>
      </c>
      <c r="AN18" s="93">
        <f t="shared" si="33"/>
        <v>0</v>
      </c>
      <c r="AO18" s="93">
        <f t="shared" si="34"/>
        <v>0</v>
      </c>
    </row>
    <row r="19" spans="1:41" ht="12.75" customHeight="1" x14ac:dyDescent="0.25">
      <c r="A19" s="89">
        <v>2019</v>
      </c>
      <c r="B19" s="89">
        <v>121880</v>
      </c>
      <c r="C19" s="89" t="s">
        <v>810</v>
      </c>
      <c r="D19" s="89" t="s">
        <v>814</v>
      </c>
      <c r="E19" s="89" t="s">
        <v>856</v>
      </c>
      <c r="F19" s="89" t="s">
        <v>857</v>
      </c>
      <c r="G19" s="93">
        <f t="shared" si="0"/>
        <v>8</v>
      </c>
      <c r="H19" s="93">
        <f t="shared" si="1"/>
        <v>1</v>
      </c>
      <c r="I19" s="93">
        <f t="shared" si="2"/>
        <v>0</v>
      </c>
      <c r="J19" s="93">
        <f t="shared" si="3"/>
        <v>0</v>
      </c>
      <c r="K19" s="93">
        <f t="shared" si="4"/>
        <v>0</v>
      </c>
      <c r="L19" s="93">
        <f t="shared" si="5"/>
        <v>1</v>
      </c>
      <c r="M19" s="93">
        <f t="shared" si="6"/>
        <v>1</v>
      </c>
      <c r="N19" s="93">
        <f t="shared" si="7"/>
        <v>1</v>
      </c>
      <c r="O19" s="93">
        <f t="shared" si="8"/>
        <v>1</v>
      </c>
      <c r="P19" s="93">
        <f t="shared" si="9"/>
        <v>9</v>
      </c>
      <c r="Q19" s="93">
        <f t="shared" si="10"/>
        <v>0</v>
      </c>
      <c r="R19" s="93">
        <f t="shared" si="11"/>
        <v>0</v>
      </c>
      <c r="S19" s="93">
        <f t="shared" si="12"/>
        <v>9</v>
      </c>
      <c r="T19" s="93">
        <f t="shared" si="13"/>
        <v>0</v>
      </c>
      <c r="U19" s="93">
        <f t="shared" si="14"/>
        <v>0</v>
      </c>
      <c r="V19" s="93">
        <f t="shared" si="15"/>
        <v>9</v>
      </c>
      <c r="W19" s="93">
        <f t="shared" si="16"/>
        <v>0</v>
      </c>
      <c r="X19" s="93">
        <f t="shared" si="17"/>
        <v>1</v>
      </c>
      <c r="Y19" s="93">
        <f t="shared" si="18"/>
        <v>0</v>
      </c>
      <c r="Z19" s="93">
        <f t="shared" si="19"/>
        <v>0</v>
      </c>
      <c r="AA19" s="93">
        <f t="shared" si="20"/>
        <v>0</v>
      </c>
      <c r="AB19" s="93">
        <f t="shared" si="21"/>
        <v>1</v>
      </c>
      <c r="AC19" s="93">
        <f t="shared" si="22"/>
        <v>0</v>
      </c>
      <c r="AD19" s="93">
        <f t="shared" si="23"/>
        <v>1</v>
      </c>
      <c r="AE19" s="93">
        <f t="shared" si="24"/>
        <v>0</v>
      </c>
      <c r="AF19" s="93">
        <f t="shared" si="25"/>
        <v>0</v>
      </c>
      <c r="AG19" s="93">
        <f t="shared" si="26"/>
        <v>0</v>
      </c>
      <c r="AH19" s="93">
        <f t="shared" si="27"/>
        <v>0</v>
      </c>
      <c r="AI19" s="93">
        <f t="shared" si="28"/>
        <v>0</v>
      </c>
      <c r="AJ19" s="93">
        <f t="shared" si="29"/>
        <v>0</v>
      </c>
      <c r="AK19" s="93">
        <f t="shared" si="30"/>
        <v>0</v>
      </c>
      <c r="AL19" s="93">
        <f t="shared" si="31"/>
        <v>9</v>
      </c>
      <c r="AM19" s="93">
        <f t="shared" si="32"/>
        <v>0</v>
      </c>
      <c r="AN19" s="93">
        <f t="shared" si="33"/>
        <v>0</v>
      </c>
      <c r="AO19" s="93">
        <f t="shared" si="34"/>
        <v>1</v>
      </c>
    </row>
    <row r="20" spans="1:41" ht="12.75" customHeight="1" x14ac:dyDescent="0.25">
      <c r="A20" s="89">
        <v>2019</v>
      </c>
      <c r="B20" s="89">
        <v>121884</v>
      </c>
      <c r="C20" s="89" t="s">
        <v>810</v>
      </c>
      <c r="D20" s="89" t="s">
        <v>851</v>
      </c>
      <c r="E20" s="89" t="s">
        <v>858</v>
      </c>
      <c r="F20" s="89" t="s">
        <v>859</v>
      </c>
      <c r="G20" s="93">
        <f t="shared" si="0"/>
        <v>8</v>
      </c>
      <c r="H20" s="93">
        <f t="shared" si="1"/>
        <v>0</v>
      </c>
      <c r="I20" s="93">
        <f t="shared" si="2"/>
        <v>0</v>
      </c>
      <c r="J20" s="93">
        <f t="shared" si="3"/>
        <v>0</v>
      </c>
      <c r="K20" s="93">
        <f t="shared" si="4"/>
        <v>0</v>
      </c>
      <c r="L20" s="93">
        <f t="shared" si="5"/>
        <v>0</v>
      </c>
      <c r="M20" s="93">
        <f t="shared" si="6"/>
        <v>1</v>
      </c>
      <c r="N20" s="93">
        <f t="shared" si="7"/>
        <v>0</v>
      </c>
      <c r="O20" s="93">
        <f t="shared" si="8"/>
        <v>0</v>
      </c>
      <c r="P20" s="93">
        <f t="shared" si="9"/>
        <v>0</v>
      </c>
      <c r="Q20" s="93">
        <f t="shared" si="10"/>
        <v>0</v>
      </c>
      <c r="R20" s="93">
        <f t="shared" si="11"/>
        <v>1</v>
      </c>
      <c r="S20" s="93">
        <f t="shared" si="12"/>
        <v>0</v>
      </c>
      <c r="T20" s="93">
        <f t="shared" si="13"/>
        <v>1</v>
      </c>
      <c r="U20" s="93">
        <f t="shared" si="14"/>
        <v>0</v>
      </c>
      <c r="V20" s="93">
        <f t="shared" si="15"/>
        <v>1</v>
      </c>
      <c r="W20" s="93">
        <f t="shared" si="16"/>
        <v>1</v>
      </c>
      <c r="X20" s="93">
        <f t="shared" si="17"/>
        <v>1</v>
      </c>
      <c r="Y20" s="93">
        <f t="shared" si="18"/>
        <v>0</v>
      </c>
      <c r="Z20" s="93">
        <f t="shared" si="19"/>
        <v>0</v>
      </c>
      <c r="AA20" s="93">
        <f t="shared" si="20"/>
        <v>0</v>
      </c>
      <c r="AB20" s="93">
        <f t="shared" si="21"/>
        <v>0</v>
      </c>
      <c r="AC20" s="93">
        <f t="shared" si="22"/>
        <v>1</v>
      </c>
      <c r="AD20" s="93">
        <f t="shared" si="23"/>
        <v>8</v>
      </c>
      <c r="AE20" s="93">
        <f t="shared" si="24"/>
        <v>0</v>
      </c>
      <c r="AF20" s="93">
        <f t="shared" si="25"/>
        <v>0</v>
      </c>
      <c r="AG20" s="93">
        <f t="shared" si="26"/>
        <v>0</v>
      </c>
      <c r="AH20" s="93">
        <f t="shared" si="27"/>
        <v>9</v>
      </c>
      <c r="AI20" s="93">
        <f t="shared" si="28"/>
        <v>0</v>
      </c>
      <c r="AJ20" s="93">
        <f t="shared" si="29"/>
        <v>9</v>
      </c>
      <c r="AK20" s="93">
        <f t="shared" si="30"/>
        <v>0</v>
      </c>
      <c r="AL20" s="93">
        <f t="shared" si="31"/>
        <v>0</v>
      </c>
      <c r="AM20" s="93">
        <f t="shared" si="32"/>
        <v>0</v>
      </c>
      <c r="AN20" s="93">
        <f t="shared" si="33"/>
        <v>0</v>
      </c>
      <c r="AO20" s="93">
        <f t="shared" si="34"/>
        <v>9</v>
      </c>
    </row>
    <row r="21" spans="1:41" ht="12.75" customHeight="1" x14ac:dyDescent="0.25">
      <c r="A21" s="89">
        <v>2019</v>
      </c>
      <c r="B21" s="89">
        <v>123569</v>
      </c>
      <c r="C21" s="89" t="s">
        <v>810</v>
      </c>
      <c r="D21" s="89" t="s">
        <v>824</v>
      </c>
      <c r="E21" s="89" t="s">
        <v>860</v>
      </c>
      <c r="F21" s="89" t="s">
        <v>861</v>
      </c>
      <c r="G21" s="93">
        <f t="shared" si="0"/>
        <v>8</v>
      </c>
      <c r="H21" s="93">
        <f t="shared" si="1"/>
        <v>0</v>
      </c>
      <c r="I21" s="93">
        <f t="shared" si="2"/>
        <v>0</v>
      </c>
      <c r="J21" s="93">
        <f t="shared" si="3"/>
        <v>0</v>
      </c>
      <c r="K21" s="93">
        <f t="shared" si="4"/>
        <v>0</v>
      </c>
      <c r="L21" s="93">
        <f t="shared" si="5"/>
        <v>0</v>
      </c>
      <c r="M21" s="93">
        <f t="shared" si="6"/>
        <v>1</v>
      </c>
      <c r="N21" s="93">
        <f t="shared" si="7"/>
        <v>0</v>
      </c>
      <c r="O21" s="93">
        <f t="shared" si="8"/>
        <v>8</v>
      </c>
      <c r="P21" s="93">
        <f t="shared" si="9"/>
        <v>0</v>
      </c>
      <c r="Q21" s="93">
        <f t="shared" si="10"/>
        <v>1</v>
      </c>
      <c r="R21" s="93">
        <f t="shared" si="11"/>
        <v>0</v>
      </c>
      <c r="S21" s="93">
        <f t="shared" si="12"/>
        <v>0</v>
      </c>
      <c r="T21" s="93">
        <f t="shared" si="13"/>
        <v>0</v>
      </c>
      <c r="U21" s="93">
        <f t="shared" si="14"/>
        <v>0</v>
      </c>
      <c r="V21" s="93">
        <f t="shared" si="15"/>
        <v>0</v>
      </c>
      <c r="W21" s="93">
        <f t="shared" si="16"/>
        <v>9</v>
      </c>
      <c r="X21" s="93">
        <f t="shared" si="17"/>
        <v>0</v>
      </c>
      <c r="Y21" s="93">
        <f t="shared" si="18"/>
        <v>1</v>
      </c>
      <c r="Z21" s="93">
        <f t="shared" si="19"/>
        <v>0</v>
      </c>
      <c r="AA21" s="93">
        <f t="shared" si="20"/>
        <v>8</v>
      </c>
      <c r="AB21" s="93">
        <f t="shared" si="21"/>
        <v>9</v>
      </c>
      <c r="AC21" s="93">
        <f t="shared" si="22"/>
        <v>1</v>
      </c>
      <c r="AD21" s="93">
        <f t="shared" si="23"/>
        <v>0</v>
      </c>
      <c r="AE21" s="93">
        <f t="shared" si="24"/>
        <v>9</v>
      </c>
      <c r="AF21" s="93">
        <f t="shared" si="25"/>
        <v>0</v>
      </c>
      <c r="AG21" s="93">
        <f t="shared" si="26"/>
        <v>1</v>
      </c>
      <c r="AH21" s="93">
        <f t="shared" si="27"/>
        <v>8</v>
      </c>
      <c r="AI21" s="93">
        <f t="shared" si="28"/>
        <v>1</v>
      </c>
      <c r="AJ21" s="93">
        <f t="shared" si="29"/>
        <v>1</v>
      </c>
      <c r="AK21" s="93">
        <f t="shared" si="30"/>
        <v>0</v>
      </c>
      <c r="AL21" s="93">
        <f t="shared" si="31"/>
        <v>0</v>
      </c>
      <c r="AM21" s="93">
        <f t="shared" si="32"/>
        <v>0</v>
      </c>
      <c r="AN21" s="93">
        <f t="shared" si="33"/>
        <v>9</v>
      </c>
      <c r="AO21" s="93">
        <f t="shared" si="34"/>
        <v>0</v>
      </c>
    </row>
    <row r="22" spans="1:41" ht="12.75" customHeight="1" x14ac:dyDescent="0.25">
      <c r="A22" s="89">
        <v>2019</v>
      </c>
      <c r="B22" s="89">
        <v>121880</v>
      </c>
      <c r="C22" s="89" t="s">
        <v>810</v>
      </c>
      <c r="D22" s="89" t="s">
        <v>814</v>
      </c>
      <c r="E22" s="89" t="s">
        <v>862</v>
      </c>
      <c r="F22" s="89" t="s">
        <v>863</v>
      </c>
      <c r="G22" s="93">
        <f t="shared" si="0"/>
        <v>8</v>
      </c>
      <c r="H22" s="93">
        <f t="shared" si="1"/>
        <v>0</v>
      </c>
      <c r="I22" s="93">
        <f t="shared" si="2"/>
        <v>1</v>
      </c>
      <c r="J22" s="93">
        <f t="shared" si="3"/>
        <v>0</v>
      </c>
      <c r="K22" s="93">
        <f t="shared" si="4"/>
        <v>0</v>
      </c>
      <c r="L22" s="93">
        <f t="shared" si="5"/>
        <v>1</v>
      </c>
      <c r="M22" s="93">
        <f t="shared" si="6"/>
        <v>1</v>
      </c>
      <c r="N22" s="93">
        <f t="shared" si="7"/>
        <v>0</v>
      </c>
      <c r="O22" s="93">
        <f t="shared" si="8"/>
        <v>1</v>
      </c>
      <c r="P22" s="93">
        <f t="shared" si="9"/>
        <v>9</v>
      </c>
      <c r="Q22" s="93">
        <f t="shared" si="10"/>
        <v>0</v>
      </c>
      <c r="R22" s="93">
        <f t="shared" si="11"/>
        <v>1</v>
      </c>
      <c r="S22" s="93">
        <f t="shared" si="12"/>
        <v>9</v>
      </c>
      <c r="T22" s="93">
        <f t="shared" si="13"/>
        <v>1</v>
      </c>
      <c r="U22" s="93">
        <f t="shared" si="14"/>
        <v>0</v>
      </c>
      <c r="V22" s="93">
        <f t="shared" si="15"/>
        <v>9</v>
      </c>
      <c r="W22" s="93">
        <f t="shared" si="16"/>
        <v>1</v>
      </c>
      <c r="X22" s="93">
        <f t="shared" si="17"/>
        <v>1</v>
      </c>
      <c r="Y22" s="93">
        <f t="shared" si="18"/>
        <v>0</v>
      </c>
      <c r="Z22" s="93">
        <f t="shared" si="19"/>
        <v>0</v>
      </c>
      <c r="AA22" s="93">
        <f t="shared" si="20"/>
        <v>0</v>
      </c>
      <c r="AB22" s="93">
        <f t="shared" si="21"/>
        <v>0</v>
      </c>
      <c r="AC22" s="93">
        <f t="shared" si="22"/>
        <v>0</v>
      </c>
      <c r="AD22" s="93">
        <f t="shared" si="23"/>
        <v>0</v>
      </c>
      <c r="AE22" s="93">
        <f t="shared" si="24"/>
        <v>0</v>
      </c>
      <c r="AF22" s="93">
        <f t="shared" si="25"/>
        <v>0</v>
      </c>
      <c r="AG22" s="93">
        <f t="shared" si="26"/>
        <v>0</v>
      </c>
      <c r="AH22" s="93">
        <f t="shared" si="27"/>
        <v>0</v>
      </c>
      <c r="AI22" s="93">
        <f t="shared" si="28"/>
        <v>0</v>
      </c>
      <c r="AJ22" s="93">
        <f t="shared" si="29"/>
        <v>0</v>
      </c>
      <c r="AK22" s="93">
        <f t="shared" si="30"/>
        <v>0</v>
      </c>
      <c r="AL22" s="93">
        <f t="shared" si="31"/>
        <v>9</v>
      </c>
      <c r="AM22" s="93">
        <f t="shared" si="32"/>
        <v>1</v>
      </c>
      <c r="AN22" s="93">
        <f t="shared" si="33"/>
        <v>0</v>
      </c>
      <c r="AO22" s="93">
        <f t="shared" si="34"/>
        <v>0</v>
      </c>
    </row>
    <row r="23" spans="1:41" ht="12.75" customHeight="1" x14ac:dyDescent="0.25">
      <c r="A23" s="89">
        <v>2019</v>
      </c>
      <c r="B23" s="89">
        <v>88399</v>
      </c>
      <c r="C23" s="89" t="s">
        <v>810</v>
      </c>
      <c r="D23" s="89" t="s">
        <v>820</v>
      </c>
      <c r="E23" s="89" t="s">
        <v>864</v>
      </c>
      <c r="F23" s="89" t="s">
        <v>865</v>
      </c>
      <c r="G23" s="93">
        <f t="shared" si="0"/>
        <v>8</v>
      </c>
      <c r="H23" s="93">
        <f t="shared" si="1"/>
        <v>1</v>
      </c>
      <c r="I23" s="93">
        <f t="shared" si="2"/>
        <v>1</v>
      </c>
      <c r="J23" s="93">
        <f t="shared" si="3"/>
        <v>1</v>
      </c>
      <c r="K23" s="93">
        <f t="shared" si="4"/>
        <v>0</v>
      </c>
      <c r="L23" s="93">
        <f t="shared" si="5"/>
        <v>1</v>
      </c>
      <c r="M23" s="93">
        <f t="shared" si="6"/>
        <v>0</v>
      </c>
      <c r="N23" s="93">
        <f t="shared" si="7"/>
        <v>0</v>
      </c>
      <c r="O23" s="93">
        <f t="shared" si="8"/>
        <v>8</v>
      </c>
      <c r="P23" s="93">
        <f t="shared" si="9"/>
        <v>1</v>
      </c>
      <c r="Q23" s="93">
        <f t="shared" si="10"/>
        <v>9</v>
      </c>
      <c r="R23" s="93">
        <f t="shared" si="11"/>
        <v>0</v>
      </c>
      <c r="S23" s="93">
        <f t="shared" si="12"/>
        <v>0</v>
      </c>
      <c r="T23" s="93">
        <f t="shared" si="13"/>
        <v>0</v>
      </c>
      <c r="U23" s="93">
        <f t="shared" si="14"/>
        <v>1</v>
      </c>
      <c r="V23" s="93">
        <f t="shared" si="15"/>
        <v>9</v>
      </c>
      <c r="W23" s="93">
        <f t="shared" si="16"/>
        <v>0</v>
      </c>
      <c r="X23" s="93">
        <f t="shared" si="17"/>
        <v>1</v>
      </c>
      <c r="Y23" s="93">
        <f t="shared" si="18"/>
        <v>0</v>
      </c>
      <c r="Z23" s="93">
        <f t="shared" si="19"/>
        <v>0</v>
      </c>
      <c r="AA23" s="93">
        <f t="shared" si="20"/>
        <v>0</v>
      </c>
      <c r="AB23" s="93">
        <f t="shared" si="21"/>
        <v>8</v>
      </c>
      <c r="AC23" s="93">
        <f t="shared" si="22"/>
        <v>0</v>
      </c>
      <c r="AD23" s="93">
        <f t="shared" si="23"/>
        <v>0</v>
      </c>
      <c r="AE23" s="93">
        <f t="shared" si="24"/>
        <v>8</v>
      </c>
      <c r="AF23" s="93">
        <f t="shared" si="25"/>
        <v>0</v>
      </c>
      <c r="AG23" s="93">
        <f t="shared" si="26"/>
        <v>0</v>
      </c>
      <c r="AH23" s="93">
        <f t="shared" si="27"/>
        <v>8</v>
      </c>
      <c r="AI23" s="93">
        <f t="shared" si="28"/>
        <v>0</v>
      </c>
      <c r="AJ23" s="93">
        <f t="shared" si="29"/>
        <v>0</v>
      </c>
      <c r="AK23" s="93">
        <f t="shared" si="30"/>
        <v>9</v>
      </c>
      <c r="AL23" s="93">
        <f t="shared" si="31"/>
        <v>0</v>
      </c>
      <c r="AM23" s="93">
        <f t="shared" si="32"/>
        <v>8</v>
      </c>
      <c r="AN23" s="93">
        <f t="shared" si="33"/>
        <v>1</v>
      </c>
      <c r="AO23" s="93">
        <f t="shared" si="34"/>
        <v>0</v>
      </c>
    </row>
    <row r="24" spans="1:41" ht="12.75" customHeight="1" x14ac:dyDescent="0.25">
      <c r="A24" s="89">
        <v>2019</v>
      </c>
      <c r="B24" s="89">
        <v>123569</v>
      </c>
      <c r="C24" s="89" t="s">
        <v>810</v>
      </c>
      <c r="D24" s="89" t="s">
        <v>824</v>
      </c>
      <c r="E24" s="89" t="s">
        <v>866</v>
      </c>
      <c r="F24" s="89" t="s">
        <v>867</v>
      </c>
      <c r="G24" s="93">
        <f t="shared" si="0"/>
        <v>8</v>
      </c>
      <c r="H24" s="93">
        <f t="shared" si="1"/>
        <v>1</v>
      </c>
      <c r="I24" s="93">
        <f t="shared" si="2"/>
        <v>1</v>
      </c>
      <c r="J24" s="93">
        <f t="shared" si="3"/>
        <v>1</v>
      </c>
      <c r="K24" s="93">
        <f t="shared" si="4"/>
        <v>0</v>
      </c>
      <c r="L24" s="93">
        <f t="shared" si="5"/>
        <v>0</v>
      </c>
      <c r="M24" s="93">
        <f t="shared" si="6"/>
        <v>1</v>
      </c>
      <c r="N24" s="93">
        <f t="shared" si="7"/>
        <v>0</v>
      </c>
      <c r="O24" s="93">
        <f t="shared" si="8"/>
        <v>8</v>
      </c>
      <c r="P24" s="93">
        <f t="shared" si="9"/>
        <v>0</v>
      </c>
      <c r="Q24" s="93">
        <f t="shared" si="10"/>
        <v>1</v>
      </c>
      <c r="R24" s="93">
        <f t="shared" si="11"/>
        <v>0</v>
      </c>
      <c r="S24" s="93">
        <f t="shared" si="12"/>
        <v>0</v>
      </c>
      <c r="T24" s="93">
        <f t="shared" si="13"/>
        <v>0</v>
      </c>
      <c r="U24" s="93">
        <f t="shared" si="14"/>
        <v>0</v>
      </c>
      <c r="V24" s="93">
        <f t="shared" si="15"/>
        <v>0</v>
      </c>
      <c r="W24" s="93">
        <f t="shared" si="16"/>
        <v>9</v>
      </c>
      <c r="X24" s="93">
        <f t="shared" si="17"/>
        <v>0</v>
      </c>
      <c r="Y24" s="93">
        <f t="shared" si="18"/>
        <v>1</v>
      </c>
      <c r="Z24" s="93">
        <f t="shared" si="19"/>
        <v>0</v>
      </c>
      <c r="AA24" s="93">
        <f t="shared" si="20"/>
        <v>8</v>
      </c>
      <c r="AB24" s="93">
        <f t="shared" si="21"/>
        <v>9</v>
      </c>
      <c r="AC24" s="93">
        <f t="shared" si="22"/>
        <v>1</v>
      </c>
      <c r="AD24" s="93">
        <f t="shared" si="23"/>
        <v>0</v>
      </c>
      <c r="AE24" s="93">
        <f t="shared" si="24"/>
        <v>9</v>
      </c>
      <c r="AF24" s="93">
        <f t="shared" si="25"/>
        <v>0</v>
      </c>
      <c r="AG24" s="93">
        <f t="shared" si="26"/>
        <v>0</v>
      </c>
      <c r="AH24" s="93">
        <f t="shared" si="27"/>
        <v>8</v>
      </c>
      <c r="AI24" s="93">
        <f t="shared" si="28"/>
        <v>1</v>
      </c>
      <c r="AJ24" s="93">
        <f t="shared" si="29"/>
        <v>0</v>
      </c>
      <c r="AK24" s="93">
        <f t="shared" si="30"/>
        <v>0</v>
      </c>
      <c r="AL24" s="93">
        <f t="shared" si="31"/>
        <v>1</v>
      </c>
      <c r="AM24" s="93">
        <f t="shared" si="32"/>
        <v>0</v>
      </c>
      <c r="AN24" s="93">
        <f t="shared" si="33"/>
        <v>9</v>
      </c>
      <c r="AO24" s="93">
        <f t="shared" si="34"/>
        <v>1</v>
      </c>
    </row>
    <row r="25" spans="1:41" ht="12.75" customHeight="1" x14ac:dyDescent="0.25">
      <c r="A25" s="89">
        <v>2019</v>
      </c>
      <c r="B25" s="89">
        <v>102499</v>
      </c>
      <c r="C25" s="89" t="s">
        <v>810</v>
      </c>
      <c r="D25" s="89" t="s">
        <v>846</v>
      </c>
      <c r="E25" s="89" t="s">
        <v>868</v>
      </c>
      <c r="F25" s="89" t="s">
        <v>869</v>
      </c>
      <c r="G25" s="93">
        <f t="shared" si="0"/>
        <v>8</v>
      </c>
      <c r="H25" s="93">
        <f t="shared" si="1"/>
        <v>1</v>
      </c>
      <c r="I25" s="93">
        <f t="shared" si="2"/>
        <v>1</v>
      </c>
      <c r="J25" s="93">
        <f t="shared" si="3"/>
        <v>1</v>
      </c>
      <c r="K25" s="93">
        <f t="shared" si="4"/>
        <v>0</v>
      </c>
      <c r="L25" s="93">
        <f t="shared" si="5"/>
        <v>0</v>
      </c>
      <c r="M25" s="93">
        <f t="shared" si="6"/>
        <v>0</v>
      </c>
      <c r="N25" s="93">
        <f t="shared" si="7"/>
        <v>1</v>
      </c>
      <c r="O25" s="93">
        <f t="shared" si="8"/>
        <v>0</v>
      </c>
      <c r="P25" s="93">
        <f t="shared" si="9"/>
        <v>9</v>
      </c>
      <c r="Q25" s="93">
        <f t="shared" si="10"/>
        <v>0</v>
      </c>
      <c r="R25" s="93">
        <f t="shared" si="11"/>
        <v>0</v>
      </c>
      <c r="S25" s="93">
        <f t="shared" si="12"/>
        <v>0</v>
      </c>
      <c r="T25" s="93">
        <f t="shared" si="13"/>
        <v>9</v>
      </c>
      <c r="U25" s="93">
        <f t="shared" si="14"/>
        <v>0</v>
      </c>
      <c r="V25" s="93">
        <f t="shared" si="15"/>
        <v>0</v>
      </c>
      <c r="W25" s="93">
        <f t="shared" si="16"/>
        <v>1</v>
      </c>
      <c r="X25" s="93">
        <f t="shared" si="17"/>
        <v>1</v>
      </c>
      <c r="Y25" s="93">
        <f t="shared" si="18"/>
        <v>0</v>
      </c>
      <c r="Z25" s="93">
        <f t="shared" si="19"/>
        <v>1</v>
      </c>
      <c r="AA25" s="93">
        <f t="shared" si="20"/>
        <v>0</v>
      </c>
      <c r="AB25" s="93">
        <f t="shared" si="21"/>
        <v>1</v>
      </c>
      <c r="AC25" s="93">
        <f t="shared" si="22"/>
        <v>0</v>
      </c>
      <c r="AD25" s="93">
        <f t="shared" si="23"/>
        <v>9</v>
      </c>
      <c r="AE25" s="93">
        <f t="shared" si="24"/>
        <v>0</v>
      </c>
      <c r="AF25" s="93">
        <f t="shared" si="25"/>
        <v>0</v>
      </c>
      <c r="AG25" s="93">
        <f t="shared" si="26"/>
        <v>1</v>
      </c>
      <c r="AH25" s="93">
        <f t="shared" si="27"/>
        <v>0</v>
      </c>
      <c r="AI25" s="93">
        <f t="shared" si="28"/>
        <v>0</v>
      </c>
      <c r="AJ25" s="93">
        <f t="shared" si="29"/>
        <v>9</v>
      </c>
      <c r="AK25" s="93">
        <f t="shared" si="30"/>
        <v>9</v>
      </c>
      <c r="AL25" s="93">
        <f t="shared" si="31"/>
        <v>0</v>
      </c>
      <c r="AM25" s="93">
        <f t="shared" si="32"/>
        <v>0</v>
      </c>
      <c r="AN25" s="93">
        <f t="shared" si="33"/>
        <v>1</v>
      </c>
      <c r="AO25" s="93">
        <f t="shared" si="34"/>
        <v>8</v>
      </c>
    </row>
    <row r="26" spans="1:41" ht="12.75" customHeight="1" x14ac:dyDescent="0.25">
      <c r="A26" s="89">
        <v>2019</v>
      </c>
      <c r="B26" s="89">
        <v>121880</v>
      </c>
      <c r="C26" s="89" t="s">
        <v>810</v>
      </c>
      <c r="D26" s="89" t="s">
        <v>814</v>
      </c>
      <c r="E26" s="89" t="s">
        <v>870</v>
      </c>
      <c r="F26" s="89" t="s">
        <v>871</v>
      </c>
      <c r="G26" s="93">
        <f t="shared" si="0"/>
        <v>8</v>
      </c>
      <c r="H26" s="93">
        <f t="shared" si="1"/>
        <v>0</v>
      </c>
      <c r="I26" s="93">
        <f t="shared" si="2"/>
        <v>1</v>
      </c>
      <c r="J26" s="93">
        <f t="shared" si="3"/>
        <v>1</v>
      </c>
      <c r="K26" s="93">
        <f t="shared" si="4"/>
        <v>0</v>
      </c>
      <c r="L26" s="93">
        <f t="shared" si="5"/>
        <v>1</v>
      </c>
      <c r="M26" s="93">
        <f t="shared" si="6"/>
        <v>0</v>
      </c>
      <c r="N26" s="93">
        <f t="shared" si="7"/>
        <v>1</v>
      </c>
      <c r="O26" s="93">
        <f t="shared" si="8"/>
        <v>0</v>
      </c>
      <c r="P26" s="93">
        <f t="shared" si="9"/>
        <v>9</v>
      </c>
      <c r="Q26" s="93">
        <f t="shared" si="10"/>
        <v>0</v>
      </c>
      <c r="R26" s="93">
        <f t="shared" si="11"/>
        <v>1</v>
      </c>
      <c r="S26" s="93">
        <f t="shared" si="12"/>
        <v>9</v>
      </c>
      <c r="T26" s="93">
        <f t="shared" si="13"/>
        <v>0</v>
      </c>
      <c r="U26" s="93">
        <f t="shared" si="14"/>
        <v>0</v>
      </c>
      <c r="V26" s="93">
        <f t="shared" si="15"/>
        <v>9</v>
      </c>
      <c r="W26" s="93">
        <f t="shared" si="16"/>
        <v>0</v>
      </c>
      <c r="X26" s="93">
        <f t="shared" si="17"/>
        <v>1</v>
      </c>
      <c r="Y26" s="93">
        <f t="shared" si="18"/>
        <v>0</v>
      </c>
      <c r="Z26" s="93">
        <f t="shared" si="19"/>
        <v>0</v>
      </c>
      <c r="AA26" s="93">
        <f t="shared" si="20"/>
        <v>0</v>
      </c>
      <c r="AB26" s="93">
        <f t="shared" si="21"/>
        <v>0</v>
      </c>
      <c r="AC26" s="93">
        <f t="shared" si="22"/>
        <v>0</v>
      </c>
      <c r="AD26" s="93">
        <f t="shared" si="23"/>
        <v>1</v>
      </c>
      <c r="AE26" s="93">
        <f t="shared" si="24"/>
        <v>0</v>
      </c>
      <c r="AF26" s="93">
        <f t="shared" si="25"/>
        <v>0</v>
      </c>
      <c r="AG26" s="93">
        <f t="shared" si="26"/>
        <v>0</v>
      </c>
      <c r="AH26" s="93">
        <f t="shared" si="27"/>
        <v>0</v>
      </c>
      <c r="AI26" s="93">
        <f t="shared" si="28"/>
        <v>0</v>
      </c>
      <c r="AJ26" s="93">
        <f t="shared" si="29"/>
        <v>0</v>
      </c>
      <c r="AK26" s="93">
        <f t="shared" si="30"/>
        <v>0</v>
      </c>
      <c r="AL26" s="93">
        <f t="shared" si="31"/>
        <v>9</v>
      </c>
      <c r="AM26" s="93">
        <f t="shared" si="32"/>
        <v>0</v>
      </c>
      <c r="AN26" s="93">
        <f t="shared" si="33"/>
        <v>1</v>
      </c>
      <c r="AO26" s="93">
        <f t="shared" si="34"/>
        <v>1</v>
      </c>
    </row>
    <row r="27" spans="1:41" ht="12.75" customHeight="1" x14ac:dyDescent="0.25">
      <c r="A27" s="89">
        <v>2019</v>
      </c>
      <c r="B27" s="89">
        <v>88399</v>
      </c>
      <c r="C27" s="89" t="s">
        <v>810</v>
      </c>
      <c r="D27" s="89" t="s">
        <v>820</v>
      </c>
      <c r="E27" s="89" t="s">
        <v>872</v>
      </c>
      <c r="F27" s="89" t="s">
        <v>873</v>
      </c>
      <c r="G27" s="93">
        <f t="shared" si="0"/>
        <v>8</v>
      </c>
      <c r="H27" s="93">
        <f t="shared" si="1"/>
        <v>1</v>
      </c>
      <c r="I27" s="93">
        <f t="shared" si="2"/>
        <v>1</v>
      </c>
      <c r="J27" s="93">
        <f t="shared" si="3"/>
        <v>1</v>
      </c>
      <c r="K27" s="93">
        <f t="shared" si="4"/>
        <v>0</v>
      </c>
      <c r="L27" s="93">
        <f t="shared" si="5"/>
        <v>0</v>
      </c>
      <c r="M27" s="93">
        <f t="shared" si="6"/>
        <v>1</v>
      </c>
      <c r="N27" s="93">
        <f t="shared" si="7"/>
        <v>1</v>
      </c>
      <c r="O27" s="93">
        <f t="shared" si="8"/>
        <v>8</v>
      </c>
      <c r="P27" s="93">
        <f t="shared" si="9"/>
        <v>0</v>
      </c>
      <c r="Q27" s="93">
        <f t="shared" si="10"/>
        <v>9</v>
      </c>
      <c r="R27" s="93">
        <f t="shared" si="11"/>
        <v>0</v>
      </c>
      <c r="S27" s="93">
        <f t="shared" si="12"/>
        <v>1</v>
      </c>
      <c r="T27" s="93">
        <f t="shared" si="13"/>
        <v>0</v>
      </c>
      <c r="U27" s="93">
        <f t="shared" si="14"/>
        <v>1</v>
      </c>
      <c r="V27" s="93">
        <f t="shared" si="15"/>
        <v>9</v>
      </c>
      <c r="W27" s="93">
        <f t="shared" si="16"/>
        <v>1</v>
      </c>
      <c r="X27" s="93">
        <f t="shared" si="17"/>
        <v>0</v>
      </c>
      <c r="Y27" s="93">
        <f t="shared" si="18"/>
        <v>0</v>
      </c>
      <c r="Z27" s="93">
        <f t="shared" si="19"/>
        <v>0</v>
      </c>
      <c r="AA27" s="93">
        <f t="shared" si="20"/>
        <v>1</v>
      </c>
      <c r="AB27" s="93">
        <f t="shared" si="21"/>
        <v>8</v>
      </c>
      <c r="AC27" s="93">
        <f t="shared" si="22"/>
        <v>0</v>
      </c>
      <c r="AD27" s="93">
        <f t="shared" si="23"/>
        <v>0</v>
      </c>
      <c r="AE27" s="93">
        <f t="shared" si="24"/>
        <v>8</v>
      </c>
      <c r="AF27" s="93">
        <f t="shared" si="25"/>
        <v>0</v>
      </c>
      <c r="AG27" s="93">
        <f t="shared" si="26"/>
        <v>1</v>
      </c>
      <c r="AH27" s="93">
        <f t="shared" si="27"/>
        <v>8</v>
      </c>
      <c r="AI27" s="93">
        <f t="shared" si="28"/>
        <v>0</v>
      </c>
      <c r="AJ27" s="93">
        <f t="shared" si="29"/>
        <v>0</v>
      </c>
      <c r="AK27" s="93">
        <f t="shared" si="30"/>
        <v>9</v>
      </c>
      <c r="AL27" s="93">
        <f t="shared" si="31"/>
        <v>1</v>
      </c>
      <c r="AM27" s="93">
        <f t="shared" si="32"/>
        <v>8</v>
      </c>
      <c r="AN27" s="93">
        <f t="shared" si="33"/>
        <v>0</v>
      </c>
      <c r="AO27" s="93">
        <f t="shared" si="34"/>
        <v>0</v>
      </c>
    </row>
    <row r="28" spans="1:41" ht="12.75" customHeight="1" x14ac:dyDescent="0.25">
      <c r="A28" s="89">
        <v>2019</v>
      </c>
      <c r="B28" s="89">
        <v>121880</v>
      </c>
      <c r="C28" s="89" t="s">
        <v>810</v>
      </c>
      <c r="D28" s="89" t="s">
        <v>814</v>
      </c>
      <c r="E28" s="89" t="s">
        <v>874</v>
      </c>
      <c r="F28" s="89" t="s">
        <v>875</v>
      </c>
      <c r="G28" s="93">
        <f t="shared" si="0"/>
        <v>8</v>
      </c>
      <c r="H28" s="93">
        <f t="shared" si="1"/>
        <v>1</v>
      </c>
      <c r="I28" s="93">
        <f t="shared" si="2"/>
        <v>1</v>
      </c>
      <c r="J28" s="93">
        <f t="shared" si="3"/>
        <v>1</v>
      </c>
      <c r="K28" s="93">
        <f t="shared" si="4"/>
        <v>0</v>
      </c>
      <c r="L28" s="93">
        <f t="shared" si="5"/>
        <v>1</v>
      </c>
      <c r="M28" s="93">
        <f t="shared" si="6"/>
        <v>1</v>
      </c>
      <c r="N28" s="93">
        <f t="shared" si="7"/>
        <v>0</v>
      </c>
      <c r="O28" s="93">
        <f t="shared" si="8"/>
        <v>1</v>
      </c>
      <c r="P28" s="93">
        <f t="shared" si="9"/>
        <v>9</v>
      </c>
      <c r="Q28" s="93">
        <f t="shared" si="10"/>
        <v>0</v>
      </c>
      <c r="R28" s="93">
        <f t="shared" si="11"/>
        <v>0</v>
      </c>
      <c r="S28" s="93">
        <f t="shared" si="12"/>
        <v>9</v>
      </c>
      <c r="T28" s="93">
        <f t="shared" si="13"/>
        <v>0</v>
      </c>
      <c r="U28" s="93">
        <f t="shared" si="14"/>
        <v>0</v>
      </c>
      <c r="V28" s="93">
        <f t="shared" si="15"/>
        <v>9</v>
      </c>
      <c r="W28" s="93">
        <f t="shared" si="16"/>
        <v>1</v>
      </c>
      <c r="X28" s="93">
        <f t="shared" si="17"/>
        <v>1</v>
      </c>
      <c r="Y28" s="93">
        <f t="shared" si="18"/>
        <v>0</v>
      </c>
      <c r="Z28" s="93">
        <f t="shared" si="19"/>
        <v>0</v>
      </c>
      <c r="AA28" s="93">
        <f t="shared" si="20"/>
        <v>0</v>
      </c>
      <c r="AB28" s="93">
        <f t="shared" si="21"/>
        <v>0</v>
      </c>
      <c r="AC28" s="93">
        <f t="shared" si="22"/>
        <v>0</v>
      </c>
      <c r="AD28" s="93">
        <f t="shared" si="23"/>
        <v>0</v>
      </c>
      <c r="AE28" s="93">
        <f t="shared" si="24"/>
        <v>0</v>
      </c>
      <c r="AF28" s="93">
        <f t="shared" si="25"/>
        <v>0</v>
      </c>
      <c r="AG28" s="93">
        <f t="shared" si="26"/>
        <v>0</v>
      </c>
      <c r="AH28" s="93">
        <f t="shared" si="27"/>
        <v>0</v>
      </c>
      <c r="AI28" s="93">
        <f t="shared" si="28"/>
        <v>0</v>
      </c>
      <c r="AJ28" s="93">
        <f t="shared" si="29"/>
        <v>1</v>
      </c>
      <c r="AK28" s="93">
        <f t="shared" si="30"/>
        <v>0</v>
      </c>
      <c r="AL28" s="93">
        <f t="shared" si="31"/>
        <v>9</v>
      </c>
      <c r="AM28" s="93">
        <f t="shared" si="32"/>
        <v>0</v>
      </c>
      <c r="AN28" s="93">
        <f t="shared" si="33"/>
        <v>0</v>
      </c>
      <c r="AO28" s="93">
        <f t="shared" si="34"/>
        <v>0</v>
      </c>
    </row>
    <row r="29" spans="1:41" ht="12.75" customHeight="1" x14ac:dyDescent="0.25">
      <c r="A29" s="89">
        <v>2019</v>
      </c>
      <c r="B29" s="89">
        <v>102499</v>
      </c>
      <c r="C29" s="89" t="s">
        <v>810</v>
      </c>
      <c r="D29" s="89" t="s">
        <v>846</v>
      </c>
      <c r="E29" s="89" t="s">
        <v>876</v>
      </c>
      <c r="F29" s="89" t="s">
        <v>877</v>
      </c>
      <c r="G29" s="93">
        <f t="shared" si="0"/>
        <v>8</v>
      </c>
      <c r="H29" s="93">
        <f t="shared" si="1"/>
        <v>1</v>
      </c>
      <c r="I29" s="93">
        <f t="shared" si="2"/>
        <v>1</v>
      </c>
      <c r="J29" s="93">
        <f t="shared" si="3"/>
        <v>0</v>
      </c>
      <c r="K29" s="93">
        <f t="shared" si="4"/>
        <v>1</v>
      </c>
      <c r="L29" s="93">
        <f t="shared" si="5"/>
        <v>0</v>
      </c>
      <c r="M29" s="93">
        <f t="shared" si="6"/>
        <v>1</v>
      </c>
      <c r="N29" s="93">
        <f t="shared" si="7"/>
        <v>1</v>
      </c>
      <c r="O29" s="93">
        <f t="shared" si="8"/>
        <v>1</v>
      </c>
      <c r="P29" s="93">
        <f t="shared" si="9"/>
        <v>9</v>
      </c>
      <c r="Q29" s="93">
        <f t="shared" si="10"/>
        <v>0</v>
      </c>
      <c r="R29" s="93">
        <f t="shared" si="11"/>
        <v>0</v>
      </c>
      <c r="S29" s="93">
        <f t="shared" si="12"/>
        <v>0</v>
      </c>
      <c r="T29" s="93">
        <f t="shared" si="13"/>
        <v>9</v>
      </c>
      <c r="U29" s="93">
        <f t="shared" si="14"/>
        <v>1</v>
      </c>
      <c r="V29" s="93">
        <f t="shared" si="15"/>
        <v>1</v>
      </c>
      <c r="W29" s="93">
        <f t="shared" si="16"/>
        <v>0</v>
      </c>
      <c r="X29" s="93">
        <f t="shared" si="17"/>
        <v>0</v>
      </c>
      <c r="Y29" s="93">
        <f t="shared" si="18"/>
        <v>0</v>
      </c>
      <c r="Z29" s="93">
        <f t="shared" si="19"/>
        <v>1</v>
      </c>
      <c r="AA29" s="93">
        <f t="shared" si="20"/>
        <v>0</v>
      </c>
      <c r="AB29" s="93">
        <f t="shared" si="21"/>
        <v>0</v>
      </c>
      <c r="AC29" s="93">
        <f t="shared" si="22"/>
        <v>1</v>
      </c>
      <c r="AD29" s="93">
        <f t="shared" si="23"/>
        <v>9</v>
      </c>
      <c r="AE29" s="93">
        <f t="shared" si="24"/>
        <v>0</v>
      </c>
      <c r="AF29" s="93">
        <f t="shared" si="25"/>
        <v>0</v>
      </c>
      <c r="AG29" s="93">
        <f t="shared" si="26"/>
        <v>0</v>
      </c>
      <c r="AH29" s="93">
        <f t="shared" si="27"/>
        <v>0</v>
      </c>
      <c r="AI29" s="93">
        <f t="shared" si="28"/>
        <v>0</v>
      </c>
      <c r="AJ29" s="93">
        <f t="shared" si="29"/>
        <v>9</v>
      </c>
      <c r="AK29" s="93">
        <f t="shared" si="30"/>
        <v>9</v>
      </c>
      <c r="AL29" s="93">
        <f t="shared" si="31"/>
        <v>1</v>
      </c>
      <c r="AM29" s="93">
        <f t="shared" si="32"/>
        <v>0</v>
      </c>
      <c r="AN29" s="93">
        <f t="shared" si="33"/>
        <v>1</v>
      </c>
      <c r="AO29" s="93">
        <f t="shared" si="34"/>
        <v>8</v>
      </c>
    </row>
    <row r="30" spans="1:41" ht="12.75" customHeight="1" x14ac:dyDescent="0.25">
      <c r="A30" s="89">
        <v>2019</v>
      </c>
      <c r="B30" s="89">
        <v>123569</v>
      </c>
      <c r="C30" s="89" t="s">
        <v>810</v>
      </c>
      <c r="D30" s="89" t="s">
        <v>824</v>
      </c>
      <c r="E30" s="89" t="s">
        <v>878</v>
      </c>
      <c r="F30" s="89" t="s">
        <v>879</v>
      </c>
      <c r="G30" s="93">
        <f t="shared" si="0"/>
        <v>8</v>
      </c>
      <c r="H30" s="93">
        <f t="shared" si="1"/>
        <v>0</v>
      </c>
      <c r="I30" s="93">
        <f t="shared" si="2"/>
        <v>1</v>
      </c>
      <c r="J30" s="93">
        <f t="shared" si="3"/>
        <v>1</v>
      </c>
      <c r="K30" s="93">
        <f t="shared" si="4"/>
        <v>0</v>
      </c>
      <c r="L30" s="93">
        <f t="shared" si="5"/>
        <v>0</v>
      </c>
      <c r="M30" s="93">
        <f t="shared" si="6"/>
        <v>1</v>
      </c>
      <c r="N30" s="93">
        <f t="shared" si="7"/>
        <v>0</v>
      </c>
      <c r="O30" s="93">
        <f t="shared" si="8"/>
        <v>8</v>
      </c>
      <c r="P30" s="93">
        <f t="shared" si="9"/>
        <v>1</v>
      </c>
      <c r="Q30" s="93">
        <f t="shared" si="10"/>
        <v>0</v>
      </c>
      <c r="R30" s="93">
        <f t="shared" si="11"/>
        <v>1</v>
      </c>
      <c r="S30" s="93">
        <f t="shared" si="12"/>
        <v>0</v>
      </c>
      <c r="T30" s="93">
        <f t="shared" si="13"/>
        <v>1</v>
      </c>
      <c r="U30" s="93">
        <f t="shared" si="14"/>
        <v>0</v>
      </c>
      <c r="V30" s="93">
        <f t="shared" si="15"/>
        <v>0</v>
      </c>
      <c r="W30" s="93">
        <f t="shared" si="16"/>
        <v>9</v>
      </c>
      <c r="X30" s="93">
        <f t="shared" si="17"/>
        <v>0</v>
      </c>
      <c r="Y30" s="93">
        <f t="shared" si="18"/>
        <v>1</v>
      </c>
      <c r="Z30" s="93">
        <f t="shared" si="19"/>
        <v>0</v>
      </c>
      <c r="AA30" s="93">
        <f t="shared" si="20"/>
        <v>8</v>
      </c>
      <c r="AB30" s="93">
        <f t="shared" si="21"/>
        <v>9</v>
      </c>
      <c r="AC30" s="93">
        <f t="shared" si="22"/>
        <v>1</v>
      </c>
      <c r="AD30" s="93">
        <f t="shared" si="23"/>
        <v>0</v>
      </c>
      <c r="AE30" s="93">
        <f t="shared" si="24"/>
        <v>9</v>
      </c>
      <c r="AF30" s="93">
        <f t="shared" si="25"/>
        <v>0</v>
      </c>
      <c r="AG30" s="93">
        <f t="shared" si="26"/>
        <v>0</v>
      </c>
      <c r="AH30" s="93">
        <f t="shared" si="27"/>
        <v>8</v>
      </c>
      <c r="AI30" s="93">
        <f t="shared" si="28"/>
        <v>1</v>
      </c>
      <c r="AJ30" s="93">
        <f t="shared" si="29"/>
        <v>0</v>
      </c>
      <c r="AK30" s="93">
        <f t="shared" si="30"/>
        <v>0</v>
      </c>
      <c r="AL30" s="93">
        <f t="shared" si="31"/>
        <v>0</v>
      </c>
      <c r="AM30" s="93">
        <f t="shared" si="32"/>
        <v>0</v>
      </c>
      <c r="AN30" s="93">
        <f t="shared" si="33"/>
        <v>9</v>
      </c>
      <c r="AO30" s="93">
        <f t="shared" si="34"/>
        <v>0</v>
      </c>
    </row>
    <row r="31" spans="1:41" ht="12.75" customHeight="1" x14ac:dyDescent="0.25">
      <c r="A31" s="89">
        <v>2019</v>
      </c>
      <c r="B31" s="89">
        <v>1319229</v>
      </c>
      <c r="C31" s="89" t="s">
        <v>810</v>
      </c>
      <c r="D31" s="89" t="s">
        <v>824</v>
      </c>
      <c r="E31" s="89" t="s">
        <v>880</v>
      </c>
      <c r="F31" s="89" t="s">
        <v>881</v>
      </c>
      <c r="G31" s="93">
        <f t="shared" si="0"/>
        <v>8</v>
      </c>
      <c r="H31" s="93">
        <f t="shared" si="1"/>
        <v>1</v>
      </c>
      <c r="I31" s="93">
        <f t="shared" si="2"/>
        <v>1</v>
      </c>
      <c r="J31" s="93">
        <f t="shared" si="3"/>
        <v>0</v>
      </c>
      <c r="K31" s="93">
        <f t="shared" si="4"/>
        <v>0</v>
      </c>
      <c r="L31" s="93">
        <f t="shared" si="5"/>
        <v>0</v>
      </c>
      <c r="M31" s="93">
        <f t="shared" si="6"/>
        <v>0</v>
      </c>
      <c r="N31" s="93">
        <f t="shared" si="7"/>
        <v>1</v>
      </c>
      <c r="O31" s="93">
        <f t="shared" si="8"/>
        <v>8</v>
      </c>
      <c r="P31" s="93">
        <f t="shared" si="9"/>
        <v>0</v>
      </c>
      <c r="Q31" s="93">
        <f t="shared" si="10"/>
        <v>1</v>
      </c>
      <c r="R31" s="93">
        <f t="shared" si="11"/>
        <v>0</v>
      </c>
      <c r="S31" s="93">
        <f t="shared" si="12"/>
        <v>0</v>
      </c>
      <c r="T31" s="93">
        <f t="shared" si="13"/>
        <v>0</v>
      </c>
      <c r="U31" s="93">
        <f t="shared" si="14"/>
        <v>0</v>
      </c>
      <c r="V31" s="93">
        <f t="shared" si="15"/>
        <v>0</v>
      </c>
      <c r="W31" s="93">
        <f t="shared" si="16"/>
        <v>9</v>
      </c>
      <c r="X31" s="93">
        <f t="shared" si="17"/>
        <v>0</v>
      </c>
      <c r="Y31" s="93">
        <f t="shared" si="18"/>
        <v>1</v>
      </c>
      <c r="Z31" s="93">
        <f t="shared" si="19"/>
        <v>0</v>
      </c>
      <c r="AA31" s="93">
        <f t="shared" si="20"/>
        <v>8</v>
      </c>
      <c r="AB31" s="93">
        <f t="shared" si="21"/>
        <v>9</v>
      </c>
      <c r="AC31" s="93">
        <f t="shared" si="22"/>
        <v>1</v>
      </c>
      <c r="AD31" s="93">
        <f t="shared" si="23"/>
        <v>0</v>
      </c>
      <c r="AE31" s="93">
        <f t="shared" si="24"/>
        <v>9</v>
      </c>
      <c r="AF31" s="93">
        <f t="shared" si="25"/>
        <v>0</v>
      </c>
      <c r="AG31" s="93">
        <f t="shared" si="26"/>
        <v>1</v>
      </c>
      <c r="AH31" s="93">
        <f t="shared" si="27"/>
        <v>8</v>
      </c>
      <c r="AI31" s="93">
        <f t="shared" si="28"/>
        <v>1</v>
      </c>
      <c r="AJ31" s="93">
        <f t="shared" si="29"/>
        <v>1</v>
      </c>
      <c r="AK31" s="93">
        <f t="shared" si="30"/>
        <v>0</v>
      </c>
      <c r="AL31" s="93">
        <f t="shared" si="31"/>
        <v>0</v>
      </c>
      <c r="AM31" s="93">
        <f t="shared" si="32"/>
        <v>0</v>
      </c>
      <c r="AN31" s="93">
        <f t="shared" si="33"/>
        <v>9</v>
      </c>
      <c r="AO31" s="93">
        <f t="shared" si="34"/>
        <v>1</v>
      </c>
    </row>
    <row r="32" spans="1:41" ht="12.75" customHeight="1" x14ac:dyDescent="0.25">
      <c r="A32" s="89">
        <v>2019</v>
      </c>
      <c r="B32" s="89">
        <v>88399</v>
      </c>
      <c r="C32" s="89" t="s">
        <v>810</v>
      </c>
      <c r="D32" s="89" t="s">
        <v>820</v>
      </c>
      <c r="E32" s="89" t="s">
        <v>883</v>
      </c>
      <c r="F32" s="89" t="s">
        <v>884</v>
      </c>
      <c r="G32" s="93">
        <f t="shared" si="0"/>
        <v>8</v>
      </c>
      <c r="H32" s="93">
        <f t="shared" si="1"/>
        <v>1</v>
      </c>
      <c r="I32" s="93">
        <f t="shared" si="2"/>
        <v>0</v>
      </c>
      <c r="J32" s="93">
        <f t="shared" si="3"/>
        <v>0</v>
      </c>
      <c r="K32" s="93">
        <f t="shared" si="4"/>
        <v>0</v>
      </c>
      <c r="L32" s="93">
        <f t="shared" si="5"/>
        <v>1</v>
      </c>
      <c r="M32" s="93">
        <f t="shared" si="6"/>
        <v>1</v>
      </c>
      <c r="N32" s="93">
        <f t="shared" si="7"/>
        <v>1</v>
      </c>
      <c r="O32" s="93">
        <f t="shared" si="8"/>
        <v>8</v>
      </c>
      <c r="P32" s="93">
        <f t="shared" si="9"/>
        <v>0</v>
      </c>
      <c r="Q32" s="93">
        <f t="shared" si="10"/>
        <v>9</v>
      </c>
      <c r="R32" s="93">
        <f t="shared" si="11"/>
        <v>1</v>
      </c>
      <c r="S32" s="93">
        <f t="shared" si="12"/>
        <v>0</v>
      </c>
      <c r="T32" s="93">
        <f t="shared" si="13"/>
        <v>1</v>
      </c>
      <c r="U32" s="93">
        <f t="shared" si="14"/>
        <v>0</v>
      </c>
      <c r="V32" s="93">
        <f t="shared" si="15"/>
        <v>9</v>
      </c>
      <c r="W32" s="93">
        <f t="shared" si="16"/>
        <v>0</v>
      </c>
      <c r="X32" s="93">
        <f t="shared" si="17"/>
        <v>0</v>
      </c>
      <c r="Y32" s="93">
        <f t="shared" si="18"/>
        <v>0</v>
      </c>
      <c r="Z32" s="93">
        <f t="shared" si="19"/>
        <v>0</v>
      </c>
      <c r="AA32" s="93">
        <f t="shared" si="20"/>
        <v>1</v>
      </c>
      <c r="AB32" s="93">
        <f t="shared" si="21"/>
        <v>8</v>
      </c>
      <c r="AC32" s="93">
        <f t="shared" si="22"/>
        <v>0</v>
      </c>
      <c r="AD32" s="93">
        <f t="shared" si="23"/>
        <v>0</v>
      </c>
      <c r="AE32" s="93">
        <f t="shared" si="24"/>
        <v>8</v>
      </c>
      <c r="AF32" s="93">
        <f t="shared" si="25"/>
        <v>1</v>
      </c>
      <c r="AG32" s="93">
        <f t="shared" si="26"/>
        <v>0</v>
      </c>
      <c r="AH32" s="93">
        <f t="shared" si="27"/>
        <v>8</v>
      </c>
      <c r="AI32" s="93">
        <f t="shared" si="28"/>
        <v>0</v>
      </c>
      <c r="AJ32" s="93">
        <f t="shared" si="29"/>
        <v>0</v>
      </c>
      <c r="AK32" s="93">
        <f t="shared" si="30"/>
        <v>9</v>
      </c>
      <c r="AL32" s="93">
        <f t="shared" si="31"/>
        <v>1</v>
      </c>
      <c r="AM32" s="93">
        <f t="shared" si="32"/>
        <v>8</v>
      </c>
      <c r="AN32" s="93">
        <f t="shared" si="33"/>
        <v>1</v>
      </c>
      <c r="AO32" s="93">
        <f t="shared" si="34"/>
        <v>0</v>
      </c>
    </row>
    <row r="33" spans="1:41" ht="12.75" customHeight="1" x14ac:dyDescent="0.25">
      <c r="A33" s="89">
        <v>2019</v>
      </c>
      <c r="B33" s="89">
        <v>102499</v>
      </c>
      <c r="C33" s="89" t="s">
        <v>810</v>
      </c>
      <c r="D33" s="89" t="s">
        <v>846</v>
      </c>
      <c r="E33" s="89" t="s">
        <v>885</v>
      </c>
      <c r="F33" s="89" t="s">
        <v>886</v>
      </c>
      <c r="G33" s="93">
        <f t="shared" si="0"/>
        <v>8</v>
      </c>
      <c r="H33" s="93">
        <f t="shared" si="1"/>
        <v>1</v>
      </c>
      <c r="I33" s="93">
        <f t="shared" si="2"/>
        <v>1</v>
      </c>
      <c r="J33" s="93">
        <f t="shared" si="3"/>
        <v>1</v>
      </c>
      <c r="K33" s="93">
        <f t="shared" si="4"/>
        <v>1</v>
      </c>
      <c r="L33" s="93">
        <f t="shared" si="5"/>
        <v>1</v>
      </c>
      <c r="M33" s="93">
        <f t="shared" si="6"/>
        <v>1</v>
      </c>
      <c r="N33" s="93">
        <f t="shared" si="7"/>
        <v>1</v>
      </c>
      <c r="O33" s="93">
        <f t="shared" si="8"/>
        <v>1</v>
      </c>
      <c r="P33" s="93">
        <f t="shared" si="9"/>
        <v>9</v>
      </c>
      <c r="Q33" s="93">
        <f t="shared" si="10"/>
        <v>0</v>
      </c>
      <c r="R33" s="93">
        <f t="shared" si="11"/>
        <v>0</v>
      </c>
      <c r="S33" s="93">
        <f t="shared" si="12"/>
        <v>1</v>
      </c>
      <c r="T33" s="93">
        <f t="shared" si="13"/>
        <v>9</v>
      </c>
      <c r="U33" s="93">
        <f t="shared" si="14"/>
        <v>0</v>
      </c>
      <c r="V33" s="93">
        <f t="shared" si="15"/>
        <v>0</v>
      </c>
      <c r="W33" s="93">
        <f t="shared" si="16"/>
        <v>0</v>
      </c>
      <c r="X33" s="93">
        <f t="shared" si="17"/>
        <v>1</v>
      </c>
      <c r="Y33" s="93">
        <f t="shared" si="18"/>
        <v>1</v>
      </c>
      <c r="Z33" s="93">
        <f t="shared" si="19"/>
        <v>0</v>
      </c>
      <c r="AA33" s="93">
        <f t="shared" si="20"/>
        <v>1</v>
      </c>
      <c r="AB33" s="93">
        <f t="shared" si="21"/>
        <v>0</v>
      </c>
      <c r="AC33" s="93">
        <f t="shared" si="22"/>
        <v>0</v>
      </c>
      <c r="AD33" s="93">
        <f t="shared" si="23"/>
        <v>9</v>
      </c>
      <c r="AE33" s="93">
        <f t="shared" si="24"/>
        <v>1</v>
      </c>
      <c r="AF33" s="93">
        <f t="shared" si="25"/>
        <v>0</v>
      </c>
      <c r="AG33" s="93">
        <f t="shared" si="26"/>
        <v>0</v>
      </c>
      <c r="AH33" s="93">
        <f t="shared" si="27"/>
        <v>0</v>
      </c>
      <c r="AI33" s="93">
        <f t="shared" si="28"/>
        <v>0</v>
      </c>
      <c r="AJ33" s="93">
        <f t="shared" si="29"/>
        <v>9</v>
      </c>
      <c r="AK33" s="93">
        <f t="shared" si="30"/>
        <v>9</v>
      </c>
      <c r="AL33" s="93">
        <f t="shared" si="31"/>
        <v>0</v>
      </c>
      <c r="AM33" s="93">
        <f t="shared" si="32"/>
        <v>0</v>
      </c>
      <c r="AN33" s="93">
        <f t="shared" si="33"/>
        <v>0</v>
      </c>
      <c r="AO33" s="93">
        <f t="shared" si="34"/>
        <v>8</v>
      </c>
    </row>
    <row r="34" spans="1:41" ht="12.75" customHeight="1" x14ac:dyDescent="0.25">
      <c r="A34" s="89">
        <v>2019</v>
      </c>
      <c r="B34" s="89">
        <v>88399</v>
      </c>
      <c r="C34" s="89" t="s">
        <v>810</v>
      </c>
      <c r="D34" s="89" t="s">
        <v>820</v>
      </c>
      <c r="E34" s="89" t="s">
        <v>887</v>
      </c>
      <c r="F34" s="89" t="s">
        <v>888</v>
      </c>
      <c r="G34" s="93">
        <f t="shared" si="0"/>
        <v>8</v>
      </c>
      <c r="H34" s="93">
        <f t="shared" si="1"/>
        <v>1</v>
      </c>
      <c r="I34" s="93">
        <f t="shared" si="2"/>
        <v>1</v>
      </c>
      <c r="J34" s="93">
        <f t="shared" si="3"/>
        <v>1</v>
      </c>
      <c r="K34" s="93">
        <f t="shared" si="4"/>
        <v>0</v>
      </c>
      <c r="L34" s="93">
        <f t="shared" si="5"/>
        <v>0</v>
      </c>
      <c r="M34" s="93">
        <f t="shared" si="6"/>
        <v>0</v>
      </c>
      <c r="N34" s="93">
        <f t="shared" si="7"/>
        <v>1</v>
      </c>
      <c r="O34" s="93">
        <f t="shared" si="8"/>
        <v>8</v>
      </c>
      <c r="P34" s="93" t="str">
        <f t="shared" si="9"/>
        <v>B</v>
      </c>
      <c r="Q34" s="93" t="str">
        <f t="shared" si="10"/>
        <v>B</v>
      </c>
      <c r="R34" s="93" t="str">
        <f t="shared" si="11"/>
        <v>B</v>
      </c>
      <c r="S34" s="93">
        <f t="shared" si="12"/>
        <v>1</v>
      </c>
      <c r="T34" s="93" t="str">
        <f t="shared" si="13"/>
        <v>B</v>
      </c>
      <c r="U34" s="93" t="str">
        <f t="shared" si="14"/>
        <v>B</v>
      </c>
      <c r="V34" s="93" t="str">
        <f t="shared" si="15"/>
        <v>B</v>
      </c>
      <c r="W34" s="93">
        <f t="shared" si="16"/>
        <v>1</v>
      </c>
      <c r="X34" s="93">
        <f t="shared" si="17"/>
        <v>1</v>
      </c>
      <c r="Y34" s="93" t="str">
        <f t="shared" si="18"/>
        <v>B</v>
      </c>
      <c r="Z34" s="93" t="str">
        <f t="shared" si="19"/>
        <v>B</v>
      </c>
      <c r="AA34" s="93">
        <f t="shared" si="20"/>
        <v>0</v>
      </c>
      <c r="AB34" s="93" t="str">
        <f t="shared" si="21"/>
        <v>B</v>
      </c>
      <c r="AC34" s="93" t="str">
        <f t="shared" si="22"/>
        <v>B</v>
      </c>
      <c r="AD34" s="93">
        <f t="shared" si="23"/>
        <v>0</v>
      </c>
      <c r="AE34" s="93" t="str">
        <f t="shared" si="24"/>
        <v>B</v>
      </c>
      <c r="AF34" s="93" t="str">
        <f t="shared" si="25"/>
        <v>B</v>
      </c>
      <c r="AG34" s="93">
        <f t="shared" si="26"/>
        <v>1</v>
      </c>
      <c r="AH34" s="93">
        <f t="shared" si="27"/>
        <v>8</v>
      </c>
      <c r="AI34" s="93" t="str">
        <f t="shared" si="28"/>
        <v>B</v>
      </c>
      <c r="AJ34" s="93" t="str">
        <f t="shared" si="29"/>
        <v>B</v>
      </c>
      <c r="AK34" s="93">
        <f t="shared" si="30"/>
        <v>9</v>
      </c>
      <c r="AL34" s="93" t="str">
        <f t="shared" si="31"/>
        <v>B</v>
      </c>
      <c r="AM34" s="93">
        <f t="shared" si="32"/>
        <v>8</v>
      </c>
      <c r="AN34" s="93">
        <f t="shared" si="33"/>
        <v>1</v>
      </c>
      <c r="AO34" s="93" t="str">
        <f t="shared" si="34"/>
        <v>B</v>
      </c>
    </row>
    <row r="35" spans="1:41" ht="12.75" customHeight="1" x14ac:dyDescent="0.25">
      <c r="A35" s="89">
        <v>2019</v>
      </c>
      <c r="B35" s="89">
        <v>102499</v>
      </c>
      <c r="C35" s="89" t="s">
        <v>810</v>
      </c>
      <c r="D35" s="89" t="s">
        <v>846</v>
      </c>
      <c r="E35" s="89" t="s">
        <v>889</v>
      </c>
      <c r="F35" s="89" t="s">
        <v>890</v>
      </c>
      <c r="G35" s="93">
        <f t="shared" si="0"/>
        <v>8</v>
      </c>
      <c r="H35" s="93">
        <f t="shared" si="1"/>
        <v>1</v>
      </c>
      <c r="I35" s="93">
        <f t="shared" si="2"/>
        <v>1</v>
      </c>
      <c r="J35" s="93">
        <f t="shared" si="3"/>
        <v>1</v>
      </c>
      <c r="K35" s="93">
        <f t="shared" si="4"/>
        <v>0</v>
      </c>
      <c r="L35" s="93">
        <f t="shared" si="5"/>
        <v>0</v>
      </c>
      <c r="M35" s="93">
        <f t="shared" si="6"/>
        <v>1</v>
      </c>
      <c r="N35" s="93">
        <f t="shared" si="7"/>
        <v>0</v>
      </c>
      <c r="O35" s="93">
        <f t="shared" si="8"/>
        <v>1</v>
      </c>
      <c r="P35" s="93">
        <f t="shared" si="9"/>
        <v>9</v>
      </c>
      <c r="Q35" s="93">
        <f t="shared" si="10"/>
        <v>0</v>
      </c>
      <c r="R35" s="93">
        <f t="shared" si="11"/>
        <v>0</v>
      </c>
      <c r="S35" s="93">
        <f t="shared" si="12"/>
        <v>0</v>
      </c>
      <c r="T35" s="93">
        <f t="shared" si="13"/>
        <v>9</v>
      </c>
      <c r="U35" s="93">
        <f t="shared" si="14"/>
        <v>0</v>
      </c>
      <c r="V35" s="93">
        <f t="shared" si="15"/>
        <v>0</v>
      </c>
      <c r="W35" s="93">
        <f t="shared" si="16"/>
        <v>0</v>
      </c>
      <c r="X35" s="93">
        <f t="shared" si="17"/>
        <v>0</v>
      </c>
      <c r="Y35" s="93">
        <f t="shared" si="18"/>
        <v>0</v>
      </c>
      <c r="Z35" s="93">
        <f t="shared" si="19"/>
        <v>1</v>
      </c>
      <c r="AA35" s="93">
        <f t="shared" si="20"/>
        <v>0</v>
      </c>
      <c r="AB35" s="93">
        <f t="shared" si="21"/>
        <v>0</v>
      </c>
      <c r="AC35" s="93">
        <f t="shared" si="22"/>
        <v>1</v>
      </c>
      <c r="AD35" s="93">
        <f t="shared" si="23"/>
        <v>9</v>
      </c>
      <c r="AE35" s="93">
        <f t="shared" si="24"/>
        <v>1</v>
      </c>
      <c r="AF35" s="93">
        <f t="shared" si="25"/>
        <v>1</v>
      </c>
      <c r="AG35" s="93">
        <f t="shared" si="26"/>
        <v>1</v>
      </c>
      <c r="AH35" s="93">
        <f t="shared" si="27"/>
        <v>0</v>
      </c>
      <c r="AI35" s="93">
        <f t="shared" si="28"/>
        <v>0</v>
      </c>
      <c r="AJ35" s="93">
        <f t="shared" si="29"/>
        <v>9</v>
      </c>
      <c r="AK35" s="93">
        <f t="shared" si="30"/>
        <v>9</v>
      </c>
      <c r="AL35" s="93">
        <f t="shared" si="31"/>
        <v>0</v>
      </c>
      <c r="AM35" s="93">
        <f t="shared" si="32"/>
        <v>0</v>
      </c>
      <c r="AN35" s="93">
        <f t="shared" si="33"/>
        <v>1</v>
      </c>
      <c r="AO35" s="93">
        <f t="shared" si="34"/>
        <v>8</v>
      </c>
    </row>
    <row r="36" spans="1:41" ht="12.75" customHeight="1" x14ac:dyDescent="0.25">
      <c r="A36" s="89">
        <v>2019</v>
      </c>
      <c r="B36" s="89">
        <v>123569</v>
      </c>
      <c r="C36" s="89" t="s">
        <v>810</v>
      </c>
      <c r="D36" s="89" t="s">
        <v>824</v>
      </c>
      <c r="E36" s="89" t="s">
        <v>891</v>
      </c>
      <c r="F36" s="89" t="s">
        <v>892</v>
      </c>
      <c r="G36" s="93">
        <f t="shared" si="0"/>
        <v>8</v>
      </c>
      <c r="H36" s="93">
        <f t="shared" si="1"/>
        <v>1</v>
      </c>
      <c r="I36" s="93">
        <f t="shared" si="2"/>
        <v>1</v>
      </c>
      <c r="J36" s="93">
        <f t="shared" si="3"/>
        <v>1</v>
      </c>
      <c r="K36" s="93">
        <f t="shared" si="4"/>
        <v>0</v>
      </c>
      <c r="L36" s="93">
        <f t="shared" si="5"/>
        <v>0</v>
      </c>
      <c r="M36" s="93">
        <f t="shared" si="6"/>
        <v>1</v>
      </c>
      <c r="N36" s="93">
        <f t="shared" si="7"/>
        <v>0</v>
      </c>
      <c r="O36" s="93">
        <f t="shared" si="8"/>
        <v>8</v>
      </c>
      <c r="P36" s="93">
        <f t="shared" si="9"/>
        <v>1</v>
      </c>
      <c r="Q36" s="93">
        <f t="shared" si="10"/>
        <v>1</v>
      </c>
      <c r="R36" s="93">
        <f t="shared" si="11"/>
        <v>0</v>
      </c>
      <c r="S36" s="93">
        <f t="shared" si="12"/>
        <v>0</v>
      </c>
      <c r="T36" s="93">
        <f t="shared" si="13"/>
        <v>0</v>
      </c>
      <c r="U36" s="93">
        <f t="shared" si="14"/>
        <v>0</v>
      </c>
      <c r="V36" s="93">
        <f t="shared" si="15"/>
        <v>0</v>
      </c>
      <c r="W36" s="93">
        <f t="shared" si="16"/>
        <v>9</v>
      </c>
      <c r="X36" s="93">
        <f t="shared" si="17"/>
        <v>0</v>
      </c>
      <c r="Y36" s="93">
        <f t="shared" si="18"/>
        <v>0</v>
      </c>
      <c r="Z36" s="93">
        <f t="shared" si="19"/>
        <v>1</v>
      </c>
      <c r="AA36" s="93">
        <f t="shared" si="20"/>
        <v>8</v>
      </c>
      <c r="AB36" s="93">
        <f t="shared" si="21"/>
        <v>9</v>
      </c>
      <c r="AC36" s="93">
        <f t="shared" si="22"/>
        <v>0</v>
      </c>
      <c r="AD36" s="93">
        <f t="shared" si="23"/>
        <v>0</v>
      </c>
      <c r="AE36" s="93">
        <f t="shared" si="24"/>
        <v>9</v>
      </c>
      <c r="AF36" s="93">
        <f t="shared" si="25"/>
        <v>0</v>
      </c>
      <c r="AG36" s="93">
        <f t="shared" si="26"/>
        <v>1</v>
      </c>
      <c r="AH36" s="93">
        <f t="shared" si="27"/>
        <v>8</v>
      </c>
      <c r="AI36" s="93">
        <f t="shared" si="28"/>
        <v>1</v>
      </c>
      <c r="AJ36" s="93">
        <f t="shared" si="29"/>
        <v>0</v>
      </c>
      <c r="AK36" s="93">
        <f t="shared" si="30"/>
        <v>1</v>
      </c>
      <c r="AL36" s="93">
        <f t="shared" si="31"/>
        <v>1</v>
      </c>
      <c r="AM36" s="93">
        <f t="shared" si="32"/>
        <v>0</v>
      </c>
      <c r="AN36" s="93">
        <f t="shared" si="33"/>
        <v>9</v>
      </c>
      <c r="AO36" s="93">
        <f t="shared" si="34"/>
        <v>0</v>
      </c>
    </row>
    <row r="37" spans="1:41" ht="12.75" customHeight="1" x14ac:dyDescent="0.25">
      <c r="A37" s="89">
        <v>2019</v>
      </c>
      <c r="B37" s="89">
        <v>102499</v>
      </c>
      <c r="C37" s="89" t="s">
        <v>810</v>
      </c>
      <c r="D37" s="89" t="s">
        <v>846</v>
      </c>
      <c r="E37" s="89" t="s">
        <v>893</v>
      </c>
      <c r="F37" s="89" t="s">
        <v>894</v>
      </c>
      <c r="G37" s="93">
        <f t="shared" si="0"/>
        <v>8</v>
      </c>
      <c r="H37" s="93">
        <f t="shared" si="1"/>
        <v>0</v>
      </c>
      <c r="I37" s="93">
        <f t="shared" si="2"/>
        <v>0</v>
      </c>
      <c r="J37" s="93">
        <f t="shared" si="3"/>
        <v>0</v>
      </c>
      <c r="K37" s="93">
        <f t="shared" si="4"/>
        <v>1</v>
      </c>
      <c r="L37" s="93">
        <f t="shared" si="5"/>
        <v>0</v>
      </c>
      <c r="M37" s="93">
        <f t="shared" si="6"/>
        <v>1</v>
      </c>
      <c r="N37" s="93">
        <f t="shared" si="7"/>
        <v>1</v>
      </c>
      <c r="O37" s="93">
        <f t="shared" si="8"/>
        <v>1</v>
      </c>
      <c r="P37" s="93">
        <f t="shared" si="9"/>
        <v>9</v>
      </c>
      <c r="Q37" s="93">
        <f t="shared" si="10"/>
        <v>0</v>
      </c>
      <c r="R37" s="93">
        <f t="shared" si="11"/>
        <v>0</v>
      </c>
      <c r="S37" s="93">
        <f t="shared" si="12"/>
        <v>0</v>
      </c>
      <c r="T37" s="93">
        <f t="shared" si="13"/>
        <v>9</v>
      </c>
      <c r="U37" s="93">
        <f t="shared" si="14"/>
        <v>0</v>
      </c>
      <c r="V37" s="93">
        <f t="shared" si="15"/>
        <v>1</v>
      </c>
      <c r="W37" s="93">
        <f t="shared" si="16"/>
        <v>0</v>
      </c>
      <c r="X37" s="93">
        <f t="shared" si="17"/>
        <v>0</v>
      </c>
      <c r="Y37" s="93">
        <f t="shared" si="18"/>
        <v>0</v>
      </c>
      <c r="Z37" s="93">
        <f t="shared" si="19"/>
        <v>0</v>
      </c>
      <c r="AA37" s="93">
        <f t="shared" si="20"/>
        <v>0</v>
      </c>
      <c r="AB37" s="93">
        <f t="shared" si="21"/>
        <v>0</v>
      </c>
      <c r="AC37" s="93">
        <f t="shared" si="22"/>
        <v>0</v>
      </c>
      <c r="AD37" s="93">
        <f t="shared" si="23"/>
        <v>9</v>
      </c>
      <c r="AE37" s="93">
        <f t="shared" si="24"/>
        <v>1</v>
      </c>
      <c r="AF37" s="93">
        <f t="shared" si="25"/>
        <v>1</v>
      </c>
      <c r="AG37" s="93">
        <f t="shared" si="26"/>
        <v>1</v>
      </c>
      <c r="AH37" s="93">
        <f t="shared" si="27"/>
        <v>0</v>
      </c>
      <c r="AI37" s="93">
        <f t="shared" si="28"/>
        <v>1</v>
      </c>
      <c r="AJ37" s="93">
        <f t="shared" si="29"/>
        <v>9</v>
      </c>
      <c r="AK37" s="93">
        <f t="shared" si="30"/>
        <v>9</v>
      </c>
      <c r="AL37" s="93">
        <f t="shared" si="31"/>
        <v>1</v>
      </c>
      <c r="AM37" s="93">
        <f t="shared" si="32"/>
        <v>1</v>
      </c>
      <c r="AN37" s="93">
        <f t="shared" si="33"/>
        <v>1</v>
      </c>
      <c r="AO37" s="93">
        <f t="shared" si="34"/>
        <v>8</v>
      </c>
    </row>
    <row r="38" spans="1:41" ht="12.75" customHeight="1" x14ac:dyDescent="0.25">
      <c r="A38" s="89">
        <v>2019</v>
      </c>
      <c r="B38" s="89">
        <v>102499</v>
      </c>
      <c r="C38" s="89" t="s">
        <v>810</v>
      </c>
      <c r="D38" s="89" t="s">
        <v>846</v>
      </c>
      <c r="E38" s="89" t="s">
        <v>895</v>
      </c>
      <c r="F38" s="89" t="s">
        <v>896</v>
      </c>
      <c r="G38" s="93">
        <f t="shared" si="0"/>
        <v>8</v>
      </c>
      <c r="H38" s="93">
        <f t="shared" si="1"/>
        <v>1</v>
      </c>
      <c r="I38" s="93">
        <f t="shared" si="2"/>
        <v>1</v>
      </c>
      <c r="J38" s="93">
        <f t="shared" si="3"/>
        <v>1</v>
      </c>
      <c r="K38" s="93">
        <f t="shared" si="4"/>
        <v>0</v>
      </c>
      <c r="L38" s="93">
        <f t="shared" si="5"/>
        <v>0</v>
      </c>
      <c r="M38" s="93">
        <f t="shared" si="6"/>
        <v>1</v>
      </c>
      <c r="N38" s="93">
        <f t="shared" si="7"/>
        <v>1</v>
      </c>
      <c r="O38" s="93">
        <f t="shared" si="8"/>
        <v>1</v>
      </c>
      <c r="P38" s="93">
        <f t="shared" si="9"/>
        <v>9</v>
      </c>
      <c r="Q38" s="93">
        <f t="shared" si="10"/>
        <v>0</v>
      </c>
      <c r="R38" s="93">
        <f t="shared" si="11"/>
        <v>1</v>
      </c>
      <c r="S38" s="93">
        <f t="shared" si="12"/>
        <v>1</v>
      </c>
      <c r="T38" s="93">
        <f t="shared" si="13"/>
        <v>9</v>
      </c>
      <c r="U38" s="93">
        <f t="shared" si="14"/>
        <v>1</v>
      </c>
      <c r="V38" s="93">
        <f t="shared" si="15"/>
        <v>0</v>
      </c>
      <c r="W38" s="93">
        <f t="shared" si="16"/>
        <v>0</v>
      </c>
      <c r="X38" s="93">
        <f t="shared" si="17"/>
        <v>0</v>
      </c>
      <c r="Y38" s="93">
        <f t="shared" si="18"/>
        <v>0</v>
      </c>
      <c r="Z38" s="93">
        <f t="shared" si="19"/>
        <v>1</v>
      </c>
      <c r="AA38" s="93">
        <f t="shared" si="20"/>
        <v>0</v>
      </c>
      <c r="AB38" s="93">
        <f t="shared" si="21"/>
        <v>1</v>
      </c>
      <c r="AC38" s="93">
        <f t="shared" si="22"/>
        <v>0</v>
      </c>
      <c r="AD38" s="93">
        <f t="shared" si="23"/>
        <v>9</v>
      </c>
      <c r="AE38" s="93">
        <f t="shared" si="24"/>
        <v>0</v>
      </c>
      <c r="AF38" s="93">
        <f t="shared" si="25"/>
        <v>0</v>
      </c>
      <c r="AG38" s="93">
        <f t="shared" si="26"/>
        <v>0</v>
      </c>
      <c r="AH38" s="93">
        <f t="shared" si="27"/>
        <v>0</v>
      </c>
      <c r="AI38" s="93">
        <f t="shared" si="28"/>
        <v>0</v>
      </c>
      <c r="AJ38" s="93">
        <f t="shared" si="29"/>
        <v>9</v>
      </c>
      <c r="AK38" s="93">
        <f t="shared" si="30"/>
        <v>9</v>
      </c>
      <c r="AL38" s="93">
        <f t="shared" si="31"/>
        <v>0</v>
      </c>
      <c r="AM38" s="93">
        <f t="shared" si="32"/>
        <v>0</v>
      </c>
      <c r="AN38" s="93">
        <f t="shared" si="33"/>
        <v>1</v>
      </c>
      <c r="AO38" s="93">
        <f t="shared" si="34"/>
        <v>8</v>
      </c>
    </row>
    <row r="39" spans="1:41" ht="12.75" customHeight="1" x14ac:dyDescent="0.25">
      <c r="A39" s="89">
        <v>2019</v>
      </c>
      <c r="B39" s="89">
        <v>1181815</v>
      </c>
      <c r="C39" s="89" t="s">
        <v>810</v>
      </c>
      <c r="D39" s="89" t="s">
        <v>824</v>
      </c>
      <c r="E39" s="89" t="s">
        <v>897</v>
      </c>
      <c r="F39" s="89" t="s">
        <v>898</v>
      </c>
      <c r="G39" s="93">
        <f t="shared" si="0"/>
        <v>8</v>
      </c>
      <c r="H39" s="93">
        <f t="shared" si="1"/>
        <v>0</v>
      </c>
      <c r="I39" s="93">
        <f t="shared" si="2"/>
        <v>0</v>
      </c>
      <c r="J39" s="93">
        <f t="shared" si="3"/>
        <v>0</v>
      </c>
      <c r="K39" s="93">
        <f t="shared" si="4"/>
        <v>0</v>
      </c>
      <c r="L39" s="93">
        <f t="shared" si="5"/>
        <v>1</v>
      </c>
      <c r="M39" s="93">
        <f t="shared" si="6"/>
        <v>0</v>
      </c>
      <c r="N39" s="93">
        <f t="shared" si="7"/>
        <v>0</v>
      </c>
      <c r="O39" s="93">
        <f t="shared" si="8"/>
        <v>8</v>
      </c>
      <c r="P39" s="93">
        <f t="shared" si="9"/>
        <v>0</v>
      </c>
      <c r="Q39" s="93">
        <f t="shared" si="10"/>
        <v>0</v>
      </c>
      <c r="R39" s="93">
        <f t="shared" si="11"/>
        <v>0</v>
      </c>
      <c r="S39" s="93">
        <f t="shared" si="12"/>
        <v>0</v>
      </c>
      <c r="T39" s="93">
        <f t="shared" si="13"/>
        <v>0</v>
      </c>
      <c r="U39" s="93">
        <f t="shared" si="14"/>
        <v>1</v>
      </c>
      <c r="V39" s="93">
        <f t="shared" si="15"/>
        <v>0</v>
      </c>
      <c r="W39" s="93">
        <f t="shared" si="16"/>
        <v>9</v>
      </c>
      <c r="X39" s="93">
        <f t="shared" si="17"/>
        <v>1</v>
      </c>
      <c r="Y39" s="93">
        <f t="shared" si="18"/>
        <v>1</v>
      </c>
      <c r="Z39" s="93">
        <f t="shared" si="19"/>
        <v>1</v>
      </c>
      <c r="AA39" s="93">
        <f t="shared" si="20"/>
        <v>8</v>
      </c>
      <c r="AB39" s="93">
        <f t="shared" si="21"/>
        <v>9</v>
      </c>
      <c r="AC39" s="93">
        <f t="shared" si="22"/>
        <v>0</v>
      </c>
      <c r="AD39" s="93">
        <f t="shared" si="23"/>
        <v>0</v>
      </c>
      <c r="AE39" s="93">
        <f t="shared" si="24"/>
        <v>9</v>
      </c>
      <c r="AF39" s="93">
        <f t="shared" si="25"/>
        <v>0</v>
      </c>
      <c r="AG39" s="93">
        <f t="shared" si="26"/>
        <v>1</v>
      </c>
      <c r="AH39" s="93">
        <f t="shared" si="27"/>
        <v>8</v>
      </c>
      <c r="AI39" s="93">
        <f t="shared" si="28"/>
        <v>1</v>
      </c>
      <c r="AJ39" s="93">
        <f t="shared" si="29"/>
        <v>0</v>
      </c>
      <c r="AK39" s="93">
        <f t="shared" si="30"/>
        <v>1</v>
      </c>
      <c r="AL39" s="93">
        <f t="shared" si="31"/>
        <v>1</v>
      </c>
      <c r="AM39" s="93">
        <f t="shared" si="32"/>
        <v>0</v>
      </c>
      <c r="AN39" s="93">
        <f t="shared" si="33"/>
        <v>9</v>
      </c>
      <c r="AO39" s="93">
        <f t="shared" si="34"/>
        <v>0</v>
      </c>
    </row>
    <row r="40" spans="1:41" ht="12.75" customHeight="1" x14ac:dyDescent="0.25">
      <c r="A40" s="89">
        <v>2019</v>
      </c>
      <c r="B40" s="89">
        <v>1181819</v>
      </c>
      <c r="C40" s="89" t="s">
        <v>810</v>
      </c>
      <c r="D40" s="89" t="s">
        <v>829</v>
      </c>
      <c r="E40" s="89" t="s">
        <v>899</v>
      </c>
      <c r="F40" s="89" t="s">
        <v>900</v>
      </c>
      <c r="G40" s="93">
        <f t="shared" si="0"/>
        <v>8</v>
      </c>
      <c r="H40" s="93">
        <f t="shared" si="1"/>
        <v>0</v>
      </c>
      <c r="I40" s="93">
        <f t="shared" si="2"/>
        <v>1</v>
      </c>
      <c r="J40" s="93">
        <f t="shared" si="3"/>
        <v>1</v>
      </c>
      <c r="K40" s="93">
        <f t="shared" si="4"/>
        <v>0</v>
      </c>
      <c r="L40" s="93">
        <f t="shared" si="5"/>
        <v>1</v>
      </c>
      <c r="M40" s="93">
        <f t="shared" si="6"/>
        <v>1</v>
      </c>
      <c r="N40" s="93">
        <f t="shared" si="7"/>
        <v>0</v>
      </c>
      <c r="O40" s="93">
        <f t="shared" si="8"/>
        <v>1</v>
      </c>
      <c r="P40" s="93">
        <f t="shared" si="9"/>
        <v>0</v>
      </c>
      <c r="Q40" s="93">
        <f t="shared" si="10"/>
        <v>1</v>
      </c>
      <c r="R40" s="93">
        <f t="shared" si="11"/>
        <v>0</v>
      </c>
      <c r="S40" s="93">
        <f t="shared" si="12"/>
        <v>0</v>
      </c>
      <c r="T40" s="93">
        <f t="shared" si="13"/>
        <v>0</v>
      </c>
      <c r="U40" s="93">
        <f t="shared" si="14"/>
        <v>0</v>
      </c>
      <c r="V40" s="93">
        <f t="shared" si="15"/>
        <v>1</v>
      </c>
      <c r="W40" s="93">
        <f t="shared" si="16"/>
        <v>0</v>
      </c>
      <c r="X40" s="93">
        <f t="shared" si="17"/>
        <v>0</v>
      </c>
      <c r="Y40" s="93">
        <f t="shared" si="18"/>
        <v>1</v>
      </c>
      <c r="Z40" s="93">
        <f t="shared" si="19"/>
        <v>0</v>
      </c>
      <c r="AA40" s="93">
        <f t="shared" si="20"/>
        <v>1</v>
      </c>
      <c r="AB40" s="93">
        <f t="shared" si="21"/>
        <v>0</v>
      </c>
      <c r="AC40" s="93">
        <f t="shared" si="22"/>
        <v>0</v>
      </c>
      <c r="AD40" s="93">
        <f t="shared" si="23"/>
        <v>1</v>
      </c>
      <c r="AE40" s="93">
        <f t="shared" si="24"/>
        <v>0</v>
      </c>
      <c r="AF40" s="93">
        <f t="shared" si="25"/>
        <v>1</v>
      </c>
      <c r="AG40" s="93">
        <f t="shared" si="26"/>
        <v>0</v>
      </c>
      <c r="AH40" s="93">
        <f t="shared" si="27"/>
        <v>0</v>
      </c>
      <c r="AI40" s="93">
        <f t="shared" si="28"/>
        <v>1</v>
      </c>
      <c r="AJ40" s="93">
        <f t="shared" si="29"/>
        <v>0</v>
      </c>
      <c r="AK40" s="93">
        <f t="shared" si="30"/>
        <v>0</v>
      </c>
      <c r="AL40" s="93">
        <f t="shared" si="31"/>
        <v>9</v>
      </c>
      <c r="AM40" s="93">
        <f t="shared" si="32"/>
        <v>0</v>
      </c>
      <c r="AN40" s="93">
        <f t="shared" si="33"/>
        <v>9</v>
      </c>
      <c r="AO40" s="93">
        <f t="shared" si="34"/>
        <v>0</v>
      </c>
    </row>
    <row r="41" spans="1:41" ht="12.75" customHeight="1" x14ac:dyDescent="0.25">
      <c r="A41" s="89">
        <v>2019</v>
      </c>
      <c r="B41" s="89">
        <v>102499</v>
      </c>
      <c r="C41" s="89" t="s">
        <v>810</v>
      </c>
      <c r="D41" s="89" t="s">
        <v>846</v>
      </c>
      <c r="E41" s="89" t="s">
        <v>901</v>
      </c>
      <c r="F41" s="89" t="s">
        <v>902</v>
      </c>
      <c r="G41" s="93">
        <f t="shared" si="0"/>
        <v>8</v>
      </c>
      <c r="H41" s="93">
        <f t="shared" si="1"/>
        <v>0</v>
      </c>
      <c r="I41" s="93">
        <f t="shared" si="2"/>
        <v>0</v>
      </c>
      <c r="J41" s="93">
        <f t="shared" si="3"/>
        <v>0</v>
      </c>
      <c r="K41" s="93">
        <f t="shared" si="4"/>
        <v>0</v>
      </c>
      <c r="L41" s="93">
        <f t="shared" si="5"/>
        <v>0</v>
      </c>
      <c r="M41" s="93">
        <f t="shared" si="6"/>
        <v>0</v>
      </c>
      <c r="N41" s="93">
        <f t="shared" si="7"/>
        <v>1</v>
      </c>
      <c r="O41" s="93">
        <f t="shared" si="8"/>
        <v>0</v>
      </c>
      <c r="P41" s="93">
        <f t="shared" si="9"/>
        <v>9</v>
      </c>
      <c r="Q41" s="93">
        <f t="shared" si="10"/>
        <v>0</v>
      </c>
      <c r="R41" s="93">
        <f t="shared" si="11"/>
        <v>0</v>
      </c>
      <c r="S41" s="93">
        <f t="shared" si="12"/>
        <v>0</v>
      </c>
      <c r="T41" s="93">
        <f t="shared" si="13"/>
        <v>9</v>
      </c>
      <c r="U41" s="93">
        <f t="shared" si="14"/>
        <v>1</v>
      </c>
      <c r="V41" s="93">
        <f t="shared" si="15"/>
        <v>0</v>
      </c>
      <c r="W41" s="93">
        <f t="shared" si="16"/>
        <v>1</v>
      </c>
      <c r="X41" s="93">
        <f t="shared" si="17"/>
        <v>1</v>
      </c>
      <c r="Y41" s="93">
        <f t="shared" si="18"/>
        <v>1</v>
      </c>
      <c r="Z41" s="93">
        <f t="shared" si="19"/>
        <v>1</v>
      </c>
      <c r="AA41" s="93">
        <f t="shared" si="20"/>
        <v>0</v>
      </c>
      <c r="AB41" s="93">
        <f t="shared" si="21"/>
        <v>0</v>
      </c>
      <c r="AC41" s="93">
        <f t="shared" si="22"/>
        <v>0</v>
      </c>
      <c r="AD41" s="93">
        <f t="shared" si="23"/>
        <v>9</v>
      </c>
      <c r="AE41" s="93">
        <f t="shared" si="24"/>
        <v>0</v>
      </c>
      <c r="AF41" s="93">
        <f t="shared" si="25"/>
        <v>0</v>
      </c>
      <c r="AG41" s="93">
        <f t="shared" si="26"/>
        <v>1</v>
      </c>
      <c r="AH41" s="93">
        <f t="shared" si="27"/>
        <v>1</v>
      </c>
      <c r="AI41" s="93">
        <f t="shared" si="28"/>
        <v>0</v>
      </c>
      <c r="AJ41" s="93">
        <f t="shared" si="29"/>
        <v>9</v>
      </c>
      <c r="AK41" s="93">
        <f t="shared" si="30"/>
        <v>9</v>
      </c>
      <c r="AL41" s="93">
        <f t="shared" si="31"/>
        <v>0</v>
      </c>
      <c r="AM41" s="93">
        <f t="shared" si="32"/>
        <v>1</v>
      </c>
      <c r="AN41" s="93">
        <f t="shared" si="33"/>
        <v>1</v>
      </c>
      <c r="AO41" s="93">
        <f t="shared" si="34"/>
        <v>8</v>
      </c>
    </row>
    <row r="42" spans="1:41" ht="12.75" customHeight="1" x14ac:dyDescent="0.25">
      <c r="A42" s="89">
        <v>2019</v>
      </c>
      <c r="B42" s="89">
        <v>1319229</v>
      </c>
      <c r="C42" s="89" t="s">
        <v>810</v>
      </c>
      <c r="D42" s="89" t="s">
        <v>824</v>
      </c>
      <c r="E42" s="89" t="s">
        <v>903</v>
      </c>
      <c r="F42" s="89" t="s">
        <v>904</v>
      </c>
      <c r="G42" s="93">
        <f t="shared" si="0"/>
        <v>8</v>
      </c>
      <c r="H42" s="93">
        <f t="shared" si="1"/>
        <v>1</v>
      </c>
      <c r="I42" s="93">
        <f t="shared" si="2"/>
        <v>1</v>
      </c>
      <c r="J42" s="93">
        <f t="shared" si="3"/>
        <v>1</v>
      </c>
      <c r="K42" s="93">
        <f t="shared" si="4"/>
        <v>0</v>
      </c>
      <c r="L42" s="93">
        <f t="shared" si="5"/>
        <v>1</v>
      </c>
      <c r="M42" s="93">
        <f t="shared" si="6"/>
        <v>1</v>
      </c>
      <c r="N42" s="93">
        <f t="shared" si="7"/>
        <v>0</v>
      </c>
      <c r="O42" s="93">
        <f t="shared" si="8"/>
        <v>8</v>
      </c>
      <c r="P42" s="93">
        <f t="shared" si="9"/>
        <v>0</v>
      </c>
      <c r="Q42" s="93">
        <f t="shared" si="10"/>
        <v>0</v>
      </c>
      <c r="R42" s="93">
        <f t="shared" si="11"/>
        <v>1</v>
      </c>
      <c r="S42" s="93">
        <f t="shared" si="12"/>
        <v>1</v>
      </c>
      <c r="T42" s="93">
        <f t="shared" si="13"/>
        <v>0</v>
      </c>
      <c r="U42" s="93">
        <f t="shared" si="14"/>
        <v>0</v>
      </c>
      <c r="V42" s="93">
        <f t="shared" si="15"/>
        <v>1</v>
      </c>
      <c r="W42" s="93">
        <f t="shared" si="16"/>
        <v>9</v>
      </c>
      <c r="X42" s="93">
        <f t="shared" si="17"/>
        <v>0</v>
      </c>
      <c r="Y42" s="93">
        <f t="shared" si="18"/>
        <v>1</v>
      </c>
      <c r="Z42" s="93">
        <f t="shared" si="19"/>
        <v>0</v>
      </c>
      <c r="AA42" s="93">
        <f t="shared" si="20"/>
        <v>8</v>
      </c>
      <c r="AB42" s="93">
        <f t="shared" si="21"/>
        <v>9</v>
      </c>
      <c r="AC42" s="93">
        <f t="shared" si="22"/>
        <v>0</v>
      </c>
      <c r="AD42" s="93">
        <f t="shared" si="23"/>
        <v>0</v>
      </c>
      <c r="AE42" s="93">
        <f t="shared" si="24"/>
        <v>9</v>
      </c>
      <c r="AF42" s="93">
        <f t="shared" si="25"/>
        <v>0</v>
      </c>
      <c r="AG42" s="93">
        <f t="shared" si="26"/>
        <v>1</v>
      </c>
      <c r="AH42" s="93">
        <f t="shared" si="27"/>
        <v>8</v>
      </c>
      <c r="AI42" s="93">
        <f t="shared" si="28"/>
        <v>0</v>
      </c>
      <c r="AJ42" s="93">
        <f t="shared" si="29"/>
        <v>0</v>
      </c>
      <c r="AK42" s="93">
        <f t="shared" si="30"/>
        <v>0</v>
      </c>
      <c r="AL42" s="93">
        <f t="shared" si="31"/>
        <v>1</v>
      </c>
      <c r="AM42" s="93">
        <f t="shared" si="32"/>
        <v>0</v>
      </c>
      <c r="AN42" s="93">
        <f t="shared" si="33"/>
        <v>9</v>
      </c>
      <c r="AO42" s="93">
        <f t="shared" si="34"/>
        <v>0</v>
      </c>
    </row>
    <row r="43" spans="1:41" ht="12.75" customHeight="1" x14ac:dyDescent="0.25">
      <c r="A43" s="89">
        <v>2019</v>
      </c>
      <c r="B43" s="89">
        <v>123569</v>
      </c>
      <c r="C43" s="89" t="s">
        <v>810</v>
      </c>
      <c r="D43" s="89" t="s">
        <v>824</v>
      </c>
      <c r="E43" s="89" t="s">
        <v>905</v>
      </c>
      <c r="F43" s="89" t="s">
        <v>906</v>
      </c>
      <c r="G43" s="93">
        <f t="shared" si="0"/>
        <v>8</v>
      </c>
      <c r="H43" s="93">
        <f t="shared" si="1"/>
        <v>0</v>
      </c>
      <c r="I43" s="93">
        <f t="shared" si="2"/>
        <v>1</v>
      </c>
      <c r="J43" s="93">
        <f t="shared" si="3"/>
        <v>0</v>
      </c>
      <c r="K43" s="93">
        <f t="shared" si="4"/>
        <v>1</v>
      </c>
      <c r="L43" s="93">
        <f t="shared" si="5"/>
        <v>0</v>
      </c>
      <c r="M43" s="93">
        <f t="shared" si="6"/>
        <v>1</v>
      </c>
      <c r="N43" s="93">
        <f t="shared" si="7"/>
        <v>0</v>
      </c>
      <c r="O43" s="93">
        <f t="shared" si="8"/>
        <v>8</v>
      </c>
      <c r="P43" s="93">
        <f t="shared" si="9"/>
        <v>1</v>
      </c>
      <c r="Q43" s="93">
        <f t="shared" si="10"/>
        <v>0</v>
      </c>
      <c r="R43" s="93">
        <f t="shared" si="11"/>
        <v>0</v>
      </c>
      <c r="S43" s="93">
        <f t="shared" si="12"/>
        <v>0</v>
      </c>
      <c r="T43" s="93">
        <f t="shared" si="13"/>
        <v>0</v>
      </c>
      <c r="U43" s="93">
        <f t="shared" si="14"/>
        <v>0</v>
      </c>
      <c r="V43" s="93">
        <f t="shared" si="15"/>
        <v>1</v>
      </c>
      <c r="W43" s="93">
        <f t="shared" si="16"/>
        <v>9</v>
      </c>
      <c r="X43" s="93">
        <f t="shared" si="17"/>
        <v>1</v>
      </c>
      <c r="Y43" s="93">
        <f t="shared" si="18"/>
        <v>1</v>
      </c>
      <c r="Z43" s="93">
        <f t="shared" si="19"/>
        <v>0</v>
      </c>
      <c r="AA43" s="93">
        <f t="shared" si="20"/>
        <v>8</v>
      </c>
      <c r="AB43" s="93">
        <f t="shared" si="21"/>
        <v>9</v>
      </c>
      <c r="AC43" s="93">
        <f t="shared" si="22"/>
        <v>1</v>
      </c>
      <c r="AD43" s="93">
        <f t="shared" si="23"/>
        <v>0</v>
      </c>
      <c r="AE43" s="93">
        <f t="shared" si="24"/>
        <v>9</v>
      </c>
      <c r="AF43" s="93">
        <f t="shared" si="25"/>
        <v>0</v>
      </c>
      <c r="AG43" s="93">
        <f t="shared" si="26"/>
        <v>1</v>
      </c>
      <c r="AH43" s="93">
        <f t="shared" si="27"/>
        <v>8</v>
      </c>
      <c r="AI43" s="93">
        <f t="shared" si="28"/>
        <v>1</v>
      </c>
      <c r="AJ43" s="93">
        <f t="shared" si="29"/>
        <v>1</v>
      </c>
      <c r="AK43" s="93">
        <f t="shared" si="30"/>
        <v>0</v>
      </c>
      <c r="AL43" s="93">
        <f t="shared" si="31"/>
        <v>0</v>
      </c>
      <c r="AM43" s="93">
        <f t="shared" si="32"/>
        <v>0</v>
      </c>
      <c r="AN43" s="93">
        <f t="shared" si="33"/>
        <v>9</v>
      </c>
      <c r="AO43" s="93">
        <f t="shared" si="34"/>
        <v>0</v>
      </c>
    </row>
    <row r="44" spans="1:41" ht="12.75" customHeight="1" x14ac:dyDescent="0.25">
      <c r="A44" s="89">
        <v>2019</v>
      </c>
      <c r="B44" s="89">
        <v>123569</v>
      </c>
      <c r="C44" s="89" t="s">
        <v>810</v>
      </c>
      <c r="D44" s="89" t="s">
        <v>824</v>
      </c>
      <c r="E44" s="89" t="s">
        <v>907</v>
      </c>
      <c r="F44" s="89" t="s">
        <v>908</v>
      </c>
      <c r="G44" s="93">
        <f t="shared" si="0"/>
        <v>8</v>
      </c>
      <c r="H44" s="93">
        <f t="shared" si="1"/>
        <v>0</v>
      </c>
      <c r="I44" s="93">
        <f t="shared" si="2"/>
        <v>1</v>
      </c>
      <c r="J44" s="93">
        <f t="shared" si="3"/>
        <v>1</v>
      </c>
      <c r="K44" s="93">
        <f t="shared" si="4"/>
        <v>0</v>
      </c>
      <c r="L44" s="93">
        <f t="shared" si="5"/>
        <v>1</v>
      </c>
      <c r="M44" s="93">
        <f t="shared" si="6"/>
        <v>0</v>
      </c>
      <c r="N44" s="93">
        <f t="shared" si="7"/>
        <v>1</v>
      </c>
      <c r="O44" s="93">
        <f t="shared" si="8"/>
        <v>8</v>
      </c>
      <c r="P44" s="93">
        <f t="shared" si="9"/>
        <v>1</v>
      </c>
      <c r="Q44" s="93">
        <f t="shared" si="10"/>
        <v>1</v>
      </c>
      <c r="R44" s="93">
        <f t="shared" si="11"/>
        <v>0</v>
      </c>
      <c r="S44" s="93">
        <f t="shared" si="12"/>
        <v>0</v>
      </c>
      <c r="T44" s="93">
        <f t="shared" si="13"/>
        <v>0</v>
      </c>
      <c r="U44" s="93">
        <f t="shared" si="14"/>
        <v>0</v>
      </c>
      <c r="V44" s="93">
        <f t="shared" si="15"/>
        <v>0</v>
      </c>
      <c r="W44" s="93">
        <f t="shared" si="16"/>
        <v>9</v>
      </c>
      <c r="X44" s="93">
        <f t="shared" si="17"/>
        <v>0</v>
      </c>
      <c r="Y44" s="93">
        <f t="shared" si="18"/>
        <v>1</v>
      </c>
      <c r="Z44" s="93">
        <f t="shared" si="19"/>
        <v>0</v>
      </c>
      <c r="AA44" s="93">
        <f t="shared" si="20"/>
        <v>8</v>
      </c>
      <c r="AB44" s="93">
        <f t="shared" si="21"/>
        <v>9</v>
      </c>
      <c r="AC44" s="93">
        <f t="shared" si="22"/>
        <v>0</v>
      </c>
      <c r="AD44" s="93">
        <f t="shared" si="23"/>
        <v>0</v>
      </c>
      <c r="AE44" s="93">
        <f t="shared" si="24"/>
        <v>9</v>
      </c>
      <c r="AF44" s="93">
        <f t="shared" si="25"/>
        <v>0</v>
      </c>
      <c r="AG44" s="93">
        <f t="shared" si="26"/>
        <v>0</v>
      </c>
      <c r="AH44" s="93">
        <f t="shared" si="27"/>
        <v>8</v>
      </c>
      <c r="AI44" s="93">
        <f t="shared" si="28"/>
        <v>0</v>
      </c>
      <c r="AJ44" s="93">
        <f t="shared" si="29"/>
        <v>1</v>
      </c>
      <c r="AK44" s="93">
        <f t="shared" si="30"/>
        <v>0</v>
      </c>
      <c r="AL44" s="93">
        <f t="shared" si="31"/>
        <v>0</v>
      </c>
      <c r="AM44" s="93">
        <f t="shared" si="32"/>
        <v>0</v>
      </c>
      <c r="AN44" s="93">
        <f t="shared" si="33"/>
        <v>9</v>
      </c>
      <c r="AO44" s="93">
        <f t="shared" si="34"/>
        <v>1</v>
      </c>
    </row>
    <row r="45" spans="1:41" ht="12.75" customHeight="1" x14ac:dyDescent="0.25">
      <c r="A45" s="89">
        <v>2019</v>
      </c>
      <c r="B45" s="89">
        <v>123569</v>
      </c>
      <c r="C45" s="89" t="s">
        <v>810</v>
      </c>
      <c r="D45" s="89" t="s">
        <v>824</v>
      </c>
      <c r="E45" s="89" t="s">
        <v>909</v>
      </c>
      <c r="F45" s="89" t="s">
        <v>910</v>
      </c>
      <c r="G45" s="93">
        <f t="shared" si="0"/>
        <v>8</v>
      </c>
      <c r="H45" s="93">
        <f t="shared" si="1"/>
        <v>1</v>
      </c>
      <c r="I45" s="93">
        <f t="shared" si="2"/>
        <v>1</v>
      </c>
      <c r="J45" s="93">
        <f t="shared" si="3"/>
        <v>0</v>
      </c>
      <c r="K45" s="93">
        <f t="shared" si="4"/>
        <v>0</v>
      </c>
      <c r="L45" s="93">
        <f t="shared" si="5"/>
        <v>0</v>
      </c>
      <c r="M45" s="93">
        <f t="shared" si="6"/>
        <v>1</v>
      </c>
      <c r="N45" s="93">
        <f t="shared" si="7"/>
        <v>1</v>
      </c>
      <c r="O45" s="93">
        <f t="shared" si="8"/>
        <v>8</v>
      </c>
      <c r="P45" s="93">
        <f t="shared" si="9"/>
        <v>0</v>
      </c>
      <c r="Q45" s="93">
        <f t="shared" si="10"/>
        <v>0</v>
      </c>
      <c r="R45" s="93">
        <f t="shared" si="11"/>
        <v>0</v>
      </c>
      <c r="S45" s="93">
        <f t="shared" si="12"/>
        <v>0</v>
      </c>
      <c r="T45" s="93">
        <f t="shared" si="13"/>
        <v>1</v>
      </c>
      <c r="U45" s="93">
        <f t="shared" si="14"/>
        <v>0</v>
      </c>
      <c r="V45" s="93">
        <f t="shared" si="15"/>
        <v>1</v>
      </c>
      <c r="W45" s="93">
        <f t="shared" si="16"/>
        <v>9</v>
      </c>
      <c r="X45" s="93">
        <f t="shared" si="17"/>
        <v>0</v>
      </c>
      <c r="Y45" s="93">
        <f t="shared" si="18"/>
        <v>1</v>
      </c>
      <c r="Z45" s="93">
        <f t="shared" si="19"/>
        <v>0</v>
      </c>
      <c r="AA45" s="93">
        <f t="shared" si="20"/>
        <v>8</v>
      </c>
      <c r="AB45" s="93">
        <f t="shared" si="21"/>
        <v>9</v>
      </c>
      <c r="AC45" s="93">
        <f t="shared" si="22"/>
        <v>1</v>
      </c>
      <c r="AD45" s="93">
        <f t="shared" si="23"/>
        <v>1</v>
      </c>
      <c r="AE45" s="93">
        <f t="shared" si="24"/>
        <v>9</v>
      </c>
      <c r="AF45" s="93">
        <f t="shared" si="25"/>
        <v>0</v>
      </c>
      <c r="AG45" s="93">
        <f t="shared" si="26"/>
        <v>0</v>
      </c>
      <c r="AH45" s="93">
        <f t="shared" si="27"/>
        <v>8</v>
      </c>
      <c r="AI45" s="93">
        <f t="shared" si="28"/>
        <v>1</v>
      </c>
      <c r="AJ45" s="93">
        <f t="shared" si="29"/>
        <v>1</v>
      </c>
      <c r="AK45" s="93">
        <f t="shared" si="30"/>
        <v>0</v>
      </c>
      <c r="AL45" s="93">
        <f t="shared" si="31"/>
        <v>0</v>
      </c>
      <c r="AM45" s="93">
        <f t="shared" si="32"/>
        <v>0</v>
      </c>
      <c r="AN45" s="93">
        <f t="shared" si="33"/>
        <v>9</v>
      </c>
      <c r="AO45" s="93">
        <f t="shared" si="34"/>
        <v>0</v>
      </c>
    </row>
    <row r="46" spans="1:41" ht="12.75" customHeight="1" x14ac:dyDescent="0.25">
      <c r="A46" s="89">
        <v>2019</v>
      </c>
      <c r="B46" s="89">
        <v>121880</v>
      </c>
      <c r="C46" s="89" t="s">
        <v>810</v>
      </c>
      <c r="D46" s="89" t="s">
        <v>814</v>
      </c>
      <c r="E46" s="89" t="s">
        <v>911</v>
      </c>
      <c r="F46" s="89" t="s">
        <v>912</v>
      </c>
      <c r="G46" s="93">
        <f t="shared" si="0"/>
        <v>8</v>
      </c>
      <c r="H46" s="93">
        <f t="shared" si="1"/>
        <v>1</v>
      </c>
      <c r="I46" s="93">
        <f t="shared" si="2"/>
        <v>1</v>
      </c>
      <c r="J46" s="93">
        <f t="shared" si="3"/>
        <v>1</v>
      </c>
      <c r="K46" s="93">
        <f t="shared" si="4"/>
        <v>0</v>
      </c>
      <c r="L46" s="93">
        <f t="shared" si="5"/>
        <v>1</v>
      </c>
      <c r="M46" s="93">
        <f t="shared" si="6"/>
        <v>1</v>
      </c>
      <c r="N46" s="93">
        <f t="shared" si="7"/>
        <v>1</v>
      </c>
      <c r="O46" s="93">
        <f t="shared" si="8"/>
        <v>1</v>
      </c>
      <c r="P46" s="93">
        <f t="shared" si="9"/>
        <v>9</v>
      </c>
      <c r="Q46" s="93">
        <f t="shared" si="10"/>
        <v>0</v>
      </c>
      <c r="R46" s="93">
        <f t="shared" si="11"/>
        <v>0</v>
      </c>
      <c r="S46" s="93">
        <f t="shared" si="12"/>
        <v>9</v>
      </c>
      <c r="T46" s="93">
        <f t="shared" si="13"/>
        <v>0</v>
      </c>
      <c r="U46" s="93">
        <f t="shared" si="14"/>
        <v>1</v>
      </c>
      <c r="V46" s="93">
        <f t="shared" si="15"/>
        <v>9</v>
      </c>
      <c r="W46" s="93">
        <f t="shared" si="16"/>
        <v>1</v>
      </c>
      <c r="X46" s="93">
        <f t="shared" si="17"/>
        <v>0</v>
      </c>
      <c r="Y46" s="93">
        <f t="shared" si="18"/>
        <v>0</v>
      </c>
      <c r="Z46" s="93">
        <f t="shared" si="19"/>
        <v>0</v>
      </c>
      <c r="AA46" s="93">
        <f t="shared" si="20"/>
        <v>0</v>
      </c>
      <c r="AB46" s="93">
        <f t="shared" si="21"/>
        <v>1</v>
      </c>
      <c r="AC46" s="93">
        <f t="shared" si="22"/>
        <v>0</v>
      </c>
      <c r="AD46" s="93">
        <f t="shared" si="23"/>
        <v>0</v>
      </c>
      <c r="AE46" s="93">
        <f t="shared" si="24"/>
        <v>0</v>
      </c>
      <c r="AF46" s="93">
        <f t="shared" si="25"/>
        <v>1</v>
      </c>
      <c r="AG46" s="93">
        <f t="shared" si="26"/>
        <v>0</v>
      </c>
      <c r="AH46" s="93">
        <f t="shared" si="27"/>
        <v>0</v>
      </c>
      <c r="AI46" s="93">
        <f t="shared" si="28"/>
        <v>0</v>
      </c>
      <c r="AJ46" s="93">
        <f t="shared" si="29"/>
        <v>0</v>
      </c>
      <c r="AK46" s="93">
        <f t="shared" si="30"/>
        <v>0</v>
      </c>
      <c r="AL46" s="93">
        <f t="shared" si="31"/>
        <v>9</v>
      </c>
      <c r="AM46" s="93">
        <f t="shared" si="32"/>
        <v>0</v>
      </c>
      <c r="AN46" s="93">
        <f t="shared" si="33"/>
        <v>0</v>
      </c>
      <c r="AO46" s="93">
        <f t="shared" si="34"/>
        <v>0</v>
      </c>
    </row>
    <row r="47" spans="1:41" ht="12.75" customHeight="1" x14ac:dyDescent="0.25">
      <c r="A47" s="89">
        <v>2019</v>
      </c>
      <c r="B47" s="89">
        <v>121880</v>
      </c>
      <c r="C47" s="89" t="s">
        <v>810</v>
      </c>
      <c r="D47" s="89" t="s">
        <v>814</v>
      </c>
      <c r="E47" s="89" t="s">
        <v>913</v>
      </c>
      <c r="F47" s="89" t="s">
        <v>914</v>
      </c>
      <c r="G47" s="93">
        <f t="shared" si="0"/>
        <v>8</v>
      </c>
      <c r="H47" s="93">
        <f t="shared" si="1"/>
        <v>0</v>
      </c>
      <c r="I47" s="93">
        <f t="shared" si="2"/>
        <v>1</v>
      </c>
      <c r="J47" s="93">
        <f t="shared" si="3"/>
        <v>1</v>
      </c>
      <c r="K47" s="93">
        <f t="shared" si="4"/>
        <v>0</v>
      </c>
      <c r="L47" s="93">
        <f t="shared" si="5"/>
        <v>0</v>
      </c>
      <c r="M47" s="93">
        <f t="shared" si="6"/>
        <v>1</v>
      </c>
      <c r="N47" s="93">
        <f t="shared" si="7"/>
        <v>1</v>
      </c>
      <c r="O47" s="93">
        <f t="shared" si="8"/>
        <v>0</v>
      </c>
      <c r="P47" s="93">
        <f t="shared" si="9"/>
        <v>9</v>
      </c>
      <c r="Q47" s="93">
        <f t="shared" si="10"/>
        <v>0</v>
      </c>
      <c r="R47" s="93">
        <f t="shared" si="11"/>
        <v>1</v>
      </c>
      <c r="S47" s="93">
        <f t="shared" si="12"/>
        <v>9</v>
      </c>
      <c r="T47" s="93">
        <f t="shared" si="13"/>
        <v>0</v>
      </c>
      <c r="U47" s="93">
        <f t="shared" si="14"/>
        <v>1</v>
      </c>
      <c r="V47" s="93">
        <f t="shared" si="15"/>
        <v>9</v>
      </c>
      <c r="W47" s="93">
        <f t="shared" si="16"/>
        <v>0</v>
      </c>
      <c r="X47" s="93">
        <f t="shared" si="17"/>
        <v>1</v>
      </c>
      <c r="Y47" s="93">
        <f t="shared" si="18"/>
        <v>1</v>
      </c>
      <c r="Z47" s="93">
        <f t="shared" si="19"/>
        <v>0</v>
      </c>
      <c r="AA47" s="93">
        <f t="shared" si="20"/>
        <v>0</v>
      </c>
      <c r="AB47" s="93">
        <f t="shared" si="21"/>
        <v>1</v>
      </c>
      <c r="AC47" s="93">
        <f t="shared" si="22"/>
        <v>1</v>
      </c>
      <c r="AD47" s="93">
        <f t="shared" si="23"/>
        <v>0</v>
      </c>
      <c r="AE47" s="93">
        <f t="shared" si="24"/>
        <v>1</v>
      </c>
      <c r="AF47" s="93">
        <f t="shared" si="25"/>
        <v>0</v>
      </c>
      <c r="AG47" s="93">
        <f t="shared" si="26"/>
        <v>0</v>
      </c>
      <c r="AH47" s="93">
        <f t="shared" si="27"/>
        <v>0</v>
      </c>
      <c r="AI47" s="93">
        <f t="shared" si="28"/>
        <v>1</v>
      </c>
      <c r="AJ47" s="93">
        <f t="shared" si="29"/>
        <v>0</v>
      </c>
      <c r="AK47" s="93">
        <f t="shared" si="30"/>
        <v>1</v>
      </c>
      <c r="AL47" s="93">
        <f t="shared" si="31"/>
        <v>9</v>
      </c>
      <c r="AM47" s="93">
        <f t="shared" si="32"/>
        <v>0</v>
      </c>
      <c r="AN47" s="93">
        <f t="shared" si="33"/>
        <v>0</v>
      </c>
      <c r="AO47" s="93">
        <f t="shared" si="34"/>
        <v>0</v>
      </c>
    </row>
    <row r="48" spans="1:41" ht="12.75" customHeight="1" x14ac:dyDescent="0.25">
      <c r="A48" s="89">
        <v>2019</v>
      </c>
      <c r="B48" s="89">
        <v>121884</v>
      </c>
      <c r="C48" s="89" t="s">
        <v>810</v>
      </c>
      <c r="D48" s="89" t="s">
        <v>851</v>
      </c>
      <c r="E48" s="89" t="s">
        <v>915</v>
      </c>
      <c r="F48" s="89" t="s">
        <v>916</v>
      </c>
      <c r="G48" s="93">
        <f t="shared" si="0"/>
        <v>8</v>
      </c>
      <c r="H48" s="93">
        <f t="shared" si="1"/>
        <v>1</v>
      </c>
      <c r="I48" s="93">
        <f t="shared" si="2"/>
        <v>1</v>
      </c>
      <c r="J48" s="93">
        <f t="shared" si="3"/>
        <v>0</v>
      </c>
      <c r="K48" s="93">
        <f t="shared" si="4"/>
        <v>0</v>
      </c>
      <c r="L48" s="93">
        <f t="shared" si="5"/>
        <v>1</v>
      </c>
      <c r="M48" s="93">
        <f t="shared" si="6"/>
        <v>1</v>
      </c>
      <c r="N48" s="93">
        <f t="shared" si="7"/>
        <v>1</v>
      </c>
      <c r="O48" s="93">
        <f t="shared" si="8"/>
        <v>1</v>
      </c>
      <c r="P48" s="93">
        <f t="shared" si="9"/>
        <v>1</v>
      </c>
      <c r="Q48" s="93">
        <f t="shared" si="10"/>
        <v>1</v>
      </c>
      <c r="R48" s="93">
        <f t="shared" si="11"/>
        <v>0</v>
      </c>
      <c r="S48" s="93">
        <f t="shared" si="12"/>
        <v>1</v>
      </c>
      <c r="T48" s="93">
        <f t="shared" si="13"/>
        <v>0</v>
      </c>
      <c r="U48" s="93">
        <f t="shared" si="14"/>
        <v>1</v>
      </c>
      <c r="V48" s="93">
        <f t="shared" si="15"/>
        <v>1</v>
      </c>
      <c r="W48" s="93">
        <f t="shared" si="16"/>
        <v>1</v>
      </c>
      <c r="X48" s="93">
        <f t="shared" si="17"/>
        <v>1</v>
      </c>
      <c r="Y48" s="93">
        <f t="shared" si="18"/>
        <v>0</v>
      </c>
      <c r="Z48" s="93">
        <f t="shared" si="19"/>
        <v>1</v>
      </c>
      <c r="AA48" s="93" t="str">
        <f t="shared" si="20"/>
        <v>B</v>
      </c>
      <c r="AB48" s="93" t="str">
        <f t="shared" si="21"/>
        <v>B</v>
      </c>
      <c r="AC48" s="93" t="str">
        <f t="shared" si="22"/>
        <v>B</v>
      </c>
      <c r="AD48" s="93" t="str">
        <f t="shared" si="23"/>
        <v>B</v>
      </c>
      <c r="AE48" s="93" t="str">
        <f t="shared" si="24"/>
        <v>B</v>
      </c>
      <c r="AF48" s="93" t="str">
        <f t="shared" si="25"/>
        <v>B</v>
      </c>
      <c r="AG48" s="93" t="str">
        <f t="shared" si="26"/>
        <v>B</v>
      </c>
      <c r="AH48" s="93" t="str">
        <f t="shared" si="27"/>
        <v>B</v>
      </c>
      <c r="AI48" s="93" t="str">
        <f t="shared" si="28"/>
        <v>B</v>
      </c>
      <c r="AJ48" s="93" t="str">
        <f t="shared" si="29"/>
        <v>B</v>
      </c>
      <c r="AK48" s="93" t="str">
        <f t="shared" si="30"/>
        <v>B</v>
      </c>
      <c r="AL48" s="93" t="str">
        <f t="shared" si="31"/>
        <v>B</v>
      </c>
      <c r="AM48" s="93" t="str">
        <f t="shared" si="32"/>
        <v>B</v>
      </c>
      <c r="AN48" s="93" t="str">
        <f t="shared" si="33"/>
        <v>B</v>
      </c>
      <c r="AO48" s="93" t="str">
        <f t="shared" si="34"/>
        <v>B</v>
      </c>
    </row>
    <row r="49" spans="1:41" ht="12.75" customHeight="1" x14ac:dyDescent="0.25">
      <c r="A49" s="89">
        <v>2019</v>
      </c>
      <c r="B49" s="89">
        <v>123569</v>
      </c>
      <c r="C49" s="89" t="s">
        <v>810</v>
      </c>
      <c r="D49" s="89" t="s">
        <v>824</v>
      </c>
      <c r="E49" s="89" t="s">
        <v>917</v>
      </c>
      <c r="F49" s="89" t="s">
        <v>918</v>
      </c>
      <c r="G49" s="93">
        <f t="shared" si="0"/>
        <v>8</v>
      </c>
      <c r="H49" s="93">
        <f t="shared" si="1"/>
        <v>0</v>
      </c>
      <c r="I49" s="93">
        <f t="shared" si="2"/>
        <v>0</v>
      </c>
      <c r="J49" s="93">
        <f t="shared" si="3"/>
        <v>1</v>
      </c>
      <c r="K49" s="93">
        <f t="shared" si="4"/>
        <v>0</v>
      </c>
      <c r="L49" s="93">
        <f t="shared" si="5"/>
        <v>1</v>
      </c>
      <c r="M49" s="93">
        <f t="shared" si="6"/>
        <v>1</v>
      </c>
      <c r="N49" s="93">
        <f t="shared" si="7"/>
        <v>1</v>
      </c>
      <c r="O49" s="93">
        <f t="shared" si="8"/>
        <v>8</v>
      </c>
      <c r="P49" s="93">
        <f t="shared" si="9"/>
        <v>1</v>
      </c>
      <c r="Q49" s="93">
        <f t="shared" si="10"/>
        <v>0</v>
      </c>
      <c r="R49" s="93">
        <f t="shared" si="11"/>
        <v>1</v>
      </c>
      <c r="S49" s="93">
        <f t="shared" si="12"/>
        <v>0</v>
      </c>
      <c r="T49" s="93">
        <f t="shared" si="13"/>
        <v>0</v>
      </c>
      <c r="U49" s="93">
        <f t="shared" si="14"/>
        <v>0</v>
      </c>
      <c r="V49" s="93">
        <f t="shared" si="15"/>
        <v>0</v>
      </c>
      <c r="W49" s="93">
        <f t="shared" si="16"/>
        <v>9</v>
      </c>
      <c r="X49" s="93">
        <f t="shared" si="17"/>
        <v>1</v>
      </c>
      <c r="Y49" s="93">
        <f t="shared" si="18"/>
        <v>1</v>
      </c>
      <c r="Z49" s="93">
        <f t="shared" si="19"/>
        <v>0</v>
      </c>
      <c r="AA49" s="93">
        <f t="shared" si="20"/>
        <v>8</v>
      </c>
      <c r="AB49" s="93">
        <f t="shared" si="21"/>
        <v>9</v>
      </c>
      <c r="AC49" s="93">
        <f t="shared" si="22"/>
        <v>0</v>
      </c>
      <c r="AD49" s="93">
        <f t="shared" si="23"/>
        <v>0</v>
      </c>
      <c r="AE49" s="93">
        <f t="shared" si="24"/>
        <v>9</v>
      </c>
      <c r="AF49" s="93">
        <f t="shared" si="25"/>
        <v>1</v>
      </c>
      <c r="AG49" s="93">
        <f t="shared" si="26"/>
        <v>0</v>
      </c>
      <c r="AH49" s="93">
        <f t="shared" si="27"/>
        <v>8</v>
      </c>
      <c r="AI49" s="93">
        <f t="shared" si="28"/>
        <v>1</v>
      </c>
      <c r="AJ49" s="93">
        <f t="shared" si="29"/>
        <v>1</v>
      </c>
      <c r="AK49" s="93">
        <f t="shared" si="30"/>
        <v>0</v>
      </c>
      <c r="AL49" s="93">
        <f t="shared" si="31"/>
        <v>0</v>
      </c>
      <c r="AM49" s="93">
        <f t="shared" si="32"/>
        <v>0</v>
      </c>
      <c r="AN49" s="93">
        <f t="shared" si="33"/>
        <v>9</v>
      </c>
      <c r="AO49" s="93">
        <f t="shared" si="34"/>
        <v>0</v>
      </c>
    </row>
    <row r="50" spans="1:41" ht="12.75" customHeight="1" x14ac:dyDescent="0.25">
      <c r="A50" s="89">
        <v>2019</v>
      </c>
      <c r="B50" s="89">
        <v>121880</v>
      </c>
      <c r="C50" s="89" t="s">
        <v>810</v>
      </c>
      <c r="D50" s="89" t="s">
        <v>814</v>
      </c>
      <c r="E50" s="89" t="s">
        <v>919</v>
      </c>
      <c r="F50" s="89" t="s">
        <v>920</v>
      </c>
      <c r="G50" s="93">
        <f t="shared" si="0"/>
        <v>8</v>
      </c>
      <c r="H50" s="93">
        <f t="shared" si="1"/>
        <v>1</v>
      </c>
      <c r="I50" s="93">
        <f t="shared" si="2"/>
        <v>1</v>
      </c>
      <c r="J50" s="93">
        <f t="shared" si="3"/>
        <v>0</v>
      </c>
      <c r="K50" s="93">
        <f t="shared" si="4"/>
        <v>0</v>
      </c>
      <c r="L50" s="93">
        <f t="shared" si="5"/>
        <v>0</v>
      </c>
      <c r="M50" s="93">
        <f t="shared" si="6"/>
        <v>1</v>
      </c>
      <c r="N50" s="93">
        <f t="shared" si="7"/>
        <v>1</v>
      </c>
      <c r="O50" s="93">
        <f t="shared" si="8"/>
        <v>1</v>
      </c>
      <c r="P50" s="93">
        <f t="shared" si="9"/>
        <v>9</v>
      </c>
      <c r="Q50" s="93">
        <f t="shared" si="10"/>
        <v>1</v>
      </c>
      <c r="R50" s="93">
        <f t="shared" si="11"/>
        <v>0</v>
      </c>
      <c r="S50" s="93">
        <f t="shared" si="12"/>
        <v>9</v>
      </c>
      <c r="T50" s="93">
        <f t="shared" si="13"/>
        <v>1</v>
      </c>
      <c r="U50" s="93">
        <f t="shared" si="14"/>
        <v>0</v>
      </c>
      <c r="V50" s="93">
        <f t="shared" si="15"/>
        <v>9</v>
      </c>
      <c r="W50" s="93">
        <f t="shared" si="16"/>
        <v>1</v>
      </c>
      <c r="X50" s="93">
        <f t="shared" si="17"/>
        <v>0</v>
      </c>
      <c r="Y50" s="93">
        <f t="shared" si="18"/>
        <v>0</v>
      </c>
      <c r="Z50" s="93">
        <f t="shared" si="19"/>
        <v>0</v>
      </c>
      <c r="AA50" s="93">
        <f t="shared" si="20"/>
        <v>0</v>
      </c>
      <c r="AB50" s="93">
        <f t="shared" si="21"/>
        <v>0</v>
      </c>
      <c r="AC50" s="93">
        <f t="shared" si="22"/>
        <v>1</v>
      </c>
      <c r="AD50" s="93">
        <f t="shared" si="23"/>
        <v>1</v>
      </c>
      <c r="AE50" s="93">
        <f t="shared" si="24"/>
        <v>1</v>
      </c>
      <c r="AF50" s="93">
        <f t="shared" si="25"/>
        <v>0</v>
      </c>
      <c r="AG50" s="93">
        <f t="shared" si="26"/>
        <v>0</v>
      </c>
      <c r="AH50" s="93">
        <f t="shared" si="27"/>
        <v>0</v>
      </c>
      <c r="AI50" s="93">
        <f t="shared" si="28"/>
        <v>0</v>
      </c>
      <c r="AJ50" s="93">
        <f t="shared" si="29"/>
        <v>0</v>
      </c>
      <c r="AK50" s="93">
        <f t="shared" si="30"/>
        <v>0</v>
      </c>
      <c r="AL50" s="93">
        <f t="shared" si="31"/>
        <v>9</v>
      </c>
      <c r="AM50" s="93">
        <f t="shared" si="32"/>
        <v>1</v>
      </c>
      <c r="AN50" s="93">
        <f t="shared" si="33"/>
        <v>0</v>
      </c>
      <c r="AO50" s="93">
        <f t="shared" si="34"/>
        <v>1</v>
      </c>
    </row>
    <row r="51" spans="1:41" ht="12.75" customHeight="1" x14ac:dyDescent="0.25">
      <c r="A51" s="89">
        <v>2019</v>
      </c>
      <c r="B51" s="89">
        <v>88399</v>
      </c>
      <c r="C51" s="89" t="s">
        <v>810</v>
      </c>
      <c r="D51" s="89" t="s">
        <v>820</v>
      </c>
      <c r="E51" s="89" t="s">
        <v>921</v>
      </c>
      <c r="F51" s="89" t="s">
        <v>922</v>
      </c>
      <c r="G51" s="93">
        <f t="shared" si="0"/>
        <v>8</v>
      </c>
      <c r="H51" s="93">
        <f t="shared" si="1"/>
        <v>1</v>
      </c>
      <c r="I51" s="93">
        <f t="shared" si="2"/>
        <v>1</v>
      </c>
      <c r="J51" s="93">
        <f t="shared" si="3"/>
        <v>1</v>
      </c>
      <c r="K51" s="93">
        <f t="shared" si="4"/>
        <v>0</v>
      </c>
      <c r="L51" s="93">
        <f t="shared" si="5"/>
        <v>0</v>
      </c>
      <c r="M51" s="93">
        <f t="shared" si="6"/>
        <v>0</v>
      </c>
      <c r="N51" s="93">
        <f t="shared" si="7"/>
        <v>0</v>
      </c>
      <c r="O51" s="93">
        <f t="shared" si="8"/>
        <v>8</v>
      </c>
      <c r="P51" s="93">
        <f t="shared" si="9"/>
        <v>0</v>
      </c>
      <c r="Q51" s="93">
        <f t="shared" si="10"/>
        <v>9</v>
      </c>
      <c r="R51" s="93">
        <f t="shared" si="11"/>
        <v>0</v>
      </c>
      <c r="S51" s="93">
        <f t="shared" si="12"/>
        <v>0</v>
      </c>
      <c r="T51" s="93">
        <f t="shared" si="13"/>
        <v>1</v>
      </c>
      <c r="U51" s="93">
        <f t="shared" si="14"/>
        <v>0</v>
      </c>
      <c r="V51" s="93">
        <f t="shared" si="15"/>
        <v>9</v>
      </c>
      <c r="W51" s="93">
        <f t="shared" si="16"/>
        <v>1</v>
      </c>
      <c r="X51" s="93">
        <f t="shared" si="17"/>
        <v>0</v>
      </c>
      <c r="Y51" s="93">
        <f t="shared" si="18"/>
        <v>0</v>
      </c>
      <c r="Z51" s="93">
        <f t="shared" si="19"/>
        <v>0</v>
      </c>
      <c r="AA51" s="93">
        <f t="shared" si="20"/>
        <v>0</v>
      </c>
      <c r="AB51" s="93">
        <f t="shared" si="21"/>
        <v>8</v>
      </c>
      <c r="AC51" s="93">
        <f t="shared" si="22"/>
        <v>0</v>
      </c>
      <c r="AD51" s="93">
        <f t="shared" si="23"/>
        <v>1</v>
      </c>
      <c r="AE51" s="93">
        <f t="shared" si="24"/>
        <v>8</v>
      </c>
      <c r="AF51" s="93">
        <f t="shared" si="25"/>
        <v>0</v>
      </c>
      <c r="AG51" s="93">
        <f t="shared" si="26"/>
        <v>0</v>
      </c>
      <c r="AH51" s="93">
        <f t="shared" si="27"/>
        <v>8</v>
      </c>
      <c r="AI51" s="93">
        <f t="shared" si="28"/>
        <v>0</v>
      </c>
      <c r="AJ51" s="93">
        <f t="shared" si="29"/>
        <v>1</v>
      </c>
      <c r="AK51" s="93">
        <f t="shared" si="30"/>
        <v>9</v>
      </c>
      <c r="AL51" s="93">
        <f t="shared" si="31"/>
        <v>0</v>
      </c>
      <c r="AM51" s="93">
        <f t="shared" si="32"/>
        <v>8</v>
      </c>
      <c r="AN51" s="93">
        <f t="shared" si="33"/>
        <v>1</v>
      </c>
      <c r="AO51" s="93">
        <f t="shared" si="34"/>
        <v>0</v>
      </c>
    </row>
    <row r="52" spans="1:41" ht="12.75" customHeight="1" x14ac:dyDescent="0.25">
      <c r="A52" s="89">
        <v>2019</v>
      </c>
      <c r="B52" s="89">
        <v>88399</v>
      </c>
      <c r="C52" s="89" t="s">
        <v>810</v>
      </c>
      <c r="D52" s="89" t="s">
        <v>820</v>
      </c>
      <c r="E52" s="89" t="s">
        <v>923</v>
      </c>
      <c r="F52" s="89" t="s">
        <v>924</v>
      </c>
      <c r="G52" s="93">
        <f t="shared" si="0"/>
        <v>8</v>
      </c>
      <c r="H52" s="93">
        <f t="shared" si="1"/>
        <v>0</v>
      </c>
      <c r="I52" s="93">
        <f t="shared" si="2"/>
        <v>0</v>
      </c>
      <c r="J52" s="93">
        <f t="shared" si="3"/>
        <v>0</v>
      </c>
      <c r="K52" s="93">
        <f t="shared" si="4"/>
        <v>0</v>
      </c>
      <c r="L52" s="93">
        <f t="shared" si="5"/>
        <v>0</v>
      </c>
      <c r="M52" s="93">
        <f t="shared" si="6"/>
        <v>0</v>
      </c>
      <c r="N52" s="93">
        <f t="shared" si="7"/>
        <v>1</v>
      </c>
      <c r="O52" s="93">
        <f t="shared" si="8"/>
        <v>8</v>
      </c>
      <c r="P52" s="93">
        <f t="shared" si="9"/>
        <v>0</v>
      </c>
      <c r="Q52" s="93">
        <f t="shared" si="10"/>
        <v>9</v>
      </c>
      <c r="R52" s="93">
        <f t="shared" si="11"/>
        <v>0</v>
      </c>
      <c r="S52" s="93">
        <f t="shared" si="12"/>
        <v>1</v>
      </c>
      <c r="T52" s="93">
        <f t="shared" si="13"/>
        <v>1</v>
      </c>
      <c r="U52" s="93">
        <f t="shared" si="14"/>
        <v>1</v>
      </c>
      <c r="V52" s="93">
        <f t="shared" si="15"/>
        <v>9</v>
      </c>
      <c r="W52" s="93">
        <f t="shared" si="16"/>
        <v>1</v>
      </c>
      <c r="X52" s="93">
        <f t="shared" si="17"/>
        <v>1</v>
      </c>
      <c r="Y52" s="93">
        <f t="shared" si="18"/>
        <v>0</v>
      </c>
      <c r="Z52" s="93">
        <f t="shared" si="19"/>
        <v>0</v>
      </c>
      <c r="AA52" s="93">
        <f t="shared" si="20"/>
        <v>0</v>
      </c>
      <c r="AB52" s="93">
        <f t="shared" si="21"/>
        <v>8</v>
      </c>
      <c r="AC52" s="93">
        <f t="shared" si="22"/>
        <v>0</v>
      </c>
      <c r="AD52" s="93">
        <f t="shared" si="23"/>
        <v>0</v>
      </c>
      <c r="AE52" s="93">
        <f t="shared" si="24"/>
        <v>8</v>
      </c>
      <c r="AF52" s="93">
        <f t="shared" si="25"/>
        <v>0</v>
      </c>
      <c r="AG52" s="93">
        <f t="shared" si="26"/>
        <v>1</v>
      </c>
      <c r="AH52" s="93">
        <f t="shared" si="27"/>
        <v>8</v>
      </c>
      <c r="AI52" s="93">
        <f t="shared" si="28"/>
        <v>0</v>
      </c>
      <c r="AJ52" s="93">
        <f t="shared" si="29"/>
        <v>1</v>
      </c>
      <c r="AK52" s="93">
        <f t="shared" si="30"/>
        <v>9</v>
      </c>
      <c r="AL52" s="93">
        <f t="shared" si="31"/>
        <v>0</v>
      </c>
      <c r="AM52" s="93">
        <f t="shared" si="32"/>
        <v>8</v>
      </c>
      <c r="AN52" s="93">
        <f t="shared" si="33"/>
        <v>1</v>
      </c>
      <c r="AO52" s="93">
        <f t="shared" si="34"/>
        <v>0</v>
      </c>
    </row>
    <row r="53" spans="1:41" ht="12.75" customHeight="1" x14ac:dyDescent="0.25">
      <c r="A53" s="89">
        <v>2019</v>
      </c>
      <c r="B53" s="89">
        <v>102499</v>
      </c>
      <c r="C53" s="89" t="s">
        <v>810</v>
      </c>
      <c r="D53" s="89" t="s">
        <v>846</v>
      </c>
      <c r="E53" s="89" t="s">
        <v>925</v>
      </c>
      <c r="F53" s="89" t="s">
        <v>926</v>
      </c>
      <c r="G53" s="93">
        <f t="shared" si="0"/>
        <v>8</v>
      </c>
      <c r="H53" s="93">
        <f t="shared" si="1"/>
        <v>1</v>
      </c>
      <c r="I53" s="93">
        <f t="shared" si="2"/>
        <v>0</v>
      </c>
      <c r="J53" s="93">
        <f t="shared" si="3"/>
        <v>1</v>
      </c>
      <c r="K53" s="93">
        <f t="shared" si="4"/>
        <v>0</v>
      </c>
      <c r="L53" s="93">
        <f t="shared" si="5"/>
        <v>1</v>
      </c>
      <c r="M53" s="93">
        <f t="shared" si="6"/>
        <v>1</v>
      </c>
      <c r="N53" s="93">
        <f t="shared" si="7"/>
        <v>1</v>
      </c>
      <c r="O53" s="93">
        <f t="shared" si="8"/>
        <v>0</v>
      </c>
      <c r="P53" s="93">
        <f t="shared" si="9"/>
        <v>9</v>
      </c>
      <c r="Q53" s="93">
        <f t="shared" si="10"/>
        <v>0</v>
      </c>
      <c r="R53" s="93">
        <f t="shared" si="11"/>
        <v>0</v>
      </c>
      <c r="S53" s="93">
        <f t="shared" si="12"/>
        <v>0</v>
      </c>
      <c r="T53" s="93">
        <f t="shared" si="13"/>
        <v>9</v>
      </c>
      <c r="U53" s="93">
        <f t="shared" si="14"/>
        <v>1</v>
      </c>
      <c r="V53" s="93">
        <f t="shared" si="15"/>
        <v>1</v>
      </c>
      <c r="W53" s="93">
        <f t="shared" si="16"/>
        <v>1</v>
      </c>
      <c r="X53" s="93">
        <f t="shared" si="17"/>
        <v>0</v>
      </c>
      <c r="Y53" s="93">
        <f t="shared" si="18"/>
        <v>0</v>
      </c>
      <c r="Z53" s="93">
        <f t="shared" si="19"/>
        <v>0</v>
      </c>
      <c r="AA53" s="93">
        <f t="shared" si="20"/>
        <v>0</v>
      </c>
      <c r="AB53" s="93">
        <f t="shared" si="21"/>
        <v>1</v>
      </c>
      <c r="AC53" s="93">
        <f t="shared" si="22"/>
        <v>0</v>
      </c>
      <c r="AD53" s="93">
        <f t="shared" si="23"/>
        <v>9</v>
      </c>
      <c r="AE53" s="93">
        <f t="shared" si="24"/>
        <v>1</v>
      </c>
      <c r="AF53" s="93">
        <f t="shared" si="25"/>
        <v>0</v>
      </c>
      <c r="AG53" s="93">
        <f t="shared" si="26"/>
        <v>0</v>
      </c>
      <c r="AH53" s="93">
        <f t="shared" si="27"/>
        <v>1</v>
      </c>
      <c r="AI53" s="93">
        <f t="shared" si="28"/>
        <v>0</v>
      </c>
      <c r="AJ53" s="93">
        <f t="shared" si="29"/>
        <v>9</v>
      </c>
      <c r="AK53" s="93">
        <f t="shared" si="30"/>
        <v>9</v>
      </c>
      <c r="AL53" s="93">
        <f t="shared" si="31"/>
        <v>1</v>
      </c>
      <c r="AM53" s="93">
        <f t="shared" si="32"/>
        <v>0</v>
      </c>
      <c r="AN53" s="93">
        <f t="shared" si="33"/>
        <v>1</v>
      </c>
      <c r="AO53" s="93">
        <f t="shared" si="34"/>
        <v>8</v>
      </c>
    </row>
    <row r="54" spans="1:41" ht="12.75" customHeight="1" x14ac:dyDescent="0.25">
      <c r="A54" s="89">
        <v>2019</v>
      </c>
      <c r="B54" s="89">
        <v>123569</v>
      </c>
      <c r="C54" s="89" t="s">
        <v>810</v>
      </c>
      <c r="D54" s="89" t="s">
        <v>824</v>
      </c>
      <c r="E54" s="89" t="s">
        <v>927</v>
      </c>
      <c r="F54" s="89" t="s">
        <v>928</v>
      </c>
      <c r="G54" s="93">
        <f t="shared" si="0"/>
        <v>8</v>
      </c>
      <c r="H54" s="93">
        <f t="shared" si="1"/>
        <v>1</v>
      </c>
      <c r="I54" s="93">
        <f t="shared" si="2"/>
        <v>0</v>
      </c>
      <c r="J54" s="93">
        <f t="shared" si="3"/>
        <v>1</v>
      </c>
      <c r="K54" s="93">
        <f t="shared" si="4"/>
        <v>0</v>
      </c>
      <c r="L54" s="93">
        <f t="shared" si="5"/>
        <v>0</v>
      </c>
      <c r="M54" s="93">
        <f t="shared" si="6"/>
        <v>0</v>
      </c>
      <c r="N54" s="93">
        <f t="shared" si="7"/>
        <v>0</v>
      </c>
      <c r="O54" s="93">
        <f t="shared" si="8"/>
        <v>8</v>
      </c>
      <c r="P54" s="93">
        <f t="shared" si="9"/>
        <v>1</v>
      </c>
      <c r="Q54" s="93">
        <f t="shared" si="10"/>
        <v>0</v>
      </c>
      <c r="R54" s="93">
        <f t="shared" si="11"/>
        <v>1</v>
      </c>
      <c r="S54" s="93">
        <f t="shared" si="12"/>
        <v>0</v>
      </c>
      <c r="T54" s="93">
        <f t="shared" si="13"/>
        <v>0</v>
      </c>
      <c r="U54" s="93">
        <f t="shared" si="14"/>
        <v>1</v>
      </c>
      <c r="V54" s="93">
        <f t="shared" si="15"/>
        <v>1</v>
      </c>
      <c r="W54" s="93">
        <f t="shared" si="16"/>
        <v>9</v>
      </c>
      <c r="X54" s="93">
        <f t="shared" si="17"/>
        <v>0</v>
      </c>
      <c r="Y54" s="93">
        <f t="shared" si="18"/>
        <v>1</v>
      </c>
      <c r="Z54" s="93">
        <f t="shared" si="19"/>
        <v>1</v>
      </c>
      <c r="AA54" s="93">
        <f t="shared" si="20"/>
        <v>8</v>
      </c>
      <c r="AB54" s="93">
        <f t="shared" si="21"/>
        <v>9</v>
      </c>
      <c r="AC54" s="93">
        <f t="shared" si="22"/>
        <v>0</v>
      </c>
      <c r="AD54" s="93">
        <f t="shared" si="23"/>
        <v>0</v>
      </c>
      <c r="AE54" s="93">
        <f t="shared" si="24"/>
        <v>9</v>
      </c>
      <c r="AF54" s="93">
        <f t="shared" si="25"/>
        <v>0</v>
      </c>
      <c r="AG54" s="93">
        <f t="shared" si="26"/>
        <v>0</v>
      </c>
      <c r="AH54" s="93">
        <f t="shared" si="27"/>
        <v>8</v>
      </c>
      <c r="AI54" s="93">
        <f t="shared" si="28"/>
        <v>0</v>
      </c>
      <c r="AJ54" s="93">
        <f t="shared" si="29"/>
        <v>0</v>
      </c>
      <c r="AK54" s="93">
        <f t="shared" si="30"/>
        <v>1</v>
      </c>
      <c r="AL54" s="93">
        <f t="shared" si="31"/>
        <v>1</v>
      </c>
      <c r="AM54" s="93">
        <f t="shared" si="32"/>
        <v>0</v>
      </c>
      <c r="AN54" s="93">
        <f t="shared" si="33"/>
        <v>9</v>
      </c>
      <c r="AO54" s="93">
        <f t="shared" si="34"/>
        <v>0</v>
      </c>
    </row>
    <row r="55" spans="1:41" ht="12.75" customHeight="1" x14ac:dyDescent="0.25">
      <c r="A55" s="89">
        <v>2019</v>
      </c>
      <c r="B55" s="89">
        <v>102499</v>
      </c>
      <c r="C55" s="89" t="s">
        <v>810</v>
      </c>
      <c r="D55" s="89" t="s">
        <v>846</v>
      </c>
      <c r="E55" s="89" t="s">
        <v>929</v>
      </c>
      <c r="F55" s="89" t="s">
        <v>930</v>
      </c>
      <c r="G55" s="93">
        <f t="shared" si="0"/>
        <v>8</v>
      </c>
      <c r="H55" s="93">
        <f t="shared" si="1"/>
        <v>1</v>
      </c>
      <c r="I55" s="93">
        <f t="shared" si="2"/>
        <v>0</v>
      </c>
      <c r="J55" s="93">
        <f t="shared" si="3"/>
        <v>1</v>
      </c>
      <c r="K55" s="93">
        <f t="shared" si="4"/>
        <v>0</v>
      </c>
      <c r="L55" s="93">
        <f t="shared" si="5"/>
        <v>1</v>
      </c>
      <c r="M55" s="93">
        <f t="shared" si="6"/>
        <v>0</v>
      </c>
      <c r="N55" s="93">
        <f t="shared" si="7"/>
        <v>0</v>
      </c>
      <c r="O55" s="93">
        <f t="shared" si="8"/>
        <v>0</v>
      </c>
      <c r="P55" s="93">
        <f t="shared" si="9"/>
        <v>9</v>
      </c>
      <c r="Q55" s="93">
        <f t="shared" si="10"/>
        <v>0</v>
      </c>
      <c r="R55" s="93">
        <f t="shared" si="11"/>
        <v>0</v>
      </c>
      <c r="S55" s="93">
        <f t="shared" si="12"/>
        <v>0</v>
      </c>
      <c r="T55" s="93">
        <f t="shared" si="13"/>
        <v>9</v>
      </c>
      <c r="U55" s="93">
        <f t="shared" si="14"/>
        <v>0</v>
      </c>
      <c r="V55" s="93">
        <f t="shared" si="15"/>
        <v>1</v>
      </c>
      <c r="W55" s="93">
        <f t="shared" si="16"/>
        <v>1</v>
      </c>
      <c r="X55" s="93">
        <f t="shared" si="17"/>
        <v>1</v>
      </c>
      <c r="Y55" s="93">
        <f t="shared" si="18"/>
        <v>0</v>
      </c>
      <c r="Z55" s="93">
        <f t="shared" si="19"/>
        <v>1</v>
      </c>
      <c r="AA55" s="93">
        <f t="shared" si="20"/>
        <v>0</v>
      </c>
      <c r="AB55" s="93">
        <f t="shared" si="21"/>
        <v>0</v>
      </c>
      <c r="AC55" s="93">
        <f t="shared" si="22"/>
        <v>1</v>
      </c>
      <c r="AD55" s="93">
        <f t="shared" si="23"/>
        <v>9</v>
      </c>
      <c r="AE55" s="93">
        <f t="shared" si="24"/>
        <v>1</v>
      </c>
      <c r="AF55" s="93">
        <f t="shared" si="25"/>
        <v>0</v>
      </c>
      <c r="AG55" s="93">
        <f t="shared" si="26"/>
        <v>1</v>
      </c>
      <c r="AH55" s="93">
        <f t="shared" si="27"/>
        <v>0</v>
      </c>
      <c r="AI55" s="93">
        <f t="shared" si="28"/>
        <v>0</v>
      </c>
      <c r="AJ55" s="93">
        <f t="shared" si="29"/>
        <v>9</v>
      </c>
      <c r="AK55" s="93">
        <f t="shared" si="30"/>
        <v>9</v>
      </c>
      <c r="AL55" s="93">
        <f t="shared" si="31"/>
        <v>0</v>
      </c>
      <c r="AM55" s="93">
        <f t="shared" si="32"/>
        <v>0</v>
      </c>
      <c r="AN55" s="93">
        <f t="shared" si="33"/>
        <v>1</v>
      </c>
      <c r="AO55" s="93">
        <f t="shared" si="34"/>
        <v>8</v>
      </c>
    </row>
    <row r="56" spans="1:41" ht="12.75" customHeight="1" x14ac:dyDescent="0.25">
      <c r="A56" s="89">
        <v>2019</v>
      </c>
      <c r="B56" s="89">
        <v>1103831</v>
      </c>
      <c r="C56" s="89" t="s">
        <v>810</v>
      </c>
      <c r="D56" s="89" t="s">
        <v>811</v>
      </c>
      <c r="E56" s="89" t="s">
        <v>931</v>
      </c>
      <c r="F56" s="89" t="s">
        <v>932</v>
      </c>
      <c r="G56" s="93">
        <f t="shared" si="0"/>
        <v>8</v>
      </c>
      <c r="H56" s="93">
        <f t="shared" si="1"/>
        <v>0</v>
      </c>
      <c r="I56" s="93">
        <f t="shared" si="2"/>
        <v>0</v>
      </c>
      <c r="J56" s="93">
        <f t="shared" si="3"/>
        <v>0</v>
      </c>
      <c r="K56" s="93">
        <f t="shared" si="4"/>
        <v>0</v>
      </c>
      <c r="L56" s="93">
        <f t="shared" si="5"/>
        <v>1</v>
      </c>
      <c r="M56" s="93">
        <f t="shared" si="6"/>
        <v>0</v>
      </c>
      <c r="N56" s="93">
        <f t="shared" si="7"/>
        <v>0</v>
      </c>
      <c r="O56" s="93">
        <f t="shared" si="8"/>
        <v>8</v>
      </c>
      <c r="P56" s="93">
        <f t="shared" si="9"/>
        <v>0</v>
      </c>
      <c r="Q56" s="93">
        <f t="shared" si="10"/>
        <v>1</v>
      </c>
      <c r="R56" s="93">
        <f t="shared" si="11"/>
        <v>8</v>
      </c>
      <c r="S56" s="93">
        <f t="shared" si="12"/>
        <v>0</v>
      </c>
      <c r="T56" s="93">
        <f t="shared" si="13"/>
        <v>1</v>
      </c>
      <c r="U56" s="93">
        <f t="shared" si="14"/>
        <v>0</v>
      </c>
      <c r="V56" s="93">
        <f t="shared" si="15"/>
        <v>0</v>
      </c>
      <c r="W56" s="93">
        <f t="shared" si="16"/>
        <v>0</v>
      </c>
      <c r="X56" s="93">
        <f t="shared" si="17"/>
        <v>1</v>
      </c>
      <c r="Y56" s="93">
        <f t="shared" si="18"/>
        <v>0</v>
      </c>
      <c r="Z56" s="93">
        <f t="shared" si="19"/>
        <v>0</v>
      </c>
      <c r="AA56" s="93">
        <f t="shared" si="20"/>
        <v>1</v>
      </c>
      <c r="AB56" s="93">
        <f t="shared" si="21"/>
        <v>1</v>
      </c>
      <c r="AC56" s="93">
        <f t="shared" si="22"/>
        <v>8</v>
      </c>
      <c r="AD56" s="93">
        <f t="shared" si="23"/>
        <v>9</v>
      </c>
      <c r="AE56" s="93">
        <f t="shared" si="24"/>
        <v>1</v>
      </c>
      <c r="AF56" s="93">
        <f t="shared" si="25"/>
        <v>1</v>
      </c>
      <c r="AG56" s="93">
        <f t="shared" si="26"/>
        <v>0</v>
      </c>
      <c r="AH56" s="93">
        <f t="shared" si="27"/>
        <v>1</v>
      </c>
      <c r="AI56" s="93">
        <f t="shared" si="28"/>
        <v>0</v>
      </c>
      <c r="AJ56" s="93">
        <f t="shared" si="29"/>
        <v>0</v>
      </c>
      <c r="AK56" s="93">
        <f t="shared" si="30"/>
        <v>1</v>
      </c>
      <c r="AL56" s="93">
        <f t="shared" si="31"/>
        <v>0</v>
      </c>
      <c r="AM56" s="93">
        <f t="shared" si="32"/>
        <v>9</v>
      </c>
      <c r="AN56" s="93">
        <f t="shared" si="33"/>
        <v>0</v>
      </c>
      <c r="AO56" s="93">
        <f t="shared" si="34"/>
        <v>0</v>
      </c>
    </row>
    <row r="57" spans="1:41" ht="12.75" customHeight="1" x14ac:dyDescent="0.25">
      <c r="A57" s="89">
        <v>2019</v>
      </c>
      <c r="B57" s="89">
        <v>102499</v>
      </c>
      <c r="C57" s="89" t="s">
        <v>810</v>
      </c>
      <c r="D57" s="89" t="s">
        <v>846</v>
      </c>
      <c r="E57" s="89" t="s">
        <v>933</v>
      </c>
      <c r="F57" s="89" t="s">
        <v>934</v>
      </c>
      <c r="G57" s="93">
        <f t="shared" si="0"/>
        <v>8</v>
      </c>
      <c r="H57" s="93">
        <f t="shared" si="1"/>
        <v>1</v>
      </c>
      <c r="I57" s="93">
        <f t="shared" si="2"/>
        <v>1</v>
      </c>
      <c r="J57" s="93">
        <f t="shared" si="3"/>
        <v>0</v>
      </c>
      <c r="K57" s="93">
        <f t="shared" si="4"/>
        <v>0</v>
      </c>
      <c r="L57" s="93">
        <f t="shared" si="5"/>
        <v>1</v>
      </c>
      <c r="M57" s="93">
        <f t="shared" si="6"/>
        <v>1</v>
      </c>
      <c r="N57" s="93">
        <f t="shared" si="7"/>
        <v>1</v>
      </c>
      <c r="O57" s="93">
        <f t="shared" si="8"/>
        <v>1</v>
      </c>
      <c r="P57" s="93">
        <f t="shared" si="9"/>
        <v>9</v>
      </c>
      <c r="Q57" s="93">
        <f t="shared" si="10"/>
        <v>0</v>
      </c>
      <c r="R57" s="93">
        <f t="shared" si="11"/>
        <v>0</v>
      </c>
      <c r="S57" s="93">
        <f t="shared" si="12"/>
        <v>0</v>
      </c>
      <c r="T57" s="93">
        <f t="shared" si="13"/>
        <v>9</v>
      </c>
      <c r="U57" s="93">
        <f t="shared" si="14"/>
        <v>1</v>
      </c>
      <c r="V57" s="93">
        <f t="shared" si="15"/>
        <v>0</v>
      </c>
      <c r="W57" s="93">
        <f t="shared" si="16"/>
        <v>0</v>
      </c>
      <c r="X57" s="93">
        <f t="shared" si="17"/>
        <v>1</v>
      </c>
      <c r="Y57" s="93">
        <f t="shared" si="18"/>
        <v>1</v>
      </c>
      <c r="Z57" s="93">
        <f t="shared" si="19"/>
        <v>1</v>
      </c>
      <c r="AA57" s="93">
        <f t="shared" si="20"/>
        <v>0</v>
      </c>
      <c r="AB57" s="93">
        <f t="shared" si="21"/>
        <v>0</v>
      </c>
      <c r="AC57" s="93">
        <f t="shared" si="22"/>
        <v>1</v>
      </c>
      <c r="AD57" s="93">
        <f t="shared" si="23"/>
        <v>9</v>
      </c>
      <c r="AE57" s="93">
        <f t="shared" si="24"/>
        <v>0</v>
      </c>
      <c r="AF57" s="93">
        <f t="shared" si="25"/>
        <v>0</v>
      </c>
      <c r="AG57" s="93">
        <f t="shared" si="26"/>
        <v>0</v>
      </c>
      <c r="AH57" s="93">
        <f t="shared" si="27"/>
        <v>0</v>
      </c>
      <c r="AI57" s="93">
        <f t="shared" si="28"/>
        <v>0</v>
      </c>
      <c r="AJ57" s="93">
        <f t="shared" si="29"/>
        <v>9</v>
      </c>
      <c r="AK57" s="93">
        <f t="shared" si="30"/>
        <v>9</v>
      </c>
      <c r="AL57" s="93">
        <f t="shared" si="31"/>
        <v>1</v>
      </c>
      <c r="AM57" s="93">
        <f t="shared" si="32"/>
        <v>1</v>
      </c>
      <c r="AN57" s="93">
        <f t="shared" si="33"/>
        <v>0</v>
      </c>
      <c r="AO57" s="93">
        <f t="shared" si="34"/>
        <v>8</v>
      </c>
    </row>
    <row r="58" spans="1:41" ht="12.75" customHeight="1" x14ac:dyDescent="0.25">
      <c r="A58" s="89">
        <v>2019</v>
      </c>
      <c r="B58" s="89">
        <v>121884</v>
      </c>
      <c r="C58" s="89" t="s">
        <v>810</v>
      </c>
      <c r="D58" s="89" t="s">
        <v>851</v>
      </c>
      <c r="E58" s="89" t="s">
        <v>935</v>
      </c>
      <c r="F58" s="89" t="s">
        <v>936</v>
      </c>
      <c r="G58" s="93">
        <f t="shared" si="0"/>
        <v>8</v>
      </c>
      <c r="H58" s="93">
        <f t="shared" si="1"/>
        <v>1</v>
      </c>
      <c r="I58" s="93">
        <f t="shared" si="2"/>
        <v>1</v>
      </c>
      <c r="J58" s="93">
        <f t="shared" si="3"/>
        <v>0</v>
      </c>
      <c r="K58" s="93">
        <f t="shared" si="4"/>
        <v>0</v>
      </c>
      <c r="L58" s="93">
        <f t="shared" si="5"/>
        <v>0</v>
      </c>
      <c r="M58" s="93">
        <f t="shared" si="6"/>
        <v>0</v>
      </c>
      <c r="N58" s="93">
        <f t="shared" si="7"/>
        <v>1</v>
      </c>
      <c r="O58" s="93">
        <f t="shared" si="8"/>
        <v>0</v>
      </c>
      <c r="P58" s="93">
        <f t="shared" si="9"/>
        <v>1</v>
      </c>
      <c r="Q58" s="93">
        <f t="shared" si="10"/>
        <v>0</v>
      </c>
      <c r="R58" s="93">
        <f t="shared" si="11"/>
        <v>1</v>
      </c>
      <c r="S58" s="93">
        <f t="shared" si="12"/>
        <v>1</v>
      </c>
      <c r="T58" s="93">
        <f t="shared" si="13"/>
        <v>0</v>
      </c>
      <c r="U58" s="93">
        <f t="shared" si="14"/>
        <v>0</v>
      </c>
      <c r="V58" s="93">
        <f t="shared" si="15"/>
        <v>0</v>
      </c>
      <c r="W58" s="93">
        <f t="shared" si="16"/>
        <v>0</v>
      </c>
      <c r="X58" s="93">
        <f t="shared" si="17"/>
        <v>0</v>
      </c>
      <c r="Y58" s="93">
        <f t="shared" si="18"/>
        <v>1</v>
      </c>
      <c r="Z58" s="93">
        <f t="shared" si="19"/>
        <v>0</v>
      </c>
      <c r="AA58" s="93">
        <f t="shared" si="20"/>
        <v>0</v>
      </c>
      <c r="AB58" s="93">
        <f t="shared" si="21"/>
        <v>0</v>
      </c>
      <c r="AC58" s="93">
        <f t="shared" si="22"/>
        <v>0</v>
      </c>
      <c r="AD58" s="93">
        <f t="shared" si="23"/>
        <v>8</v>
      </c>
      <c r="AE58" s="93">
        <f t="shared" si="24"/>
        <v>1</v>
      </c>
      <c r="AF58" s="93">
        <f t="shared" si="25"/>
        <v>1</v>
      </c>
      <c r="AG58" s="93">
        <f t="shared" si="26"/>
        <v>0</v>
      </c>
      <c r="AH58" s="93">
        <f t="shared" si="27"/>
        <v>9</v>
      </c>
      <c r="AI58" s="93">
        <f t="shared" si="28"/>
        <v>0</v>
      </c>
      <c r="AJ58" s="93">
        <f t="shared" si="29"/>
        <v>9</v>
      </c>
      <c r="AK58" s="93">
        <f t="shared" si="30"/>
        <v>0</v>
      </c>
      <c r="AL58" s="93">
        <f t="shared" si="31"/>
        <v>0</v>
      </c>
      <c r="AM58" s="93">
        <f t="shared" si="32"/>
        <v>0</v>
      </c>
      <c r="AN58" s="93">
        <f t="shared" si="33"/>
        <v>1</v>
      </c>
      <c r="AO58" s="93">
        <f t="shared" si="34"/>
        <v>9</v>
      </c>
    </row>
    <row r="59" spans="1:41" ht="12.75" customHeight="1" x14ac:dyDescent="0.25">
      <c r="A59" s="89">
        <v>2019</v>
      </c>
      <c r="B59" s="89">
        <v>123569</v>
      </c>
      <c r="C59" s="89" t="s">
        <v>810</v>
      </c>
      <c r="D59" s="89" t="s">
        <v>824</v>
      </c>
      <c r="E59" s="89" t="s">
        <v>937</v>
      </c>
      <c r="F59" s="89" t="s">
        <v>938</v>
      </c>
      <c r="G59" s="93">
        <f t="shared" si="0"/>
        <v>8</v>
      </c>
      <c r="H59" s="93">
        <f t="shared" si="1"/>
        <v>1</v>
      </c>
      <c r="I59" s="93">
        <f t="shared" si="2"/>
        <v>1</v>
      </c>
      <c r="J59" s="93">
        <f t="shared" si="3"/>
        <v>1</v>
      </c>
      <c r="K59" s="93">
        <f t="shared" si="4"/>
        <v>0</v>
      </c>
      <c r="L59" s="93">
        <f t="shared" si="5"/>
        <v>1</v>
      </c>
      <c r="M59" s="93">
        <f t="shared" si="6"/>
        <v>1</v>
      </c>
      <c r="N59" s="93">
        <f t="shared" si="7"/>
        <v>1</v>
      </c>
      <c r="O59" s="93">
        <f t="shared" si="8"/>
        <v>8</v>
      </c>
      <c r="P59" s="93">
        <f t="shared" si="9"/>
        <v>0</v>
      </c>
      <c r="Q59" s="93">
        <f t="shared" si="10"/>
        <v>0</v>
      </c>
      <c r="R59" s="93">
        <f t="shared" si="11"/>
        <v>0</v>
      </c>
      <c r="S59" s="93">
        <f t="shared" si="12"/>
        <v>0</v>
      </c>
      <c r="T59" s="93">
        <f t="shared" si="13"/>
        <v>0</v>
      </c>
      <c r="U59" s="93">
        <f t="shared" si="14"/>
        <v>0</v>
      </c>
      <c r="V59" s="93">
        <f t="shared" si="15"/>
        <v>0</v>
      </c>
      <c r="W59" s="93">
        <f t="shared" si="16"/>
        <v>9</v>
      </c>
      <c r="X59" s="93">
        <f t="shared" si="17"/>
        <v>1</v>
      </c>
      <c r="Y59" s="93">
        <f t="shared" si="18"/>
        <v>1</v>
      </c>
      <c r="Z59" s="93">
        <f t="shared" si="19"/>
        <v>0</v>
      </c>
      <c r="AA59" s="93">
        <f t="shared" si="20"/>
        <v>8</v>
      </c>
      <c r="AB59" s="93">
        <f t="shared" si="21"/>
        <v>9</v>
      </c>
      <c r="AC59" s="93">
        <f t="shared" si="22"/>
        <v>1</v>
      </c>
      <c r="AD59" s="93">
        <f t="shared" si="23"/>
        <v>0</v>
      </c>
      <c r="AE59" s="93">
        <f t="shared" si="24"/>
        <v>9</v>
      </c>
      <c r="AF59" s="93">
        <f t="shared" si="25"/>
        <v>0</v>
      </c>
      <c r="AG59" s="93">
        <f t="shared" si="26"/>
        <v>0</v>
      </c>
      <c r="AH59" s="93">
        <f t="shared" si="27"/>
        <v>8</v>
      </c>
      <c r="AI59" s="93">
        <f t="shared" si="28"/>
        <v>1</v>
      </c>
      <c r="AJ59" s="93">
        <f t="shared" si="29"/>
        <v>1</v>
      </c>
      <c r="AK59" s="93">
        <f t="shared" si="30"/>
        <v>1</v>
      </c>
      <c r="AL59" s="93">
        <f t="shared" si="31"/>
        <v>0</v>
      </c>
      <c r="AM59" s="93">
        <f t="shared" si="32"/>
        <v>0</v>
      </c>
      <c r="AN59" s="93">
        <f t="shared" si="33"/>
        <v>9</v>
      </c>
      <c r="AO59" s="93">
        <f t="shared" si="34"/>
        <v>0</v>
      </c>
    </row>
    <row r="60" spans="1:41" ht="12.75" customHeight="1" x14ac:dyDescent="0.25">
      <c r="A60" s="89">
        <v>2019</v>
      </c>
      <c r="B60" s="89">
        <v>123569</v>
      </c>
      <c r="C60" s="89" t="s">
        <v>810</v>
      </c>
      <c r="D60" s="89" t="s">
        <v>824</v>
      </c>
      <c r="E60" s="89" t="s">
        <v>939</v>
      </c>
      <c r="F60" s="89" t="s">
        <v>940</v>
      </c>
      <c r="G60" s="93">
        <f t="shared" si="0"/>
        <v>8</v>
      </c>
      <c r="H60" s="93">
        <f t="shared" si="1"/>
        <v>1</v>
      </c>
      <c r="I60" s="93">
        <f t="shared" si="2"/>
        <v>1</v>
      </c>
      <c r="J60" s="93">
        <f t="shared" si="3"/>
        <v>0</v>
      </c>
      <c r="K60" s="93">
        <f t="shared" si="4"/>
        <v>0</v>
      </c>
      <c r="L60" s="93">
        <f t="shared" si="5"/>
        <v>0</v>
      </c>
      <c r="M60" s="93">
        <f t="shared" si="6"/>
        <v>1</v>
      </c>
      <c r="N60" s="93">
        <f t="shared" si="7"/>
        <v>1</v>
      </c>
      <c r="O60" s="93">
        <f t="shared" si="8"/>
        <v>8</v>
      </c>
      <c r="P60" s="93">
        <f t="shared" si="9"/>
        <v>1</v>
      </c>
      <c r="Q60" s="93">
        <f t="shared" si="10"/>
        <v>0</v>
      </c>
      <c r="R60" s="93">
        <f t="shared" si="11"/>
        <v>0</v>
      </c>
      <c r="S60" s="93">
        <f t="shared" si="12"/>
        <v>0</v>
      </c>
      <c r="T60" s="93">
        <f t="shared" si="13"/>
        <v>0</v>
      </c>
      <c r="U60" s="93">
        <f t="shared" si="14"/>
        <v>1</v>
      </c>
      <c r="V60" s="93">
        <f t="shared" si="15"/>
        <v>0</v>
      </c>
      <c r="W60" s="93">
        <f t="shared" si="16"/>
        <v>9</v>
      </c>
      <c r="X60" s="93">
        <f t="shared" si="17"/>
        <v>0</v>
      </c>
      <c r="Y60" s="93">
        <f t="shared" si="18"/>
        <v>1</v>
      </c>
      <c r="Z60" s="93">
        <f t="shared" si="19"/>
        <v>0</v>
      </c>
      <c r="AA60" s="93">
        <f t="shared" si="20"/>
        <v>8</v>
      </c>
      <c r="AB60" s="93">
        <f t="shared" si="21"/>
        <v>9</v>
      </c>
      <c r="AC60" s="93">
        <f t="shared" si="22"/>
        <v>1</v>
      </c>
      <c r="AD60" s="93">
        <f t="shared" si="23"/>
        <v>0</v>
      </c>
      <c r="AE60" s="93">
        <f t="shared" si="24"/>
        <v>9</v>
      </c>
      <c r="AF60" s="93">
        <f t="shared" si="25"/>
        <v>0</v>
      </c>
      <c r="AG60" s="93">
        <f t="shared" si="26"/>
        <v>0</v>
      </c>
      <c r="AH60" s="93">
        <f t="shared" si="27"/>
        <v>8</v>
      </c>
      <c r="AI60" s="93">
        <f t="shared" si="28"/>
        <v>1</v>
      </c>
      <c r="AJ60" s="93">
        <f t="shared" si="29"/>
        <v>0</v>
      </c>
      <c r="AK60" s="93">
        <f t="shared" si="30"/>
        <v>0</v>
      </c>
      <c r="AL60" s="93">
        <f t="shared" si="31"/>
        <v>1</v>
      </c>
      <c r="AM60" s="93">
        <f t="shared" si="32"/>
        <v>0</v>
      </c>
      <c r="AN60" s="93">
        <f t="shared" si="33"/>
        <v>9</v>
      </c>
      <c r="AO60" s="93">
        <f t="shared" si="34"/>
        <v>0</v>
      </c>
    </row>
    <row r="61" spans="1:41" ht="12.75" customHeight="1" x14ac:dyDescent="0.25">
      <c r="A61" s="89">
        <v>2019</v>
      </c>
      <c r="B61" s="89">
        <v>1181819</v>
      </c>
      <c r="C61" s="89" t="s">
        <v>810</v>
      </c>
      <c r="D61" s="89" t="s">
        <v>829</v>
      </c>
      <c r="E61" s="89" t="s">
        <v>941</v>
      </c>
      <c r="F61" s="89" t="s">
        <v>942</v>
      </c>
      <c r="G61" s="93">
        <f t="shared" si="0"/>
        <v>8</v>
      </c>
      <c r="H61" s="93">
        <f t="shared" si="1"/>
        <v>1</v>
      </c>
      <c r="I61" s="93">
        <f t="shared" si="2"/>
        <v>0</v>
      </c>
      <c r="J61" s="93">
        <f t="shared" si="3"/>
        <v>0</v>
      </c>
      <c r="K61" s="93">
        <f t="shared" si="4"/>
        <v>0</v>
      </c>
      <c r="L61" s="93">
        <f t="shared" si="5"/>
        <v>1</v>
      </c>
      <c r="M61" s="93">
        <f t="shared" si="6"/>
        <v>1</v>
      </c>
      <c r="N61" s="93">
        <f t="shared" si="7"/>
        <v>1</v>
      </c>
      <c r="O61" s="93">
        <f t="shared" si="8"/>
        <v>1</v>
      </c>
      <c r="P61" s="93">
        <f t="shared" si="9"/>
        <v>1</v>
      </c>
      <c r="Q61" s="93">
        <f t="shared" si="10"/>
        <v>1</v>
      </c>
      <c r="R61" s="93">
        <f t="shared" si="11"/>
        <v>0</v>
      </c>
      <c r="S61" s="93">
        <f t="shared" si="12"/>
        <v>1</v>
      </c>
      <c r="T61" s="93">
        <f t="shared" si="13"/>
        <v>0</v>
      </c>
      <c r="U61" s="93">
        <f t="shared" si="14"/>
        <v>0</v>
      </c>
      <c r="V61" s="93">
        <f t="shared" si="15"/>
        <v>0</v>
      </c>
      <c r="W61" s="93">
        <f t="shared" si="16"/>
        <v>0</v>
      </c>
      <c r="X61" s="93">
        <f t="shared" si="17"/>
        <v>0</v>
      </c>
      <c r="Y61" s="93">
        <f t="shared" si="18"/>
        <v>0</v>
      </c>
      <c r="Z61" s="93">
        <f t="shared" si="19"/>
        <v>1</v>
      </c>
      <c r="AA61" s="93">
        <f t="shared" si="20"/>
        <v>1</v>
      </c>
      <c r="AB61" s="93">
        <f t="shared" si="21"/>
        <v>1</v>
      </c>
      <c r="AC61" s="93">
        <f t="shared" si="22"/>
        <v>0</v>
      </c>
      <c r="AD61" s="93">
        <f t="shared" si="23"/>
        <v>1</v>
      </c>
      <c r="AE61" s="93">
        <f t="shared" si="24"/>
        <v>0</v>
      </c>
      <c r="AF61" s="93">
        <f t="shared" si="25"/>
        <v>0</v>
      </c>
      <c r="AG61" s="93">
        <f t="shared" si="26"/>
        <v>0</v>
      </c>
      <c r="AH61" s="93">
        <f t="shared" si="27"/>
        <v>0</v>
      </c>
      <c r="AI61" s="93">
        <f t="shared" si="28"/>
        <v>1</v>
      </c>
      <c r="AJ61" s="93">
        <f t="shared" si="29"/>
        <v>0</v>
      </c>
      <c r="AK61" s="93">
        <f t="shared" si="30"/>
        <v>0</v>
      </c>
      <c r="AL61" s="93">
        <f t="shared" si="31"/>
        <v>9</v>
      </c>
      <c r="AM61" s="93">
        <f t="shared" si="32"/>
        <v>0</v>
      </c>
      <c r="AN61" s="93">
        <f t="shared" si="33"/>
        <v>9</v>
      </c>
      <c r="AO61" s="93">
        <f t="shared" si="34"/>
        <v>0</v>
      </c>
    </row>
    <row r="62" spans="1:41" ht="12.75" customHeight="1" x14ac:dyDescent="0.25">
      <c r="A62" s="89">
        <v>2019</v>
      </c>
      <c r="B62" s="89">
        <v>102499</v>
      </c>
      <c r="C62" s="89" t="s">
        <v>810</v>
      </c>
      <c r="D62" s="89" t="s">
        <v>846</v>
      </c>
      <c r="E62" s="89" t="s">
        <v>943</v>
      </c>
      <c r="F62" s="89" t="s">
        <v>944</v>
      </c>
      <c r="G62" s="93">
        <f t="shared" si="0"/>
        <v>8</v>
      </c>
      <c r="H62" s="93">
        <f t="shared" si="1"/>
        <v>0</v>
      </c>
      <c r="I62" s="93">
        <f t="shared" si="2"/>
        <v>1</v>
      </c>
      <c r="J62" s="93">
        <f t="shared" si="3"/>
        <v>0</v>
      </c>
      <c r="K62" s="93">
        <f t="shared" si="4"/>
        <v>0</v>
      </c>
      <c r="L62" s="93">
        <f t="shared" si="5"/>
        <v>1</v>
      </c>
      <c r="M62" s="93">
        <f t="shared" si="6"/>
        <v>1</v>
      </c>
      <c r="N62" s="93">
        <f t="shared" si="7"/>
        <v>0</v>
      </c>
      <c r="O62" s="93">
        <f t="shared" si="8"/>
        <v>1</v>
      </c>
      <c r="P62" s="93">
        <f t="shared" si="9"/>
        <v>9</v>
      </c>
      <c r="Q62" s="93">
        <f t="shared" si="10"/>
        <v>0</v>
      </c>
      <c r="R62" s="93">
        <f t="shared" si="11"/>
        <v>1</v>
      </c>
      <c r="S62" s="93">
        <f t="shared" si="12"/>
        <v>0</v>
      </c>
      <c r="T62" s="93">
        <f t="shared" si="13"/>
        <v>9</v>
      </c>
      <c r="U62" s="93">
        <f t="shared" si="14"/>
        <v>1</v>
      </c>
      <c r="V62" s="93">
        <f t="shared" si="15"/>
        <v>1</v>
      </c>
      <c r="W62" s="93">
        <f t="shared" si="16"/>
        <v>0</v>
      </c>
      <c r="X62" s="93">
        <f t="shared" si="17"/>
        <v>0</v>
      </c>
      <c r="Y62" s="93">
        <f t="shared" si="18"/>
        <v>1</v>
      </c>
      <c r="Z62" s="93">
        <f t="shared" si="19"/>
        <v>1</v>
      </c>
      <c r="AA62" s="93">
        <f t="shared" si="20"/>
        <v>0</v>
      </c>
      <c r="AB62" s="93">
        <f t="shared" si="21"/>
        <v>1</v>
      </c>
      <c r="AC62" s="93">
        <f t="shared" si="22"/>
        <v>0</v>
      </c>
      <c r="AD62" s="93">
        <f t="shared" si="23"/>
        <v>9</v>
      </c>
      <c r="AE62" s="93">
        <f t="shared" si="24"/>
        <v>1</v>
      </c>
      <c r="AF62" s="93">
        <f t="shared" si="25"/>
        <v>0</v>
      </c>
      <c r="AG62" s="93">
        <f t="shared" si="26"/>
        <v>0</v>
      </c>
      <c r="AH62" s="93">
        <f t="shared" si="27"/>
        <v>0</v>
      </c>
      <c r="AI62" s="93">
        <f t="shared" si="28"/>
        <v>0</v>
      </c>
      <c r="AJ62" s="93">
        <f t="shared" si="29"/>
        <v>9</v>
      </c>
      <c r="AK62" s="93">
        <f t="shared" si="30"/>
        <v>9</v>
      </c>
      <c r="AL62" s="93">
        <f t="shared" si="31"/>
        <v>0</v>
      </c>
      <c r="AM62" s="93">
        <f t="shared" si="32"/>
        <v>0</v>
      </c>
      <c r="AN62" s="93">
        <f t="shared" si="33"/>
        <v>1</v>
      </c>
      <c r="AO62" s="93">
        <f t="shared" si="34"/>
        <v>8</v>
      </c>
    </row>
    <row r="63" spans="1:41" ht="12.75" customHeight="1" x14ac:dyDescent="0.25">
      <c r="A63" s="89">
        <v>2019</v>
      </c>
      <c r="B63" s="89">
        <v>1181815</v>
      </c>
      <c r="C63" s="89" t="s">
        <v>810</v>
      </c>
      <c r="D63" s="89" t="s">
        <v>824</v>
      </c>
      <c r="E63" s="89" t="s">
        <v>945</v>
      </c>
      <c r="F63" s="89" t="s">
        <v>946</v>
      </c>
      <c r="G63" s="93">
        <f t="shared" si="0"/>
        <v>8</v>
      </c>
      <c r="H63" s="93">
        <f t="shared" si="1"/>
        <v>1</v>
      </c>
      <c r="I63" s="93">
        <f t="shared" si="2"/>
        <v>0</v>
      </c>
      <c r="J63" s="93">
        <f t="shared" si="3"/>
        <v>1</v>
      </c>
      <c r="K63" s="93">
        <f t="shared" si="4"/>
        <v>0</v>
      </c>
      <c r="L63" s="93">
        <f t="shared" si="5"/>
        <v>0</v>
      </c>
      <c r="M63" s="93">
        <f t="shared" si="6"/>
        <v>0</v>
      </c>
      <c r="N63" s="93">
        <f t="shared" si="7"/>
        <v>0</v>
      </c>
      <c r="O63" s="93">
        <f t="shared" si="8"/>
        <v>8</v>
      </c>
      <c r="P63" s="93">
        <f t="shared" si="9"/>
        <v>0</v>
      </c>
      <c r="Q63" s="93">
        <f t="shared" si="10"/>
        <v>0</v>
      </c>
      <c r="R63" s="93">
        <f t="shared" si="11"/>
        <v>1</v>
      </c>
      <c r="S63" s="93">
        <f t="shared" si="12"/>
        <v>0</v>
      </c>
      <c r="T63" s="93">
        <f t="shared" si="13"/>
        <v>1</v>
      </c>
      <c r="U63" s="93">
        <f t="shared" si="14"/>
        <v>1</v>
      </c>
      <c r="V63" s="93">
        <f t="shared" si="15"/>
        <v>0</v>
      </c>
      <c r="W63" s="93">
        <f t="shared" si="16"/>
        <v>9</v>
      </c>
      <c r="X63" s="93">
        <f t="shared" si="17"/>
        <v>0</v>
      </c>
      <c r="Y63" s="93">
        <f t="shared" si="18"/>
        <v>1</v>
      </c>
      <c r="Z63" s="93">
        <f t="shared" si="19"/>
        <v>1</v>
      </c>
      <c r="AA63" s="93">
        <f t="shared" si="20"/>
        <v>8</v>
      </c>
      <c r="AB63" s="93">
        <f t="shared" si="21"/>
        <v>9</v>
      </c>
      <c r="AC63" s="93">
        <f t="shared" si="22"/>
        <v>1</v>
      </c>
      <c r="AD63" s="93">
        <f t="shared" si="23"/>
        <v>0</v>
      </c>
      <c r="AE63" s="93">
        <f t="shared" si="24"/>
        <v>9</v>
      </c>
      <c r="AF63" s="93">
        <f t="shared" si="25"/>
        <v>0</v>
      </c>
      <c r="AG63" s="93">
        <f t="shared" si="26"/>
        <v>0</v>
      </c>
      <c r="AH63" s="93">
        <f t="shared" si="27"/>
        <v>8</v>
      </c>
      <c r="AI63" s="93">
        <f t="shared" si="28"/>
        <v>0</v>
      </c>
      <c r="AJ63" s="93">
        <f t="shared" si="29"/>
        <v>1</v>
      </c>
      <c r="AK63" s="93">
        <f t="shared" si="30"/>
        <v>0</v>
      </c>
      <c r="AL63" s="93">
        <f t="shared" si="31"/>
        <v>0</v>
      </c>
      <c r="AM63" s="93">
        <f t="shared" si="32"/>
        <v>1</v>
      </c>
      <c r="AN63" s="93">
        <f t="shared" si="33"/>
        <v>9</v>
      </c>
      <c r="AO63" s="93">
        <f t="shared" si="34"/>
        <v>1</v>
      </c>
    </row>
    <row r="64" spans="1:41" ht="12.75" customHeight="1" x14ac:dyDescent="0.25">
      <c r="A64" s="89">
        <v>2019</v>
      </c>
      <c r="B64" s="89">
        <v>1181815</v>
      </c>
      <c r="C64" s="89" t="s">
        <v>810</v>
      </c>
      <c r="D64" s="89" t="s">
        <v>824</v>
      </c>
      <c r="E64" s="89" t="s">
        <v>947</v>
      </c>
      <c r="F64" s="89" t="s">
        <v>948</v>
      </c>
      <c r="G64" s="93">
        <f t="shared" si="0"/>
        <v>8</v>
      </c>
      <c r="H64" s="93">
        <f t="shared" si="1"/>
        <v>1</v>
      </c>
      <c r="I64" s="93">
        <f t="shared" si="2"/>
        <v>1</v>
      </c>
      <c r="J64" s="93">
        <f t="shared" si="3"/>
        <v>0</v>
      </c>
      <c r="K64" s="93">
        <f t="shared" si="4"/>
        <v>0</v>
      </c>
      <c r="L64" s="93">
        <f t="shared" si="5"/>
        <v>1</v>
      </c>
      <c r="M64" s="93">
        <f t="shared" si="6"/>
        <v>1</v>
      </c>
      <c r="N64" s="93">
        <f t="shared" si="7"/>
        <v>1</v>
      </c>
      <c r="O64" s="93">
        <f t="shared" si="8"/>
        <v>8</v>
      </c>
      <c r="P64" s="93">
        <f t="shared" si="9"/>
        <v>0</v>
      </c>
      <c r="Q64" s="93">
        <f t="shared" si="10"/>
        <v>0</v>
      </c>
      <c r="R64" s="93">
        <f t="shared" si="11"/>
        <v>1</v>
      </c>
      <c r="S64" s="93">
        <f t="shared" si="12"/>
        <v>0</v>
      </c>
      <c r="T64" s="93">
        <f t="shared" si="13"/>
        <v>1</v>
      </c>
      <c r="U64" s="93">
        <f t="shared" si="14"/>
        <v>0</v>
      </c>
      <c r="V64" s="93">
        <f t="shared" si="15"/>
        <v>1</v>
      </c>
      <c r="W64" s="93">
        <f t="shared" si="16"/>
        <v>9</v>
      </c>
      <c r="X64" s="93">
        <f t="shared" si="17"/>
        <v>1</v>
      </c>
      <c r="Y64" s="93">
        <f t="shared" si="18"/>
        <v>1</v>
      </c>
      <c r="Z64" s="93">
        <f t="shared" si="19"/>
        <v>0</v>
      </c>
      <c r="AA64" s="93">
        <f t="shared" si="20"/>
        <v>8</v>
      </c>
      <c r="AB64" s="93">
        <f t="shared" si="21"/>
        <v>9</v>
      </c>
      <c r="AC64" s="93">
        <f t="shared" si="22"/>
        <v>0</v>
      </c>
      <c r="AD64" s="93">
        <f t="shared" si="23"/>
        <v>1</v>
      </c>
      <c r="AE64" s="93">
        <f t="shared" si="24"/>
        <v>9</v>
      </c>
      <c r="AF64" s="93">
        <f t="shared" si="25"/>
        <v>0</v>
      </c>
      <c r="AG64" s="93">
        <f t="shared" si="26"/>
        <v>0</v>
      </c>
      <c r="AH64" s="93">
        <f t="shared" si="27"/>
        <v>8</v>
      </c>
      <c r="AI64" s="93">
        <f t="shared" si="28"/>
        <v>1</v>
      </c>
      <c r="AJ64" s="93">
        <f t="shared" si="29"/>
        <v>0</v>
      </c>
      <c r="AK64" s="93">
        <f t="shared" si="30"/>
        <v>0</v>
      </c>
      <c r="AL64" s="93">
        <f t="shared" si="31"/>
        <v>1</v>
      </c>
      <c r="AM64" s="93">
        <f t="shared" si="32"/>
        <v>0</v>
      </c>
      <c r="AN64" s="93">
        <f t="shared" si="33"/>
        <v>9</v>
      </c>
      <c r="AO64" s="93">
        <f t="shared" si="34"/>
        <v>0</v>
      </c>
    </row>
    <row r="65" spans="1:41" ht="12.75" customHeight="1" x14ac:dyDescent="0.25">
      <c r="A65" s="89">
        <v>2019</v>
      </c>
      <c r="B65" s="89">
        <v>1181815</v>
      </c>
      <c r="C65" s="89" t="s">
        <v>810</v>
      </c>
      <c r="D65" s="89" t="s">
        <v>824</v>
      </c>
      <c r="E65" s="89" t="s">
        <v>949</v>
      </c>
      <c r="F65" s="89" t="s">
        <v>950</v>
      </c>
      <c r="G65" s="93">
        <f t="shared" si="0"/>
        <v>8</v>
      </c>
      <c r="H65" s="93">
        <f t="shared" si="1"/>
        <v>1</v>
      </c>
      <c r="I65" s="93">
        <f t="shared" si="2"/>
        <v>0</v>
      </c>
      <c r="J65" s="93">
        <f t="shared" si="3"/>
        <v>1</v>
      </c>
      <c r="K65" s="93">
        <f t="shared" si="4"/>
        <v>0</v>
      </c>
      <c r="L65" s="93">
        <f t="shared" si="5"/>
        <v>0</v>
      </c>
      <c r="M65" s="93">
        <f t="shared" si="6"/>
        <v>1</v>
      </c>
      <c r="N65" s="93">
        <f t="shared" si="7"/>
        <v>0</v>
      </c>
      <c r="O65" s="93">
        <f t="shared" si="8"/>
        <v>8</v>
      </c>
      <c r="P65" s="93">
        <f t="shared" si="9"/>
        <v>1</v>
      </c>
      <c r="Q65" s="93">
        <f t="shared" si="10"/>
        <v>0</v>
      </c>
      <c r="R65" s="93">
        <f t="shared" si="11"/>
        <v>1</v>
      </c>
      <c r="S65" s="93">
        <f t="shared" si="12"/>
        <v>0</v>
      </c>
      <c r="T65" s="93">
        <f t="shared" si="13"/>
        <v>0</v>
      </c>
      <c r="U65" s="93">
        <f t="shared" si="14"/>
        <v>0</v>
      </c>
      <c r="V65" s="93">
        <f t="shared" si="15"/>
        <v>0</v>
      </c>
      <c r="W65" s="93">
        <f t="shared" si="16"/>
        <v>9</v>
      </c>
      <c r="X65" s="93">
        <f t="shared" si="17"/>
        <v>0</v>
      </c>
      <c r="Y65" s="93">
        <f t="shared" si="18"/>
        <v>1</v>
      </c>
      <c r="Z65" s="93">
        <f t="shared" si="19"/>
        <v>0</v>
      </c>
      <c r="AA65" s="93">
        <f t="shared" si="20"/>
        <v>8</v>
      </c>
      <c r="AB65" s="93">
        <f t="shared" si="21"/>
        <v>9</v>
      </c>
      <c r="AC65" s="93">
        <f t="shared" si="22"/>
        <v>1</v>
      </c>
      <c r="AD65" s="93">
        <f t="shared" si="23"/>
        <v>0</v>
      </c>
      <c r="AE65" s="93">
        <f t="shared" si="24"/>
        <v>9</v>
      </c>
      <c r="AF65" s="93">
        <f t="shared" si="25"/>
        <v>0</v>
      </c>
      <c r="AG65" s="93">
        <f t="shared" si="26"/>
        <v>1</v>
      </c>
      <c r="AH65" s="93">
        <f t="shared" si="27"/>
        <v>8</v>
      </c>
      <c r="AI65" s="93">
        <f t="shared" si="28"/>
        <v>1</v>
      </c>
      <c r="AJ65" s="93">
        <f t="shared" si="29"/>
        <v>1</v>
      </c>
      <c r="AK65" s="93">
        <f t="shared" si="30"/>
        <v>1</v>
      </c>
      <c r="AL65" s="93">
        <f t="shared" si="31"/>
        <v>0</v>
      </c>
      <c r="AM65" s="93">
        <f t="shared" si="32"/>
        <v>0</v>
      </c>
      <c r="AN65" s="93">
        <f t="shared" si="33"/>
        <v>9</v>
      </c>
      <c r="AO65" s="93">
        <f t="shared" si="34"/>
        <v>0</v>
      </c>
    </row>
    <row r="66" spans="1:41" ht="12.75" customHeight="1" x14ac:dyDescent="0.25">
      <c r="A66" s="89">
        <v>2019</v>
      </c>
      <c r="B66" s="89">
        <v>102499</v>
      </c>
      <c r="C66" s="89" t="s">
        <v>810</v>
      </c>
      <c r="D66" s="89" t="s">
        <v>846</v>
      </c>
      <c r="E66" s="89" t="s">
        <v>951</v>
      </c>
      <c r="F66" s="89" t="s">
        <v>952</v>
      </c>
      <c r="G66" s="93">
        <f t="shared" si="0"/>
        <v>8</v>
      </c>
      <c r="H66" s="93">
        <f t="shared" si="1"/>
        <v>1</v>
      </c>
      <c r="I66" s="93">
        <f t="shared" si="2"/>
        <v>1</v>
      </c>
      <c r="J66" s="93">
        <f t="shared" si="3"/>
        <v>1</v>
      </c>
      <c r="K66" s="93">
        <f t="shared" si="4"/>
        <v>0</v>
      </c>
      <c r="L66" s="93">
        <f t="shared" si="5"/>
        <v>0</v>
      </c>
      <c r="M66" s="93">
        <f t="shared" si="6"/>
        <v>1</v>
      </c>
      <c r="N66" s="93">
        <f t="shared" si="7"/>
        <v>1</v>
      </c>
      <c r="O66" s="93">
        <f t="shared" si="8"/>
        <v>0</v>
      </c>
      <c r="P66" s="93">
        <f t="shared" si="9"/>
        <v>9</v>
      </c>
      <c r="Q66" s="93">
        <f t="shared" si="10"/>
        <v>1</v>
      </c>
      <c r="R66" s="93">
        <f t="shared" si="11"/>
        <v>1</v>
      </c>
      <c r="S66" s="93">
        <f t="shared" si="12"/>
        <v>0</v>
      </c>
      <c r="T66" s="93">
        <f t="shared" si="13"/>
        <v>9</v>
      </c>
      <c r="U66" s="93">
        <f t="shared" si="14"/>
        <v>1</v>
      </c>
      <c r="V66" s="93">
        <f t="shared" si="15"/>
        <v>1</v>
      </c>
      <c r="W66" s="93">
        <f t="shared" si="16"/>
        <v>0</v>
      </c>
      <c r="X66" s="93">
        <f t="shared" si="17"/>
        <v>0</v>
      </c>
      <c r="Y66" s="93">
        <f t="shared" si="18"/>
        <v>1</v>
      </c>
      <c r="Z66" s="93">
        <f t="shared" si="19"/>
        <v>1</v>
      </c>
      <c r="AA66" s="93">
        <f t="shared" si="20"/>
        <v>0</v>
      </c>
      <c r="AB66" s="93">
        <f t="shared" si="21"/>
        <v>0</v>
      </c>
      <c r="AC66" s="93">
        <f t="shared" si="22"/>
        <v>0</v>
      </c>
      <c r="AD66" s="93">
        <f t="shared" si="23"/>
        <v>9</v>
      </c>
      <c r="AE66" s="93">
        <f t="shared" si="24"/>
        <v>1</v>
      </c>
      <c r="AF66" s="93">
        <f t="shared" si="25"/>
        <v>0</v>
      </c>
      <c r="AG66" s="93">
        <f t="shared" si="26"/>
        <v>0</v>
      </c>
      <c r="AH66" s="93">
        <f t="shared" si="27"/>
        <v>0</v>
      </c>
      <c r="AI66" s="93">
        <f t="shared" si="28"/>
        <v>0</v>
      </c>
      <c r="AJ66" s="93">
        <f t="shared" si="29"/>
        <v>9</v>
      </c>
      <c r="AK66" s="93">
        <f t="shared" si="30"/>
        <v>9</v>
      </c>
      <c r="AL66" s="93">
        <f t="shared" si="31"/>
        <v>1</v>
      </c>
      <c r="AM66" s="93">
        <f t="shared" si="32"/>
        <v>0</v>
      </c>
      <c r="AN66" s="93">
        <f t="shared" si="33"/>
        <v>1</v>
      </c>
      <c r="AO66" s="93">
        <f t="shared" si="34"/>
        <v>8</v>
      </c>
    </row>
    <row r="67" spans="1:41" ht="12.75" customHeight="1" x14ac:dyDescent="0.25">
      <c r="A67" s="89">
        <v>2019</v>
      </c>
      <c r="B67" s="89">
        <v>1181815</v>
      </c>
      <c r="C67" s="89" t="s">
        <v>810</v>
      </c>
      <c r="D67" s="89" t="s">
        <v>824</v>
      </c>
      <c r="E67" s="89" t="s">
        <v>953</v>
      </c>
      <c r="F67" s="89" t="s">
        <v>954</v>
      </c>
      <c r="G67" s="93">
        <f t="shared" si="0"/>
        <v>8</v>
      </c>
      <c r="H67" s="93">
        <f t="shared" si="1"/>
        <v>1</v>
      </c>
      <c r="I67" s="93">
        <f t="shared" si="2"/>
        <v>1</v>
      </c>
      <c r="J67" s="93">
        <f t="shared" si="3"/>
        <v>1</v>
      </c>
      <c r="K67" s="93">
        <f t="shared" si="4"/>
        <v>0</v>
      </c>
      <c r="L67" s="93">
        <f t="shared" si="5"/>
        <v>0</v>
      </c>
      <c r="M67" s="93">
        <f t="shared" si="6"/>
        <v>1</v>
      </c>
      <c r="N67" s="93">
        <f t="shared" si="7"/>
        <v>0</v>
      </c>
      <c r="O67" s="93">
        <f t="shared" si="8"/>
        <v>8</v>
      </c>
      <c r="P67" s="93">
        <f t="shared" si="9"/>
        <v>1</v>
      </c>
      <c r="Q67" s="93">
        <f t="shared" si="10"/>
        <v>1</v>
      </c>
      <c r="R67" s="93">
        <f t="shared" si="11"/>
        <v>1</v>
      </c>
      <c r="S67" s="93">
        <f t="shared" si="12"/>
        <v>0</v>
      </c>
      <c r="T67" s="93">
        <f t="shared" si="13"/>
        <v>1</v>
      </c>
      <c r="U67" s="93">
        <f t="shared" si="14"/>
        <v>0</v>
      </c>
      <c r="V67" s="93">
        <f t="shared" si="15"/>
        <v>0</v>
      </c>
      <c r="W67" s="93">
        <f t="shared" si="16"/>
        <v>9</v>
      </c>
      <c r="X67" s="93">
        <f t="shared" si="17"/>
        <v>0</v>
      </c>
      <c r="Y67" s="93">
        <f t="shared" si="18"/>
        <v>0</v>
      </c>
      <c r="Z67" s="93">
        <f t="shared" si="19"/>
        <v>1</v>
      </c>
      <c r="AA67" s="93">
        <f t="shared" si="20"/>
        <v>8</v>
      </c>
      <c r="AB67" s="93">
        <f t="shared" si="21"/>
        <v>9</v>
      </c>
      <c r="AC67" s="93">
        <f t="shared" si="22"/>
        <v>0</v>
      </c>
      <c r="AD67" s="93">
        <f t="shared" si="23"/>
        <v>0</v>
      </c>
      <c r="AE67" s="93">
        <f t="shared" si="24"/>
        <v>9</v>
      </c>
      <c r="AF67" s="93">
        <f t="shared" si="25"/>
        <v>1</v>
      </c>
      <c r="AG67" s="93">
        <f t="shared" si="26"/>
        <v>0</v>
      </c>
      <c r="AH67" s="93">
        <f t="shared" si="27"/>
        <v>8</v>
      </c>
      <c r="AI67" s="93">
        <f t="shared" si="28"/>
        <v>0</v>
      </c>
      <c r="AJ67" s="93">
        <f t="shared" si="29"/>
        <v>0</v>
      </c>
      <c r="AK67" s="93">
        <f t="shared" si="30"/>
        <v>1</v>
      </c>
      <c r="AL67" s="93">
        <f t="shared" si="31"/>
        <v>1</v>
      </c>
      <c r="AM67" s="93">
        <f t="shared" si="32"/>
        <v>0</v>
      </c>
      <c r="AN67" s="93">
        <f t="shared" si="33"/>
        <v>9</v>
      </c>
      <c r="AO67" s="93">
        <f t="shared" si="34"/>
        <v>0</v>
      </c>
    </row>
    <row r="68" spans="1:41" ht="12.75" customHeight="1" x14ac:dyDescent="0.25">
      <c r="A68" s="89">
        <v>2019</v>
      </c>
      <c r="B68" s="89">
        <v>121880</v>
      </c>
      <c r="C68" s="89" t="s">
        <v>810</v>
      </c>
      <c r="D68" s="89" t="s">
        <v>814</v>
      </c>
      <c r="E68" s="89" t="s">
        <v>955</v>
      </c>
      <c r="F68" s="89" t="s">
        <v>956</v>
      </c>
      <c r="G68" s="93">
        <f t="shared" si="0"/>
        <v>8</v>
      </c>
      <c r="H68" s="93">
        <f t="shared" si="1"/>
        <v>1</v>
      </c>
      <c r="I68" s="93">
        <f t="shared" si="2"/>
        <v>1</v>
      </c>
      <c r="J68" s="93">
        <f t="shared" si="3"/>
        <v>1</v>
      </c>
      <c r="K68" s="93">
        <f t="shared" si="4"/>
        <v>0</v>
      </c>
      <c r="L68" s="93">
        <f t="shared" si="5"/>
        <v>1</v>
      </c>
      <c r="M68" s="93">
        <f t="shared" si="6"/>
        <v>0</v>
      </c>
      <c r="N68" s="93">
        <f t="shared" si="7"/>
        <v>0</v>
      </c>
      <c r="O68" s="93">
        <f t="shared" si="8"/>
        <v>1</v>
      </c>
      <c r="P68" s="93">
        <f t="shared" si="9"/>
        <v>9</v>
      </c>
      <c r="Q68" s="93">
        <f t="shared" si="10"/>
        <v>1</v>
      </c>
      <c r="R68" s="93">
        <f t="shared" si="11"/>
        <v>0</v>
      </c>
      <c r="S68" s="93">
        <f t="shared" si="12"/>
        <v>9</v>
      </c>
      <c r="T68" s="93">
        <f t="shared" si="13"/>
        <v>0</v>
      </c>
      <c r="U68" s="93">
        <f t="shared" si="14"/>
        <v>0</v>
      </c>
      <c r="V68" s="93">
        <f t="shared" si="15"/>
        <v>9</v>
      </c>
      <c r="W68" s="93">
        <f t="shared" si="16"/>
        <v>0</v>
      </c>
      <c r="X68" s="93">
        <f t="shared" si="17"/>
        <v>1</v>
      </c>
      <c r="Y68" s="93">
        <f t="shared" si="18"/>
        <v>0</v>
      </c>
      <c r="Z68" s="93">
        <f t="shared" si="19"/>
        <v>0</v>
      </c>
      <c r="AA68" s="93">
        <f t="shared" si="20"/>
        <v>1</v>
      </c>
      <c r="AB68" s="93">
        <f t="shared" si="21"/>
        <v>0</v>
      </c>
      <c r="AC68" s="93">
        <f t="shared" si="22"/>
        <v>0</v>
      </c>
      <c r="AD68" s="93">
        <f t="shared" si="23"/>
        <v>1</v>
      </c>
      <c r="AE68" s="93">
        <f t="shared" si="24"/>
        <v>0</v>
      </c>
      <c r="AF68" s="93">
        <f t="shared" si="25"/>
        <v>0</v>
      </c>
      <c r="AG68" s="93">
        <f t="shared" si="26"/>
        <v>0</v>
      </c>
      <c r="AH68" s="93">
        <f t="shared" si="27"/>
        <v>0</v>
      </c>
      <c r="AI68" s="93">
        <f t="shared" si="28"/>
        <v>1</v>
      </c>
      <c r="AJ68" s="93">
        <f t="shared" si="29"/>
        <v>1</v>
      </c>
      <c r="AK68" s="93">
        <f t="shared" si="30"/>
        <v>0</v>
      </c>
      <c r="AL68" s="93">
        <f t="shared" si="31"/>
        <v>9</v>
      </c>
      <c r="AM68" s="93">
        <f t="shared" si="32"/>
        <v>0</v>
      </c>
      <c r="AN68" s="93">
        <f t="shared" si="33"/>
        <v>0</v>
      </c>
      <c r="AO68" s="93">
        <f t="shared" si="34"/>
        <v>1</v>
      </c>
    </row>
    <row r="69" spans="1:41" ht="12.75" customHeight="1" x14ac:dyDescent="0.25">
      <c r="A69" s="89">
        <v>2019</v>
      </c>
      <c r="B69" s="89">
        <v>121880</v>
      </c>
      <c r="C69" s="89" t="s">
        <v>810</v>
      </c>
      <c r="D69" s="89" t="s">
        <v>814</v>
      </c>
      <c r="E69" s="89" t="s">
        <v>957</v>
      </c>
      <c r="F69" s="89" t="s">
        <v>958</v>
      </c>
      <c r="G69" s="93">
        <f t="shared" si="0"/>
        <v>8</v>
      </c>
      <c r="H69" s="93">
        <f t="shared" si="1"/>
        <v>1</v>
      </c>
      <c r="I69" s="93">
        <f t="shared" si="2"/>
        <v>1</v>
      </c>
      <c r="J69" s="93">
        <f t="shared" si="3"/>
        <v>0</v>
      </c>
      <c r="K69" s="93">
        <f t="shared" si="4"/>
        <v>0</v>
      </c>
      <c r="L69" s="93">
        <f t="shared" si="5"/>
        <v>1</v>
      </c>
      <c r="M69" s="93">
        <f t="shared" si="6"/>
        <v>1</v>
      </c>
      <c r="N69" s="93">
        <f t="shared" si="7"/>
        <v>0</v>
      </c>
      <c r="O69" s="93">
        <f t="shared" si="8"/>
        <v>0</v>
      </c>
      <c r="P69" s="93">
        <f t="shared" si="9"/>
        <v>9</v>
      </c>
      <c r="Q69" s="93">
        <f t="shared" si="10"/>
        <v>0</v>
      </c>
      <c r="R69" s="93">
        <f t="shared" si="11"/>
        <v>1</v>
      </c>
      <c r="S69" s="93">
        <f t="shared" si="12"/>
        <v>9</v>
      </c>
      <c r="T69" s="93">
        <f t="shared" si="13"/>
        <v>0</v>
      </c>
      <c r="U69" s="93">
        <f t="shared" si="14"/>
        <v>0</v>
      </c>
      <c r="V69" s="93">
        <f t="shared" si="15"/>
        <v>9</v>
      </c>
      <c r="W69" s="93">
        <f t="shared" si="16"/>
        <v>1</v>
      </c>
      <c r="X69" s="93">
        <f t="shared" si="17"/>
        <v>1</v>
      </c>
      <c r="Y69" s="93">
        <f t="shared" si="18"/>
        <v>0</v>
      </c>
      <c r="Z69" s="93">
        <f t="shared" si="19"/>
        <v>0</v>
      </c>
      <c r="AA69" s="93">
        <f t="shared" si="20"/>
        <v>1</v>
      </c>
      <c r="AB69" s="93">
        <f t="shared" si="21"/>
        <v>1</v>
      </c>
      <c r="AC69" s="93">
        <f t="shared" si="22"/>
        <v>1</v>
      </c>
      <c r="AD69" s="93">
        <f t="shared" si="23"/>
        <v>1</v>
      </c>
      <c r="AE69" s="93">
        <f t="shared" si="24"/>
        <v>1</v>
      </c>
      <c r="AF69" s="93">
        <f t="shared" si="25"/>
        <v>0</v>
      </c>
      <c r="AG69" s="93">
        <f t="shared" si="26"/>
        <v>1</v>
      </c>
      <c r="AH69" s="93">
        <f t="shared" si="27"/>
        <v>0</v>
      </c>
      <c r="AI69" s="93">
        <f t="shared" si="28"/>
        <v>0</v>
      </c>
      <c r="AJ69" s="93">
        <f t="shared" si="29"/>
        <v>0</v>
      </c>
      <c r="AK69" s="93">
        <f t="shared" si="30"/>
        <v>0</v>
      </c>
      <c r="AL69" s="93">
        <f t="shared" si="31"/>
        <v>9</v>
      </c>
      <c r="AM69" s="93">
        <f t="shared" si="32"/>
        <v>0</v>
      </c>
      <c r="AN69" s="93">
        <f t="shared" si="33"/>
        <v>0</v>
      </c>
      <c r="AO69" s="93">
        <f t="shared" si="34"/>
        <v>0</v>
      </c>
    </row>
    <row r="70" spans="1:41" ht="12.75" customHeight="1" x14ac:dyDescent="0.25">
      <c r="A70" s="89">
        <v>2019</v>
      </c>
      <c r="B70" s="89">
        <v>1181815</v>
      </c>
      <c r="C70" s="89" t="s">
        <v>810</v>
      </c>
      <c r="D70" s="89" t="s">
        <v>824</v>
      </c>
      <c r="E70" s="89" t="s">
        <v>959</v>
      </c>
      <c r="F70" s="89" t="s">
        <v>960</v>
      </c>
      <c r="G70" s="93">
        <f t="shared" si="0"/>
        <v>8</v>
      </c>
      <c r="H70" s="93">
        <f t="shared" si="1"/>
        <v>0</v>
      </c>
      <c r="I70" s="93">
        <f t="shared" si="2"/>
        <v>1</v>
      </c>
      <c r="J70" s="93">
        <f t="shared" si="3"/>
        <v>0</v>
      </c>
      <c r="K70" s="93">
        <f t="shared" si="4"/>
        <v>1</v>
      </c>
      <c r="L70" s="93">
        <f t="shared" si="5"/>
        <v>1</v>
      </c>
      <c r="M70" s="93">
        <f t="shared" si="6"/>
        <v>0</v>
      </c>
      <c r="N70" s="93">
        <f t="shared" si="7"/>
        <v>1</v>
      </c>
      <c r="O70" s="93">
        <f t="shared" si="8"/>
        <v>8</v>
      </c>
      <c r="P70" s="93">
        <f t="shared" si="9"/>
        <v>0</v>
      </c>
      <c r="Q70" s="93">
        <f t="shared" si="10"/>
        <v>1</v>
      </c>
      <c r="R70" s="93">
        <f t="shared" si="11"/>
        <v>1</v>
      </c>
      <c r="S70" s="93">
        <f t="shared" si="12"/>
        <v>0</v>
      </c>
      <c r="T70" s="93">
        <f t="shared" si="13"/>
        <v>1</v>
      </c>
      <c r="U70" s="93">
        <f t="shared" si="14"/>
        <v>0</v>
      </c>
      <c r="V70" s="93">
        <f t="shared" si="15"/>
        <v>1</v>
      </c>
      <c r="W70" s="93">
        <f t="shared" si="16"/>
        <v>9</v>
      </c>
      <c r="X70" s="93">
        <f t="shared" si="17"/>
        <v>0</v>
      </c>
      <c r="Y70" s="93">
        <f t="shared" si="18"/>
        <v>0</v>
      </c>
      <c r="Z70" s="93">
        <f t="shared" si="19"/>
        <v>0</v>
      </c>
      <c r="AA70" s="93">
        <f t="shared" si="20"/>
        <v>8</v>
      </c>
      <c r="AB70" s="93">
        <f t="shared" si="21"/>
        <v>9</v>
      </c>
      <c r="AC70" s="93">
        <f t="shared" si="22"/>
        <v>1</v>
      </c>
      <c r="AD70" s="93">
        <f t="shared" si="23"/>
        <v>0</v>
      </c>
      <c r="AE70" s="93">
        <f t="shared" si="24"/>
        <v>9</v>
      </c>
      <c r="AF70" s="93">
        <f t="shared" si="25"/>
        <v>0</v>
      </c>
      <c r="AG70" s="93">
        <f t="shared" si="26"/>
        <v>1</v>
      </c>
      <c r="AH70" s="93">
        <f t="shared" si="27"/>
        <v>8</v>
      </c>
      <c r="AI70" s="93">
        <f t="shared" si="28"/>
        <v>0</v>
      </c>
      <c r="AJ70" s="93">
        <f t="shared" si="29"/>
        <v>0</v>
      </c>
      <c r="AK70" s="93">
        <f t="shared" si="30"/>
        <v>0</v>
      </c>
      <c r="AL70" s="93">
        <f t="shared" si="31"/>
        <v>1</v>
      </c>
      <c r="AM70" s="93">
        <f t="shared" si="32"/>
        <v>1</v>
      </c>
      <c r="AN70" s="93">
        <f t="shared" si="33"/>
        <v>9</v>
      </c>
      <c r="AO70" s="93">
        <f t="shared" si="34"/>
        <v>0</v>
      </c>
    </row>
    <row r="71" spans="1:41" ht="12.75" customHeight="1" x14ac:dyDescent="0.25">
      <c r="A71" s="89">
        <v>2019</v>
      </c>
      <c r="B71" s="89">
        <v>88399</v>
      </c>
      <c r="C71" s="89" t="s">
        <v>810</v>
      </c>
      <c r="D71" s="89" t="s">
        <v>820</v>
      </c>
      <c r="E71" s="89" t="s">
        <v>961</v>
      </c>
      <c r="F71" s="89" t="s">
        <v>962</v>
      </c>
      <c r="G71" s="93">
        <f t="shared" si="0"/>
        <v>8</v>
      </c>
      <c r="H71" s="93">
        <f t="shared" si="1"/>
        <v>1</v>
      </c>
      <c r="I71" s="93">
        <f t="shared" si="2"/>
        <v>1</v>
      </c>
      <c r="J71" s="93">
        <f t="shared" si="3"/>
        <v>1</v>
      </c>
      <c r="K71" s="93">
        <f t="shared" si="4"/>
        <v>1</v>
      </c>
      <c r="L71" s="93">
        <f t="shared" si="5"/>
        <v>1</v>
      </c>
      <c r="M71" s="93">
        <f t="shared" si="6"/>
        <v>1</v>
      </c>
      <c r="N71" s="93">
        <f t="shared" si="7"/>
        <v>1</v>
      </c>
      <c r="O71" s="93">
        <f t="shared" si="8"/>
        <v>8</v>
      </c>
      <c r="P71" s="93">
        <f t="shared" si="9"/>
        <v>0</v>
      </c>
      <c r="Q71" s="93">
        <f t="shared" si="10"/>
        <v>9</v>
      </c>
      <c r="R71" s="93">
        <f t="shared" si="11"/>
        <v>0</v>
      </c>
      <c r="S71" s="93">
        <f t="shared" si="12"/>
        <v>0</v>
      </c>
      <c r="T71" s="93">
        <f t="shared" si="13"/>
        <v>0</v>
      </c>
      <c r="U71" s="93">
        <f t="shared" si="14"/>
        <v>0</v>
      </c>
      <c r="V71" s="93">
        <f t="shared" si="15"/>
        <v>9</v>
      </c>
      <c r="W71" s="93">
        <f t="shared" si="16"/>
        <v>1</v>
      </c>
      <c r="X71" s="93">
        <f t="shared" si="17"/>
        <v>0</v>
      </c>
      <c r="Y71" s="93">
        <f t="shared" si="18"/>
        <v>0</v>
      </c>
      <c r="Z71" s="93">
        <f t="shared" si="19"/>
        <v>0</v>
      </c>
      <c r="AA71" s="93">
        <f t="shared" si="20"/>
        <v>0</v>
      </c>
      <c r="AB71" s="93">
        <f t="shared" si="21"/>
        <v>8</v>
      </c>
      <c r="AC71" s="93">
        <f t="shared" si="22"/>
        <v>0</v>
      </c>
      <c r="AD71" s="93">
        <f t="shared" si="23"/>
        <v>1</v>
      </c>
      <c r="AE71" s="93">
        <f t="shared" si="24"/>
        <v>8</v>
      </c>
      <c r="AF71" s="93">
        <f t="shared" si="25"/>
        <v>0</v>
      </c>
      <c r="AG71" s="93">
        <f t="shared" si="26"/>
        <v>1</v>
      </c>
      <c r="AH71" s="93">
        <f t="shared" si="27"/>
        <v>8</v>
      </c>
      <c r="AI71" s="93">
        <f t="shared" si="28"/>
        <v>0</v>
      </c>
      <c r="AJ71" s="93">
        <f t="shared" si="29"/>
        <v>0</v>
      </c>
      <c r="AK71" s="93">
        <f t="shared" si="30"/>
        <v>9</v>
      </c>
      <c r="AL71" s="93">
        <f t="shared" si="31"/>
        <v>1</v>
      </c>
      <c r="AM71" s="93">
        <f t="shared" si="32"/>
        <v>8</v>
      </c>
      <c r="AN71" s="93">
        <f t="shared" si="33"/>
        <v>1</v>
      </c>
      <c r="AO71" s="93">
        <f t="shared" si="34"/>
        <v>1</v>
      </c>
    </row>
    <row r="72" spans="1:41" ht="12.75" customHeight="1" x14ac:dyDescent="0.25">
      <c r="A72" s="89">
        <v>2019</v>
      </c>
      <c r="B72" s="89">
        <v>1319229</v>
      </c>
      <c r="C72" s="89" t="s">
        <v>810</v>
      </c>
      <c r="D72" s="89" t="s">
        <v>824</v>
      </c>
      <c r="E72" s="89" t="s">
        <v>963</v>
      </c>
      <c r="F72" s="89" t="s">
        <v>964</v>
      </c>
      <c r="G72" s="93">
        <f t="shared" si="0"/>
        <v>8</v>
      </c>
      <c r="H72" s="93">
        <f t="shared" si="1"/>
        <v>1</v>
      </c>
      <c r="I72" s="93">
        <f t="shared" si="2"/>
        <v>1</v>
      </c>
      <c r="J72" s="93">
        <f t="shared" si="3"/>
        <v>0</v>
      </c>
      <c r="K72" s="93">
        <f t="shared" si="4"/>
        <v>0</v>
      </c>
      <c r="L72" s="93">
        <f t="shared" si="5"/>
        <v>1</v>
      </c>
      <c r="M72" s="93">
        <f t="shared" si="6"/>
        <v>1</v>
      </c>
      <c r="N72" s="93">
        <f t="shared" si="7"/>
        <v>1</v>
      </c>
      <c r="O72" s="93">
        <f t="shared" si="8"/>
        <v>8</v>
      </c>
      <c r="P72" s="93">
        <f t="shared" si="9"/>
        <v>1</v>
      </c>
      <c r="Q72" s="93">
        <f t="shared" si="10"/>
        <v>1</v>
      </c>
      <c r="R72" s="93">
        <f t="shared" si="11"/>
        <v>0</v>
      </c>
      <c r="S72" s="93">
        <f t="shared" si="12"/>
        <v>0</v>
      </c>
      <c r="T72" s="93">
        <f t="shared" si="13"/>
        <v>0</v>
      </c>
      <c r="U72" s="93">
        <f t="shared" si="14"/>
        <v>0</v>
      </c>
      <c r="V72" s="93">
        <f t="shared" si="15"/>
        <v>0</v>
      </c>
      <c r="W72" s="93">
        <f t="shared" si="16"/>
        <v>9</v>
      </c>
      <c r="X72" s="93">
        <f t="shared" si="17"/>
        <v>0</v>
      </c>
      <c r="Y72" s="93">
        <f t="shared" si="18"/>
        <v>1</v>
      </c>
      <c r="Z72" s="93">
        <f t="shared" si="19"/>
        <v>0</v>
      </c>
      <c r="AA72" s="93">
        <f t="shared" si="20"/>
        <v>8</v>
      </c>
      <c r="AB72" s="93">
        <f t="shared" si="21"/>
        <v>9</v>
      </c>
      <c r="AC72" s="93">
        <f t="shared" si="22"/>
        <v>0</v>
      </c>
      <c r="AD72" s="93">
        <f t="shared" si="23"/>
        <v>0</v>
      </c>
      <c r="AE72" s="93">
        <f t="shared" si="24"/>
        <v>9</v>
      </c>
      <c r="AF72" s="93">
        <f t="shared" si="25"/>
        <v>0</v>
      </c>
      <c r="AG72" s="93">
        <f t="shared" si="26"/>
        <v>1</v>
      </c>
      <c r="AH72" s="93">
        <f t="shared" si="27"/>
        <v>8</v>
      </c>
      <c r="AI72" s="93">
        <f t="shared" si="28"/>
        <v>1</v>
      </c>
      <c r="AJ72" s="93">
        <f t="shared" si="29"/>
        <v>1</v>
      </c>
      <c r="AK72" s="93">
        <f t="shared" si="30"/>
        <v>0</v>
      </c>
      <c r="AL72" s="93">
        <f t="shared" si="31"/>
        <v>1</v>
      </c>
      <c r="AM72" s="93">
        <f t="shared" si="32"/>
        <v>0</v>
      </c>
      <c r="AN72" s="93">
        <f t="shared" si="33"/>
        <v>9</v>
      </c>
      <c r="AO72" s="93">
        <f t="shared" si="34"/>
        <v>0</v>
      </c>
    </row>
    <row r="73" spans="1:41" ht="12.75" customHeight="1" x14ac:dyDescent="0.25">
      <c r="A73" s="89">
        <v>2019</v>
      </c>
      <c r="B73" s="89">
        <v>1319229</v>
      </c>
      <c r="C73" s="89" t="s">
        <v>810</v>
      </c>
      <c r="D73" s="89" t="s">
        <v>824</v>
      </c>
      <c r="E73" s="89" t="s">
        <v>880</v>
      </c>
      <c r="F73" s="89" t="s">
        <v>965</v>
      </c>
      <c r="G73" s="93">
        <f t="shared" si="0"/>
        <v>8</v>
      </c>
      <c r="H73" s="93">
        <f t="shared" si="1"/>
        <v>1</v>
      </c>
      <c r="I73" s="93">
        <f t="shared" si="2"/>
        <v>1</v>
      </c>
      <c r="J73" s="93">
        <f t="shared" si="3"/>
        <v>0</v>
      </c>
      <c r="K73" s="93">
        <f t="shared" si="4"/>
        <v>0</v>
      </c>
      <c r="L73" s="93">
        <f t="shared" si="5"/>
        <v>0</v>
      </c>
      <c r="M73" s="93">
        <f t="shared" si="6"/>
        <v>0</v>
      </c>
      <c r="N73" s="93">
        <f t="shared" si="7"/>
        <v>1</v>
      </c>
      <c r="O73" s="93">
        <f t="shared" si="8"/>
        <v>8</v>
      </c>
      <c r="P73" s="93">
        <f t="shared" si="9"/>
        <v>1</v>
      </c>
      <c r="Q73" s="93">
        <f t="shared" si="10"/>
        <v>0</v>
      </c>
      <c r="R73" s="93">
        <f t="shared" si="11"/>
        <v>1</v>
      </c>
      <c r="S73" s="93">
        <f t="shared" si="12"/>
        <v>0</v>
      </c>
      <c r="T73" s="93">
        <f t="shared" si="13"/>
        <v>0</v>
      </c>
      <c r="U73" s="93">
        <f t="shared" si="14"/>
        <v>0</v>
      </c>
      <c r="V73" s="93">
        <f t="shared" si="15"/>
        <v>0</v>
      </c>
      <c r="W73" s="93">
        <f t="shared" si="16"/>
        <v>9</v>
      </c>
      <c r="X73" s="93">
        <f t="shared" si="17"/>
        <v>0</v>
      </c>
      <c r="Y73" s="93">
        <f t="shared" si="18"/>
        <v>1</v>
      </c>
      <c r="Z73" s="93">
        <f t="shared" si="19"/>
        <v>0</v>
      </c>
      <c r="AA73" s="93">
        <f t="shared" si="20"/>
        <v>8</v>
      </c>
      <c r="AB73" s="93">
        <f t="shared" si="21"/>
        <v>9</v>
      </c>
      <c r="AC73" s="93">
        <f t="shared" si="22"/>
        <v>1</v>
      </c>
      <c r="AD73" s="93">
        <f t="shared" si="23"/>
        <v>0</v>
      </c>
      <c r="AE73" s="93">
        <f t="shared" si="24"/>
        <v>9</v>
      </c>
      <c r="AF73" s="93">
        <f t="shared" si="25"/>
        <v>0</v>
      </c>
      <c r="AG73" s="93">
        <f t="shared" si="26"/>
        <v>1</v>
      </c>
      <c r="AH73" s="93">
        <f t="shared" si="27"/>
        <v>8</v>
      </c>
      <c r="AI73" s="93">
        <f t="shared" si="28"/>
        <v>0</v>
      </c>
      <c r="AJ73" s="93">
        <f t="shared" si="29"/>
        <v>1</v>
      </c>
      <c r="AK73" s="93">
        <f t="shared" si="30"/>
        <v>1</v>
      </c>
      <c r="AL73" s="93">
        <f t="shared" si="31"/>
        <v>0</v>
      </c>
      <c r="AM73" s="93">
        <f t="shared" si="32"/>
        <v>0</v>
      </c>
      <c r="AN73" s="93">
        <f t="shared" si="33"/>
        <v>9</v>
      </c>
      <c r="AO73" s="93">
        <f t="shared" si="34"/>
        <v>1</v>
      </c>
    </row>
    <row r="74" spans="1:41" ht="12.75" customHeight="1" x14ac:dyDescent="0.25">
      <c r="A74" s="89">
        <v>2019</v>
      </c>
      <c r="B74" s="89">
        <v>88399</v>
      </c>
      <c r="C74" s="89" t="s">
        <v>810</v>
      </c>
      <c r="D74" s="89" t="s">
        <v>820</v>
      </c>
      <c r="E74" s="89" t="s">
        <v>966</v>
      </c>
      <c r="F74" s="89" t="s">
        <v>967</v>
      </c>
      <c r="G74" s="93">
        <f t="shared" si="0"/>
        <v>8</v>
      </c>
      <c r="H74" s="93">
        <f t="shared" si="1"/>
        <v>1</v>
      </c>
      <c r="I74" s="93">
        <f t="shared" si="2"/>
        <v>1</v>
      </c>
      <c r="J74" s="93">
        <f t="shared" si="3"/>
        <v>1</v>
      </c>
      <c r="K74" s="93">
        <f t="shared" si="4"/>
        <v>0</v>
      </c>
      <c r="L74" s="93">
        <f t="shared" si="5"/>
        <v>1</v>
      </c>
      <c r="M74" s="93">
        <f t="shared" si="6"/>
        <v>0</v>
      </c>
      <c r="N74" s="93">
        <f t="shared" si="7"/>
        <v>0</v>
      </c>
      <c r="O74" s="93">
        <f t="shared" si="8"/>
        <v>8</v>
      </c>
      <c r="P74" s="93">
        <f t="shared" si="9"/>
        <v>1</v>
      </c>
      <c r="Q74" s="93">
        <f t="shared" si="10"/>
        <v>9</v>
      </c>
      <c r="R74" s="93">
        <f t="shared" si="11"/>
        <v>0</v>
      </c>
      <c r="S74" s="93">
        <f t="shared" si="12"/>
        <v>0</v>
      </c>
      <c r="T74" s="93">
        <f t="shared" si="13"/>
        <v>1</v>
      </c>
      <c r="U74" s="93">
        <f t="shared" si="14"/>
        <v>0</v>
      </c>
      <c r="V74" s="93">
        <f t="shared" si="15"/>
        <v>9</v>
      </c>
      <c r="W74" s="93">
        <f t="shared" si="16"/>
        <v>0</v>
      </c>
      <c r="X74" s="93">
        <f t="shared" si="17"/>
        <v>0</v>
      </c>
      <c r="Y74" s="93">
        <f t="shared" si="18"/>
        <v>0</v>
      </c>
      <c r="Z74" s="93">
        <f t="shared" si="19"/>
        <v>0</v>
      </c>
      <c r="AA74" s="93">
        <f t="shared" si="20"/>
        <v>1</v>
      </c>
      <c r="AB74" s="93">
        <f t="shared" si="21"/>
        <v>8</v>
      </c>
      <c r="AC74" s="93">
        <f t="shared" si="22"/>
        <v>0</v>
      </c>
      <c r="AD74" s="93">
        <f t="shared" si="23"/>
        <v>0</v>
      </c>
      <c r="AE74" s="93">
        <f t="shared" si="24"/>
        <v>8</v>
      </c>
      <c r="AF74" s="93">
        <f t="shared" si="25"/>
        <v>0</v>
      </c>
      <c r="AG74" s="93">
        <f t="shared" si="26"/>
        <v>0</v>
      </c>
      <c r="AH74" s="93">
        <f t="shared" si="27"/>
        <v>8</v>
      </c>
      <c r="AI74" s="93">
        <f t="shared" si="28"/>
        <v>1</v>
      </c>
      <c r="AJ74" s="93">
        <f t="shared" si="29"/>
        <v>0</v>
      </c>
      <c r="AK74" s="93">
        <f t="shared" si="30"/>
        <v>9</v>
      </c>
      <c r="AL74" s="93">
        <f t="shared" si="31"/>
        <v>1</v>
      </c>
      <c r="AM74" s="93">
        <f t="shared" si="32"/>
        <v>8</v>
      </c>
      <c r="AN74" s="93">
        <f t="shared" si="33"/>
        <v>1</v>
      </c>
      <c r="AO74" s="93">
        <f t="shared" si="34"/>
        <v>1</v>
      </c>
    </row>
    <row r="75" spans="1:41" ht="12.75" customHeight="1" x14ac:dyDescent="0.25">
      <c r="A75" s="89">
        <v>2019</v>
      </c>
      <c r="B75" s="89">
        <v>121884</v>
      </c>
      <c r="C75" s="89" t="s">
        <v>810</v>
      </c>
      <c r="D75" s="89" t="s">
        <v>851</v>
      </c>
      <c r="E75" s="89" t="s">
        <v>968</v>
      </c>
      <c r="F75" s="89" t="s">
        <v>969</v>
      </c>
      <c r="G75" s="93">
        <f t="shared" si="0"/>
        <v>8</v>
      </c>
      <c r="H75" s="93">
        <f t="shared" si="1"/>
        <v>1</v>
      </c>
      <c r="I75" s="93">
        <f t="shared" si="2"/>
        <v>1</v>
      </c>
      <c r="J75" s="93">
        <f t="shared" si="3"/>
        <v>0</v>
      </c>
      <c r="K75" s="93">
        <f t="shared" si="4"/>
        <v>0</v>
      </c>
      <c r="L75" s="93">
        <f t="shared" si="5"/>
        <v>1</v>
      </c>
      <c r="M75" s="93">
        <f t="shared" si="6"/>
        <v>0</v>
      </c>
      <c r="N75" s="93">
        <f t="shared" si="7"/>
        <v>1</v>
      </c>
      <c r="O75" s="93">
        <f t="shared" si="8"/>
        <v>0</v>
      </c>
      <c r="P75" s="93">
        <f t="shared" si="9"/>
        <v>1</v>
      </c>
      <c r="Q75" s="93">
        <f t="shared" si="10"/>
        <v>0</v>
      </c>
      <c r="R75" s="93">
        <f t="shared" si="11"/>
        <v>0</v>
      </c>
      <c r="S75" s="93">
        <f t="shared" si="12"/>
        <v>1</v>
      </c>
      <c r="T75" s="93">
        <f t="shared" si="13"/>
        <v>0</v>
      </c>
      <c r="U75" s="93">
        <f t="shared" si="14"/>
        <v>1</v>
      </c>
      <c r="V75" s="93">
        <f t="shared" si="15"/>
        <v>1</v>
      </c>
      <c r="W75" s="93">
        <f t="shared" si="16"/>
        <v>0</v>
      </c>
      <c r="X75" s="93">
        <f t="shared" si="17"/>
        <v>0</v>
      </c>
      <c r="Y75" s="93">
        <f t="shared" si="18"/>
        <v>1</v>
      </c>
      <c r="Z75" s="93">
        <f t="shared" si="19"/>
        <v>0</v>
      </c>
      <c r="AA75" s="93">
        <f t="shared" si="20"/>
        <v>0</v>
      </c>
      <c r="AB75" s="93">
        <f t="shared" si="21"/>
        <v>0</v>
      </c>
      <c r="AC75" s="93">
        <f t="shared" si="22"/>
        <v>0</v>
      </c>
      <c r="AD75" s="93">
        <f t="shared" si="23"/>
        <v>8</v>
      </c>
      <c r="AE75" s="93">
        <f t="shared" si="24"/>
        <v>1</v>
      </c>
      <c r="AF75" s="93">
        <f t="shared" si="25"/>
        <v>0</v>
      </c>
      <c r="AG75" s="93">
        <f t="shared" si="26"/>
        <v>0</v>
      </c>
      <c r="AH75" s="93">
        <f t="shared" si="27"/>
        <v>9</v>
      </c>
      <c r="AI75" s="93">
        <f t="shared" si="28"/>
        <v>0</v>
      </c>
      <c r="AJ75" s="93">
        <f t="shared" si="29"/>
        <v>9</v>
      </c>
      <c r="AK75" s="93">
        <f t="shared" si="30"/>
        <v>1</v>
      </c>
      <c r="AL75" s="93">
        <f t="shared" si="31"/>
        <v>0</v>
      </c>
      <c r="AM75" s="93">
        <f t="shared" si="32"/>
        <v>0</v>
      </c>
      <c r="AN75" s="93">
        <f t="shared" si="33"/>
        <v>1</v>
      </c>
      <c r="AO75" s="93">
        <f t="shared" si="34"/>
        <v>9</v>
      </c>
    </row>
    <row r="76" spans="1:41" ht="12.75" customHeight="1" x14ac:dyDescent="0.25">
      <c r="A76" s="89">
        <v>2019</v>
      </c>
      <c r="B76" s="89">
        <v>102499</v>
      </c>
      <c r="C76" s="89" t="s">
        <v>810</v>
      </c>
      <c r="D76" s="89" t="s">
        <v>846</v>
      </c>
      <c r="E76" s="89" t="s">
        <v>970</v>
      </c>
      <c r="F76" s="89" t="s">
        <v>971</v>
      </c>
      <c r="G76" s="93">
        <f t="shared" si="0"/>
        <v>8</v>
      </c>
      <c r="H76" s="93">
        <f t="shared" si="1"/>
        <v>1</v>
      </c>
      <c r="I76" s="93">
        <f t="shared" si="2"/>
        <v>1</v>
      </c>
      <c r="J76" s="93">
        <f t="shared" si="3"/>
        <v>1</v>
      </c>
      <c r="K76" s="93">
        <f t="shared" si="4"/>
        <v>0</v>
      </c>
      <c r="L76" s="93">
        <f t="shared" si="5"/>
        <v>1</v>
      </c>
      <c r="M76" s="93">
        <f t="shared" si="6"/>
        <v>0</v>
      </c>
      <c r="N76" s="93">
        <f t="shared" si="7"/>
        <v>0</v>
      </c>
      <c r="O76" s="93">
        <f t="shared" si="8"/>
        <v>1</v>
      </c>
      <c r="P76" s="93">
        <f t="shared" si="9"/>
        <v>9</v>
      </c>
      <c r="Q76" s="93">
        <f t="shared" si="10"/>
        <v>1</v>
      </c>
      <c r="R76" s="93">
        <f t="shared" si="11"/>
        <v>0</v>
      </c>
      <c r="S76" s="93">
        <f t="shared" si="12"/>
        <v>0</v>
      </c>
      <c r="T76" s="93">
        <f t="shared" si="13"/>
        <v>9</v>
      </c>
      <c r="U76" s="93">
        <f t="shared" si="14"/>
        <v>1</v>
      </c>
      <c r="V76" s="93">
        <f t="shared" si="15"/>
        <v>1</v>
      </c>
      <c r="W76" s="93">
        <f t="shared" si="16"/>
        <v>0</v>
      </c>
      <c r="X76" s="93">
        <f t="shared" si="17"/>
        <v>0</v>
      </c>
      <c r="Y76" s="93">
        <f t="shared" si="18"/>
        <v>0</v>
      </c>
      <c r="Z76" s="93">
        <f t="shared" si="19"/>
        <v>0</v>
      </c>
      <c r="AA76" s="93">
        <f t="shared" si="20"/>
        <v>1</v>
      </c>
      <c r="AB76" s="93">
        <f t="shared" si="21"/>
        <v>0</v>
      </c>
      <c r="AC76" s="93">
        <f t="shared" si="22"/>
        <v>0</v>
      </c>
      <c r="AD76" s="93">
        <f t="shared" si="23"/>
        <v>9</v>
      </c>
      <c r="AE76" s="93">
        <f t="shared" si="24"/>
        <v>1</v>
      </c>
      <c r="AF76" s="93">
        <f t="shared" si="25"/>
        <v>0</v>
      </c>
      <c r="AG76" s="93">
        <f t="shared" si="26"/>
        <v>0</v>
      </c>
      <c r="AH76" s="93">
        <f t="shared" si="27"/>
        <v>0</v>
      </c>
      <c r="AI76" s="93">
        <f t="shared" si="28"/>
        <v>0</v>
      </c>
      <c r="AJ76" s="93">
        <f t="shared" si="29"/>
        <v>9</v>
      </c>
      <c r="AK76" s="93">
        <f t="shared" si="30"/>
        <v>9</v>
      </c>
      <c r="AL76" s="93">
        <f t="shared" si="31"/>
        <v>1</v>
      </c>
      <c r="AM76" s="93">
        <f t="shared" si="32"/>
        <v>0</v>
      </c>
      <c r="AN76" s="93">
        <f t="shared" si="33"/>
        <v>1</v>
      </c>
      <c r="AO76" s="93">
        <f t="shared" si="34"/>
        <v>8</v>
      </c>
    </row>
    <row r="77" spans="1:41" ht="12.75" customHeight="1" x14ac:dyDescent="0.25">
      <c r="A77" s="89">
        <v>2019</v>
      </c>
      <c r="B77" s="89">
        <v>123569</v>
      </c>
      <c r="C77" s="89" t="s">
        <v>810</v>
      </c>
      <c r="D77" s="89" t="s">
        <v>824</v>
      </c>
      <c r="E77" s="89" t="s">
        <v>972</v>
      </c>
      <c r="F77" s="89" t="s">
        <v>973</v>
      </c>
      <c r="G77" s="93">
        <f t="shared" si="0"/>
        <v>8</v>
      </c>
      <c r="H77" s="93">
        <f t="shared" si="1"/>
        <v>1</v>
      </c>
      <c r="I77" s="93">
        <f t="shared" si="2"/>
        <v>0</v>
      </c>
      <c r="J77" s="93">
        <f t="shared" si="3"/>
        <v>1</v>
      </c>
      <c r="K77" s="93">
        <f t="shared" si="4"/>
        <v>0</v>
      </c>
      <c r="L77" s="93">
        <f t="shared" si="5"/>
        <v>0</v>
      </c>
      <c r="M77" s="93">
        <f t="shared" si="6"/>
        <v>0</v>
      </c>
      <c r="N77" s="93">
        <f t="shared" si="7"/>
        <v>1</v>
      </c>
      <c r="O77" s="93">
        <f t="shared" si="8"/>
        <v>8</v>
      </c>
      <c r="P77" s="93">
        <f t="shared" si="9"/>
        <v>1</v>
      </c>
      <c r="Q77" s="93">
        <f t="shared" si="10"/>
        <v>0</v>
      </c>
      <c r="R77" s="93">
        <f t="shared" si="11"/>
        <v>0</v>
      </c>
      <c r="S77" s="93">
        <f t="shared" si="12"/>
        <v>0</v>
      </c>
      <c r="T77" s="93">
        <f t="shared" si="13"/>
        <v>0</v>
      </c>
      <c r="U77" s="93">
        <f t="shared" si="14"/>
        <v>0</v>
      </c>
      <c r="V77" s="93">
        <f t="shared" si="15"/>
        <v>1</v>
      </c>
      <c r="W77" s="93">
        <f t="shared" si="16"/>
        <v>9</v>
      </c>
      <c r="X77" s="93">
        <f t="shared" si="17"/>
        <v>0</v>
      </c>
      <c r="Y77" s="93">
        <f t="shared" si="18"/>
        <v>1</v>
      </c>
      <c r="Z77" s="93">
        <f t="shared" si="19"/>
        <v>1</v>
      </c>
      <c r="AA77" s="93">
        <f t="shared" si="20"/>
        <v>8</v>
      </c>
      <c r="AB77" s="93">
        <f t="shared" si="21"/>
        <v>9</v>
      </c>
      <c r="AC77" s="93">
        <f t="shared" si="22"/>
        <v>1</v>
      </c>
      <c r="AD77" s="93">
        <f t="shared" si="23"/>
        <v>1</v>
      </c>
      <c r="AE77" s="93">
        <f t="shared" si="24"/>
        <v>9</v>
      </c>
      <c r="AF77" s="93">
        <f t="shared" si="25"/>
        <v>0</v>
      </c>
      <c r="AG77" s="93">
        <f t="shared" si="26"/>
        <v>1</v>
      </c>
      <c r="AH77" s="93">
        <f t="shared" si="27"/>
        <v>8</v>
      </c>
      <c r="AI77" s="93">
        <f t="shared" si="28"/>
        <v>0</v>
      </c>
      <c r="AJ77" s="93">
        <f t="shared" si="29"/>
        <v>0</v>
      </c>
      <c r="AK77" s="93">
        <f t="shared" si="30"/>
        <v>1</v>
      </c>
      <c r="AL77" s="93">
        <f t="shared" si="31"/>
        <v>1</v>
      </c>
      <c r="AM77" s="93">
        <f t="shared" si="32"/>
        <v>0</v>
      </c>
      <c r="AN77" s="93">
        <f t="shared" si="33"/>
        <v>9</v>
      </c>
      <c r="AO77" s="93">
        <f t="shared" si="34"/>
        <v>0</v>
      </c>
    </row>
    <row r="78" spans="1:41" ht="12.75" customHeight="1" x14ac:dyDescent="0.25">
      <c r="A78" s="89">
        <v>2019</v>
      </c>
      <c r="B78" s="89">
        <v>88399</v>
      </c>
      <c r="C78" s="89" t="s">
        <v>810</v>
      </c>
      <c r="D78" s="89" t="s">
        <v>820</v>
      </c>
      <c r="E78" s="89" t="s">
        <v>974</v>
      </c>
      <c r="F78" s="89" t="s">
        <v>975</v>
      </c>
      <c r="G78" s="93">
        <f t="shared" si="0"/>
        <v>8</v>
      </c>
      <c r="H78" s="93">
        <f t="shared" si="1"/>
        <v>1</v>
      </c>
      <c r="I78" s="93">
        <f t="shared" si="2"/>
        <v>1</v>
      </c>
      <c r="J78" s="93">
        <f t="shared" si="3"/>
        <v>1</v>
      </c>
      <c r="K78" s="93">
        <f t="shared" si="4"/>
        <v>0</v>
      </c>
      <c r="L78" s="93">
        <f t="shared" si="5"/>
        <v>1</v>
      </c>
      <c r="M78" s="93">
        <f t="shared" si="6"/>
        <v>1</v>
      </c>
      <c r="N78" s="93">
        <f t="shared" si="7"/>
        <v>1</v>
      </c>
      <c r="O78" s="93">
        <f t="shared" si="8"/>
        <v>8</v>
      </c>
      <c r="P78" s="93">
        <f t="shared" si="9"/>
        <v>0</v>
      </c>
      <c r="Q78" s="93">
        <f t="shared" si="10"/>
        <v>9</v>
      </c>
      <c r="R78" s="93">
        <f t="shared" si="11"/>
        <v>1</v>
      </c>
      <c r="S78" s="93">
        <f t="shared" si="12"/>
        <v>1</v>
      </c>
      <c r="T78" s="93">
        <f t="shared" si="13"/>
        <v>1</v>
      </c>
      <c r="U78" s="93">
        <f t="shared" si="14"/>
        <v>0</v>
      </c>
      <c r="V78" s="93">
        <f t="shared" si="15"/>
        <v>9</v>
      </c>
      <c r="W78" s="93">
        <f t="shared" si="16"/>
        <v>0</v>
      </c>
      <c r="X78" s="93">
        <f t="shared" si="17"/>
        <v>0</v>
      </c>
      <c r="Y78" s="93">
        <f t="shared" si="18"/>
        <v>0</v>
      </c>
      <c r="Z78" s="93">
        <f t="shared" si="19"/>
        <v>0</v>
      </c>
      <c r="AA78" s="93">
        <f t="shared" si="20"/>
        <v>1</v>
      </c>
      <c r="AB78" s="93">
        <f t="shared" si="21"/>
        <v>8</v>
      </c>
      <c r="AC78" s="93">
        <f t="shared" si="22"/>
        <v>0</v>
      </c>
      <c r="AD78" s="93">
        <f t="shared" si="23"/>
        <v>0</v>
      </c>
      <c r="AE78" s="93">
        <f t="shared" si="24"/>
        <v>8</v>
      </c>
      <c r="AF78" s="93">
        <f t="shared" si="25"/>
        <v>0</v>
      </c>
      <c r="AG78" s="93">
        <f t="shared" si="26"/>
        <v>1</v>
      </c>
      <c r="AH78" s="93">
        <f t="shared" si="27"/>
        <v>8</v>
      </c>
      <c r="AI78" s="93">
        <f t="shared" si="28"/>
        <v>0</v>
      </c>
      <c r="AJ78" s="93">
        <f t="shared" si="29"/>
        <v>0</v>
      </c>
      <c r="AK78" s="93">
        <f t="shared" si="30"/>
        <v>9</v>
      </c>
      <c r="AL78" s="93">
        <f t="shared" si="31"/>
        <v>0</v>
      </c>
      <c r="AM78" s="93">
        <f t="shared" si="32"/>
        <v>8</v>
      </c>
      <c r="AN78" s="93">
        <f t="shared" si="33"/>
        <v>1</v>
      </c>
      <c r="AO78" s="93">
        <f t="shared" si="34"/>
        <v>0</v>
      </c>
    </row>
    <row r="79" spans="1:41" ht="12.75" customHeight="1" x14ac:dyDescent="0.25">
      <c r="A79" s="89">
        <v>2019</v>
      </c>
      <c r="B79" s="89">
        <v>123569</v>
      </c>
      <c r="C79" s="89" t="s">
        <v>810</v>
      </c>
      <c r="D79" s="89" t="s">
        <v>824</v>
      </c>
      <c r="E79" s="89" t="s">
        <v>976</v>
      </c>
      <c r="F79" s="89" t="s">
        <v>977</v>
      </c>
      <c r="G79" s="93">
        <f t="shared" si="0"/>
        <v>8</v>
      </c>
      <c r="H79" s="93">
        <f t="shared" si="1"/>
        <v>1</v>
      </c>
      <c r="I79" s="93">
        <f t="shared" si="2"/>
        <v>0</v>
      </c>
      <c r="J79" s="93">
        <f t="shared" si="3"/>
        <v>1</v>
      </c>
      <c r="K79" s="93">
        <f t="shared" si="4"/>
        <v>0</v>
      </c>
      <c r="L79" s="93">
        <f t="shared" si="5"/>
        <v>1</v>
      </c>
      <c r="M79" s="93">
        <f t="shared" si="6"/>
        <v>1</v>
      </c>
      <c r="N79" s="93">
        <f t="shared" si="7"/>
        <v>0</v>
      </c>
      <c r="O79" s="93">
        <f t="shared" si="8"/>
        <v>8</v>
      </c>
      <c r="P79" s="93">
        <f t="shared" si="9"/>
        <v>0</v>
      </c>
      <c r="Q79" s="93">
        <f t="shared" si="10"/>
        <v>1</v>
      </c>
      <c r="R79" s="93">
        <f t="shared" si="11"/>
        <v>0</v>
      </c>
      <c r="S79" s="93">
        <f t="shared" si="12"/>
        <v>0</v>
      </c>
      <c r="T79" s="93">
        <f t="shared" si="13"/>
        <v>1</v>
      </c>
      <c r="U79" s="93">
        <f t="shared" si="14"/>
        <v>0</v>
      </c>
      <c r="V79" s="93">
        <f t="shared" si="15"/>
        <v>0</v>
      </c>
      <c r="W79" s="93">
        <f t="shared" si="16"/>
        <v>9</v>
      </c>
      <c r="X79" s="93">
        <f t="shared" si="17"/>
        <v>1</v>
      </c>
      <c r="Y79" s="93">
        <f t="shared" si="18"/>
        <v>1</v>
      </c>
      <c r="Z79" s="93">
        <f t="shared" si="19"/>
        <v>1</v>
      </c>
      <c r="AA79" s="93">
        <f t="shared" si="20"/>
        <v>8</v>
      </c>
      <c r="AB79" s="93">
        <f t="shared" si="21"/>
        <v>9</v>
      </c>
      <c r="AC79" s="93">
        <f t="shared" si="22"/>
        <v>0</v>
      </c>
      <c r="AD79" s="93">
        <f t="shared" si="23"/>
        <v>0</v>
      </c>
      <c r="AE79" s="93">
        <f t="shared" si="24"/>
        <v>9</v>
      </c>
      <c r="AF79" s="93">
        <f t="shared" si="25"/>
        <v>0</v>
      </c>
      <c r="AG79" s="93">
        <f t="shared" si="26"/>
        <v>1</v>
      </c>
      <c r="AH79" s="93">
        <f t="shared" si="27"/>
        <v>8</v>
      </c>
      <c r="AI79" s="93">
        <f t="shared" si="28"/>
        <v>0</v>
      </c>
      <c r="AJ79" s="93">
        <f t="shared" si="29"/>
        <v>0</v>
      </c>
      <c r="AK79" s="93">
        <f t="shared" si="30"/>
        <v>1</v>
      </c>
      <c r="AL79" s="93">
        <f t="shared" si="31"/>
        <v>1</v>
      </c>
      <c r="AM79" s="93">
        <f t="shared" si="32"/>
        <v>0</v>
      </c>
      <c r="AN79" s="93">
        <f t="shared" si="33"/>
        <v>9</v>
      </c>
      <c r="AO79" s="93">
        <f t="shared" si="34"/>
        <v>0</v>
      </c>
    </row>
    <row r="80" spans="1:41" ht="12.75" customHeight="1" x14ac:dyDescent="0.25">
      <c r="A80" s="89">
        <v>2019</v>
      </c>
      <c r="B80" s="89">
        <v>1181815</v>
      </c>
      <c r="C80" s="89" t="s">
        <v>810</v>
      </c>
      <c r="D80" s="89" t="s">
        <v>824</v>
      </c>
      <c r="E80" s="89" t="s">
        <v>978</v>
      </c>
      <c r="F80" s="89" t="s">
        <v>979</v>
      </c>
      <c r="G80" s="93">
        <f t="shared" si="0"/>
        <v>8</v>
      </c>
      <c r="H80" s="93">
        <f t="shared" si="1"/>
        <v>1</v>
      </c>
      <c r="I80" s="93">
        <f t="shared" si="2"/>
        <v>1</v>
      </c>
      <c r="J80" s="93">
        <f t="shared" si="3"/>
        <v>1</v>
      </c>
      <c r="K80" s="93">
        <f t="shared" si="4"/>
        <v>1</v>
      </c>
      <c r="L80" s="93">
        <f t="shared" si="5"/>
        <v>1</v>
      </c>
      <c r="M80" s="93">
        <f t="shared" si="6"/>
        <v>1</v>
      </c>
      <c r="N80" s="93">
        <f t="shared" si="7"/>
        <v>0</v>
      </c>
      <c r="O80" s="93">
        <f t="shared" si="8"/>
        <v>8</v>
      </c>
      <c r="P80" s="93">
        <f t="shared" si="9"/>
        <v>0</v>
      </c>
      <c r="Q80" s="93">
        <f t="shared" si="10"/>
        <v>1</v>
      </c>
      <c r="R80" s="93">
        <f t="shared" si="11"/>
        <v>1</v>
      </c>
      <c r="S80" s="93">
        <f t="shared" si="12"/>
        <v>0</v>
      </c>
      <c r="T80" s="93">
        <f t="shared" si="13"/>
        <v>0</v>
      </c>
      <c r="U80" s="93">
        <f t="shared" si="14"/>
        <v>0</v>
      </c>
      <c r="V80" s="93">
        <f t="shared" si="15"/>
        <v>0</v>
      </c>
      <c r="W80" s="93">
        <f t="shared" si="16"/>
        <v>9</v>
      </c>
      <c r="X80" s="93">
        <f t="shared" si="17"/>
        <v>0</v>
      </c>
      <c r="Y80" s="93">
        <f t="shared" si="18"/>
        <v>1</v>
      </c>
      <c r="Z80" s="93">
        <f t="shared" si="19"/>
        <v>0</v>
      </c>
      <c r="AA80" s="93">
        <f t="shared" si="20"/>
        <v>8</v>
      </c>
      <c r="AB80" s="93">
        <f t="shared" si="21"/>
        <v>9</v>
      </c>
      <c r="AC80" s="93">
        <f t="shared" si="22"/>
        <v>0</v>
      </c>
      <c r="AD80" s="93">
        <f t="shared" si="23"/>
        <v>1</v>
      </c>
      <c r="AE80" s="93">
        <f t="shared" si="24"/>
        <v>9</v>
      </c>
      <c r="AF80" s="93">
        <f t="shared" si="25"/>
        <v>1</v>
      </c>
      <c r="AG80" s="93">
        <f t="shared" si="26"/>
        <v>0</v>
      </c>
      <c r="AH80" s="93">
        <f t="shared" si="27"/>
        <v>8</v>
      </c>
      <c r="AI80" s="93">
        <f t="shared" si="28"/>
        <v>1</v>
      </c>
      <c r="AJ80" s="93">
        <f t="shared" si="29"/>
        <v>0</v>
      </c>
      <c r="AK80" s="93">
        <f t="shared" si="30"/>
        <v>1</v>
      </c>
      <c r="AL80" s="93">
        <f t="shared" si="31"/>
        <v>0</v>
      </c>
      <c r="AM80" s="93">
        <f t="shared" si="32"/>
        <v>0</v>
      </c>
      <c r="AN80" s="93">
        <f t="shared" si="33"/>
        <v>9</v>
      </c>
      <c r="AO80" s="93">
        <f t="shared" si="34"/>
        <v>0</v>
      </c>
    </row>
    <row r="81" spans="1:41" ht="12.75" customHeight="1" x14ac:dyDescent="0.25">
      <c r="A81" s="89">
        <v>2019</v>
      </c>
      <c r="B81" s="89">
        <v>1117583</v>
      </c>
      <c r="C81" s="89" t="s">
        <v>810</v>
      </c>
      <c r="D81" s="89" t="s">
        <v>811</v>
      </c>
      <c r="E81" s="89" t="s">
        <v>980</v>
      </c>
      <c r="F81" s="89" t="s">
        <v>981</v>
      </c>
      <c r="G81" s="93">
        <f t="shared" si="0"/>
        <v>8</v>
      </c>
      <c r="H81" s="93">
        <f t="shared" si="1"/>
        <v>1</v>
      </c>
      <c r="I81" s="93">
        <f t="shared" si="2"/>
        <v>0</v>
      </c>
      <c r="J81" s="93">
        <f t="shared" si="3"/>
        <v>0</v>
      </c>
      <c r="K81" s="93">
        <f t="shared" si="4"/>
        <v>0</v>
      </c>
      <c r="L81" s="93">
        <f t="shared" si="5"/>
        <v>0</v>
      </c>
      <c r="M81" s="93">
        <f t="shared" si="6"/>
        <v>1</v>
      </c>
      <c r="N81" s="93">
        <f t="shared" si="7"/>
        <v>0</v>
      </c>
      <c r="O81" s="93">
        <f t="shared" si="8"/>
        <v>8</v>
      </c>
      <c r="P81" s="93">
        <f t="shared" si="9"/>
        <v>0</v>
      </c>
      <c r="Q81" s="93">
        <f t="shared" si="10"/>
        <v>1</v>
      </c>
      <c r="R81" s="93">
        <f t="shared" si="11"/>
        <v>8</v>
      </c>
      <c r="S81" s="93">
        <f t="shared" si="12"/>
        <v>0</v>
      </c>
      <c r="T81" s="93">
        <f t="shared" si="13"/>
        <v>0</v>
      </c>
      <c r="U81" s="93">
        <f t="shared" si="14"/>
        <v>1</v>
      </c>
      <c r="V81" s="93">
        <f t="shared" si="15"/>
        <v>1</v>
      </c>
      <c r="W81" s="93">
        <f t="shared" si="16"/>
        <v>0</v>
      </c>
      <c r="X81" s="93">
        <f t="shared" si="17"/>
        <v>1</v>
      </c>
      <c r="Y81" s="93">
        <f t="shared" si="18"/>
        <v>0</v>
      </c>
      <c r="Z81" s="93">
        <f t="shared" si="19"/>
        <v>0</v>
      </c>
      <c r="AA81" s="93">
        <f t="shared" si="20"/>
        <v>1</v>
      </c>
      <c r="AB81" s="93">
        <f t="shared" si="21"/>
        <v>1</v>
      </c>
      <c r="AC81" s="93">
        <f t="shared" si="22"/>
        <v>8</v>
      </c>
      <c r="AD81" s="93">
        <f t="shared" si="23"/>
        <v>9</v>
      </c>
      <c r="AE81" s="93">
        <f t="shared" si="24"/>
        <v>1</v>
      </c>
      <c r="AF81" s="93">
        <f t="shared" si="25"/>
        <v>0</v>
      </c>
      <c r="AG81" s="93">
        <f t="shared" si="26"/>
        <v>0</v>
      </c>
      <c r="AH81" s="93">
        <f t="shared" si="27"/>
        <v>0</v>
      </c>
      <c r="AI81" s="93">
        <f t="shared" si="28"/>
        <v>0</v>
      </c>
      <c r="AJ81" s="93">
        <f t="shared" si="29"/>
        <v>0</v>
      </c>
      <c r="AK81" s="93">
        <f t="shared" si="30"/>
        <v>0</v>
      </c>
      <c r="AL81" s="93">
        <f t="shared" si="31"/>
        <v>1</v>
      </c>
      <c r="AM81" s="93">
        <f t="shared" si="32"/>
        <v>9</v>
      </c>
      <c r="AN81" s="93">
        <f t="shared" si="33"/>
        <v>1</v>
      </c>
      <c r="AO81" s="93">
        <f t="shared" si="34"/>
        <v>1</v>
      </c>
    </row>
    <row r="82" spans="1:41" ht="12.75" customHeight="1" x14ac:dyDescent="0.25">
      <c r="A82" s="89">
        <v>2019</v>
      </c>
      <c r="B82" s="89">
        <v>123569</v>
      </c>
      <c r="C82" s="89" t="s">
        <v>810</v>
      </c>
      <c r="D82" s="89" t="s">
        <v>824</v>
      </c>
      <c r="E82" s="89" t="s">
        <v>937</v>
      </c>
      <c r="F82" s="89" t="s">
        <v>982</v>
      </c>
      <c r="G82" s="93">
        <f t="shared" si="0"/>
        <v>8</v>
      </c>
      <c r="H82" s="93">
        <f t="shared" si="1"/>
        <v>1</v>
      </c>
      <c r="I82" s="93">
        <f t="shared" si="2"/>
        <v>1</v>
      </c>
      <c r="J82" s="93">
        <f t="shared" si="3"/>
        <v>1</v>
      </c>
      <c r="K82" s="93">
        <f t="shared" si="4"/>
        <v>0</v>
      </c>
      <c r="L82" s="93">
        <f t="shared" si="5"/>
        <v>1</v>
      </c>
      <c r="M82" s="93">
        <f t="shared" si="6"/>
        <v>1</v>
      </c>
      <c r="N82" s="93">
        <f t="shared" si="7"/>
        <v>1</v>
      </c>
      <c r="O82" s="93">
        <f t="shared" si="8"/>
        <v>8</v>
      </c>
      <c r="P82" s="93">
        <f t="shared" si="9"/>
        <v>0</v>
      </c>
      <c r="Q82" s="93">
        <f t="shared" si="10"/>
        <v>1</v>
      </c>
      <c r="R82" s="93">
        <f t="shared" si="11"/>
        <v>1</v>
      </c>
      <c r="S82" s="93">
        <f t="shared" si="12"/>
        <v>0</v>
      </c>
      <c r="T82" s="93">
        <f t="shared" si="13"/>
        <v>0</v>
      </c>
      <c r="U82" s="93">
        <f t="shared" si="14"/>
        <v>0</v>
      </c>
      <c r="V82" s="93">
        <f t="shared" si="15"/>
        <v>0</v>
      </c>
      <c r="W82" s="93">
        <f t="shared" si="16"/>
        <v>9</v>
      </c>
      <c r="X82" s="93">
        <f t="shared" si="17"/>
        <v>0</v>
      </c>
      <c r="Y82" s="93">
        <f t="shared" si="18"/>
        <v>0</v>
      </c>
      <c r="Z82" s="93">
        <f t="shared" si="19"/>
        <v>0</v>
      </c>
      <c r="AA82" s="93">
        <f t="shared" si="20"/>
        <v>8</v>
      </c>
      <c r="AB82" s="93">
        <f t="shared" si="21"/>
        <v>9</v>
      </c>
      <c r="AC82" s="93">
        <f t="shared" si="22"/>
        <v>0</v>
      </c>
      <c r="AD82" s="93">
        <f t="shared" si="23"/>
        <v>0</v>
      </c>
      <c r="AE82" s="93">
        <f t="shared" si="24"/>
        <v>9</v>
      </c>
      <c r="AF82" s="93">
        <f t="shared" si="25"/>
        <v>0</v>
      </c>
      <c r="AG82" s="93">
        <f t="shared" si="26"/>
        <v>0</v>
      </c>
      <c r="AH82" s="93">
        <f t="shared" si="27"/>
        <v>8</v>
      </c>
      <c r="AI82" s="93">
        <f t="shared" si="28"/>
        <v>1</v>
      </c>
      <c r="AJ82" s="93">
        <f t="shared" si="29"/>
        <v>0</v>
      </c>
      <c r="AK82" s="93">
        <f t="shared" si="30"/>
        <v>0</v>
      </c>
      <c r="AL82" s="93">
        <f t="shared" si="31"/>
        <v>1</v>
      </c>
      <c r="AM82" s="93">
        <f t="shared" si="32"/>
        <v>1</v>
      </c>
      <c r="AN82" s="93">
        <f t="shared" si="33"/>
        <v>9</v>
      </c>
      <c r="AO82" s="93">
        <f t="shared" si="34"/>
        <v>1</v>
      </c>
    </row>
    <row r="83" spans="1:41" ht="12.75" customHeight="1" x14ac:dyDescent="0.25">
      <c r="A83" s="89">
        <v>2019</v>
      </c>
      <c r="B83" s="89">
        <v>123569</v>
      </c>
      <c r="C83" s="89" t="s">
        <v>810</v>
      </c>
      <c r="D83" s="89" t="s">
        <v>824</v>
      </c>
      <c r="E83" s="89" t="s">
        <v>983</v>
      </c>
      <c r="F83" s="89" t="s">
        <v>984</v>
      </c>
      <c r="G83" s="93">
        <f t="shared" si="0"/>
        <v>8</v>
      </c>
      <c r="H83" s="93">
        <f t="shared" si="1"/>
        <v>1</v>
      </c>
      <c r="I83" s="93">
        <f t="shared" si="2"/>
        <v>1</v>
      </c>
      <c r="J83" s="93">
        <f t="shared" si="3"/>
        <v>0</v>
      </c>
      <c r="K83" s="93">
        <f t="shared" si="4"/>
        <v>0</v>
      </c>
      <c r="L83" s="93">
        <f t="shared" si="5"/>
        <v>1</v>
      </c>
      <c r="M83" s="93">
        <f t="shared" si="6"/>
        <v>1</v>
      </c>
      <c r="N83" s="93">
        <f t="shared" si="7"/>
        <v>0</v>
      </c>
      <c r="O83" s="93">
        <f t="shared" si="8"/>
        <v>8</v>
      </c>
      <c r="P83" s="93">
        <f t="shared" si="9"/>
        <v>1</v>
      </c>
      <c r="Q83" s="93">
        <f t="shared" si="10"/>
        <v>0</v>
      </c>
      <c r="R83" s="93">
        <f t="shared" si="11"/>
        <v>1</v>
      </c>
      <c r="S83" s="93">
        <f t="shared" si="12"/>
        <v>0</v>
      </c>
      <c r="T83" s="93">
        <f t="shared" si="13"/>
        <v>0</v>
      </c>
      <c r="U83" s="93">
        <f t="shared" si="14"/>
        <v>0</v>
      </c>
      <c r="V83" s="93">
        <f t="shared" si="15"/>
        <v>0</v>
      </c>
      <c r="W83" s="93">
        <f t="shared" si="16"/>
        <v>9</v>
      </c>
      <c r="X83" s="93">
        <f t="shared" si="17"/>
        <v>1</v>
      </c>
      <c r="Y83" s="93">
        <f t="shared" si="18"/>
        <v>1</v>
      </c>
      <c r="Z83" s="93">
        <f t="shared" si="19"/>
        <v>1</v>
      </c>
      <c r="AA83" s="93">
        <f t="shared" si="20"/>
        <v>8</v>
      </c>
      <c r="AB83" s="93">
        <f t="shared" si="21"/>
        <v>9</v>
      </c>
      <c r="AC83" s="93">
        <f t="shared" si="22"/>
        <v>0</v>
      </c>
      <c r="AD83" s="93">
        <f t="shared" si="23"/>
        <v>0</v>
      </c>
      <c r="AE83" s="93">
        <f t="shared" si="24"/>
        <v>9</v>
      </c>
      <c r="AF83" s="93">
        <f t="shared" si="25"/>
        <v>0</v>
      </c>
      <c r="AG83" s="93">
        <f t="shared" si="26"/>
        <v>1</v>
      </c>
      <c r="AH83" s="93">
        <f t="shared" si="27"/>
        <v>8</v>
      </c>
      <c r="AI83" s="93">
        <f t="shared" si="28"/>
        <v>1</v>
      </c>
      <c r="AJ83" s="93">
        <f t="shared" si="29"/>
        <v>0</v>
      </c>
      <c r="AK83" s="93">
        <f t="shared" si="30"/>
        <v>0</v>
      </c>
      <c r="AL83" s="93">
        <f t="shared" si="31"/>
        <v>0</v>
      </c>
      <c r="AM83" s="93">
        <f t="shared" si="32"/>
        <v>1</v>
      </c>
      <c r="AN83" s="93">
        <f t="shared" si="33"/>
        <v>9</v>
      </c>
      <c r="AO83" s="93">
        <f t="shared" si="34"/>
        <v>0</v>
      </c>
    </row>
    <row r="84" spans="1:41" ht="12.75" customHeight="1" x14ac:dyDescent="0.25">
      <c r="A84" s="89">
        <v>2019</v>
      </c>
      <c r="B84" s="89">
        <v>121884</v>
      </c>
      <c r="C84" s="89" t="s">
        <v>810</v>
      </c>
      <c r="D84" s="89" t="s">
        <v>851</v>
      </c>
      <c r="E84" s="89" t="s">
        <v>985</v>
      </c>
      <c r="F84" s="89" t="s">
        <v>986</v>
      </c>
      <c r="G84" s="93">
        <f t="shared" si="0"/>
        <v>8</v>
      </c>
      <c r="H84" s="93">
        <f t="shared" si="1"/>
        <v>0</v>
      </c>
      <c r="I84" s="93">
        <f t="shared" si="2"/>
        <v>1</v>
      </c>
      <c r="J84" s="93">
        <f t="shared" si="3"/>
        <v>1</v>
      </c>
      <c r="K84" s="93">
        <f t="shared" si="4"/>
        <v>0</v>
      </c>
      <c r="L84" s="93">
        <f t="shared" si="5"/>
        <v>1</v>
      </c>
      <c r="M84" s="93">
        <f t="shared" si="6"/>
        <v>0</v>
      </c>
      <c r="N84" s="93">
        <f t="shared" si="7"/>
        <v>1</v>
      </c>
      <c r="O84" s="93">
        <f t="shared" si="8"/>
        <v>0</v>
      </c>
      <c r="P84" s="93">
        <f t="shared" si="9"/>
        <v>1</v>
      </c>
      <c r="Q84" s="93">
        <f t="shared" si="10"/>
        <v>1</v>
      </c>
      <c r="R84" s="93">
        <f t="shared" si="11"/>
        <v>1</v>
      </c>
      <c r="S84" s="93">
        <f t="shared" si="12"/>
        <v>1</v>
      </c>
      <c r="T84" s="93">
        <f t="shared" si="13"/>
        <v>0</v>
      </c>
      <c r="U84" s="93">
        <f t="shared" si="14"/>
        <v>0</v>
      </c>
      <c r="V84" s="93">
        <f t="shared" si="15"/>
        <v>1</v>
      </c>
      <c r="W84" s="93">
        <f t="shared" si="16"/>
        <v>0</v>
      </c>
      <c r="X84" s="93">
        <f t="shared" si="17"/>
        <v>0</v>
      </c>
      <c r="Y84" s="93">
        <f t="shared" si="18"/>
        <v>1</v>
      </c>
      <c r="Z84" s="93">
        <f t="shared" si="19"/>
        <v>0</v>
      </c>
      <c r="AA84" s="93">
        <f t="shared" si="20"/>
        <v>0</v>
      </c>
      <c r="AB84" s="93">
        <f t="shared" si="21"/>
        <v>1</v>
      </c>
      <c r="AC84" s="93">
        <f t="shared" si="22"/>
        <v>0</v>
      </c>
      <c r="AD84" s="93">
        <f t="shared" si="23"/>
        <v>8</v>
      </c>
      <c r="AE84" s="93">
        <f t="shared" si="24"/>
        <v>1</v>
      </c>
      <c r="AF84" s="93">
        <f t="shared" si="25"/>
        <v>0</v>
      </c>
      <c r="AG84" s="93">
        <f t="shared" si="26"/>
        <v>0</v>
      </c>
      <c r="AH84" s="93">
        <f t="shared" si="27"/>
        <v>9</v>
      </c>
      <c r="AI84" s="93">
        <f t="shared" si="28"/>
        <v>0</v>
      </c>
      <c r="AJ84" s="93">
        <f t="shared" si="29"/>
        <v>9</v>
      </c>
      <c r="AK84" s="93">
        <f t="shared" si="30"/>
        <v>1</v>
      </c>
      <c r="AL84" s="93">
        <f t="shared" si="31"/>
        <v>0</v>
      </c>
      <c r="AM84" s="93">
        <f t="shared" si="32"/>
        <v>0</v>
      </c>
      <c r="AN84" s="93">
        <f t="shared" si="33"/>
        <v>1</v>
      </c>
      <c r="AO84" s="93">
        <f t="shared" si="34"/>
        <v>9</v>
      </c>
    </row>
    <row r="85" spans="1:41" ht="12.75" customHeight="1" x14ac:dyDescent="0.25">
      <c r="A85" s="89">
        <v>2019</v>
      </c>
      <c r="B85" s="89">
        <v>88399</v>
      </c>
      <c r="C85" s="89" t="s">
        <v>810</v>
      </c>
      <c r="D85" s="89" t="s">
        <v>820</v>
      </c>
      <c r="E85" s="89" t="s">
        <v>987</v>
      </c>
      <c r="F85" s="89" t="s">
        <v>988</v>
      </c>
      <c r="G85" s="93">
        <f t="shared" si="0"/>
        <v>8</v>
      </c>
      <c r="H85" s="93">
        <f t="shared" si="1"/>
        <v>1</v>
      </c>
      <c r="I85" s="93">
        <f t="shared" si="2"/>
        <v>1</v>
      </c>
      <c r="J85" s="93">
        <f t="shared" si="3"/>
        <v>0</v>
      </c>
      <c r="K85" s="93">
        <f t="shared" si="4"/>
        <v>0</v>
      </c>
      <c r="L85" s="93">
        <f t="shared" si="5"/>
        <v>0</v>
      </c>
      <c r="M85" s="93">
        <f t="shared" si="6"/>
        <v>1</v>
      </c>
      <c r="N85" s="93">
        <f t="shared" si="7"/>
        <v>1</v>
      </c>
      <c r="O85" s="93">
        <f t="shared" si="8"/>
        <v>8</v>
      </c>
      <c r="P85" s="93">
        <f t="shared" si="9"/>
        <v>0</v>
      </c>
      <c r="Q85" s="93">
        <f t="shared" si="10"/>
        <v>9</v>
      </c>
      <c r="R85" s="93">
        <f t="shared" si="11"/>
        <v>0</v>
      </c>
      <c r="S85" s="93">
        <f t="shared" si="12"/>
        <v>1</v>
      </c>
      <c r="T85" s="93">
        <f t="shared" si="13"/>
        <v>0</v>
      </c>
      <c r="U85" s="93">
        <f t="shared" si="14"/>
        <v>1</v>
      </c>
      <c r="V85" s="93">
        <f t="shared" si="15"/>
        <v>9</v>
      </c>
      <c r="W85" s="93">
        <f t="shared" si="16"/>
        <v>1</v>
      </c>
      <c r="X85" s="93">
        <f t="shared" si="17"/>
        <v>0</v>
      </c>
      <c r="Y85" s="93">
        <f t="shared" si="18"/>
        <v>0</v>
      </c>
      <c r="Z85" s="93">
        <f t="shared" si="19"/>
        <v>0</v>
      </c>
      <c r="AA85" s="93">
        <f t="shared" si="20"/>
        <v>1</v>
      </c>
      <c r="AB85" s="93">
        <f t="shared" si="21"/>
        <v>8</v>
      </c>
      <c r="AC85" s="93">
        <f t="shared" si="22"/>
        <v>0</v>
      </c>
      <c r="AD85" s="93">
        <f t="shared" si="23"/>
        <v>0</v>
      </c>
      <c r="AE85" s="93">
        <f t="shared" si="24"/>
        <v>8</v>
      </c>
      <c r="AF85" s="93">
        <f t="shared" si="25"/>
        <v>0</v>
      </c>
      <c r="AG85" s="93">
        <f t="shared" si="26"/>
        <v>1</v>
      </c>
      <c r="AH85" s="93">
        <f t="shared" si="27"/>
        <v>8</v>
      </c>
      <c r="AI85" s="93">
        <f t="shared" si="28"/>
        <v>0</v>
      </c>
      <c r="AJ85" s="93">
        <f t="shared" si="29"/>
        <v>0</v>
      </c>
      <c r="AK85" s="93">
        <f t="shared" si="30"/>
        <v>9</v>
      </c>
      <c r="AL85" s="93">
        <f t="shared" si="31"/>
        <v>0</v>
      </c>
      <c r="AM85" s="93">
        <f t="shared" si="32"/>
        <v>8</v>
      </c>
      <c r="AN85" s="93">
        <f t="shared" si="33"/>
        <v>1</v>
      </c>
      <c r="AO85" s="93">
        <f t="shared" si="34"/>
        <v>1</v>
      </c>
    </row>
    <row r="86" spans="1:41" ht="12.75" customHeight="1" x14ac:dyDescent="0.25">
      <c r="A86" s="89">
        <v>2019</v>
      </c>
      <c r="B86" s="89">
        <v>88399</v>
      </c>
      <c r="C86" s="89" t="s">
        <v>810</v>
      </c>
      <c r="D86" s="89" t="s">
        <v>820</v>
      </c>
      <c r="E86" s="89" t="s">
        <v>989</v>
      </c>
      <c r="F86" s="89" t="s">
        <v>990</v>
      </c>
      <c r="G86" s="93">
        <f t="shared" si="0"/>
        <v>8</v>
      </c>
      <c r="H86" s="93">
        <f t="shared" si="1"/>
        <v>1</v>
      </c>
      <c r="I86" s="93">
        <f t="shared" si="2"/>
        <v>1</v>
      </c>
      <c r="J86" s="93">
        <f t="shared" si="3"/>
        <v>1</v>
      </c>
      <c r="K86" s="93">
        <f t="shared" si="4"/>
        <v>1</v>
      </c>
      <c r="L86" s="93">
        <f t="shared" si="5"/>
        <v>0</v>
      </c>
      <c r="M86" s="93">
        <f t="shared" si="6"/>
        <v>1</v>
      </c>
      <c r="N86" s="93">
        <f t="shared" si="7"/>
        <v>1</v>
      </c>
      <c r="O86" s="93">
        <f t="shared" si="8"/>
        <v>8</v>
      </c>
      <c r="P86" s="93">
        <f t="shared" si="9"/>
        <v>0</v>
      </c>
      <c r="Q86" s="93">
        <f t="shared" si="10"/>
        <v>9</v>
      </c>
      <c r="R86" s="93">
        <f t="shared" si="11"/>
        <v>0</v>
      </c>
      <c r="S86" s="93">
        <f t="shared" si="12"/>
        <v>0</v>
      </c>
      <c r="T86" s="93">
        <f t="shared" si="13"/>
        <v>1</v>
      </c>
      <c r="U86" s="93">
        <f t="shared" si="14"/>
        <v>1</v>
      </c>
      <c r="V86" s="93">
        <f t="shared" si="15"/>
        <v>9</v>
      </c>
      <c r="W86" s="93">
        <f t="shared" si="16"/>
        <v>0</v>
      </c>
      <c r="X86" s="93">
        <f t="shared" si="17"/>
        <v>1</v>
      </c>
      <c r="Y86" s="93">
        <f t="shared" si="18"/>
        <v>1</v>
      </c>
      <c r="Z86" s="93">
        <f t="shared" si="19"/>
        <v>0</v>
      </c>
      <c r="AA86" s="93">
        <f t="shared" si="20"/>
        <v>0</v>
      </c>
      <c r="AB86" s="93">
        <f t="shared" si="21"/>
        <v>8</v>
      </c>
      <c r="AC86" s="93">
        <f t="shared" si="22"/>
        <v>0</v>
      </c>
      <c r="AD86" s="93">
        <f t="shared" si="23"/>
        <v>0</v>
      </c>
      <c r="AE86" s="93">
        <f t="shared" si="24"/>
        <v>8</v>
      </c>
      <c r="AF86" s="93">
        <f t="shared" si="25"/>
        <v>0</v>
      </c>
      <c r="AG86" s="93">
        <f t="shared" si="26"/>
        <v>1</v>
      </c>
      <c r="AH86" s="93">
        <f t="shared" si="27"/>
        <v>8</v>
      </c>
      <c r="AI86" s="93">
        <f t="shared" si="28"/>
        <v>1</v>
      </c>
      <c r="AJ86" s="93">
        <f t="shared" si="29"/>
        <v>1</v>
      </c>
      <c r="AK86" s="93">
        <f t="shared" si="30"/>
        <v>9</v>
      </c>
      <c r="AL86" s="93">
        <f t="shared" si="31"/>
        <v>0</v>
      </c>
      <c r="AM86" s="93">
        <f t="shared" si="32"/>
        <v>8</v>
      </c>
      <c r="AN86" s="93">
        <f t="shared" si="33"/>
        <v>0</v>
      </c>
      <c r="AO86" s="93">
        <f t="shared" si="34"/>
        <v>0</v>
      </c>
    </row>
    <row r="87" spans="1:41" ht="12.75" customHeight="1" x14ac:dyDescent="0.25">
      <c r="A87" s="89">
        <v>2019</v>
      </c>
      <c r="B87" s="89">
        <v>121880</v>
      </c>
      <c r="C87" s="89" t="s">
        <v>810</v>
      </c>
      <c r="D87" s="89" t="s">
        <v>814</v>
      </c>
      <c r="E87" s="89" t="s">
        <v>991</v>
      </c>
      <c r="F87" s="89" t="s">
        <v>992</v>
      </c>
      <c r="G87" s="93">
        <f t="shared" si="0"/>
        <v>8</v>
      </c>
      <c r="H87" s="93">
        <f t="shared" si="1"/>
        <v>1</v>
      </c>
      <c r="I87" s="93">
        <f t="shared" si="2"/>
        <v>1</v>
      </c>
      <c r="J87" s="93">
        <f t="shared" si="3"/>
        <v>1</v>
      </c>
      <c r="K87" s="93">
        <f t="shared" si="4"/>
        <v>0</v>
      </c>
      <c r="L87" s="93">
        <f t="shared" si="5"/>
        <v>0</v>
      </c>
      <c r="M87" s="93">
        <f t="shared" si="6"/>
        <v>1</v>
      </c>
      <c r="N87" s="93">
        <f t="shared" si="7"/>
        <v>1</v>
      </c>
      <c r="O87" s="93">
        <f t="shared" si="8"/>
        <v>0</v>
      </c>
      <c r="P87" s="93">
        <f t="shared" si="9"/>
        <v>9</v>
      </c>
      <c r="Q87" s="93">
        <f t="shared" si="10"/>
        <v>0</v>
      </c>
      <c r="R87" s="93">
        <f t="shared" si="11"/>
        <v>1</v>
      </c>
      <c r="S87" s="93">
        <f t="shared" si="12"/>
        <v>9</v>
      </c>
      <c r="T87" s="93">
        <f t="shared" si="13"/>
        <v>0</v>
      </c>
      <c r="U87" s="93">
        <f t="shared" si="14"/>
        <v>0</v>
      </c>
      <c r="V87" s="93">
        <f t="shared" si="15"/>
        <v>9</v>
      </c>
      <c r="W87" s="93">
        <f t="shared" si="16"/>
        <v>1</v>
      </c>
      <c r="X87" s="93">
        <f t="shared" si="17"/>
        <v>0</v>
      </c>
      <c r="Y87" s="93">
        <f t="shared" si="18"/>
        <v>0</v>
      </c>
      <c r="Z87" s="93">
        <f t="shared" si="19"/>
        <v>0</v>
      </c>
      <c r="AA87" s="93">
        <f t="shared" si="20"/>
        <v>1</v>
      </c>
      <c r="AB87" s="93">
        <f t="shared" si="21"/>
        <v>0</v>
      </c>
      <c r="AC87" s="93">
        <f t="shared" si="22"/>
        <v>0</v>
      </c>
      <c r="AD87" s="93">
        <f t="shared" si="23"/>
        <v>1</v>
      </c>
      <c r="AE87" s="93">
        <f t="shared" si="24"/>
        <v>0</v>
      </c>
      <c r="AF87" s="93">
        <f t="shared" si="25"/>
        <v>0</v>
      </c>
      <c r="AG87" s="93">
        <f t="shared" si="26"/>
        <v>0</v>
      </c>
      <c r="AH87" s="93">
        <f t="shared" si="27"/>
        <v>0</v>
      </c>
      <c r="AI87" s="93">
        <f t="shared" si="28"/>
        <v>1</v>
      </c>
      <c r="AJ87" s="93">
        <f t="shared" si="29"/>
        <v>1</v>
      </c>
      <c r="AK87" s="93">
        <f t="shared" si="30"/>
        <v>0</v>
      </c>
      <c r="AL87" s="93">
        <f t="shared" si="31"/>
        <v>9</v>
      </c>
      <c r="AM87" s="93">
        <f t="shared" si="32"/>
        <v>1</v>
      </c>
      <c r="AN87" s="93">
        <f t="shared" si="33"/>
        <v>1</v>
      </c>
      <c r="AO87" s="93">
        <f t="shared" si="34"/>
        <v>0</v>
      </c>
    </row>
    <row r="88" spans="1:41" ht="12.75" customHeight="1" x14ac:dyDescent="0.25">
      <c r="A88" s="89">
        <v>2019</v>
      </c>
      <c r="B88" s="89">
        <v>88399</v>
      </c>
      <c r="C88" s="89" t="s">
        <v>810</v>
      </c>
      <c r="D88" s="89" t="s">
        <v>820</v>
      </c>
      <c r="E88" s="89" t="s">
        <v>993</v>
      </c>
      <c r="F88" s="89" t="s">
        <v>994</v>
      </c>
      <c r="G88" s="93">
        <f t="shared" si="0"/>
        <v>8</v>
      </c>
      <c r="H88" s="93">
        <f t="shared" si="1"/>
        <v>1</v>
      </c>
      <c r="I88" s="93">
        <f t="shared" si="2"/>
        <v>1</v>
      </c>
      <c r="J88" s="93">
        <f t="shared" si="3"/>
        <v>0</v>
      </c>
      <c r="K88" s="93">
        <f t="shared" si="4"/>
        <v>0</v>
      </c>
      <c r="L88" s="93">
        <f t="shared" si="5"/>
        <v>0</v>
      </c>
      <c r="M88" s="93">
        <f t="shared" si="6"/>
        <v>0</v>
      </c>
      <c r="N88" s="93">
        <f t="shared" si="7"/>
        <v>0</v>
      </c>
      <c r="O88" s="93">
        <f t="shared" si="8"/>
        <v>8</v>
      </c>
      <c r="P88" s="93">
        <f t="shared" si="9"/>
        <v>0</v>
      </c>
      <c r="Q88" s="93">
        <f t="shared" si="10"/>
        <v>9</v>
      </c>
      <c r="R88" s="93">
        <f t="shared" si="11"/>
        <v>0</v>
      </c>
      <c r="S88" s="93">
        <f t="shared" si="12"/>
        <v>1</v>
      </c>
      <c r="T88" s="93">
        <f t="shared" si="13"/>
        <v>1</v>
      </c>
      <c r="U88" s="93">
        <f t="shared" si="14"/>
        <v>0</v>
      </c>
      <c r="V88" s="93">
        <f t="shared" si="15"/>
        <v>9</v>
      </c>
      <c r="W88" s="93">
        <f t="shared" si="16"/>
        <v>0</v>
      </c>
      <c r="X88" s="93">
        <f t="shared" si="17"/>
        <v>1</v>
      </c>
      <c r="Y88" s="93">
        <f t="shared" si="18"/>
        <v>0</v>
      </c>
      <c r="Z88" s="93">
        <f t="shared" si="19"/>
        <v>0</v>
      </c>
      <c r="AA88" s="93">
        <f t="shared" si="20"/>
        <v>1</v>
      </c>
      <c r="AB88" s="93">
        <f t="shared" si="21"/>
        <v>8</v>
      </c>
      <c r="AC88" s="93">
        <f t="shared" si="22"/>
        <v>0</v>
      </c>
      <c r="AD88" s="93">
        <f t="shared" si="23"/>
        <v>0</v>
      </c>
      <c r="AE88" s="93">
        <f t="shared" si="24"/>
        <v>8</v>
      </c>
      <c r="AF88" s="93">
        <f t="shared" si="25"/>
        <v>0</v>
      </c>
      <c r="AG88" s="93">
        <f t="shared" si="26"/>
        <v>0</v>
      </c>
      <c r="AH88" s="93">
        <f t="shared" si="27"/>
        <v>8</v>
      </c>
      <c r="AI88" s="93">
        <f t="shared" si="28"/>
        <v>1</v>
      </c>
      <c r="AJ88" s="93">
        <f t="shared" si="29"/>
        <v>1</v>
      </c>
      <c r="AK88" s="93">
        <f t="shared" si="30"/>
        <v>9</v>
      </c>
      <c r="AL88" s="93">
        <f t="shared" si="31"/>
        <v>0</v>
      </c>
      <c r="AM88" s="93">
        <f t="shared" si="32"/>
        <v>8</v>
      </c>
      <c r="AN88" s="93">
        <f t="shared" si="33"/>
        <v>1</v>
      </c>
      <c r="AO88" s="93">
        <f t="shared" si="34"/>
        <v>1</v>
      </c>
    </row>
    <row r="89" spans="1:41" ht="12.75" customHeight="1" x14ac:dyDescent="0.25">
      <c r="A89" s="89">
        <v>2019</v>
      </c>
      <c r="B89" s="89">
        <v>123569</v>
      </c>
      <c r="C89" s="89" t="s">
        <v>810</v>
      </c>
      <c r="D89" s="89" t="s">
        <v>824</v>
      </c>
      <c r="E89" s="89" t="s">
        <v>995</v>
      </c>
      <c r="F89" s="89" t="s">
        <v>996</v>
      </c>
      <c r="G89" s="93">
        <f t="shared" si="0"/>
        <v>8</v>
      </c>
      <c r="H89" s="93">
        <f t="shared" si="1"/>
        <v>1</v>
      </c>
      <c r="I89" s="93">
        <f t="shared" si="2"/>
        <v>1</v>
      </c>
      <c r="J89" s="93">
        <f t="shared" si="3"/>
        <v>1</v>
      </c>
      <c r="K89" s="93">
        <f t="shared" si="4"/>
        <v>0</v>
      </c>
      <c r="L89" s="93">
        <f t="shared" si="5"/>
        <v>0</v>
      </c>
      <c r="M89" s="93">
        <f t="shared" si="6"/>
        <v>0</v>
      </c>
      <c r="N89" s="93">
        <f t="shared" si="7"/>
        <v>1</v>
      </c>
      <c r="O89" s="93">
        <f t="shared" si="8"/>
        <v>8</v>
      </c>
      <c r="P89" s="93">
        <f t="shared" si="9"/>
        <v>0</v>
      </c>
      <c r="Q89" s="93">
        <f t="shared" si="10"/>
        <v>1</v>
      </c>
      <c r="R89" s="93">
        <f t="shared" si="11"/>
        <v>0</v>
      </c>
      <c r="S89" s="93">
        <f t="shared" si="12"/>
        <v>0</v>
      </c>
      <c r="T89" s="93">
        <f t="shared" si="13"/>
        <v>0</v>
      </c>
      <c r="U89" s="93">
        <f t="shared" si="14"/>
        <v>0</v>
      </c>
      <c r="V89" s="93">
        <f t="shared" si="15"/>
        <v>0</v>
      </c>
      <c r="W89" s="93">
        <f t="shared" si="16"/>
        <v>9</v>
      </c>
      <c r="X89" s="93">
        <f t="shared" si="17"/>
        <v>1</v>
      </c>
      <c r="Y89" s="93">
        <f t="shared" si="18"/>
        <v>1</v>
      </c>
      <c r="Z89" s="93">
        <f t="shared" si="19"/>
        <v>0</v>
      </c>
      <c r="AA89" s="93">
        <f t="shared" si="20"/>
        <v>8</v>
      </c>
      <c r="AB89" s="93">
        <f t="shared" si="21"/>
        <v>9</v>
      </c>
      <c r="AC89" s="93">
        <f t="shared" si="22"/>
        <v>1</v>
      </c>
      <c r="AD89" s="93">
        <f t="shared" si="23"/>
        <v>0</v>
      </c>
      <c r="AE89" s="93">
        <f t="shared" si="24"/>
        <v>9</v>
      </c>
      <c r="AF89" s="93">
        <f t="shared" si="25"/>
        <v>0</v>
      </c>
      <c r="AG89" s="93">
        <f t="shared" si="26"/>
        <v>0</v>
      </c>
      <c r="AH89" s="93">
        <f t="shared" si="27"/>
        <v>8</v>
      </c>
      <c r="AI89" s="93">
        <f t="shared" si="28"/>
        <v>1</v>
      </c>
      <c r="AJ89" s="93">
        <f t="shared" si="29"/>
        <v>1</v>
      </c>
      <c r="AK89" s="93">
        <f t="shared" si="30"/>
        <v>1</v>
      </c>
      <c r="AL89" s="93">
        <f t="shared" si="31"/>
        <v>0</v>
      </c>
      <c r="AM89" s="93">
        <f t="shared" si="32"/>
        <v>1</v>
      </c>
      <c r="AN89" s="93">
        <f t="shared" si="33"/>
        <v>9</v>
      </c>
      <c r="AO89" s="93">
        <f t="shared" si="34"/>
        <v>0</v>
      </c>
    </row>
    <row r="90" spans="1:41" ht="12.75" customHeight="1" x14ac:dyDescent="0.25">
      <c r="A90" s="89">
        <v>2019</v>
      </c>
      <c r="B90" s="89">
        <v>1181815</v>
      </c>
      <c r="C90" s="89" t="s">
        <v>810</v>
      </c>
      <c r="D90" s="89" t="s">
        <v>824</v>
      </c>
      <c r="E90" s="89" t="s">
        <v>997</v>
      </c>
      <c r="F90" s="89" t="s">
        <v>998</v>
      </c>
      <c r="G90" s="93">
        <f t="shared" si="0"/>
        <v>8</v>
      </c>
      <c r="H90" s="93">
        <f t="shared" si="1"/>
        <v>1</v>
      </c>
      <c r="I90" s="93">
        <f t="shared" si="2"/>
        <v>0</v>
      </c>
      <c r="J90" s="93">
        <f t="shared" si="3"/>
        <v>1</v>
      </c>
      <c r="K90" s="93">
        <f t="shared" si="4"/>
        <v>0</v>
      </c>
      <c r="L90" s="93">
        <f t="shared" si="5"/>
        <v>1</v>
      </c>
      <c r="M90" s="93">
        <f t="shared" si="6"/>
        <v>1</v>
      </c>
      <c r="N90" s="93">
        <f t="shared" si="7"/>
        <v>0</v>
      </c>
      <c r="O90" s="93">
        <f t="shared" si="8"/>
        <v>8</v>
      </c>
      <c r="P90" s="93">
        <f t="shared" si="9"/>
        <v>0</v>
      </c>
      <c r="Q90" s="93">
        <f t="shared" si="10"/>
        <v>0</v>
      </c>
      <c r="R90" s="93">
        <f t="shared" si="11"/>
        <v>1</v>
      </c>
      <c r="S90" s="93">
        <f t="shared" si="12"/>
        <v>0</v>
      </c>
      <c r="T90" s="93">
        <f t="shared" si="13"/>
        <v>1</v>
      </c>
      <c r="U90" s="93">
        <f t="shared" si="14"/>
        <v>0</v>
      </c>
      <c r="V90" s="93">
        <f t="shared" si="15"/>
        <v>1</v>
      </c>
      <c r="W90" s="93">
        <f t="shared" si="16"/>
        <v>9</v>
      </c>
      <c r="X90" s="93">
        <f t="shared" si="17"/>
        <v>1</v>
      </c>
      <c r="Y90" s="93">
        <f t="shared" si="18"/>
        <v>1</v>
      </c>
      <c r="Z90" s="93">
        <f t="shared" si="19"/>
        <v>0</v>
      </c>
      <c r="AA90" s="93">
        <f t="shared" si="20"/>
        <v>8</v>
      </c>
      <c r="AB90" s="93">
        <f t="shared" si="21"/>
        <v>9</v>
      </c>
      <c r="AC90" s="93">
        <f t="shared" si="22"/>
        <v>1</v>
      </c>
      <c r="AD90" s="93">
        <f t="shared" si="23"/>
        <v>0</v>
      </c>
      <c r="AE90" s="93">
        <f t="shared" si="24"/>
        <v>9</v>
      </c>
      <c r="AF90" s="93">
        <f t="shared" si="25"/>
        <v>0</v>
      </c>
      <c r="AG90" s="93">
        <f t="shared" si="26"/>
        <v>1</v>
      </c>
      <c r="AH90" s="93">
        <f t="shared" si="27"/>
        <v>8</v>
      </c>
      <c r="AI90" s="93">
        <f t="shared" si="28"/>
        <v>1</v>
      </c>
      <c r="AJ90" s="93">
        <f t="shared" si="29"/>
        <v>0</v>
      </c>
      <c r="AK90" s="93">
        <f t="shared" si="30"/>
        <v>0</v>
      </c>
      <c r="AL90" s="93">
        <f t="shared" si="31"/>
        <v>1</v>
      </c>
      <c r="AM90" s="93">
        <f t="shared" si="32"/>
        <v>0</v>
      </c>
      <c r="AN90" s="93">
        <f t="shared" si="33"/>
        <v>9</v>
      </c>
      <c r="AO90" s="93">
        <f t="shared" si="34"/>
        <v>0</v>
      </c>
    </row>
    <row r="91" spans="1:41" ht="12.75" customHeight="1" x14ac:dyDescent="0.25">
      <c r="A91" s="89">
        <v>2019</v>
      </c>
      <c r="B91" s="89">
        <v>102499</v>
      </c>
      <c r="C91" s="89" t="s">
        <v>810</v>
      </c>
      <c r="D91" s="89" t="s">
        <v>846</v>
      </c>
      <c r="E91" s="89" t="s">
        <v>999</v>
      </c>
      <c r="F91" s="89" t="s">
        <v>1000</v>
      </c>
      <c r="G91" s="93">
        <f t="shared" si="0"/>
        <v>8</v>
      </c>
      <c r="H91" s="93">
        <f t="shared" si="1"/>
        <v>1</v>
      </c>
      <c r="I91" s="93">
        <f t="shared" si="2"/>
        <v>1</v>
      </c>
      <c r="J91" s="93">
        <f t="shared" si="3"/>
        <v>1</v>
      </c>
      <c r="K91" s="93">
        <f t="shared" si="4"/>
        <v>0</v>
      </c>
      <c r="L91" s="93">
        <f t="shared" si="5"/>
        <v>0</v>
      </c>
      <c r="M91" s="93">
        <f t="shared" si="6"/>
        <v>1</v>
      </c>
      <c r="N91" s="93">
        <f t="shared" si="7"/>
        <v>0</v>
      </c>
      <c r="O91" s="93">
        <f t="shared" si="8"/>
        <v>1</v>
      </c>
      <c r="P91" s="93">
        <f t="shared" si="9"/>
        <v>9</v>
      </c>
      <c r="Q91" s="93">
        <f t="shared" si="10"/>
        <v>1</v>
      </c>
      <c r="R91" s="93">
        <f t="shared" si="11"/>
        <v>0</v>
      </c>
      <c r="S91" s="93">
        <f t="shared" si="12"/>
        <v>0</v>
      </c>
      <c r="T91" s="93">
        <f t="shared" si="13"/>
        <v>9</v>
      </c>
      <c r="U91" s="93">
        <f t="shared" si="14"/>
        <v>0</v>
      </c>
      <c r="V91" s="93">
        <f t="shared" si="15"/>
        <v>1</v>
      </c>
      <c r="W91" s="93">
        <f t="shared" si="16"/>
        <v>1</v>
      </c>
      <c r="X91" s="93">
        <f t="shared" si="17"/>
        <v>1</v>
      </c>
      <c r="Y91" s="93">
        <f t="shared" si="18"/>
        <v>1</v>
      </c>
      <c r="Z91" s="93">
        <f t="shared" si="19"/>
        <v>0</v>
      </c>
      <c r="AA91" s="93">
        <f t="shared" si="20"/>
        <v>0</v>
      </c>
      <c r="AB91" s="93">
        <f t="shared" si="21"/>
        <v>1</v>
      </c>
      <c r="AC91" s="93">
        <f t="shared" si="22"/>
        <v>1</v>
      </c>
      <c r="AD91" s="93">
        <f t="shared" si="23"/>
        <v>9</v>
      </c>
      <c r="AE91" s="93">
        <f t="shared" si="24"/>
        <v>0</v>
      </c>
      <c r="AF91" s="93">
        <f t="shared" si="25"/>
        <v>0</v>
      </c>
      <c r="AG91" s="93">
        <f t="shared" si="26"/>
        <v>1</v>
      </c>
      <c r="AH91" s="93">
        <f t="shared" si="27"/>
        <v>0</v>
      </c>
      <c r="AI91" s="93">
        <f t="shared" si="28"/>
        <v>0</v>
      </c>
      <c r="AJ91" s="93">
        <f t="shared" si="29"/>
        <v>9</v>
      </c>
      <c r="AK91" s="93">
        <f t="shared" si="30"/>
        <v>9</v>
      </c>
      <c r="AL91" s="93">
        <f t="shared" si="31"/>
        <v>0</v>
      </c>
      <c r="AM91" s="93">
        <f t="shared" si="32"/>
        <v>1</v>
      </c>
      <c r="AN91" s="93">
        <f t="shared" si="33"/>
        <v>1</v>
      </c>
      <c r="AO91" s="93">
        <f t="shared" si="34"/>
        <v>8</v>
      </c>
    </row>
    <row r="92" spans="1:41" ht="12.75" customHeight="1" x14ac:dyDescent="0.25">
      <c r="A92" s="89">
        <v>2019</v>
      </c>
      <c r="B92" s="89">
        <v>1181819</v>
      </c>
      <c r="C92" s="89" t="s">
        <v>810</v>
      </c>
      <c r="D92" s="89" t="s">
        <v>829</v>
      </c>
      <c r="E92" s="89" t="s">
        <v>1001</v>
      </c>
      <c r="F92" s="89" t="s">
        <v>1002</v>
      </c>
      <c r="G92" s="93">
        <f t="shared" si="0"/>
        <v>8</v>
      </c>
      <c r="H92" s="93">
        <f t="shared" si="1"/>
        <v>0</v>
      </c>
      <c r="I92" s="93">
        <f t="shared" si="2"/>
        <v>0</v>
      </c>
      <c r="J92" s="93">
        <f t="shared" si="3"/>
        <v>0</v>
      </c>
      <c r="K92" s="93">
        <f t="shared" si="4"/>
        <v>0</v>
      </c>
      <c r="L92" s="93">
        <f t="shared" si="5"/>
        <v>0</v>
      </c>
      <c r="M92" s="93">
        <f t="shared" si="6"/>
        <v>1</v>
      </c>
      <c r="N92" s="93">
        <f t="shared" si="7"/>
        <v>0</v>
      </c>
      <c r="O92" s="93">
        <f t="shared" si="8"/>
        <v>0</v>
      </c>
      <c r="P92" s="93">
        <f t="shared" si="9"/>
        <v>1</v>
      </c>
      <c r="Q92" s="93">
        <f t="shared" si="10"/>
        <v>1</v>
      </c>
      <c r="R92" s="93">
        <f t="shared" si="11"/>
        <v>0</v>
      </c>
      <c r="S92" s="93">
        <f t="shared" si="12"/>
        <v>1</v>
      </c>
      <c r="T92" s="93">
        <f t="shared" si="13"/>
        <v>1</v>
      </c>
      <c r="U92" s="93">
        <f t="shared" si="14"/>
        <v>0</v>
      </c>
      <c r="V92" s="93">
        <f t="shared" si="15"/>
        <v>0</v>
      </c>
      <c r="W92" s="93">
        <f t="shared" si="16"/>
        <v>1</v>
      </c>
      <c r="X92" s="93">
        <f t="shared" si="17"/>
        <v>0</v>
      </c>
      <c r="Y92" s="93">
        <f t="shared" si="18"/>
        <v>1</v>
      </c>
      <c r="Z92" s="93">
        <f t="shared" si="19"/>
        <v>1</v>
      </c>
      <c r="AA92" s="93">
        <f t="shared" si="20"/>
        <v>0</v>
      </c>
      <c r="AB92" s="93">
        <f t="shared" si="21"/>
        <v>1</v>
      </c>
      <c r="AC92" s="93">
        <f t="shared" si="22"/>
        <v>0</v>
      </c>
      <c r="AD92" s="93">
        <f t="shared" si="23"/>
        <v>0</v>
      </c>
      <c r="AE92" s="93">
        <f t="shared" si="24"/>
        <v>1</v>
      </c>
      <c r="AF92" s="93">
        <f t="shared" si="25"/>
        <v>0</v>
      </c>
      <c r="AG92" s="93">
        <f t="shared" si="26"/>
        <v>1</v>
      </c>
      <c r="AH92" s="93">
        <f t="shared" si="27"/>
        <v>1</v>
      </c>
      <c r="AI92" s="93">
        <f t="shared" si="28"/>
        <v>1</v>
      </c>
      <c r="AJ92" s="93">
        <f t="shared" si="29"/>
        <v>0</v>
      </c>
      <c r="AK92" s="93">
        <f t="shared" si="30"/>
        <v>0</v>
      </c>
      <c r="AL92" s="93">
        <f t="shared" si="31"/>
        <v>9</v>
      </c>
      <c r="AM92" s="93">
        <f t="shared" si="32"/>
        <v>1</v>
      </c>
      <c r="AN92" s="93">
        <f t="shared" si="33"/>
        <v>9</v>
      </c>
      <c r="AO92" s="93">
        <f t="shared" si="34"/>
        <v>0</v>
      </c>
    </row>
    <row r="93" spans="1:41" ht="12.75" customHeight="1" x14ac:dyDescent="0.25">
      <c r="A93" s="89">
        <v>2019</v>
      </c>
      <c r="B93" s="89">
        <v>1103831</v>
      </c>
      <c r="C93" s="89" t="s">
        <v>810</v>
      </c>
      <c r="D93" s="89" t="s">
        <v>811</v>
      </c>
      <c r="E93" s="89" t="s">
        <v>1003</v>
      </c>
      <c r="F93" s="89" t="s">
        <v>1004</v>
      </c>
      <c r="G93" s="93">
        <f t="shared" si="0"/>
        <v>8</v>
      </c>
      <c r="H93" s="93">
        <f t="shared" si="1"/>
        <v>0</v>
      </c>
      <c r="I93" s="93">
        <f t="shared" si="2"/>
        <v>1</v>
      </c>
      <c r="J93" s="93">
        <f t="shared" si="3"/>
        <v>1</v>
      </c>
      <c r="K93" s="93">
        <f t="shared" si="4"/>
        <v>0</v>
      </c>
      <c r="L93" s="93">
        <f t="shared" si="5"/>
        <v>1</v>
      </c>
      <c r="M93" s="93">
        <f t="shared" si="6"/>
        <v>1</v>
      </c>
      <c r="N93" s="93">
        <f t="shared" si="7"/>
        <v>0</v>
      </c>
      <c r="O93" s="93">
        <f t="shared" si="8"/>
        <v>8</v>
      </c>
      <c r="P93" s="93">
        <f t="shared" si="9"/>
        <v>1</v>
      </c>
      <c r="Q93" s="93">
        <f t="shared" si="10"/>
        <v>0</v>
      </c>
      <c r="R93" s="93">
        <f t="shared" si="11"/>
        <v>8</v>
      </c>
      <c r="S93" s="93">
        <f t="shared" si="12"/>
        <v>1</v>
      </c>
      <c r="T93" s="93">
        <f t="shared" si="13"/>
        <v>1</v>
      </c>
      <c r="U93" s="93">
        <f t="shared" si="14"/>
        <v>0</v>
      </c>
      <c r="V93" s="93">
        <f t="shared" si="15"/>
        <v>0</v>
      </c>
      <c r="W93" s="93">
        <f t="shared" si="16"/>
        <v>1</v>
      </c>
      <c r="X93" s="93">
        <f t="shared" si="17"/>
        <v>1</v>
      </c>
      <c r="Y93" s="93">
        <f t="shared" si="18"/>
        <v>0</v>
      </c>
      <c r="Z93" s="93">
        <f t="shared" si="19"/>
        <v>0</v>
      </c>
      <c r="AA93" s="93">
        <f t="shared" si="20"/>
        <v>0</v>
      </c>
      <c r="AB93" s="93">
        <f t="shared" si="21"/>
        <v>1</v>
      </c>
      <c r="AC93" s="93">
        <f t="shared" si="22"/>
        <v>8</v>
      </c>
      <c r="AD93" s="93">
        <f t="shared" si="23"/>
        <v>9</v>
      </c>
      <c r="AE93" s="93">
        <f t="shared" si="24"/>
        <v>1</v>
      </c>
      <c r="AF93" s="93">
        <f t="shared" si="25"/>
        <v>0</v>
      </c>
      <c r="AG93" s="93">
        <f t="shared" si="26"/>
        <v>0</v>
      </c>
      <c r="AH93" s="93">
        <f t="shared" si="27"/>
        <v>1</v>
      </c>
      <c r="AI93" s="93">
        <f t="shared" si="28"/>
        <v>0</v>
      </c>
      <c r="AJ93" s="93">
        <f t="shared" si="29"/>
        <v>0</v>
      </c>
      <c r="AK93" s="93">
        <f t="shared" si="30"/>
        <v>0</v>
      </c>
      <c r="AL93" s="93">
        <f t="shared" si="31"/>
        <v>0</v>
      </c>
      <c r="AM93" s="93">
        <f t="shared" si="32"/>
        <v>9</v>
      </c>
      <c r="AN93" s="93">
        <f t="shared" si="33"/>
        <v>0</v>
      </c>
      <c r="AO93" s="93">
        <f t="shared" si="34"/>
        <v>0</v>
      </c>
    </row>
    <row r="94" spans="1:41" ht="12.75" customHeight="1" x14ac:dyDescent="0.25">
      <c r="A94" s="89">
        <v>2019</v>
      </c>
      <c r="B94" s="89">
        <v>123569</v>
      </c>
      <c r="C94" s="89" t="s">
        <v>810</v>
      </c>
      <c r="D94" s="89" t="s">
        <v>824</v>
      </c>
      <c r="E94" s="89" t="s">
        <v>1005</v>
      </c>
      <c r="F94" s="89" t="s">
        <v>1006</v>
      </c>
      <c r="G94" s="93">
        <f t="shared" si="0"/>
        <v>8</v>
      </c>
      <c r="H94" s="93">
        <f t="shared" si="1"/>
        <v>1</v>
      </c>
      <c r="I94" s="93">
        <f t="shared" si="2"/>
        <v>1</v>
      </c>
      <c r="J94" s="93">
        <f t="shared" si="3"/>
        <v>1</v>
      </c>
      <c r="K94" s="93">
        <f t="shared" si="4"/>
        <v>0</v>
      </c>
      <c r="L94" s="93">
        <f t="shared" si="5"/>
        <v>1</v>
      </c>
      <c r="M94" s="93">
        <f t="shared" si="6"/>
        <v>0</v>
      </c>
      <c r="N94" s="93">
        <f t="shared" si="7"/>
        <v>1</v>
      </c>
      <c r="O94" s="93">
        <f t="shared" si="8"/>
        <v>8</v>
      </c>
      <c r="P94" s="93">
        <f t="shared" si="9"/>
        <v>1</v>
      </c>
      <c r="Q94" s="93">
        <f t="shared" si="10"/>
        <v>0</v>
      </c>
      <c r="R94" s="93">
        <f t="shared" si="11"/>
        <v>0</v>
      </c>
      <c r="S94" s="93">
        <f t="shared" si="12"/>
        <v>0</v>
      </c>
      <c r="T94" s="93">
        <f t="shared" si="13"/>
        <v>0</v>
      </c>
      <c r="U94" s="93">
        <f t="shared" si="14"/>
        <v>1</v>
      </c>
      <c r="V94" s="93">
        <f t="shared" si="15"/>
        <v>0</v>
      </c>
      <c r="W94" s="93">
        <f t="shared" si="16"/>
        <v>9</v>
      </c>
      <c r="X94" s="93">
        <f t="shared" si="17"/>
        <v>1</v>
      </c>
      <c r="Y94" s="93">
        <f t="shared" si="18"/>
        <v>1</v>
      </c>
      <c r="Z94" s="93">
        <f t="shared" si="19"/>
        <v>0</v>
      </c>
      <c r="AA94" s="93">
        <f t="shared" si="20"/>
        <v>8</v>
      </c>
      <c r="AB94" s="93">
        <f t="shared" si="21"/>
        <v>9</v>
      </c>
      <c r="AC94" s="93">
        <f t="shared" si="22"/>
        <v>1</v>
      </c>
      <c r="AD94" s="93">
        <f t="shared" si="23"/>
        <v>0</v>
      </c>
      <c r="AE94" s="93">
        <f t="shared" si="24"/>
        <v>9</v>
      </c>
      <c r="AF94" s="93">
        <f t="shared" si="25"/>
        <v>0</v>
      </c>
      <c r="AG94" s="93">
        <f t="shared" si="26"/>
        <v>0</v>
      </c>
      <c r="AH94" s="93">
        <f t="shared" si="27"/>
        <v>8</v>
      </c>
      <c r="AI94" s="93">
        <f t="shared" si="28"/>
        <v>1</v>
      </c>
      <c r="AJ94" s="93">
        <f t="shared" si="29"/>
        <v>0</v>
      </c>
      <c r="AK94" s="93">
        <f t="shared" si="30"/>
        <v>0</v>
      </c>
      <c r="AL94" s="93">
        <f t="shared" si="31"/>
        <v>0</v>
      </c>
      <c r="AM94" s="93">
        <f t="shared" si="32"/>
        <v>1</v>
      </c>
      <c r="AN94" s="93">
        <f t="shared" si="33"/>
        <v>9</v>
      </c>
      <c r="AO94" s="93">
        <f t="shared" si="34"/>
        <v>0</v>
      </c>
    </row>
    <row r="95" spans="1:41" ht="12.75" customHeight="1" x14ac:dyDescent="0.25">
      <c r="A95" s="89">
        <v>2019</v>
      </c>
      <c r="B95" s="89">
        <v>123569</v>
      </c>
      <c r="C95" s="89" t="s">
        <v>810</v>
      </c>
      <c r="D95" s="89" t="s">
        <v>824</v>
      </c>
      <c r="E95" s="89" t="s">
        <v>1007</v>
      </c>
      <c r="F95" s="89" t="s">
        <v>1008</v>
      </c>
      <c r="G95" s="93">
        <f t="shared" si="0"/>
        <v>8</v>
      </c>
      <c r="H95" s="93">
        <f t="shared" si="1"/>
        <v>1</v>
      </c>
      <c r="I95" s="93">
        <f t="shared" si="2"/>
        <v>1</v>
      </c>
      <c r="J95" s="93">
        <f t="shared" si="3"/>
        <v>0</v>
      </c>
      <c r="K95" s="93">
        <f t="shared" si="4"/>
        <v>0</v>
      </c>
      <c r="L95" s="93">
        <f t="shared" si="5"/>
        <v>1</v>
      </c>
      <c r="M95" s="93">
        <f t="shared" si="6"/>
        <v>1</v>
      </c>
      <c r="N95" s="93">
        <f t="shared" si="7"/>
        <v>1</v>
      </c>
      <c r="O95" s="93">
        <f t="shared" si="8"/>
        <v>8</v>
      </c>
      <c r="P95" s="93">
        <f t="shared" si="9"/>
        <v>1</v>
      </c>
      <c r="Q95" s="93">
        <f t="shared" si="10"/>
        <v>0</v>
      </c>
      <c r="R95" s="93">
        <f t="shared" si="11"/>
        <v>0</v>
      </c>
      <c r="S95" s="93">
        <f t="shared" si="12"/>
        <v>0</v>
      </c>
      <c r="T95" s="93">
        <f t="shared" si="13"/>
        <v>0</v>
      </c>
      <c r="U95" s="93">
        <f t="shared" si="14"/>
        <v>0</v>
      </c>
      <c r="V95" s="93">
        <f t="shared" si="15"/>
        <v>0</v>
      </c>
      <c r="W95" s="93">
        <f t="shared" si="16"/>
        <v>9</v>
      </c>
      <c r="X95" s="93">
        <f t="shared" si="17"/>
        <v>0</v>
      </c>
      <c r="Y95" s="93">
        <f t="shared" si="18"/>
        <v>1</v>
      </c>
      <c r="Z95" s="93">
        <f t="shared" si="19"/>
        <v>0</v>
      </c>
      <c r="AA95" s="93">
        <f t="shared" si="20"/>
        <v>8</v>
      </c>
      <c r="AB95" s="93">
        <f t="shared" si="21"/>
        <v>9</v>
      </c>
      <c r="AC95" s="93">
        <f t="shared" si="22"/>
        <v>0</v>
      </c>
      <c r="AD95" s="93">
        <f t="shared" si="23"/>
        <v>0</v>
      </c>
      <c r="AE95" s="93">
        <f t="shared" si="24"/>
        <v>9</v>
      </c>
      <c r="AF95" s="93">
        <f t="shared" si="25"/>
        <v>1</v>
      </c>
      <c r="AG95" s="93">
        <f t="shared" si="26"/>
        <v>0</v>
      </c>
      <c r="AH95" s="93">
        <f t="shared" si="27"/>
        <v>8</v>
      </c>
      <c r="AI95" s="93">
        <f t="shared" si="28"/>
        <v>1</v>
      </c>
      <c r="AJ95" s="93">
        <f t="shared" si="29"/>
        <v>0</v>
      </c>
      <c r="AK95" s="93">
        <f t="shared" si="30"/>
        <v>1</v>
      </c>
      <c r="AL95" s="93">
        <f t="shared" si="31"/>
        <v>0</v>
      </c>
      <c r="AM95" s="93">
        <f t="shared" si="32"/>
        <v>1</v>
      </c>
      <c r="AN95" s="93">
        <f t="shared" si="33"/>
        <v>9</v>
      </c>
      <c r="AO95" s="93">
        <f t="shared" si="34"/>
        <v>1</v>
      </c>
    </row>
    <row r="96" spans="1:41" ht="12.75" customHeight="1" x14ac:dyDescent="0.25">
      <c r="A96" s="89">
        <v>2019</v>
      </c>
      <c r="B96" s="89">
        <v>1181815</v>
      </c>
      <c r="C96" s="89" t="s">
        <v>810</v>
      </c>
      <c r="D96" s="89" t="s">
        <v>824</v>
      </c>
      <c r="E96" s="89" t="s">
        <v>1009</v>
      </c>
      <c r="F96" s="89" t="s">
        <v>1010</v>
      </c>
      <c r="G96" s="93">
        <f t="shared" si="0"/>
        <v>8</v>
      </c>
      <c r="H96" s="93">
        <f t="shared" si="1"/>
        <v>1</v>
      </c>
      <c r="I96" s="93">
        <f t="shared" si="2"/>
        <v>0</v>
      </c>
      <c r="J96" s="93">
        <f t="shared" si="3"/>
        <v>0</v>
      </c>
      <c r="K96" s="93">
        <f t="shared" si="4"/>
        <v>1</v>
      </c>
      <c r="L96" s="93">
        <f t="shared" si="5"/>
        <v>1</v>
      </c>
      <c r="M96" s="93">
        <f t="shared" si="6"/>
        <v>1</v>
      </c>
      <c r="N96" s="93">
        <f t="shared" si="7"/>
        <v>0</v>
      </c>
      <c r="O96" s="93">
        <f t="shared" si="8"/>
        <v>8</v>
      </c>
      <c r="P96" s="93">
        <f t="shared" si="9"/>
        <v>1</v>
      </c>
      <c r="Q96" s="93">
        <f t="shared" si="10"/>
        <v>0</v>
      </c>
      <c r="R96" s="93">
        <f t="shared" si="11"/>
        <v>0</v>
      </c>
      <c r="S96" s="93">
        <f t="shared" si="12"/>
        <v>0</v>
      </c>
      <c r="T96" s="93">
        <f t="shared" si="13"/>
        <v>0</v>
      </c>
      <c r="U96" s="93">
        <f t="shared" si="14"/>
        <v>0</v>
      </c>
      <c r="V96" s="93">
        <f t="shared" si="15"/>
        <v>1</v>
      </c>
      <c r="W96" s="93">
        <f t="shared" si="16"/>
        <v>9</v>
      </c>
      <c r="X96" s="93">
        <f t="shared" si="17"/>
        <v>1</v>
      </c>
      <c r="Y96" s="93">
        <f t="shared" si="18"/>
        <v>1</v>
      </c>
      <c r="Z96" s="93">
        <f t="shared" si="19"/>
        <v>1</v>
      </c>
      <c r="AA96" s="93">
        <f t="shared" si="20"/>
        <v>8</v>
      </c>
      <c r="AB96" s="93">
        <f t="shared" si="21"/>
        <v>9</v>
      </c>
      <c r="AC96" s="93">
        <f t="shared" si="22"/>
        <v>1</v>
      </c>
      <c r="AD96" s="93">
        <f t="shared" si="23"/>
        <v>0</v>
      </c>
      <c r="AE96" s="93">
        <f t="shared" si="24"/>
        <v>9</v>
      </c>
      <c r="AF96" s="93">
        <f t="shared" si="25"/>
        <v>0</v>
      </c>
      <c r="AG96" s="93">
        <f t="shared" si="26"/>
        <v>1</v>
      </c>
      <c r="AH96" s="93">
        <f t="shared" si="27"/>
        <v>8</v>
      </c>
      <c r="AI96" s="93">
        <f t="shared" si="28"/>
        <v>1</v>
      </c>
      <c r="AJ96" s="93">
        <f t="shared" si="29"/>
        <v>0</v>
      </c>
      <c r="AK96" s="93">
        <f t="shared" si="30"/>
        <v>1</v>
      </c>
      <c r="AL96" s="93">
        <f t="shared" si="31"/>
        <v>0</v>
      </c>
      <c r="AM96" s="93">
        <f t="shared" si="32"/>
        <v>0</v>
      </c>
      <c r="AN96" s="93">
        <f t="shared" si="33"/>
        <v>9</v>
      </c>
      <c r="AO96" s="93">
        <f t="shared" si="34"/>
        <v>0</v>
      </c>
    </row>
    <row r="97" spans="1:41" ht="12.75" customHeight="1" x14ac:dyDescent="0.25">
      <c r="A97" s="89">
        <v>2019</v>
      </c>
      <c r="B97" s="89">
        <v>102499</v>
      </c>
      <c r="C97" s="89" t="s">
        <v>810</v>
      </c>
      <c r="D97" s="89" t="s">
        <v>846</v>
      </c>
      <c r="E97" s="89" t="s">
        <v>1011</v>
      </c>
      <c r="F97" s="89" t="s">
        <v>1012</v>
      </c>
      <c r="G97" s="93">
        <f t="shared" si="0"/>
        <v>8</v>
      </c>
      <c r="H97" s="93">
        <f t="shared" si="1"/>
        <v>0</v>
      </c>
      <c r="I97" s="93">
        <f t="shared" si="2"/>
        <v>1</v>
      </c>
      <c r="J97" s="93">
        <f t="shared" si="3"/>
        <v>0</v>
      </c>
      <c r="K97" s="93">
        <f t="shared" si="4"/>
        <v>0</v>
      </c>
      <c r="L97" s="93">
        <f t="shared" si="5"/>
        <v>1</v>
      </c>
      <c r="M97" s="93">
        <f t="shared" si="6"/>
        <v>0</v>
      </c>
      <c r="N97" s="93">
        <f t="shared" si="7"/>
        <v>1</v>
      </c>
      <c r="O97" s="93">
        <f t="shared" si="8"/>
        <v>1</v>
      </c>
      <c r="P97" s="93">
        <f t="shared" si="9"/>
        <v>9</v>
      </c>
      <c r="Q97" s="93">
        <f t="shared" si="10"/>
        <v>0</v>
      </c>
      <c r="R97" s="93">
        <f t="shared" si="11"/>
        <v>0</v>
      </c>
      <c r="S97" s="93">
        <f t="shared" si="12"/>
        <v>0</v>
      </c>
      <c r="T97" s="93">
        <f t="shared" si="13"/>
        <v>9</v>
      </c>
      <c r="U97" s="93">
        <f t="shared" si="14"/>
        <v>1</v>
      </c>
      <c r="V97" s="93">
        <f t="shared" si="15"/>
        <v>1</v>
      </c>
      <c r="W97" s="93">
        <f t="shared" si="16"/>
        <v>1</v>
      </c>
      <c r="X97" s="93">
        <f t="shared" si="17"/>
        <v>1</v>
      </c>
      <c r="Y97" s="93">
        <f t="shared" si="18"/>
        <v>1</v>
      </c>
      <c r="Z97" s="93">
        <f t="shared" si="19"/>
        <v>1</v>
      </c>
      <c r="AA97" s="93">
        <f t="shared" si="20"/>
        <v>0</v>
      </c>
      <c r="AB97" s="93">
        <f t="shared" si="21"/>
        <v>0</v>
      </c>
      <c r="AC97" s="93">
        <f t="shared" si="22"/>
        <v>1</v>
      </c>
      <c r="AD97" s="93">
        <f t="shared" si="23"/>
        <v>9</v>
      </c>
      <c r="AE97" s="93">
        <f t="shared" si="24"/>
        <v>0</v>
      </c>
      <c r="AF97" s="93">
        <f t="shared" si="25"/>
        <v>1</v>
      </c>
      <c r="AG97" s="93">
        <f t="shared" si="26"/>
        <v>0</v>
      </c>
      <c r="AH97" s="93">
        <f t="shared" si="27"/>
        <v>1</v>
      </c>
      <c r="AI97" s="93">
        <f t="shared" si="28"/>
        <v>0</v>
      </c>
      <c r="AJ97" s="93">
        <f t="shared" si="29"/>
        <v>9</v>
      </c>
      <c r="AK97" s="93">
        <f t="shared" si="30"/>
        <v>9</v>
      </c>
      <c r="AL97" s="93">
        <f t="shared" si="31"/>
        <v>0</v>
      </c>
      <c r="AM97" s="93">
        <f t="shared" si="32"/>
        <v>0</v>
      </c>
      <c r="AN97" s="93">
        <f t="shared" si="33"/>
        <v>0</v>
      </c>
      <c r="AO97" s="93">
        <f t="shared" si="34"/>
        <v>8</v>
      </c>
    </row>
    <row r="98" spans="1:41" ht="12.75" customHeight="1" x14ac:dyDescent="0.25">
      <c r="A98" s="89">
        <v>2019</v>
      </c>
      <c r="B98" s="89">
        <v>1181819</v>
      </c>
      <c r="C98" s="89" t="s">
        <v>810</v>
      </c>
      <c r="D98" s="89" t="s">
        <v>829</v>
      </c>
      <c r="E98" s="89" t="s">
        <v>1013</v>
      </c>
      <c r="F98" s="89" t="s">
        <v>1014</v>
      </c>
      <c r="G98" s="93">
        <f t="shared" si="0"/>
        <v>8</v>
      </c>
      <c r="H98" s="93">
        <f t="shared" si="1"/>
        <v>1</v>
      </c>
      <c r="I98" s="93">
        <f t="shared" si="2"/>
        <v>1</v>
      </c>
      <c r="J98" s="93">
        <f t="shared" si="3"/>
        <v>0</v>
      </c>
      <c r="K98" s="93">
        <f t="shared" si="4"/>
        <v>0</v>
      </c>
      <c r="L98" s="93">
        <f t="shared" si="5"/>
        <v>0</v>
      </c>
      <c r="M98" s="93">
        <f t="shared" si="6"/>
        <v>0</v>
      </c>
      <c r="N98" s="93">
        <f t="shared" si="7"/>
        <v>0</v>
      </c>
      <c r="O98" s="93">
        <f t="shared" si="8"/>
        <v>1</v>
      </c>
      <c r="P98" s="93">
        <f t="shared" si="9"/>
        <v>0</v>
      </c>
      <c r="Q98" s="93">
        <f t="shared" si="10"/>
        <v>1</v>
      </c>
      <c r="R98" s="93">
        <f t="shared" si="11"/>
        <v>0</v>
      </c>
      <c r="S98" s="93">
        <f t="shared" si="12"/>
        <v>1</v>
      </c>
      <c r="T98" s="93">
        <f t="shared" si="13"/>
        <v>1</v>
      </c>
      <c r="U98" s="93">
        <f t="shared" si="14"/>
        <v>0</v>
      </c>
      <c r="V98" s="93">
        <f t="shared" si="15"/>
        <v>0</v>
      </c>
      <c r="W98" s="93">
        <f t="shared" si="16"/>
        <v>0</v>
      </c>
      <c r="X98" s="93">
        <f t="shared" si="17"/>
        <v>0</v>
      </c>
      <c r="Y98" s="93">
        <f t="shared" si="18"/>
        <v>1</v>
      </c>
      <c r="Z98" s="93">
        <f t="shared" si="19"/>
        <v>1</v>
      </c>
      <c r="AA98" s="93">
        <f t="shared" si="20"/>
        <v>0</v>
      </c>
      <c r="AB98" s="93">
        <f t="shared" si="21"/>
        <v>1</v>
      </c>
      <c r="AC98" s="93">
        <f t="shared" si="22"/>
        <v>1</v>
      </c>
      <c r="AD98" s="93">
        <f t="shared" si="23"/>
        <v>1</v>
      </c>
      <c r="AE98" s="93">
        <f t="shared" si="24"/>
        <v>0</v>
      </c>
      <c r="AF98" s="93">
        <f t="shared" si="25"/>
        <v>1</v>
      </c>
      <c r="AG98" s="93">
        <f t="shared" si="26"/>
        <v>1</v>
      </c>
      <c r="AH98" s="93">
        <f t="shared" si="27"/>
        <v>0</v>
      </c>
      <c r="AI98" s="93">
        <f t="shared" si="28"/>
        <v>1</v>
      </c>
      <c r="AJ98" s="93">
        <f t="shared" si="29"/>
        <v>0</v>
      </c>
      <c r="AK98" s="93">
        <f t="shared" si="30"/>
        <v>0</v>
      </c>
      <c r="AL98" s="93">
        <f t="shared" si="31"/>
        <v>9</v>
      </c>
      <c r="AM98" s="93">
        <f t="shared" si="32"/>
        <v>0</v>
      </c>
      <c r="AN98" s="93">
        <f t="shared" si="33"/>
        <v>9</v>
      </c>
      <c r="AO98" s="93">
        <f t="shared" si="34"/>
        <v>1</v>
      </c>
    </row>
    <row r="99" spans="1:41" ht="12.75" customHeight="1" x14ac:dyDescent="0.25">
      <c r="A99" s="89">
        <v>2019</v>
      </c>
      <c r="B99" s="89">
        <v>88399</v>
      </c>
      <c r="C99" s="89" t="s">
        <v>810</v>
      </c>
      <c r="D99" s="89" t="s">
        <v>820</v>
      </c>
      <c r="E99" s="89" t="s">
        <v>939</v>
      </c>
      <c r="F99" s="89" t="s">
        <v>1015</v>
      </c>
      <c r="G99" s="93">
        <f t="shared" si="0"/>
        <v>8</v>
      </c>
      <c r="H99" s="93">
        <f t="shared" si="1"/>
        <v>1</v>
      </c>
      <c r="I99" s="93">
        <f t="shared" si="2"/>
        <v>1</v>
      </c>
      <c r="J99" s="93">
        <f t="shared" si="3"/>
        <v>0</v>
      </c>
      <c r="K99" s="93">
        <f t="shared" si="4"/>
        <v>0</v>
      </c>
      <c r="L99" s="93">
        <f t="shared" si="5"/>
        <v>0</v>
      </c>
      <c r="M99" s="93">
        <f t="shared" si="6"/>
        <v>1</v>
      </c>
      <c r="N99" s="93">
        <f t="shared" si="7"/>
        <v>1</v>
      </c>
      <c r="O99" s="93">
        <f t="shared" si="8"/>
        <v>8</v>
      </c>
      <c r="P99" s="93">
        <f t="shared" si="9"/>
        <v>0</v>
      </c>
      <c r="Q99" s="93">
        <f t="shared" si="10"/>
        <v>9</v>
      </c>
      <c r="R99" s="93">
        <f t="shared" si="11"/>
        <v>0</v>
      </c>
      <c r="S99" s="93">
        <f t="shared" si="12"/>
        <v>0</v>
      </c>
      <c r="T99" s="93">
        <f t="shared" si="13"/>
        <v>1</v>
      </c>
      <c r="U99" s="93">
        <f t="shared" si="14"/>
        <v>0</v>
      </c>
      <c r="V99" s="93">
        <f t="shared" si="15"/>
        <v>9</v>
      </c>
      <c r="W99" s="93">
        <f t="shared" si="16"/>
        <v>0</v>
      </c>
      <c r="X99" s="93">
        <f t="shared" si="17"/>
        <v>0</v>
      </c>
      <c r="Y99" s="93">
        <f t="shared" si="18"/>
        <v>1</v>
      </c>
      <c r="Z99" s="93">
        <f t="shared" si="19"/>
        <v>0</v>
      </c>
      <c r="AA99" s="93">
        <f t="shared" si="20"/>
        <v>1</v>
      </c>
      <c r="AB99" s="93">
        <f t="shared" si="21"/>
        <v>8</v>
      </c>
      <c r="AC99" s="93">
        <f t="shared" si="22"/>
        <v>1</v>
      </c>
      <c r="AD99" s="93">
        <f t="shared" si="23"/>
        <v>0</v>
      </c>
      <c r="AE99" s="93">
        <f t="shared" si="24"/>
        <v>8</v>
      </c>
      <c r="AF99" s="93">
        <f t="shared" si="25"/>
        <v>0</v>
      </c>
      <c r="AG99" s="93">
        <f t="shared" si="26"/>
        <v>0</v>
      </c>
      <c r="AH99" s="93">
        <f t="shared" si="27"/>
        <v>8</v>
      </c>
      <c r="AI99" s="93">
        <f t="shared" si="28"/>
        <v>0</v>
      </c>
      <c r="AJ99" s="93">
        <f t="shared" si="29"/>
        <v>0</v>
      </c>
      <c r="AK99" s="93">
        <f t="shared" si="30"/>
        <v>9</v>
      </c>
      <c r="AL99" s="93">
        <f t="shared" si="31"/>
        <v>0</v>
      </c>
      <c r="AM99" s="93">
        <f t="shared" si="32"/>
        <v>8</v>
      </c>
      <c r="AN99" s="93">
        <f t="shared" si="33"/>
        <v>1</v>
      </c>
      <c r="AO99" s="93">
        <f t="shared" si="34"/>
        <v>1</v>
      </c>
    </row>
    <row r="100" spans="1:41" ht="12.75" customHeight="1" x14ac:dyDescent="0.25">
      <c r="A100" s="89">
        <v>2019</v>
      </c>
      <c r="B100" s="89">
        <v>102499</v>
      </c>
      <c r="C100" s="89" t="s">
        <v>810</v>
      </c>
      <c r="D100" s="89" t="s">
        <v>846</v>
      </c>
      <c r="E100" s="89" t="s">
        <v>1016</v>
      </c>
      <c r="F100" s="89" t="s">
        <v>1017</v>
      </c>
      <c r="G100" s="93">
        <f t="shared" si="0"/>
        <v>8</v>
      </c>
      <c r="H100" s="93">
        <f t="shared" si="1"/>
        <v>1</v>
      </c>
      <c r="I100" s="93">
        <f t="shared" si="2"/>
        <v>1</v>
      </c>
      <c r="J100" s="93">
        <f t="shared" si="3"/>
        <v>0</v>
      </c>
      <c r="K100" s="93">
        <f t="shared" si="4"/>
        <v>0</v>
      </c>
      <c r="L100" s="93">
        <f t="shared" si="5"/>
        <v>0</v>
      </c>
      <c r="M100" s="93">
        <f t="shared" si="6"/>
        <v>1</v>
      </c>
      <c r="N100" s="93">
        <f t="shared" si="7"/>
        <v>1</v>
      </c>
      <c r="O100" s="93">
        <f t="shared" si="8"/>
        <v>0</v>
      </c>
      <c r="P100" s="93">
        <f t="shared" si="9"/>
        <v>9</v>
      </c>
      <c r="Q100" s="93">
        <f t="shared" si="10"/>
        <v>1</v>
      </c>
      <c r="R100" s="93">
        <f t="shared" si="11"/>
        <v>1</v>
      </c>
      <c r="S100" s="93">
        <f t="shared" si="12"/>
        <v>0</v>
      </c>
      <c r="T100" s="93">
        <f t="shared" si="13"/>
        <v>9</v>
      </c>
      <c r="U100" s="93">
        <f t="shared" si="14"/>
        <v>1</v>
      </c>
      <c r="V100" s="93">
        <f t="shared" si="15"/>
        <v>0</v>
      </c>
      <c r="W100" s="93">
        <f t="shared" si="16"/>
        <v>1</v>
      </c>
      <c r="X100" s="93">
        <f t="shared" si="17"/>
        <v>0</v>
      </c>
      <c r="Y100" s="93">
        <f t="shared" si="18"/>
        <v>1</v>
      </c>
      <c r="Z100" s="93">
        <f t="shared" si="19"/>
        <v>1</v>
      </c>
      <c r="AA100" s="93">
        <f t="shared" si="20"/>
        <v>0</v>
      </c>
      <c r="AB100" s="93">
        <f t="shared" si="21"/>
        <v>0</v>
      </c>
      <c r="AC100" s="93">
        <f t="shared" si="22"/>
        <v>1</v>
      </c>
      <c r="AD100" s="93">
        <f t="shared" si="23"/>
        <v>9</v>
      </c>
      <c r="AE100" s="93">
        <f t="shared" si="24"/>
        <v>0</v>
      </c>
      <c r="AF100" s="93">
        <f t="shared" si="25"/>
        <v>1</v>
      </c>
      <c r="AG100" s="93">
        <f t="shared" si="26"/>
        <v>0</v>
      </c>
      <c r="AH100" s="93">
        <f t="shared" si="27"/>
        <v>0</v>
      </c>
      <c r="AI100" s="93">
        <f t="shared" si="28"/>
        <v>0</v>
      </c>
      <c r="AJ100" s="93">
        <f t="shared" si="29"/>
        <v>9</v>
      </c>
      <c r="AK100" s="93">
        <f t="shared" si="30"/>
        <v>9</v>
      </c>
      <c r="AL100" s="93">
        <f t="shared" si="31"/>
        <v>0</v>
      </c>
      <c r="AM100" s="93">
        <f t="shared" si="32"/>
        <v>1</v>
      </c>
      <c r="AN100" s="93">
        <f t="shared" si="33"/>
        <v>1</v>
      </c>
      <c r="AO100" s="93">
        <f t="shared" si="34"/>
        <v>8</v>
      </c>
    </row>
    <row r="101" spans="1:41" ht="12.75" customHeight="1" x14ac:dyDescent="0.25">
      <c r="A101" s="89">
        <v>2019</v>
      </c>
      <c r="B101" s="89">
        <v>88399</v>
      </c>
      <c r="C101" s="89" t="s">
        <v>810</v>
      </c>
      <c r="D101" s="89" t="s">
        <v>820</v>
      </c>
      <c r="E101" s="89" t="s">
        <v>1018</v>
      </c>
      <c r="F101" s="89" t="s">
        <v>1019</v>
      </c>
      <c r="G101" s="93">
        <f t="shared" si="0"/>
        <v>8</v>
      </c>
      <c r="H101" s="93">
        <f t="shared" si="1"/>
        <v>1</v>
      </c>
      <c r="I101" s="93">
        <f t="shared" si="2"/>
        <v>1</v>
      </c>
      <c r="J101" s="93">
        <f t="shared" si="3"/>
        <v>1</v>
      </c>
      <c r="K101" s="93">
        <f t="shared" si="4"/>
        <v>0</v>
      </c>
      <c r="L101" s="93">
        <f t="shared" si="5"/>
        <v>1</v>
      </c>
      <c r="M101" s="93">
        <f t="shared" si="6"/>
        <v>0</v>
      </c>
      <c r="N101" s="93">
        <f t="shared" si="7"/>
        <v>0</v>
      </c>
      <c r="O101" s="93">
        <f t="shared" si="8"/>
        <v>8</v>
      </c>
      <c r="P101" s="93">
        <f t="shared" si="9"/>
        <v>1</v>
      </c>
      <c r="Q101" s="93">
        <f t="shared" si="10"/>
        <v>9</v>
      </c>
      <c r="R101" s="93">
        <f t="shared" si="11"/>
        <v>0</v>
      </c>
      <c r="S101" s="93">
        <f t="shared" si="12"/>
        <v>1</v>
      </c>
      <c r="T101" s="93">
        <f t="shared" si="13"/>
        <v>0</v>
      </c>
      <c r="U101" s="93">
        <f t="shared" si="14"/>
        <v>1</v>
      </c>
      <c r="V101" s="93">
        <f t="shared" si="15"/>
        <v>9</v>
      </c>
      <c r="W101" s="93">
        <f t="shared" si="16"/>
        <v>0</v>
      </c>
      <c r="X101" s="93">
        <f t="shared" si="17"/>
        <v>0</v>
      </c>
      <c r="Y101" s="93">
        <f t="shared" si="18"/>
        <v>0</v>
      </c>
      <c r="Z101" s="93">
        <f t="shared" si="19"/>
        <v>0</v>
      </c>
      <c r="AA101" s="93">
        <f t="shared" si="20"/>
        <v>1</v>
      </c>
      <c r="AB101" s="93">
        <f t="shared" si="21"/>
        <v>8</v>
      </c>
      <c r="AC101" s="93">
        <f t="shared" si="22"/>
        <v>0</v>
      </c>
      <c r="AD101" s="93">
        <f t="shared" si="23"/>
        <v>1</v>
      </c>
      <c r="AE101" s="93">
        <f t="shared" si="24"/>
        <v>8</v>
      </c>
      <c r="AF101" s="93">
        <f t="shared" si="25"/>
        <v>1</v>
      </c>
      <c r="AG101" s="93">
        <f t="shared" si="26"/>
        <v>0</v>
      </c>
      <c r="AH101" s="93">
        <f t="shared" si="27"/>
        <v>8</v>
      </c>
      <c r="AI101" s="93">
        <f t="shared" si="28"/>
        <v>0</v>
      </c>
      <c r="AJ101" s="93">
        <f t="shared" si="29"/>
        <v>1</v>
      </c>
      <c r="AK101" s="93">
        <f t="shared" si="30"/>
        <v>9</v>
      </c>
      <c r="AL101" s="93">
        <f t="shared" si="31"/>
        <v>1</v>
      </c>
      <c r="AM101" s="93">
        <f t="shared" si="32"/>
        <v>8</v>
      </c>
      <c r="AN101" s="93">
        <f t="shared" si="33"/>
        <v>1</v>
      </c>
      <c r="AO101" s="93">
        <f t="shared" si="34"/>
        <v>1</v>
      </c>
    </row>
    <row r="102" spans="1:41" ht="12.75" customHeight="1" x14ac:dyDescent="0.25">
      <c r="A102" s="89">
        <v>2019</v>
      </c>
      <c r="B102" s="89">
        <v>121880</v>
      </c>
      <c r="C102" s="89" t="s">
        <v>810</v>
      </c>
      <c r="D102" s="89" t="s">
        <v>814</v>
      </c>
      <c r="E102" s="89" t="s">
        <v>1020</v>
      </c>
      <c r="F102" s="89" t="s">
        <v>1021</v>
      </c>
      <c r="G102" s="93">
        <f t="shared" si="0"/>
        <v>8</v>
      </c>
      <c r="H102" s="93">
        <f t="shared" si="1"/>
        <v>1</v>
      </c>
      <c r="I102" s="93">
        <f t="shared" si="2"/>
        <v>1</v>
      </c>
      <c r="J102" s="93">
        <f t="shared" si="3"/>
        <v>1</v>
      </c>
      <c r="K102" s="93">
        <f t="shared" si="4"/>
        <v>0</v>
      </c>
      <c r="L102" s="93">
        <f t="shared" si="5"/>
        <v>1</v>
      </c>
      <c r="M102" s="93">
        <f t="shared" si="6"/>
        <v>1</v>
      </c>
      <c r="N102" s="93">
        <f t="shared" si="7"/>
        <v>0</v>
      </c>
      <c r="O102" s="93">
        <f t="shared" si="8"/>
        <v>1</v>
      </c>
      <c r="P102" s="93">
        <f t="shared" si="9"/>
        <v>9</v>
      </c>
      <c r="Q102" s="93">
        <f t="shared" si="10"/>
        <v>0</v>
      </c>
      <c r="R102" s="93">
        <f t="shared" si="11"/>
        <v>1</v>
      </c>
      <c r="S102" s="93">
        <f t="shared" si="12"/>
        <v>9</v>
      </c>
      <c r="T102" s="93">
        <f t="shared" si="13"/>
        <v>0</v>
      </c>
      <c r="U102" s="93">
        <f t="shared" si="14"/>
        <v>0</v>
      </c>
      <c r="V102" s="93">
        <f t="shared" si="15"/>
        <v>9</v>
      </c>
      <c r="W102" s="93">
        <f t="shared" si="16"/>
        <v>1</v>
      </c>
      <c r="X102" s="93">
        <f t="shared" si="17"/>
        <v>1</v>
      </c>
      <c r="Y102" s="93">
        <f t="shared" si="18"/>
        <v>1</v>
      </c>
      <c r="Z102" s="93">
        <f t="shared" si="19"/>
        <v>0</v>
      </c>
      <c r="AA102" s="93">
        <f t="shared" si="20"/>
        <v>1</v>
      </c>
      <c r="AB102" s="93">
        <f t="shared" si="21"/>
        <v>1</v>
      </c>
      <c r="AC102" s="93">
        <f t="shared" si="22"/>
        <v>1</v>
      </c>
      <c r="AD102" s="93">
        <f t="shared" si="23"/>
        <v>1</v>
      </c>
      <c r="AE102" s="93">
        <f t="shared" si="24"/>
        <v>0</v>
      </c>
      <c r="AF102" s="93">
        <f t="shared" si="25"/>
        <v>0</v>
      </c>
      <c r="AG102" s="93">
        <f t="shared" si="26"/>
        <v>0</v>
      </c>
      <c r="AH102" s="93">
        <f t="shared" si="27"/>
        <v>0</v>
      </c>
      <c r="AI102" s="93">
        <f t="shared" si="28"/>
        <v>1</v>
      </c>
      <c r="AJ102" s="93">
        <f t="shared" si="29"/>
        <v>0</v>
      </c>
      <c r="AK102" s="93">
        <f t="shared" si="30"/>
        <v>0</v>
      </c>
      <c r="AL102" s="93">
        <f t="shared" si="31"/>
        <v>9</v>
      </c>
      <c r="AM102" s="93">
        <f t="shared" si="32"/>
        <v>0</v>
      </c>
      <c r="AN102" s="93">
        <f t="shared" si="33"/>
        <v>0</v>
      </c>
      <c r="AO102" s="93">
        <f t="shared" si="34"/>
        <v>0</v>
      </c>
    </row>
    <row r="103" spans="1:41" ht="12.75" customHeight="1" x14ac:dyDescent="0.25">
      <c r="A103" s="89">
        <v>2019</v>
      </c>
      <c r="B103" s="89">
        <v>102499</v>
      </c>
      <c r="C103" s="89" t="s">
        <v>810</v>
      </c>
      <c r="D103" s="89" t="s">
        <v>846</v>
      </c>
      <c r="E103" s="89" t="s">
        <v>1022</v>
      </c>
      <c r="F103" s="89" t="s">
        <v>1023</v>
      </c>
      <c r="G103" s="93">
        <f t="shared" si="0"/>
        <v>8</v>
      </c>
      <c r="H103" s="93">
        <f t="shared" si="1"/>
        <v>0</v>
      </c>
      <c r="I103" s="93">
        <f t="shared" si="2"/>
        <v>1</v>
      </c>
      <c r="J103" s="93">
        <f t="shared" si="3"/>
        <v>1</v>
      </c>
      <c r="K103" s="93">
        <f t="shared" si="4"/>
        <v>0</v>
      </c>
      <c r="L103" s="93">
        <f t="shared" si="5"/>
        <v>0</v>
      </c>
      <c r="M103" s="93">
        <f t="shared" si="6"/>
        <v>0</v>
      </c>
      <c r="N103" s="93">
        <f t="shared" si="7"/>
        <v>0</v>
      </c>
      <c r="O103" s="93">
        <f t="shared" si="8"/>
        <v>1</v>
      </c>
      <c r="P103" s="93">
        <f t="shared" si="9"/>
        <v>9</v>
      </c>
      <c r="Q103" s="93">
        <f t="shared" si="10"/>
        <v>1</v>
      </c>
      <c r="R103" s="93">
        <f t="shared" si="11"/>
        <v>0</v>
      </c>
      <c r="S103" s="93">
        <f t="shared" si="12"/>
        <v>0</v>
      </c>
      <c r="T103" s="93">
        <f t="shared" si="13"/>
        <v>9</v>
      </c>
      <c r="U103" s="93">
        <f t="shared" si="14"/>
        <v>1</v>
      </c>
      <c r="V103" s="93">
        <f t="shared" si="15"/>
        <v>0</v>
      </c>
      <c r="W103" s="93">
        <f t="shared" si="16"/>
        <v>0</v>
      </c>
      <c r="X103" s="93">
        <f t="shared" si="17"/>
        <v>1</v>
      </c>
      <c r="Y103" s="93">
        <f t="shared" si="18"/>
        <v>1</v>
      </c>
      <c r="Z103" s="93">
        <f t="shared" si="19"/>
        <v>1</v>
      </c>
      <c r="AA103" s="93">
        <f t="shared" si="20"/>
        <v>0</v>
      </c>
      <c r="AB103" s="93">
        <f t="shared" si="21"/>
        <v>0</v>
      </c>
      <c r="AC103" s="93">
        <f t="shared" si="22"/>
        <v>1</v>
      </c>
      <c r="AD103" s="93">
        <f t="shared" si="23"/>
        <v>9</v>
      </c>
      <c r="AE103" s="93">
        <f t="shared" si="24"/>
        <v>0</v>
      </c>
      <c r="AF103" s="93">
        <f t="shared" si="25"/>
        <v>0</v>
      </c>
      <c r="AG103" s="93">
        <f t="shared" si="26"/>
        <v>1</v>
      </c>
      <c r="AH103" s="93">
        <f t="shared" si="27"/>
        <v>0</v>
      </c>
      <c r="AI103" s="93">
        <f t="shared" si="28"/>
        <v>1</v>
      </c>
      <c r="AJ103" s="93">
        <f t="shared" si="29"/>
        <v>9</v>
      </c>
      <c r="AK103" s="93">
        <f t="shared" si="30"/>
        <v>9</v>
      </c>
      <c r="AL103" s="93">
        <f t="shared" si="31"/>
        <v>1</v>
      </c>
      <c r="AM103" s="93">
        <f t="shared" si="32"/>
        <v>1</v>
      </c>
      <c r="AN103" s="93">
        <f t="shared" si="33"/>
        <v>0</v>
      </c>
      <c r="AO103" s="93">
        <f t="shared" si="34"/>
        <v>8</v>
      </c>
    </row>
    <row r="104" spans="1:41" ht="12.75" customHeight="1" x14ac:dyDescent="0.25">
      <c r="A104" s="89">
        <v>2019</v>
      </c>
      <c r="B104" s="89">
        <v>123569</v>
      </c>
      <c r="C104" s="89" t="s">
        <v>810</v>
      </c>
      <c r="D104" s="89" t="s">
        <v>824</v>
      </c>
      <c r="E104" s="89" t="s">
        <v>1024</v>
      </c>
      <c r="F104" s="89" t="s">
        <v>1025</v>
      </c>
      <c r="G104" s="93">
        <f t="shared" si="0"/>
        <v>8</v>
      </c>
      <c r="H104" s="93">
        <f t="shared" si="1"/>
        <v>1</v>
      </c>
      <c r="I104" s="93">
        <f t="shared" si="2"/>
        <v>0</v>
      </c>
      <c r="J104" s="93">
        <f t="shared" si="3"/>
        <v>1</v>
      </c>
      <c r="K104" s="93">
        <f t="shared" si="4"/>
        <v>0</v>
      </c>
      <c r="L104" s="93">
        <f t="shared" si="5"/>
        <v>1</v>
      </c>
      <c r="M104" s="93">
        <f t="shared" si="6"/>
        <v>1</v>
      </c>
      <c r="N104" s="93">
        <f t="shared" si="7"/>
        <v>1</v>
      </c>
      <c r="O104" s="93">
        <f t="shared" si="8"/>
        <v>8</v>
      </c>
      <c r="P104" s="93">
        <f t="shared" si="9"/>
        <v>0</v>
      </c>
      <c r="Q104" s="93">
        <f t="shared" si="10"/>
        <v>1</v>
      </c>
      <c r="R104" s="93">
        <f t="shared" si="11"/>
        <v>0</v>
      </c>
      <c r="S104" s="93">
        <f t="shared" si="12"/>
        <v>0</v>
      </c>
      <c r="T104" s="93">
        <f t="shared" si="13"/>
        <v>0</v>
      </c>
      <c r="U104" s="93">
        <f t="shared" si="14"/>
        <v>0</v>
      </c>
      <c r="V104" s="93">
        <f t="shared" si="15"/>
        <v>0</v>
      </c>
      <c r="W104" s="93">
        <f t="shared" si="16"/>
        <v>9</v>
      </c>
      <c r="X104" s="93">
        <f t="shared" si="17"/>
        <v>0</v>
      </c>
      <c r="Y104" s="93">
        <f t="shared" si="18"/>
        <v>1</v>
      </c>
      <c r="Z104" s="93">
        <f t="shared" si="19"/>
        <v>0</v>
      </c>
      <c r="AA104" s="93">
        <f t="shared" si="20"/>
        <v>8</v>
      </c>
      <c r="AB104" s="93">
        <f t="shared" si="21"/>
        <v>9</v>
      </c>
      <c r="AC104" s="93">
        <f t="shared" si="22"/>
        <v>0</v>
      </c>
      <c r="AD104" s="93">
        <f t="shared" si="23"/>
        <v>0</v>
      </c>
      <c r="AE104" s="93">
        <f t="shared" si="24"/>
        <v>9</v>
      </c>
      <c r="AF104" s="93">
        <f t="shared" si="25"/>
        <v>0</v>
      </c>
      <c r="AG104" s="93">
        <f t="shared" si="26"/>
        <v>1</v>
      </c>
      <c r="AH104" s="93">
        <f t="shared" si="27"/>
        <v>8</v>
      </c>
      <c r="AI104" s="93">
        <f t="shared" si="28"/>
        <v>1</v>
      </c>
      <c r="AJ104" s="93">
        <f t="shared" si="29"/>
        <v>0</v>
      </c>
      <c r="AK104" s="93">
        <f t="shared" si="30"/>
        <v>1</v>
      </c>
      <c r="AL104" s="93">
        <f t="shared" si="31"/>
        <v>0</v>
      </c>
      <c r="AM104" s="93">
        <f t="shared" si="32"/>
        <v>1</v>
      </c>
      <c r="AN104" s="93">
        <f t="shared" si="33"/>
        <v>9</v>
      </c>
      <c r="AO104" s="93">
        <f t="shared" si="34"/>
        <v>0</v>
      </c>
    </row>
    <row r="105" spans="1:41" ht="12.75" customHeight="1" x14ac:dyDescent="0.25">
      <c r="A105" s="89">
        <v>2019</v>
      </c>
      <c r="B105" s="89">
        <v>121880</v>
      </c>
      <c r="C105" s="89" t="s">
        <v>810</v>
      </c>
      <c r="D105" s="89" t="s">
        <v>814</v>
      </c>
      <c r="E105" s="89" t="s">
        <v>1026</v>
      </c>
      <c r="F105" s="89" t="s">
        <v>1027</v>
      </c>
      <c r="G105" s="93">
        <f t="shared" si="0"/>
        <v>8</v>
      </c>
      <c r="H105" s="93">
        <f t="shared" si="1"/>
        <v>1</v>
      </c>
      <c r="I105" s="93">
        <f t="shared" si="2"/>
        <v>1</v>
      </c>
      <c r="J105" s="93">
        <f t="shared" si="3"/>
        <v>1</v>
      </c>
      <c r="K105" s="93">
        <f t="shared" si="4"/>
        <v>0</v>
      </c>
      <c r="L105" s="93">
        <f t="shared" si="5"/>
        <v>0</v>
      </c>
      <c r="M105" s="93">
        <f t="shared" si="6"/>
        <v>1</v>
      </c>
      <c r="N105" s="93">
        <f t="shared" si="7"/>
        <v>1</v>
      </c>
      <c r="O105" s="93">
        <f t="shared" si="8"/>
        <v>1</v>
      </c>
      <c r="P105" s="93">
        <f t="shared" si="9"/>
        <v>9</v>
      </c>
      <c r="Q105" s="93">
        <f t="shared" si="10"/>
        <v>1</v>
      </c>
      <c r="R105" s="93">
        <f t="shared" si="11"/>
        <v>1</v>
      </c>
      <c r="S105" s="93">
        <f t="shared" si="12"/>
        <v>9</v>
      </c>
      <c r="T105" s="93">
        <f t="shared" si="13"/>
        <v>0</v>
      </c>
      <c r="U105" s="93">
        <f t="shared" si="14"/>
        <v>1</v>
      </c>
      <c r="V105" s="93">
        <f t="shared" si="15"/>
        <v>9</v>
      </c>
      <c r="W105" s="93">
        <f t="shared" si="16"/>
        <v>0</v>
      </c>
      <c r="X105" s="93">
        <f t="shared" si="17"/>
        <v>0</v>
      </c>
      <c r="Y105" s="93">
        <f t="shared" si="18"/>
        <v>1</v>
      </c>
      <c r="Z105" s="93">
        <f t="shared" si="19"/>
        <v>0</v>
      </c>
      <c r="AA105" s="93">
        <f t="shared" si="20"/>
        <v>0</v>
      </c>
      <c r="AB105" s="93">
        <f t="shared" si="21"/>
        <v>0</v>
      </c>
      <c r="AC105" s="93">
        <f t="shared" si="22"/>
        <v>1</v>
      </c>
      <c r="AD105" s="93">
        <f t="shared" si="23"/>
        <v>1</v>
      </c>
      <c r="AE105" s="93">
        <f t="shared" si="24"/>
        <v>0</v>
      </c>
      <c r="AF105" s="93">
        <f t="shared" si="25"/>
        <v>0</v>
      </c>
      <c r="AG105" s="93">
        <f t="shared" si="26"/>
        <v>0</v>
      </c>
      <c r="AH105" s="93">
        <f t="shared" si="27"/>
        <v>0</v>
      </c>
      <c r="AI105" s="93">
        <f t="shared" si="28"/>
        <v>0</v>
      </c>
      <c r="AJ105" s="93">
        <f t="shared" si="29"/>
        <v>0</v>
      </c>
      <c r="AK105" s="93">
        <f t="shared" si="30"/>
        <v>1</v>
      </c>
      <c r="AL105" s="93">
        <f t="shared" si="31"/>
        <v>9</v>
      </c>
      <c r="AM105" s="93">
        <f t="shared" si="32"/>
        <v>0</v>
      </c>
      <c r="AN105" s="93">
        <f t="shared" si="33"/>
        <v>0</v>
      </c>
      <c r="AO105" s="93">
        <f t="shared" si="34"/>
        <v>0</v>
      </c>
    </row>
    <row r="106" spans="1:41" ht="12.75" customHeight="1" x14ac:dyDescent="0.25">
      <c r="A106" s="89">
        <v>2019</v>
      </c>
      <c r="B106" s="89">
        <v>121880</v>
      </c>
      <c r="C106" s="89" t="s">
        <v>810</v>
      </c>
      <c r="D106" s="89" t="s">
        <v>814</v>
      </c>
      <c r="E106" s="89" t="s">
        <v>1028</v>
      </c>
      <c r="F106" s="89" t="s">
        <v>1029</v>
      </c>
      <c r="G106" s="93">
        <f t="shared" si="0"/>
        <v>8</v>
      </c>
      <c r="H106" s="93">
        <f t="shared" si="1"/>
        <v>1</v>
      </c>
      <c r="I106" s="93">
        <f t="shared" si="2"/>
        <v>1</v>
      </c>
      <c r="J106" s="93">
        <f t="shared" si="3"/>
        <v>0</v>
      </c>
      <c r="K106" s="93">
        <f t="shared" si="4"/>
        <v>0</v>
      </c>
      <c r="L106" s="93">
        <f t="shared" si="5"/>
        <v>0</v>
      </c>
      <c r="M106" s="93">
        <f t="shared" si="6"/>
        <v>1</v>
      </c>
      <c r="N106" s="93">
        <f t="shared" si="7"/>
        <v>1</v>
      </c>
      <c r="O106" s="93">
        <f t="shared" si="8"/>
        <v>1</v>
      </c>
      <c r="P106" s="93">
        <f t="shared" si="9"/>
        <v>9</v>
      </c>
      <c r="Q106" s="93">
        <f t="shared" si="10"/>
        <v>1</v>
      </c>
      <c r="R106" s="93">
        <f t="shared" si="11"/>
        <v>1</v>
      </c>
      <c r="S106" s="93">
        <f t="shared" si="12"/>
        <v>9</v>
      </c>
      <c r="T106" s="93">
        <f t="shared" si="13"/>
        <v>0</v>
      </c>
      <c r="U106" s="93">
        <f t="shared" si="14"/>
        <v>0</v>
      </c>
      <c r="V106" s="93">
        <f t="shared" si="15"/>
        <v>9</v>
      </c>
      <c r="W106" s="93">
        <f t="shared" si="16"/>
        <v>1</v>
      </c>
      <c r="X106" s="93">
        <f t="shared" si="17"/>
        <v>1</v>
      </c>
      <c r="Y106" s="93">
        <f t="shared" si="18"/>
        <v>1</v>
      </c>
      <c r="Z106" s="93">
        <f t="shared" si="19"/>
        <v>1</v>
      </c>
      <c r="AA106" s="93">
        <f t="shared" si="20"/>
        <v>0</v>
      </c>
      <c r="AB106" s="93">
        <f t="shared" si="21"/>
        <v>0</v>
      </c>
      <c r="AC106" s="93">
        <f t="shared" si="22"/>
        <v>1</v>
      </c>
      <c r="AD106" s="93">
        <f t="shared" si="23"/>
        <v>0</v>
      </c>
      <c r="AE106" s="93">
        <f t="shared" si="24"/>
        <v>0</v>
      </c>
      <c r="AF106" s="93">
        <f t="shared" si="25"/>
        <v>0</v>
      </c>
      <c r="AG106" s="93">
        <f t="shared" si="26"/>
        <v>1</v>
      </c>
      <c r="AH106" s="93">
        <f t="shared" si="27"/>
        <v>0</v>
      </c>
      <c r="AI106" s="93">
        <f t="shared" si="28"/>
        <v>0</v>
      </c>
      <c r="AJ106" s="93">
        <f t="shared" si="29"/>
        <v>0</v>
      </c>
      <c r="AK106" s="93">
        <f t="shared" si="30"/>
        <v>0</v>
      </c>
      <c r="AL106" s="93">
        <f t="shared" si="31"/>
        <v>9</v>
      </c>
      <c r="AM106" s="93">
        <f t="shared" si="32"/>
        <v>0</v>
      </c>
      <c r="AN106" s="93">
        <f t="shared" si="33"/>
        <v>1</v>
      </c>
      <c r="AO106" s="93">
        <f t="shared" si="34"/>
        <v>1</v>
      </c>
    </row>
    <row r="107" spans="1:41" ht="12.75" customHeight="1" x14ac:dyDescent="0.25">
      <c r="A107" s="89">
        <v>2019</v>
      </c>
      <c r="B107" s="89">
        <v>121884</v>
      </c>
      <c r="C107" s="89" t="s">
        <v>810</v>
      </c>
      <c r="D107" s="89" t="s">
        <v>851</v>
      </c>
      <c r="E107" s="89" t="s">
        <v>1030</v>
      </c>
      <c r="F107" s="89" t="s">
        <v>1031</v>
      </c>
      <c r="G107" s="93">
        <f t="shared" si="0"/>
        <v>8</v>
      </c>
      <c r="H107" s="93">
        <f t="shared" si="1"/>
        <v>1</v>
      </c>
      <c r="I107" s="93">
        <f t="shared" si="2"/>
        <v>1</v>
      </c>
      <c r="J107" s="93">
        <f t="shared" si="3"/>
        <v>0</v>
      </c>
      <c r="K107" s="93">
        <f t="shared" si="4"/>
        <v>0</v>
      </c>
      <c r="L107" s="93">
        <f t="shared" si="5"/>
        <v>1</v>
      </c>
      <c r="M107" s="93">
        <f t="shared" si="6"/>
        <v>0</v>
      </c>
      <c r="N107" s="93">
        <f t="shared" si="7"/>
        <v>0</v>
      </c>
      <c r="O107" s="93">
        <f t="shared" si="8"/>
        <v>1</v>
      </c>
      <c r="P107" s="93">
        <f t="shared" si="9"/>
        <v>1</v>
      </c>
      <c r="Q107" s="93">
        <f t="shared" si="10"/>
        <v>1</v>
      </c>
      <c r="R107" s="93">
        <f t="shared" si="11"/>
        <v>1</v>
      </c>
      <c r="S107" s="93">
        <f t="shared" si="12"/>
        <v>1</v>
      </c>
      <c r="T107" s="93">
        <f t="shared" si="13"/>
        <v>1</v>
      </c>
      <c r="U107" s="93">
        <f t="shared" si="14"/>
        <v>0</v>
      </c>
      <c r="V107" s="93">
        <f t="shared" si="15"/>
        <v>0</v>
      </c>
      <c r="W107" s="93">
        <f t="shared" si="16"/>
        <v>0</v>
      </c>
      <c r="X107" s="93">
        <f t="shared" si="17"/>
        <v>1</v>
      </c>
      <c r="Y107" s="93">
        <f t="shared" si="18"/>
        <v>1</v>
      </c>
      <c r="Z107" s="93">
        <f t="shared" si="19"/>
        <v>0</v>
      </c>
      <c r="AA107" s="93">
        <f t="shared" si="20"/>
        <v>0</v>
      </c>
      <c r="AB107" s="93">
        <f t="shared" si="21"/>
        <v>0</v>
      </c>
      <c r="AC107" s="93">
        <f t="shared" si="22"/>
        <v>0</v>
      </c>
      <c r="AD107" s="93">
        <f t="shared" si="23"/>
        <v>8</v>
      </c>
      <c r="AE107" s="93">
        <f t="shared" si="24"/>
        <v>0</v>
      </c>
      <c r="AF107" s="93">
        <f t="shared" si="25"/>
        <v>0</v>
      </c>
      <c r="AG107" s="93">
        <f t="shared" si="26"/>
        <v>0</v>
      </c>
      <c r="AH107" s="93">
        <f t="shared" si="27"/>
        <v>9</v>
      </c>
      <c r="AI107" s="93">
        <f t="shared" si="28"/>
        <v>0</v>
      </c>
      <c r="AJ107" s="93">
        <f t="shared" si="29"/>
        <v>9</v>
      </c>
      <c r="AK107" s="93">
        <f t="shared" si="30"/>
        <v>1</v>
      </c>
      <c r="AL107" s="93">
        <f t="shared" si="31"/>
        <v>1</v>
      </c>
      <c r="AM107" s="93">
        <f t="shared" si="32"/>
        <v>0</v>
      </c>
      <c r="AN107" s="93">
        <f t="shared" si="33"/>
        <v>1</v>
      </c>
      <c r="AO107" s="93">
        <f t="shared" si="34"/>
        <v>9</v>
      </c>
    </row>
    <row r="108" spans="1:41" ht="12.75" customHeight="1" x14ac:dyDescent="0.25">
      <c r="A108" s="89">
        <v>2019</v>
      </c>
      <c r="B108" s="89">
        <v>123569</v>
      </c>
      <c r="C108" s="89" t="s">
        <v>810</v>
      </c>
      <c r="D108" s="89" t="s">
        <v>824</v>
      </c>
      <c r="E108" s="89" t="s">
        <v>1032</v>
      </c>
      <c r="F108" s="89" t="s">
        <v>1033</v>
      </c>
      <c r="G108" s="93">
        <f t="shared" si="0"/>
        <v>8</v>
      </c>
      <c r="H108" s="93">
        <f t="shared" si="1"/>
        <v>1</v>
      </c>
      <c r="I108" s="93">
        <f t="shared" si="2"/>
        <v>0</v>
      </c>
      <c r="J108" s="93">
        <f t="shared" si="3"/>
        <v>1</v>
      </c>
      <c r="K108" s="93">
        <f t="shared" si="4"/>
        <v>0</v>
      </c>
      <c r="L108" s="93">
        <f t="shared" si="5"/>
        <v>0</v>
      </c>
      <c r="M108" s="93">
        <f t="shared" si="6"/>
        <v>1</v>
      </c>
      <c r="N108" s="93">
        <f t="shared" si="7"/>
        <v>1</v>
      </c>
      <c r="O108" s="93">
        <f t="shared" si="8"/>
        <v>8</v>
      </c>
      <c r="P108" s="93">
        <f t="shared" si="9"/>
        <v>1</v>
      </c>
      <c r="Q108" s="93">
        <f t="shared" si="10"/>
        <v>1</v>
      </c>
      <c r="R108" s="93">
        <f t="shared" si="11"/>
        <v>0</v>
      </c>
      <c r="S108" s="93">
        <f t="shared" si="12"/>
        <v>0</v>
      </c>
      <c r="T108" s="93">
        <f t="shared" si="13"/>
        <v>1</v>
      </c>
      <c r="U108" s="93">
        <f t="shared" si="14"/>
        <v>1</v>
      </c>
      <c r="V108" s="93">
        <f t="shared" si="15"/>
        <v>0</v>
      </c>
      <c r="W108" s="93">
        <f t="shared" si="16"/>
        <v>9</v>
      </c>
      <c r="X108" s="93">
        <f t="shared" si="17"/>
        <v>1</v>
      </c>
      <c r="Y108" s="93">
        <f t="shared" si="18"/>
        <v>1</v>
      </c>
      <c r="Z108" s="93">
        <f t="shared" si="19"/>
        <v>1</v>
      </c>
      <c r="AA108" s="93">
        <f t="shared" si="20"/>
        <v>8</v>
      </c>
      <c r="AB108" s="93">
        <f t="shared" si="21"/>
        <v>9</v>
      </c>
      <c r="AC108" s="93">
        <f t="shared" si="22"/>
        <v>1</v>
      </c>
      <c r="AD108" s="93">
        <f t="shared" si="23"/>
        <v>0</v>
      </c>
      <c r="AE108" s="93">
        <f t="shared" si="24"/>
        <v>9</v>
      </c>
      <c r="AF108" s="93">
        <f t="shared" si="25"/>
        <v>0</v>
      </c>
      <c r="AG108" s="93">
        <f t="shared" si="26"/>
        <v>1</v>
      </c>
      <c r="AH108" s="93">
        <f t="shared" si="27"/>
        <v>8</v>
      </c>
      <c r="AI108" s="93">
        <f t="shared" si="28"/>
        <v>1</v>
      </c>
      <c r="AJ108" s="93">
        <f t="shared" si="29"/>
        <v>0</v>
      </c>
      <c r="AK108" s="93">
        <f t="shared" si="30"/>
        <v>1</v>
      </c>
      <c r="AL108" s="93">
        <f t="shared" si="31"/>
        <v>0</v>
      </c>
      <c r="AM108" s="93">
        <f t="shared" si="32"/>
        <v>0</v>
      </c>
      <c r="AN108" s="93">
        <f t="shared" si="33"/>
        <v>9</v>
      </c>
      <c r="AO108" s="93">
        <f t="shared" si="34"/>
        <v>0</v>
      </c>
    </row>
    <row r="109" spans="1:41" ht="12.75" customHeight="1" x14ac:dyDescent="0.25">
      <c r="A109" s="89">
        <v>2019</v>
      </c>
      <c r="B109" s="89">
        <v>121884</v>
      </c>
      <c r="C109" s="89" t="s">
        <v>810</v>
      </c>
      <c r="D109" s="89" t="s">
        <v>851</v>
      </c>
      <c r="E109" s="89" t="s">
        <v>1034</v>
      </c>
      <c r="F109" s="89" t="s">
        <v>1035</v>
      </c>
      <c r="G109" s="93">
        <f t="shared" si="0"/>
        <v>8</v>
      </c>
      <c r="H109" s="93">
        <f t="shared" si="1"/>
        <v>1</v>
      </c>
      <c r="I109" s="93">
        <f t="shared" si="2"/>
        <v>0</v>
      </c>
      <c r="J109" s="93">
        <f t="shared" si="3"/>
        <v>1</v>
      </c>
      <c r="K109" s="93">
        <f t="shared" si="4"/>
        <v>0</v>
      </c>
      <c r="L109" s="93">
        <f t="shared" si="5"/>
        <v>0</v>
      </c>
      <c r="M109" s="93">
        <f t="shared" si="6"/>
        <v>1</v>
      </c>
      <c r="N109" s="93">
        <f t="shared" si="7"/>
        <v>1</v>
      </c>
      <c r="O109" s="93">
        <f t="shared" si="8"/>
        <v>0</v>
      </c>
      <c r="P109" s="93">
        <f t="shared" si="9"/>
        <v>0</v>
      </c>
      <c r="Q109" s="93">
        <f t="shared" si="10"/>
        <v>0</v>
      </c>
      <c r="R109" s="93">
        <f t="shared" si="11"/>
        <v>0</v>
      </c>
      <c r="S109" s="93">
        <f t="shared" si="12"/>
        <v>1</v>
      </c>
      <c r="T109" s="93">
        <f t="shared" si="13"/>
        <v>1</v>
      </c>
      <c r="U109" s="93">
        <f t="shared" si="14"/>
        <v>0</v>
      </c>
      <c r="V109" s="93">
        <f t="shared" si="15"/>
        <v>0</v>
      </c>
      <c r="W109" s="93">
        <f t="shared" si="16"/>
        <v>1</v>
      </c>
      <c r="X109" s="93">
        <f t="shared" si="17"/>
        <v>0</v>
      </c>
      <c r="Y109" s="93">
        <f t="shared" si="18"/>
        <v>0</v>
      </c>
      <c r="Z109" s="93">
        <f t="shared" si="19"/>
        <v>0</v>
      </c>
      <c r="AA109" s="93">
        <f t="shared" si="20"/>
        <v>1</v>
      </c>
      <c r="AB109" s="93">
        <f t="shared" si="21"/>
        <v>1</v>
      </c>
      <c r="AC109" s="93">
        <f t="shared" si="22"/>
        <v>1</v>
      </c>
      <c r="AD109" s="93">
        <f t="shared" si="23"/>
        <v>8</v>
      </c>
      <c r="AE109" s="93">
        <f t="shared" si="24"/>
        <v>0</v>
      </c>
      <c r="AF109" s="93">
        <f t="shared" si="25"/>
        <v>0</v>
      </c>
      <c r="AG109" s="93">
        <f t="shared" si="26"/>
        <v>1</v>
      </c>
      <c r="AH109" s="93">
        <f t="shared" si="27"/>
        <v>9</v>
      </c>
      <c r="AI109" s="93">
        <f t="shared" si="28"/>
        <v>1</v>
      </c>
      <c r="AJ109" s="93">
        <f t="shared" si="29"/>
        <v>9</v>
      </c>
      <c r="AK109" s="93">
        <f t="shared" si="30"/>
        <v>0</v>
      </c>
      <c r="AL109" s="93">
        <f t="shared" si="31"/>
        <v>0</v>
      </c>
      <c r="AM109" s="93">
        <f t="shared" si="32"/>
        <v>1</v>
      </c>
      <c r="AN109" s="93">
        <f t="shared" si="33"/>
        <v>1</v>
      </c>
      <c r="AO109" s="93">
        <f t="shared" si="34"/>
        <v>9</v>
      </c>
    </row>
    <row r="110" spans="1:41" ht="12.75" customHeight="1" x14ac:dyDescent="0.25">
      <c r="A110" s="89">
        <v>2019</v>
      </c>
      <c r="B110" s="89">
        <v>88399</v>
      </c>
      <c r="C110" s="89" t="s">
        <v>810</v>
      </c>
      <c r="D110" s="89" t="s">
        <v>820</v>
      </c>
      <c r="E110" s="89" t="s">
        <v>1036</v>
      </c>
      <c r="F110" s="89" t="s">
        <v>1037</v>
      </c>
      <c r="G110" s="93">
        <f t="shared" si="0"/>
        <v>8</v>
      </c>
      <c r="H110" s="93">
        <f t="shared" si="1"/>
        <v>0</v>
      </c>
      <c r="I110" s="93">
        <f t="shared" si="2"/>
        <v>1</v>
      </c>
      <c r="J110" s="93">
        <f t="shared" si="3"/>
        <v>1</v>
      </c>
      <c r="K110" s="93">
        <f t="shared" si="4"/>
        <v>1</v>
      </c>
      <c r="L110" s="93">
        <f t="shared" si="5"/>
        <v>1</v>
      </c>
      <c r="M110" s="93">
        <f t="shared" si="6"/>
        <v>1</v>
      </c>
      <c r="N110" s="93">
        <f t="shared" si="7"/>
        <v>1</v>
      </c>
      <c r="O110" s="93">
        <f t="shared" si="8"/>
        <v>8</v>
      </c>
      <c r="P110" s="93">
        <f t="shared" si="9"/>
        <v>0</v>
      </c>
      <c r="Q110" s="93">
        <f t="shared" si="10"/>
        <v>9</v>
      </c>
      <c r="R110" s="93">
        <f t="shared" si="11"/>
        <v>0</v>
      </c>
      <c r="S110" s="93">
        <f t="shared" si="12"/>
        <v>0</v>
      </c>
      <c r="T110" s="93">
        <f t="shared" si="13"/>
        <v>1</v>
      </c>
      <c r="U110" s="93">
        <f t="shared" si="14"/>
        <v>0</v>
      </c>
      <c r="V110" s="93">
        <f t="shared" si="15"/>
        <v>9</v>
      </c>
      <c r="W110" s="93">
        <f t="shared" si="16"/>
        <v>1</v>
      </c>
      <c r="X110" s="93">
        <f t="shared" si="17"/>
        <v>1</v>
      </c>
      <c r="Y110" s="93">
        <f t="shared" si="18"/>
        <v>0</v>
      </c>
      <c r="Z110" s="93">
        <f t="shared" si="19"/>
        <v>1</v>
      </c>
      <c r="AA110" s="93">
        <f t="shared" si="20"/>
        <v>0</v>
      </c>
      <c r="AB110" s="93">
        <f t="shared" si="21"/>
        <v>8</v>
      </c>
      <c r="AC110" s="93">
        <f t="shared" si="22"/>
        <v>0</v>
      </c>
      <c r="AD110" s="93">
        <f t="shared" si="23"/>
        <v>0</v>
      </c>
      <c r="AE110" s="93">
        <f t="shared" si="24"/>
        <v>8</v>
      </c>
      <c r="AF110" s="93">
        <f t="shared" si="25"/>
        <v>0</v>
      </c>
      <c r="AG110" s="93">
        <f t="shared" si="26"/>
        <v>0</v>
      </c>
      <c r="AH110" s="93">
        <f t="shared" si="27"/>
        <v>8</v>
      </c>
      <c r="AI110" s="93">
        <f t="shared" si="28"/>
        <v>0</v>
      </c>
      <c r="AJ110" s="93">
        <f t="shared" si="29"/>
        <v>0</v>
      </c>
      <c r="AK110" s="93">
        <f t="shared" si="30"/>
        <v>9</v>
      </c>
      <c r="AL110" s="93">
        <f t="shared" si="31"/>
        <v>1</v>
      </c>
      <c r="AM110" s="93">
        <f t="shared" si="32"/>
        <v>8</v>
      </c>
      <c r="AN110" s="93">
        <f t="shared" si="33"/>
        <v>1</v>
      </c>
      <c r="AO110" s="93">
        <f t="shared" si="34"/>
        <v>1</v>
      </c>
    </row>
    <row r="111" spans="1:41" ht="12.75" customHeight="1" x14ac:dyDescent="0.25">
      <c r="A111" s="89">
        <v>2019</v>
      </c>
      <c r="B111" s="89">
        <v>121880</v>
      </c>
      <c r="C111" s="89" t="s">
        <v>810</v>
      </c>
      <c r="D111" s="89" t="s">
        <v>814</v>
      </c>
      <c r="E111" s="89" t="s">
        <v>1038</v>
      </c>
      <c r="F111" s="89" t="s">
        <v>1039</v>
      </c>
      <c r="G111" s="93">
        <f t="shared" si="0"/>
        <v>8</v>
      </c>
      <c r="H111" s="93">
        <f t="shared" si="1"/>
        <v>1</v>
      </c>
      <c r="I111" s="93">
        <f t="shared" si="2"/>
        <v>1</v>
      </c>
      <c r="J111" s="93">
        <f t="shared" si="3"/>
        <v>0</v>
      </c>
      <c r="K111" s="93">
        <f t="shared" si="4"/>
        <v>1</v>
      </c>
      <c r="L111" s="93">
        <f t="shared" si="5"/>
        <v>1</v>
      </c>
      <c r="M111" s="93">
        <f t="shared" si="6"/>
        <v>0</v>
      </c>
      <c r="N111" s="93">
        <f t="shared" si="7"/>
        <v>1</v>
      </c>
      <c r="O111" s="93">
        <f t="shared" si="8"/>
        <v>1</v>
      </c>
      <c r="P111" s="93">
        <f t="shared" si="9"/>
        <v>9</v>
      </c>
      <c r="Q111" s="93">
        <f t="shared" si="10"/>
        <v>0</v>
      </c>
      <c r="R111" s="93">
        <f t="shared" si="11"/>
        <v>0</v>
      </c>
      <c r="S111" s="93">
        <f t="shared" si="12"/>
        <v>9</v>
      </c>
      <c r="T111" s="93">
        <f t="shared" si="13"/>
        <v>0</v>
      </c>
      <c r="U111" s="93">
        <f t="shared" si="14"/>
        <v>1</v>
      </c>
      <c r="V111" s="93">
        <f t="shared" si="15"/>
        <v>9</v>
      </c>
      <c r="W111" s="93">
        <f t="shared" si="16"/>
        <v>1</v>
      </c>
      <c r="X111" s="93">
        <f t="shared" si="17"/>
        <v>0</v>
      </c>
      <c r="Y111" s="93">
        <f t="shared" si="18"/>
        <v>1</v>
      </c>
      <c r="Z111" s="93">
        <f t="shared" si="19"/>
        <v>1</v>
      </c>
      <c r="AA111" s="93">
        <f t="shared" si="20"/>
        <v>0</v>
      </c>
      <c r="AB111" s="93">
        <f t="shared" si="21"/>
        <v>0</v>
      </c>
      <c r="AC111" s="93">
        <f t="shared" si="22"/>
        <v>0</v>
      </c>
      <c r="AD111" s="93">
        <f t="shared" si="23"/>
        <v>1</v>
      </c>
      <c r="AE111" s="93">
        <f t="shared" si="24"/>
        <v>0</v>
      </c>
      <c r="AF111" s="93">
        <f t="shared" si="25"/>
        <v>0</v>
      </c>
      <c r="AG111" s="93">
        <f t="shared" si="26"/>
        <v>1</v>
      </c>
      <c r="AH111" s="93">
        <f t="shared" si="27"/>
        <v>0</v>
      </c>
      <c r="AI111" s="93">
        <f t="shared" si="28"/>
        <v>1</v>
      </c>
      <c r="AJ111" s="93">
        <f t="shared" si="29"/>
        <v>0</v>
      </c>
      <c r="AK111" s="93">
        <f t="shared" si="30"/>
        <v>1</v>
      </c>
      <c r="AL111" s="93">
        <f t="shared" si="31"/>
        <v>9</v>
      </c>
      <c r="AM111" s="93">
        <f t="shared" si="32"/>
        <v>0</v>
      </c>
      <c r="AN111" s="93">
        <f t="shared" si="33"/>
        <v>0</v>
      </c>
      <c r="AO111" s="93">
        <f t="shared" si="34"/>
        <v>0</v>
      </c>
    </row>
    <row r="112" spans="1:41" ht="12.75" customHeight="1" x14ac:dyDescent="0.25">
      <c r="A112" s="89">
        <v>2019</v>
      </c>
      <c r="B112" s="89">
        <v>121880</v>
      </c>
      <c r="C112" s="89" t="s">
        <v>810</v>
      </c>
      <c r="D112" s="89" t="s">
        <v>814</v>
      </c>
      <c r="E112" s="89" t="s">
        <v>1040</v>
      </c>
      <c r="F112" s="89" t="s">
        <v>1041</v>
      </c>
      <c r="G112" s="93">
        <f t="shared" si="0"/>
        <v>8</v>
      </c>
      <c r="H112" s="93">
        <f t="shared" si="1"/>
        <v>1</v>
      </c>
      <c r="I112" s="93">
        <f t="shared" si="2"/>
        <v>1</v>
      </c>
      <c r="J112" s="93">
        <f t="shared" si="3"/>
        <v>0</v>
      </c>
      <c r="K112" s="93">
        <f t="shared" si="4"/>
        <v>0</v>
      </c>
      <c r="L112" s="93">
        <f t="shared" si="5"/>
        <v>0</v>
      </c>
      <c r="M112" s="93">
        <f t="shared" si="6"/>
        <v>1</v>
      </c>
      <c r="N112" s="93">
        <f t="shared" si="7"/>
        <v>1</v>
      </c>
      <c r="O112" s="93">
        <f t="shared" si="8"/>
        <v>0</v>
      </c>
      <c r="P112" s="93">
        <f t="shared" si="9"/>
        <v>9</v>
      </c>
      <c r="Q112" s="93">
        <f t="shared" si="10"/>
        <v>1</v>
      </c>
      <c r="R112" s="93">
        <f t="shared" si="11"/>
        <v>1</v>
      </c>
      <c r="S112" s="93">
        <f t="shared" si="12"/>
        <v>9</v>
      </c>
      <c r="T112" s="93">
        <f t="shared" si="13"/>
        <v>0</v>
      </c>
      <c r="U112" s="93">
        <f t="shared" si="14"/>
        <v>0</v>
      </c>
      <c r="V112" s="93">
        <f t="shared" si="15"/>
        <v>9</v>
      </c>
      <c r="W112" s="93">
        <f t="shared" si="16"/>
        <v>0</v>
      </c>
      <c r="X112" s="93">
        <f t="shared" si="17"/>
        <v>1</v>
      </c>
      <c r="Y112" s="93">
        <f t="shared" si="18"/>
        <v>0</v>
      </c>
      <c r="Z112" s="93">
        <f t="shared" si="19"/>
        <v>1</v>
      </c>
      <c r="AA112" s="93">
        <f t="shared" si="20"/>
        <v>0</v>
      </c>
      <c r="AB112" s="93">
        <f t="shared" si="21"/>
        <v>0</v>
      </c>
      <c r="AC112" s="93">
        <f t="shared" si="22"/>
        <v>1</v>
      </c>
      <c r="AD112" s="93">
        <f t="shared" si="23"/>
        <v>0</v>
      </c>
      <c r="AE112" s="93">
        <f t="shared" si="24"/>
        <v>0</v>
      </c>
      <c r="AF112" s="93">
        <f t="shared" si="25"/>
        <v>0</v>
      </c>
      <c r="AG112" s="93">
        <f t="shared" si="26"/>
        <v>1</v>
      </c>
      <c r="AH112" s="93">
        <f t="shared" si="27"/>
        <v>0</v>
      </c>
      <c r="AI112" s="93">
        <f t="shared" si="28"/>
        <v>1</v>
      </c>
      <c r="AJ112" s="93">
        <f t="shared" si="29"/>
        <v>0</v>
      </c>
      <c r="AK112" s="93">
        <f t="shared" si="30"/>
        <v>1</v>
      </c>
      <c r="AL112" s="93">
        <f t="shared" si="31"/>
        <v>9</v>
      </c>
      <c r="AM112" s="93">
        <f t="shared" si="32"/>
        <v>1</v>
      </c>
      <c r="AN112" s="93">
        <f t="shared" si="33"/>
        <v>1</v>
      </c>
      <c r="AO112" s="93">
        <f t="shared" si="34"/>
        <v>0</v>
      </c>
    </row>
    <row r="113" spans="1:41" ht="12.75" customHeight="1" x14ac:dyDescent="0.25">
      <c r="A113" s="89">
        <v>2019</v>
      </c>
      <c r="B113" s="89">
        <v>88399</v>
      </c>
      <c r="C113" s="89" t="s">
        <v>810</v>
      </c>
      <c r="D113" s="89" t="s">
        <v>820</v>
      </c>
      <c r="E113" s="89" t="s">
        <v>1042</v>
      </c>
      <c r="F113" s="89" t="s">
        <v>1043</v>
      </c>
      <c r="G113" s="93">
        <f t="shared" si="0"/>
        <v>8</v>
      </c>
      <c r="H113" s="93">
        <f t="shared" si="1"/>
        <v>0</v>
      </c>
      <c r="I113" s="93">
        <f t="shared" si="2"/>
        <v>1</v>
      </c>
      <c r="J113" s="93">
        <f t="shared" si="3"/>
        <v>1</v>
      </c>
      <c r="K113" s="93">
        <f t="shared" si="4"/>
        <v>0</v>
      </c>
      <c r="L113" s="93">
        <f t="shared" si="5"/>
        <v>1</v>
      </c>
      <c r="M113" s="93">
        <f t="shared" si="6"/>
        <v>1</v>
      </c>
      <c r="N113" s="93">
        <f t="shared" si="7"/>
        <v>1</v>
      </c>
      <c r="O113" s="93">
        <f t="shared" si="8"/>
        <v>8</v>
      </c>
      <c r="P113" s="93">
        <f t="shared" si="9"/>
        <v>0</v>
      </c>
      <c r="Q113" s="93">
        <f t="shared" si="10"/>
        <v>9</v>
      </c>
      <c r="R113" s="93">
        <f t="shared" si="11"/>
        <v>0</v>
      </c>
      <c r="S113" s="93">
        <f t="shared" si="12"/>
        <v>0</v>
      </c>
      <c r="T113" s="93">
        <f t="shared" si="13"/>
        <v>1</v>
      </c>
      <c r="U113" s="93">
        <f t="shared" si="14"/>
        <v>0</v>
      </c>
      <c r="V113" s="93">
        <f t="shared" si="15"/>
        <v>9</v>
      </c>
      <c r="W113" s="93">
        <f t="shared" si="16"/>
        <v>1</v>
      </c>
      <c r="X113" s="93">
        <f t="shared" si="17"/>
        <v>1</v>
      </c>
      <c r="Y113" s="93">
        <f t="shared" si="18"/>
        <v>0</v>
      </c>
      <c r="Z113" s="93">
        <f t="shared" si="19"/>
        <v>0</v>
      </c>
      <c r="AA113" s="93">
        <f t="shared" si="20"/>
        <v>0</v>
      </c>
      <c r="AB113" s="93">
        <f t="shared" si="21"/>
        <v>8</v>
      </c>
      <c r="AC113" s="93">
        <f t="shared" si="22"/>
        <v>0</v>
      </c>
      <c r="AD113" s="93">
        <f t="shared" si="23"/>
        <v>0</v>
      </c>
      <c r="AE113" s="93">
        <f t="shared" si="24"/>
        <v>8</v>
      </c>
      <c r="AF113" s="93">
        <f t="shared" si="25"/>
        <v>1</v>
      </c>
      <c r="AG113" s="93">
        <f t="shared" si="26"/>
        <v>0</v>
      </c>
      <c r="AH113" s="93">
        <f t="shared" si="27"/>
        <v>8</v>
      </c>
      <c r="AI113" s="93">
        <f t="shared" si="28"/>
        <v>0</v>
      </c>
      <c r="AJ113" s="93">
        <f t="shared" si="29"/>
        <v>1</v>
      </c>
      <c r="AK113" s="93">
        <f t="shared" si="30"/>
        <v>9</v>
      </c>
      <c r="AL113" s="93">
        <f t="shared" si="31"/>
        <v>1</v>
      </c>
      <c r="AM113" s="93">
        <f t="shared" si="32"/>
        <v>8</v>
      </c>
      <c r="AN113" s="93">
        <f t="shared" si="33"/>
        <v>1</v>
      </c>
      <c r="AO113" s="93">
        <f t="shared" si="34"/>
        <v>0</v>
      </c>
    </row>
    <row r="114" spans="1:41" ht="12.75" customHeight="1" x14ac:dyDescent="0.25">
      <c r="A114" s="89">
        <v>2019</v>
      </c>
      <c r="B114" s="89">
        <v>121880</v>
      </c>
      <c r="C114" s="89" t="s">
        <v>810</v>
      </c>
      <c r="D114" s="89" t="s">
        <v>814</v>
      </c>
      <c r="E114" s="89" t="s">
        <v>1044</v>
      </c>
      <c r="F114" s="89" t="s">
        <v>1045</v>
      </c>
      <c r="G114" s="93">
        <f t="shared" si="0"/>
        <v>8</v>
      </c>
      <c r="H114" s="93">
        <f t="shared" si="1"/>
        <v>1</v>
      </c>
      <c r="I114" s="93">
        <f t="shared" si="2"/>
        <v>1</v>
      </c>
      <c r="J114" s="93">
        <f t="shared" si="3"/>
        <v>1</v>
      </c>
      <c r="K114" s="93">
        <f t="shared" si="4"/>
        <v>1</v>
      </c>
      <c r="L114" s="93">
        <f t="shared" si="5"/>
        <v>1</v>
      </c>
      <c r="M114" s="93">
        <f t="shared" si="6"/>
        <v>0</v>
      </c>
      <c r="N114" s="93">
        <f t="shared" si="7"/>
        <v>1</v>
      </c>
      <c r="O114" s="93">
        <f t="shared" si="8"/>
        <v>0</v>
      </c>
      <c r="P114" s="93">
        <f t="shared" si="9"/>
        <v>9</v>
      </c>
      <c r="Q114" s="93">
        <f t="shared" si="10"/>
        <v>1</v>
      </c>
      <c r="R114" s="93">
        <f t="shared" si="11"/>
        <v>1</v>
      </c>
      <c r="S114" s="93">
        <f t="shared" si="12"/>
        <v>9</v>
      </c>
      <c r="T114" s="93">
        <f t="shared" si="13"/>
        <v>0</v>
      </c>
      <c r="U114" s="93">
        <f t="shared" si="14"/>
        <v>1</v>
      </c>
      <c r="V114" s="93">
        <f t="shared" si="15"/>
        <v>9</v>
      </c>
      <c r="W114" s="93">
        <f t="shared" si="16"/>
        <v>0</v>
      </c>
      <c r="X114" s="93">
        <f t="shared" si="17"/>
        <v>0</v>
      </c>
      <c r="Y114" s="93">
        <f t="shared" si="18"/>
        <v>0</v>
      </c>
      <c r="Z114" s="93">
        <f t="shared" si="19"/>
        <v>0</v>
      </c>
      <c r="AA114" s="93">
        <f t="shared" si="20"/>
        <v>1</v>
      </c>
      <c r="AB114" s="93">
        <f t="shared" si="21"/>
        <v>0</v>
      </c>
      <c r="AC114" s="93">
        <f t="shared" si="22"/>
        <v>1</v>
      </c>
      <c r="AD114" s="93">
        <f t="shared" si="23"/>
        <v>0</v>
      </c>
      <c r="AE114" s="93">
        <f t="shared" si="24"/>
        <v>1</v>
      </c>
      <c r="AF114" s="93">
        <f t="shared" si="25"/>
        <v>0</v>
      </c>
      <c r="AG114" s="93">
        <f t="shared" si="26"/>
        <v>1</v>
      </c>
      <c r="AH114" s="93" t="str">
        <f t="shared" si="27"/>
        <v>M</v>
      </c>
      <c r="AI114" s="93">
        <f t="shared" si="28"/>
        <v>0</v>
      </c>
      <c r="AJ114" s="93">
        <f t="shared" si="29"/>
        <v>0</v>
      </c>
      <c r="AK114" s="93">
        <f t="shared" si="30"/>
        <v>1</v>
      </c>
      <c r="AL114" s="93">
        <f t="shared" si="31"/>
        <v>9</v>
      </c>
      <c r="AM114" s="93">
        <f t="shared" si="32"/>
        <v>0</v>
      </c>
      <c r="AN114" s="93">
        <f t="shared" si="33"/>
        <v>1</v>
      </c>
      <c r="AO114" s="93">
        <f t="shared" si="34"/>
        <v>0</v>
      </c>
    </row>
    <row r="115" spans="1:41" ht="12.75" customHeight="1" x14ac:dyDescent="0.25">
      <c r="A115" s="89">
        <v>2019</v>
      </c>
      <c r="B115" s="89">
        <v>1117583</v>
      </c>
      <c r="C115" s="89" t="s">
        <v>810</v>
      </c>
      <c r="D115" s="89" t="s">
        <v>811</v>
      </c>
      <c r="E115" s="89" t="s">
        <v>1046</v>
      </c>
      <c r="F115" s="89" t="s">
        <v>1047</v>
      </c>
      <c r="G115" s="93">
        <f t="shared" si="0"/>
        <v>8</v>
      </c>
      <c r="H115" s="93">
        <f t="shared" si="1"/>
        <v>0</v>
      </c>
      <c r="I115" s="93">
        <f t="shared" si="2"/>
        <v>1</v>
      </c>
      <c r="J115" s="93">
        <f t="shared" si="3"/>
        <v>1</v>
      </c>
      <c r="K115" s="93">
        <f t="shared" si="4"/>
        <v>0</v>
      </c>
      <c r="L115" s="93">
        <f t="shared" si="5"/>
        <v>1</v>
      </c>
      <c r="M115" s="93">
        <f t="shared" si="6"/>
        <v>1</v>
      </c>
      <c r="N115" s="93">
        <f t="shared" si="7"/>
        <v>0</v>
      </c>
      <c r="O115" s="93">
        <f t="shared" si="8"/>
        <v>8</v>
      </c>
      <c r="P115" s="93">
        <f t="shared" si="9"/>
        <v>0</v>
      </c>
      <c r="Q115" s="93">
        <f t="shared" si="10"/>
        <v>0</v>
      </c>
      <c r="R115" s="93">
        <f t="shared" si="11"/>
        <v>8</v>
      </c>
      <c r="S115" s="93">
        <f t="shared" si="12"/>
        <v>1</v>
      </c>
      <c r="T115" s="93">
        <f t="shared" si="13"/>
        <v>1</v>
      </c>
      <c r="U115" s="93">
        <f t="shared" si="14"/>
        <v>1</v>
      </c>
      <c r="V115" s="93">
        <f t="shared" si="15"/>
        <v>0</v>
      </c>
      <c r="W115" s="93">
        <f t="shared" si="16"/>
        <v>1</v>
      </c>
      <c r="X115" s="93">
        <f t="shared" si="17"/>
        <v>1</v>
      </c>
      <c r="Y115" s="93">
        <f t="shared" si="18"/>
        <v>0</v>
      </c>
      <c r="Z115" s="93">
        <f t="shared" si="19"/>
        <v>1</v>
      </c>
      <c r="AA115" s="93">
        <f t="shared" si="20"/>
        <v>1</v>
      </c>
      <c r="AB115" s="93">
        <f t="shared" si="21"/>
        <v>0</v>
      </c>
      <c r="AC115" s="93">
        <f t="shared" si="22"/>
        <v>8</v>
      </c>
      <c r="AD115" s="93">
        <f t="shared" si="23"/>
        <v>9</v>
      </c>
      <c r="AE115" s="93">
        <f t="shared" si="24"/>
        <v>1</v>
      </c>
      <c r="AF115" s="93">
        <f t="shared" si="25"/>
        <v>0</v>
      </c>
      <c r="AG115" s="93">
        <f t="shared" si="26"/>
        <v>0</v>
      </c>
      <c r="AH115" s="93">
        <f t="shared" si="27"/>
        <v>0</v>
      </c>
      <c r="AI115" s="93">
        <f t="shared" si="28"/>
        <v>1</v>
      </c>
      <c r="AJ115" s="93">
        <f t="shared" si="29"/>
        <v>0</v>
      </c>
      <c r="AK115" s="93">
        <f t="shared" si="30"/>
        <v>1</v>
      </c>
      <c r="AL115" s="93">
        <f t="shared" si="31"/>
        <v>0</v>
      </c>
      <c r="AM115" s="93">
        <f t="shared" si="32"/>
        <v>9</v>
      </c>
      <c r="AN115" s="93">
        <f t="shared" si="33"/>
        <v>0</v>
      </c>
      <c r="AO115" s="93">
        <f t="shared" si="34"/>
        <v>0</v>
      </c>
    </row>
    <row r="116" spans="1:41" ht="12.75" customHeight="1" x14ac:dyDescent="0.25">
      <c r="A116" s="89">
        <v>2019</v>
      </c>
      <c r="B116" s="89">
        <v>123569</v>
      </c>
      <c r="C116" s="89" t="s">
        <v>810</v>
      </c>
      <c r="D116" s="89" t="s">
        <v>824</v>
      </c>
      <c r="E116" s="89" t="s">
        <v>1048</v>
      </c>
      <c r="F116" s="89" t="s">
        <v>1049</v>
      </c>
      <c r="G116" s="93">
        <f t="shared" si="0"/>
        <v>8</v>
      </c>
      <c r="H116" s="93">
        <f t="shared" si="1"/>
        <v>1</v>
      </c>
      <c r="I116" s="93">
        <f t="shared" si="2"/>
        <v>1</v>
      </c>
      <c r="J116" s="93">
        <f t="shared" si="3"/>
        <v>1</v>
      </c>
      <c r="K116" s="93">
        <f t="shared" si="4"/>
        <v>1</v>
      </c>
      <c r="L116" s="93">
        <f t="shared" si="5"/>
        <v>1</v>
      </c>
      <c r="M116" s="93">
        <f t="shared" si="6"/>
        <v>0</v>
      </c>
      <c r="N116" s="93">
        <f t="shared" si="7"/>
        <v>1</v>
      </c>
      <c r="O116" s="93">
        <f t="shared" si="8"/>
        <v>8</v>
      </c>
      <c r="P116" s="93">
        <f t="shared" si="9"/>
        <v>1</v>
      </c>
      <c r="Q116" s="93">
        <f t="shared" si="10"/>
        <v>0</v>
      </c>
      <c r="R116" s="93">
        <f t="shared" si="11"/>
        <v>1</v>
      </c>
      <c r="S116" s="93">
        <f t="shared" si="12"/>
        <v>0</v>
      </c>
      <c r="T116" s="93">
        <f t="shared" si="13"/>
        <v>0</v>
      </c>
      <c r="U116" s="93">
        <f t="shared" si="14"/>
        <v>0</v>
      </c>
      <c r="V116" s="93">
        <f t="shared" si="15"/>
        <v>1</v>
      </c>
      <c r="W116" s="93">
        <f t="shared" si="16"/>
        <v>9</v>
      </c>
      <c r="X116" s="93">
        <f t="shared" si="17"/>
        <v>0</v>
      </c>
      <c r="Y116" s="93">
        <f t="shared" si="18"/>
        <v>1</v>
      </c>
      <c r="Z116" s="93">
        <f t="shared" si="19"/>
        <v>0</v>
      </c>
      <c r="AA116" s="93">
        <f t="shared" si="20"/>
        <v>8</v>
      </c>
      <c r="AB116" s="93">
        <f t="shared" si="21"/>
        <v>9</v>
      </c>
      <c r="AC116" s="93">
        <f t="shared" si="22"/>
        <v>1</v>
      </c>
      <c r="AD116" s="93">
        <f t="shared" si="23"/>
        <v>0</v>
      </c>
      <c r="AE116" s="93">
        <f t="shared" si="24"/>
        <v>9</v>
      </c>
      <c r="AF116" s="93">
        <f t="shared" si="25"/>
        <v>0</v>
      </c>
      <c r="AG116" s="93">
        <f t="shared" si="26"/>
        <v>1</v>
      </c>
      <c r="AH116" s="93">
        <f t="shared" si="27"/>
        <v>8</v>
      </c>
      <c r="AI116" s="93">
        <f t="shared" si="28"/>
        <v>1</v>
      </c>
      <c r="AJ116" s="93">
        <f t="shared" si="29"/>
        <v>1</v>
      </c>
      <c r="AK116" s="93">
        <f t="shared" si="30"/>
        <v>0</v>
      </c>
      <c r="AL116" s="93">
        <f t="shared" si="31"/>
        <v>0</v>
      </c>
      <c r="AM116" s="93">
        <f t="shared" si="32"/>
        <v>0</v>
      </c>
      <c r="AN116" s="93">
        <f t="shared" si="33"/>
        <v>9</v>
      </c>
      <c r="AO116" s="93">
        <f t="shared" si="34"/>
        <v>0</v>
      </c>
    </row>
    <row r="117" spans="1:41" ht="12.75" customHeight="1" x14ac:dyDescent="0.25">
      <c r="A117" s="89">
        <v>2019</v>
      </c>
      <c r="B117" s="89">
        <v>1319229</v>
      </c>
      <c r="C117" s="89" t="s">
        <v>810</v>
      </c>
      <c r="D117" s="89" t="s">
        <v>824</v>
      </c>
      <c r="E117" s="89" t="s">
        <v>1050</v>
      </c>
      <c r="F117" s="89" t="s">
        <v>1051</v>
      </c>
      <c r="G117" s="93">
        <f t="shared" si="0"/>
        <v>8</v>
      </c>
      <c r="H117" s="93">
        <f t="shared" si="1"/>
        <v>1</v>
      </c>
      <c r="I117" s="93">
        <f t="shared" si="2"/>
        <v>0</v>
      </c>
      <c r="J117" s="93">
        <f t="shared" si="3"/>
        <v>1</v>
      </c>
      <c r="K117" s="93">
        <f t="shared" si="4"/>
        <v>1</v>
      </c>
      <c r="L117" s="93">
        <f t="shared" si="5"/>
        <v>1</v>
      </c>
      <c r="M117" s="93">
        <f t="shared" si="6"/>
        <v>1</v>
      </c>
      <c r="N117" s="93">
        <f t="shared" si="7"/>
        <v>1</v>
      </c>
      <c r="O117" s="93">
        <f t="shared" si="8"/>
        <v>8</v>
      </c>
      <c r="P117" s="93">
        <f t="shared" si="9"/>
        <v>0</v>
      </c>
      <c r="Q117" s="93">
        <f t="shared" si="10"/>
        <v>0</v>
      </c>
      <c r="R117" s="93">
        <f t="shared" si="11"/>
        <v>1</v>
      </c>
      <c r="S117" s="93">
        <f t="shared" si="12"/>
        <v>1</v>
      </c>
      <c r="T117" s="93">
        <f t="shared" si="13"/>
        <v>0</v>
      </c>
      <c r="U117" s="93">
        <f t="shared" si="14"/>
        <v>0</v>
      </c>
      <c r="V117" s="93">
        <f t="shared" si="15"/>
        <v>1</v>
      </c>
      <c r="W117" s="93">
        <f t="shared" si="16"/>
        <v>9</v>
      </c>
      <c r="X117" s="93">
        <f t="shared" si="17"/>
        <v>0</v>
      </c>
      <c r="Y117" s="93">
        <f t="shared" si="18"/>
        <v>1</v>
      </c>
      <c r="Z117" s="93">
        <f t="shared" si="19"/>
        <v>0</v>
      </c>
      <c r="AA117" s="93">
        <f t="shared" si="20"/>
        <v>8</v>
      </c>
      <c r="AB117" s="93">
        <f t="shared" si="21"/>
        <v>9</v>
      </c>
      <c r="AC117" s="93">
        <f t="shared" si="22"/>
        <v>0</v>
      </c>
      <c r="AD117" s="93">
        <f t="shared" si="23"/>
        <v>0</v>
      </c>
      <c r="AE117" s="93">
        <f t="shared" si="24"/>
        <v>9</v>
      </c>
      <c r="AF117" s="93">
        <f t="shared" si="25"/>
        <v>1</v>
      </c>
      <c r="AG117" s="93">
        <f t="shared" si="26"/>
        <v>1</v>
      </c>
      <c r="AH117" s="93">
        <f t="shared" si="27"/>
        <v>8</v>
      </c>
      <c r="AI117" s="93">
        <f t="shared" si="28"/>
        <v>0</v>
      </c>
      <c r="AJ117" s="93">
        <f t="shared" si="29"/>
        <v>1</v>
      </c>
      <c r="AK117" s="93">
        <f t="shared" si="30"/>
        <v>0</v>
      </c>
      <c r="AL117" s="93">
        <f t="shared" si="31"/>
        <v>1</v>
      </c>
      <c r="AM117" s="93">
        <f t="shared" si="32"/>
        <v>0</v>
      </c>
      <c r="AN117" s="93">
        <f t="shared" si="33"/>
        <v>9</v>
      </c>
      <c r="AO117" s="93">
        <f t="shared" si="34"/>
        <v>0</v>
      </c>
    </row>
    <row r="118" spans="1:41" ht="12.75" customHeight="1" x14ac:dyDescent="0.25">
      <c r="A118" s="89">
        <v>2019</v>
      </c>
      <c r="B118" s="89">
        <v>102499</v>
      </c>
      <c r="C118" s="89" t="s">
        <v>810</v>
      </c>
      <c r="D118" s="89" t="s">
        <v>846</v>
      </c>
      <c r="E118" s="89" t="s">
        <v>1052</v>
      </c>
      <c r="F118" s="89" t="s">
        <v>1053</v>
      </c>
      <c r="G118" s="93">
        <f t="shared" si="0"/>
        <v>8</v>
      </c>
      <c r="H118" s="93">
        <f t="shared" si="1"/>
        <v>1</v>
      </c>
      <c r="I118" s="93">
        <f t="shared" si="2"/>
        <v>1</v>
      </c>
      <c r="J118" s="93">
        <f t="shared" si="3"/>
        <v>0</v>
      </c>
      <c r="K118" s="93">
        <f t="shared" si="4"/>
        <v>0</v>
      </c>
      <c r="L118" s="93">
        <f t="shared" si="5"/>
        <v>0</v>
      </c>
      <c r="M118" s="93">
        <f t="shared" si="6"/>
        <v>0</v>
      </c>
      <c r="N118" s="93">
        <f t="shared" si="7"/>
        <v>1</v>
      </c>
      <c r="O118" s="93">
        <f t="shared" si="8"/>
        <v>1</v>
      </c>
      <c r="P118" s="93">
        <f t="shared" si="9"/>
        <v>9</v>
      </c>
      <c r="Q118" s="93">
        <f t="shared" si="10"/>
        <v>0</v>
      </c>
      <c r="R118" s="93">
        <f t="shared" si="11"/>
        <v>0</v>
      </c>
      <c r="S118" s="93">
        <f t="shared" si="12"/>
        <v>0</v>
      </c>
      <c r="T118" s="93">
        <f t="shared" si="13"/>
        <v>9</v>
      </c>
      <c r="U118" s="93">
        <f t="shared" si="14"/>
        <v>1</v>
      </c>
      <c r="V118" s="93">
        <f t="shared" si="15"/>
        <v>0</v>
      </c>
      <c r="W118" s="93">
        <f t="shared" si="16"/>
        <v>1</v>
      </c>
      <c r="X118" s="93">
        <f t="shared" si="17"/>
        <v>0</v>
      </c>
      <c r="Y118" s="93">
        <f t="shared" si="18"/>
        <v>1</v>
      </c>
      <c r="Z118" s="93">
        <f t="shared" si="19"/>
        <v>1</v>
      </c>
      <c r="AA118" s="93">
        <f t="shared" si="20"/>
        <v>1</v>
      </c>
      <c r="AB118" s="93">
        <f t="shared" si="21"/>
        <v>0</v>
      </c>
      <c r="AC118" s="93">
        <f t="shared" si="22"/>
        <v>0</v>
      </c>
      <c r="AD118" s="93">
        <f t="shared" si="23"/>
        <v>9</v>
      </c>
      <c r="AE118" s="93">
        <f t="shared" si="24"/>
        <v>0</v>
      </c>
      <c r="AF118" s="93">
        <f t="shared" si="25"/>
        <v>1</v>
      </c>
      <c r="AG118" s="93">
        <f t="shared" si="26"/>
        <v>0</v>
      </c>
      <c r="AH118" s="93">
        <f t="shared" si="27"/>
        <v>0</v>
      </c>
      <c r="AI118" s="93">
        <f t="shared" si="28"/>
        <v>1</v>
      </c>
      <c r="AJ118" s="93">
        <f t="shared" si="29"/>
        <v>9</v>
      </c>
      <c r="AK118" s="93">
        <f t="shared" si="30"/>
        <v>9</v>
      </c>
      <c r="AL118" s="93">
        <f t="shared" si="31"/>
        <v>1</v>
      </c>
      <c r="AM118" s="93">
        <f t="shared" si="32"/>
        <v>1</v>
      </c>
      <c r="AN118" s="93">
        <f t="shared" si="33"/>
        <v>1</v>
      </c>
      <c r="AO118" s="93">
        <f t="shared" si="34"/>
        <v>8</v>
      </c>
    </row>
    <row r="119" spans="1:41" ht="12.75" customHeight="1" x14ac:dyDescent="0.25">
      <c r="A119" s="89">
        <v>2019</v>
      </c>
      <c r="B119" s="89">
        <v>1319229</v>
      </c>
      <c r="C119" s="89" t="s">
        <v>810</v>
      </c>
      <c r="D119" s="89" t="s">
        <v>824</v>
      </c>
      <c r="E119" s="89" t="s">
        <v>1054</v>
      </c>
      <c r="F119" s="89" t="s">
        <v>1055</v>
      </c>
      <c r="G119" s="93">
        <f t="shared" si="0"/>
        <v>8</v>
      </c>
      <c r="H119" s="93">
        <f t="shared" si="1"/>
        <v>1</v>
      </c>
      <c r="I119" s="93">
        <f t="shared" si="2"/>
        <v>1</v>
      </c>
      <c r="J119" s="93">
        <f t="shared" si="3"/>
        <v>0</v>
      </c>
      <c r="K119" s="93">
        <f t="shared" si="4"/>
        <v>0</v>
      </c>
      <c r="L119" s="93">
        <f t="shared" si="5"/>
        <v>1</v>
      </c>
      <c r="M119" s="93">
        <f t="shared" si="6"/>
        <v>1</v>
      </c>
      <c r="N119" s="93">
        <f t="shared" si="7"/>
        <v>0</v>
      </c>
      <c r="O119" s="93">
        <f t="shared" si="8"/>
        <v>8</v>
      </c>
      <c r="P119" s="93">
        <f t="shared" si="9"/>
        <v>0</v>
      </c>
      <c r="Q119" s="93">
        <f t="shared" si="10"/>
        <v>0</v>
      </c>
      <c r="R119" s="93">
        <f t="shared" si="11"/>
        <v>1</v>
      </c>
      <c r="S119" s="93">
        <f t="shared" si="12"/>
        <v>0</v>
      </c>
      <c r="T119" s="93">
        <f t="shared" si="13"/>
        <v>1</v>
      </c>
      <c r="U119" s="93">
        <f t="shared" si="14"/>
        <v>0</v>
      </c>
      <c r="V119" s="93">
        <f t="shared" si="15"/>
        <v>1</v>
      </c>
      <c r="W119" s="93">
        <f t="shared" si="16"/>
        <v>9</v>
      </c>
      <c r="X119" s="93">
        <f t="shared" si="17"/>
        <v>1</v>
      </c>
      <c r="Y119" s="93">
        <f t="shared" si="18"/>
        <v>1</v>
      </c>
      <c r="Z119" s="93">
        <f t="shared" si="19"/>
        <v>1</v>
      </c>
      <c r="AA119" s="93">
        <f t="shared" si="20"/>
        <v>8</v>
      </c>
      <c r="AB119" s="93">
        <f t="shared" si="21"/>
        <v>9</v>
      </c>
      <c r="AC119" s="93">
        <f t="shared" si="22"/>
        <v>0</v>
      </c>
      <c r="AD119" s="93">
        <f t="shared" si="23"/>
        <v>0</v>
      </c>
      <c r="AE119" s="93">
        <f t="shared" si="24"/>
        <v>9</v>
      </c>
      <c r="AF119" s="93">
        <f t="shared" si="25"/>
        <v>0</v>
      </c>
      <c r="AG119" s="93">
        <f t="shared" si="26"/>
        <v>1</v>
      </c>
      <c r="AH119" s="93">
        <f t="shared" si="27"/>
        <v>8</v>
      </c>
      <c r="AI119" s="93">
        <f t="shared" si="28"/>
        <v>0</v>
      </c>
      <c r="AJ119" s="93">
        <f t="shared" si="29"/>
        <v>0</v>
      </c>
      <c r="AK119" s="93">
        <f t="shared" si="30"/>
        <v>1</v>
      </c>
      <c r="AL119" s="93">
        <f t="shared" si="31"/>
        <v>0</v>
      </c>
      <c r="AM119" s="93">
        <f t="shared" si="32"/>
        <v>0</v>
      </c>
      <c r="AN119" s="93">
        <f t="shared" si="33"/>
        <v>9</v>
      </c>
      <c r="AO119" s="93">
        <f t="shared" si="34"/>
        <v>0</v>
      </c>
    </row>
    <row r="120" spans="1:41" ht="12.75" customHeight="1" x14ac:dyDescent="0.25">
      <c r="A120" s="89">
        <v>2019</v>
      </c>
      <c r="B120" s="89">
        <v>1319229</v>
      </c>
      <c r="C120" s="89" t="s">
        <v>810</v>
      </c>
      <c r="D120" s="89" t="s">
        <v>824</v>
      </c>
      <c r="E120" s="89" t="s">
        <v>1056</v>
      </c>
      <c r="F120" s="89" t="s">
        <v>1057</v>
      </c>
      <c r="G120" s="93">
        <f t="shared" si="0"/>
        <v>8</v>
      </c>
      <c r="H120" s="93">
        <f t="shared" si="1"/>
        <v>1</v>
      </c>
      <c r="I120" s="93">
        <f t="shared" si="2"/>
        <v>0</v>
      </c>
      <c r="J120" s="93">
        <f t="shared" si="3"/>
        <v>1</v>
      </c>
      <c r="K120" s="93">
        <f t="shared" si="4"/>
        <v>0</v>
      </c>
      <c r="L120" s="93">
        <f t="shared" si="5"/>
        <v>1</v>
      </c>
      <c r="M120" s="93">
        <f t="shared" si="6"/>
        <v>1</v>
      </c>
      <c r="N120" s="93">
        <f t="shared" si="7"/>
        <v>0</v>
      </c>
      <c r="O120" s="93">
        <f t="shared" si="8"/>
        <v>8</v>
      </c>
      <c r="P120" s="93">
        <f t="shared" si="9"/>
        <v>1</v>
      </c>
      <c r="Q120" s="93">
        <f t="shared" si="10"/>
        <v>1</v>
      </c>
      <c r="R120" s="93">
        <f t="shared" si="11"/>
        <v>1</v>
      </c>
      <c r="S120" s="93">
        <f t="shared" si="12"/>
        <v>0</v>
      </c>
      <c r="T120" s="93">
        <f t="shared" si="13"/>
        <v>0</v>
      </c>
      <c r="U120" s="93">
        <f t="shared" si="14"/>
        <v>0</v>
      </c>
      <c r="V120" s="93">
        <f t="shared" si="15"/>
        <v>0</v>
      </c>
      <c r="W120" s="93">
        <f t="shared" si="16"/>
        <v>9</v>
      </c>
      <c r="X120" s="93">
        <f t="shared" si="17"/>
        <v>1</v>
      </c>
      <c r="Y120" s="93">
        <f t="shared" si="18"/>
        <v>1</v>
      </c>
      <c r="Z120" s="93">
        <f t="shared" si="19"/>
        <v>0</v>
      </c>
      <c r="AA120" s="93">
        <f t="shared" si="20"/>
        <v>8</v>
      </c>
      <c r="AB120" s="93">
        <f t="shared" si="21"/>
        <v>9</v>
      </c>
      <c r="AC120" s="93">
        <f t="shared" si="22"/>
        <v>0</v>
      </c>
      <c r="AD120" s="93">
        <f t="shared" si="23"/>
        <v>0</v>
      </c>
      <c r="AE120" s="93">
        <f t="shared" si="24"/>
        <v>9</v>
      </c>
      <c r="AF120" s="93">
        <f t="shared" si="25"/>
        <v>0</v>
      </c>
      <c r="AG120" s="93">
        <f t="shared" si="26"/>
        <v>1</v>
      </c>
      <c r="AH120" s="93">
        <f t="shared" si="27"/>
        <v>8</v>
      </c>
      <c r="AI120" s="93">
        <f t="shared" si="28"/>
        <v>1</v>
      </c>
      <c r="AJ120" s="93">
        <f t="shared" si="29"/>
        <v>0</v>
      </c>
      <c r="AK120" s="93">
        <f t="shared" si="30"/>
        <v>1</v>
      </c>
      <c r="AL120" s="93">
        <f t="shared" si="31"/>
        <v>1</v>
      </c>
      <c r="AM120" s="93">
        <f t="shared" si="32"/>
        <v>1</v>
      </c>
      <c r="AN120" s="93">
        <f t="shared" si="33"/>
        <v>9</v>
      </c>
      <c r="AO120" s="93">
        <f t="shared" si="34"/>
        <v>1</v>
      </c>
    </row>
    <row r="121" spans="1:41" ht="12.75" customHeight="1" x14ac:dyDescent="0.25">
      <c r="A121" s="89">
        <v>2019</v>
      </c>
      <c r="B121" s="89">
        <v>102499</v>
      </c>
      <c r="C121" s="89" t="s">
        <v>810</v>
      </c>
      <c r="D121" s="89" t="s">
        <v>846</v>
      </c>
      <c r="E121" s="89" t="s">
        <v>1058</v>
      </c>
      <c r="F121" s="89" t="s">
        <v>1059</v>
      </c>
      <c r="G121" s="93">
        <f t="shared" si="0"/>
        <v>8</v>
      </c>
      <c r="H121" s="93">
        <f t="shared" si="1"/>
        <v>1</v>
      </c>
      <c r="I121" s="93">
        <f t="shared" si="2"/>
        <v>0</v>
      </c>
      <c r="J121" s="93">
        <f t="shared" si="3"/>
        <v>1</v>
      </c>
      <c r="K121" s="93">
        <f t="shared" si="4"/>
        <v>0</v>
      </c>
      <c r="L121" s="93">
        <f t="shared" si="5"/>
        <v>1</v>
      </c>
      <c r="M121" s="93">
        <f t="shared" si="6"/>
        <v>1</v>
      </c>
      <c r="N121" s="93">
        <f t="shared" si="7"/>
        <v>0</v>
      </c>
      <c r="O121" s="93">
        <f t="shared" si="8"/>
        <v>0</v>
      </c>
      <c r="P121" s="93">
        <f t="shared" si="9"/>
        <v>9</v>
      </c>
      <c r="Q121" s="93">
        <f t="shared" si="10"/>
        <v>1</v>
      </c>
      <c r="R121" s="93">
        <f t="shared" si="11"/>
        <v>1</v>
      </c>
      <c r="S121" s="93">
        <f t="shared" si="12"/>
        <v>0</v>
      </c>
      <c r="T121" s="93">
        <f t="shared" si="13"/>
        <v>9</v>
      </c>
      <c r="U121" s="93">
        <f t="shared" si="14"/>
        <v>1</v>
      </c>
      <c r="V121" s="93">
        <f t="shared" si="15"/>
        <v>0</v>
      </c>
      <c r="W121" s="93">
        <f t="shared" si="16"/>
        <v>1</v>
      </c>
      <c r="X121" s="93">
        <f t="shared" si="17"/>
        <v>1</v>
      </c>
      <c r="Y121" s="93">
        <f t="shared" si="18"/>
        <v>1</v>
      </c>
      <c r="Z121" s="93">
        <f t="shared" si="19"/>
        <v>1</v>
      </c>
      <c r="AA121" s="93">
        <f t="shared" si="20"/>
        <v>0</v>
      </c>
      <c r="AB121" s="93">
        <f t="shared" si="21"/>
        <v>1</v>
      </c>
      <c r="AC121" s="93">
        <f t="shared" si="22"/>
        <v>1</v>
      </c>
      <c r="AD121" s="93">
        <f t="shared" si="23"/>
        <v>9</v>
      </c>
      <c r="AE121" s="93">
        <f t="shared" si="24"/>
        <v>0</v>
      </c>
      <c r="AF121" s="93">
        <f t="shared" si="25"/>
        <v>1</v>
      </c>
      <c r="AG121" s="93">
        <f t="shared" si="26"/>
        <v>0</v>
      </c>
      <c r="AH121" s="93">
        <f t="shared" si="27"/>
        <v>0</v>
      </c>
      <c r="AI121" s="93">
        <f t="shared" si="28"/>
        <v>1</v>
      </c>
      <c r="AJ121" s="93">
        <f t="shared" si="29"/>
        <v>9</v>
      </c>
      <c r="AK121" s="93">
        <f t="shared" si="30"/>
        <v>9</v>
      </c>
      <c r="AL121" s="93">
        <f t="shared" si="31"/>
        <v>0</v>
      </c>
      <c r="AM121" s="93">
        <f t="shared" si="32"/>
        <v>0</v>
      </c>
      <c r="AN121" s="93">
        <f t="shared" si="33"/>
        <v>1</v>
      </c>
      <c r="AO121" s="93">
        <f t="shared" si="34"/>
        <v>8</v>
      </c>
    </row>
    <row r="122" spans="1:41" ht="12.75" customHeight="1" x14ac:dyDescent="0.25">
      <c r="A122" s="89">
        <v>2019</v>
      </c>
      <c r="B122" s="89">
        <v>121880</v>
      </c>
      <c r="C122" s="89" t="s">
        <v>810</v>
      </c>
      <c r="D122" s="89" t="s">
        <v>814</v>
      </c>
      <c r="E122" s="89" t="s">
        <v>1060</v>
      </c>
      <c r="F122" s="89" t="s">
        <v>1061</v>
      </c>
      <c r="G122" s="93">
        <f t="shared" si="0"/>
        <v>8</v>
      </c>
      <c r="H122" s="93">
        <f t="shared" si="1"/>
        <v>1</v>
      </c>
      <c r="I122" s="93">
        <f t="shared" si="2"/>
        <v>1</v>
      </c>
      <c r="J122" s="93">
        <f t="shared" si="3"/>
        <v>1</v>
      </c>
      <c r="K122" s="93">
        <f t="shared" si="4"/>
        <v>0</v>
      </c>
      <c r="L122" s="93">
        <f t="shared" si="5"/>
        <v>0</v>
      </c>
      <c r="M122" s="93">
        <f t="shared" si="6"/>
        <v>1</v>
      </c>
      <c r="N122" s="93">
        <f t="shared" si="7"/>
        <v>0</v>
      </c>
      <c r="O122" s="93">
        <f t="shared" si="8"/>
        <v>1</v>
      </c>
      <c r="P122" s="93">
        <f t="shared" si="9"/>
        <v>9</v>
      </c>
      <c r="Q122" s="93">
        <f t="shared" si="10"/>
        <v>0</v>
      </c>
      <c r="R122" s="93">
        <f t="shared" si="11"/>
        <v>1</v>
      </c>
      <c r="S122" s="93">
        <f t="shared" si="12"/>
        <v>9</v>
      </c>
      <c r="T122" s="93">
        <f t="shared" si="13"/>
        <v>0</v>
      </c>
      <c r="U122" s="93">
        <f t="shared" si="14"/>
        <v>0</v>
      </c>
      <c r="V122" s="93">
        <f t="shared" si="15"/>
        <v>9</v>
      </c>
      <c r="W122" s="93">
        <f t="shared" si="16"/>
        <v>0</v>
      </c>
      <c r="X122" s="93">
        <f t="shared" si="17"/>
        <v>1</v>
      </c>
      <c r="Y122" s="93">
        <f t="shared" si="18"/>
        <v>0</v>
      </c>
      <c r="Z122" s="93">
        <f t="shared" si="19"/>
        <v>1</v>
      </c>
      <c r="AA122" s="93">
        <f t="shared" si="20"/>
        <v>1</v>
      </c>
      <c r="AB122" s="93">
        <f t="shared" si="21"/>
        <v>0</v>
      </c>
      <c r="AC122" s="93">
        <f t="shared" si="22"/>
        <v>1</v>
      </c>
      <c r="AD122" s="93">
        <f t="shared" si="23"/>
        <v>1</v>
      </c>
      <c r="AE122" s="93">
        <f t="shared" si="24"/>
        <v>1</v>
      </c>
      <c r="AF122" s="93">
        <f t="shared" si="25"/>
        <v>1</v>
      </c>
      <c r="AG122" s="93">
        <f t="shared" si="26"/>
        <v>0</v>
      </c>
      <c r="AH122" s="93">
        <f t="shared" si="27"/>
        <v>0</v>
      </c>
      <c r="AI122" s="93">
        <f t="shared" si="28"/>
        <v>1</v>
      </c>
      <c r="AJ122" s="93">
        <f t="shared" si="29"/>
        <v>0</v>
      </c>
      <c r="AK122" s="93">
        <f t="shared" si="30"/>
        <v>1</v>
      </c>
      <c r="AL122" s="93">
        <f t="shared" si="31"/>
        <v>9</v>
      </c>
      <c r="AM122" s="93">
        <f t="shared" si="32"/>
        <v>0</v>
      </c>
      <c r="AN122" s="93">
        <f t="shared" si="33"/>
        <v>0</v>
      </c>
      <c r="AO122" s="93">
        <f t="shared" si="34"/>
        <v>0</v>
      </c>
    </row>
    <row r="123" spans="1:41" ht="12.75" customHeight="1" x14ac:dyDescent="0.25">
      <c r="A123" s="89">
        <v>2019</v>
      </c>
      <c r="B123" s="89">
        <v>88399</v>
      </c>
      <c r="C123" s="89" t="s">
        <v>810</v>
      </c>
      <c r="D123" s="89" t="s">
        <v>820</v>
      </c>
      <c r="E123" s="89" t="s">
        <v>937</v>
      </c>
      <c r="F123" s="89" t="s">
        <v>1062</v>
      </c>
      <c r="G123" s="93">
        <f t="shared" si="0"/>
        <v>8</v>
      </c>
      <c r="H123" s="93">
        <f t="shared" si="1"/>
        <v>1</v>
      </c>
      <c r="I123" s="93">
        <f t="shared" si="2"/>
        <v>1</v>
      </c>
      <c r="J123" s="93">
        <f t="shared" si="3"/>
        <v>1</v>
      </c>
      <c r="K123" s="93">
        <f t="shared" si="4"/>
        <v>0</v>
      </c>
      <c r="L123" s="93">
        <f t="shared" si="5"/>
        <v>1</v>
      </c>
      <c r="M123" s="93">
        <f t="shared" si="6"/>
        <v>1</v>
      </c>
      <c r="N123" s="93">
        <f t="shared" si="7"/>
        <v>1</v>
      </c>
      <c r="O123" s="93">
        <f t="shared" si="8"/>
        <v>8</v>
      </c>
      <c r="P123" s="93">
        <f t="shared" si="9"/>
        <v>0</v>
      </c>
      <c r="Q123" s="93">
        <f t="shared" si="10"/>
        <v>9</v>
      </c>
      <c r="R123" s="93">
        <f t="shared" si="11"/>
        <v>0</v>
      </c>
      <c r="S123" s="93">
        <f t="shared" si="12"/>
        <v>0</v>
      </c>
      <c r="T123" s="93">
        <f t="shared" si="13"/>
        <v>1</v>
      </c>
      <c r="U123" s="93">
        <f t="shared" si="14"/>
        <v>1</v>
      </c>
      <c r="V123" s="93">
        <f t="shared" si="15"/>
        <v>9</v>
      </c>
      <c r="W123" s="93">
        <f t="shared" si="16"/>
        <v>1</v>
      </c>
      <c r="X123" s="93">
        <f t="shared" si="17"/>
        <v>1</v>
      </c>
      <c r="Y123" s="93">
        <f t="shared" si="18"/>
        <v>1</v>
      </c>
      <c r="Z123" s="93">
        <f t="shared" si="19"/>
        <v>0</v>
      </c>
      <c r="AA123" s="93">
        <f t="shared" si="20"/>
        <v>0</v>
      </c>
      <c r="AB123" s="93">
        <f t="shared" si="21"/>
        <v>8</v>
      </c>
      <c r="AC123" s="93">
        <f t="shared" si="22"/>
        <v>0</v>
      </c>
      <c r="AD123" s="93">
        <f t="shared" si="23"/>
        <v>0</v>
      </c>
      <c r="AE123" s="93">
        <f t="shared" si="24"/>
        <v>8</v>
      </c>
      <c r="AF123" s="93">
        <f t="shared" si="25"/>
        <v>0</v>
      </c>
      <c r="AG123" s="93">
        <f t="shared" si="26"/>
        <v>0</v>
      </c>
      <c r="AH123" s="93">
        <f t="shared" si="27"/>
        <v>8</v>
      </c>
      <c r="AI123" s="93">
        <f t="shared" si="28"/>
        <v>1</v>
      </c>
      <c r="AJ123" s="93">
        <f t="shared" si="29"/>
        <v>1</v>
      </c>
      <c r="AK123" s="93">
        <f t="shared" si="30"/>
        <v>9</v>
      </c>
      <c r="AL123" s="93">
        <f t="shared" si="31"/>
        <v>0</v>
      </c>
      <c r="AM123" s="93">
        <f t="shared" si="32"/>
        <v>8</v>
      </c>
      <c r="AN123" s="93">
        <f t="shared" si="33"/>
        <v>0</v>
      </c>
      <c r="AO123" s="93">
        <f t="shared" si="34"/>
        <v>0</v>
      </c>
    </row>
    <row r="124" spans="1:41" ht="12.75" customHeight="1" x14ac:dyDescent="0.25">
      <c r="A124" s="89">
        <v>2019</v>
      </c>
      <c r="B124" s="89">
        <v>1181815</v>
      </c>
      <c r="C124" s="89" t="s">
        <v>810</v>
      </c>
      <c r="D124" s="89" t="s">
        <v>824</v>
      </c>
      <c r="E124" s="89" t="s">
        <v>1063</v>
      </c>
      <c r="F124" s="89" t="s">
        <v>1064</v>
      </c>
      <c r="G124" s="93">
        <f t="shared" si="0"/>
        <v>8</v>
      </c>
      <c r="H124" s="93">
        <f t="shared" si="1"/>
        <v>1</v>
      </c>
      <c r="I124" s="93">
        <f t="shared" si="2"/>
        <v>1</v>
      </c>
      <c r="J124" s="93">
        <f t="shared" si="3"/>
        <v>0</v>
      </c>
      <c r="K124" s="93">
        <f t="shared" si="4"/>
        <v>1</v>
      </c>
      <c r="L124" s="93">
        <f t="shared" si="5"/>
        <v>0</v>
      </c>
      <c r="M124" s="93">
        <f t="shared" si="6"/>
        <v>0</v>
      </c>
      <c r="N124" s="93">
        <f t="shared" si="7"/>
        <v>1</v>
      </c>
      <c r="O124" s="93">
        <f t="shared" si="8"/>
        <v>8</v>
      </c>
      <c r="P124" s="93">
        <f t="shared" si="9"/>
        <v>1</v>
      </c>
      <c r="Q124" s="93">
        <f t="shared" si="10"/>
        <v>1</v>
      </c>
      <c r="R124" s="93">
        <f t="shared" si="11"/>
        <v>0</v>
      </c>
      <c r="S124" s="93">
        <f t="shared" si="12"/>
        <v>0</v>
      </c>
      <c r="T124" s="93">
        <f t="shared" si="13"/>
        <v>1</v>
      </c>
      <c r="U124" s="93">
        <f t="shared" si="14"/>
        <v>0</v>
      </c>
      <c r="V124" s="93">
        <f t="shared" si="15"/>
        <v>0</v>
      </c>
      <c r="W124" s="93">
        <f t="shared" si="16"/>
        <v>9</v>
      </c>
      <c r="X124" s="93">
        <f t="shared" si="17"/>
        <v>0</v>
      </c>
      <c r="Y124" s="93">
        <f t="shared" si="18"/>
        <v>1</v>
      </c>
      <c r="Z124" s="93">
        <f t="shared" si="19"/>
        <v>0</v>
      </c>
      <c r="AA124" s="93">
        <f t="shared" si="20"/>
        <v>8</v>
      </c>
      <c r="AB124" s="93">
        <f t="shared" si="21"/>
        <v>9</v>
      </c>
      <c r="AC124" s="93">
        <f t="shared" si="22"/>
        <v>1</v>
      </c>
      <c r="AD124" s="93">
        <f t="shared" si="23"/>
        <v>1</v>
      </c>
      <c r="AE124" s="93">
        <f t="shared" si="24"/>
        <v>9</v>
      </c>
      <c r="AF124" s="93">
        <f t="shared" si="25"/>
        <v>0</v>
      </c>
      <c r="AG124" s="93">
        <f t="shared" si="26"/>
        <v>1</v>
      </c>
      <c r="AH124" s="93">
        <f t="shared" si="27"/>
        <v>8</v>
      </c>
      <c r="AI124" s="93">
        <f t="shared" si="28"/>
        <v>1</v>
      </c>
      <c r="AJ124" s="93">
        <f t="shared" si="29"/>
        <v>0</v>
      </c>
      <c r="AK124" s="93">
        <f t="shared" si="30"/>
        <v>0</v>
      </c>
      <c r="AL124" s="93">
        <f t="shared" si="31"/>
        <v>1</v>
      </c>
      <c r="AM124" s="93">
        <f t="shared" si="32"/>
        <v>0</v>
      </c>
      <c r="AN124" s="93">
        <f t="shared" si="33"/>
        <v>9</v>
      </c>
      <c r="AO124" s="93">
        <f t="shared" si="34"/>
        <v>0</v>
      </c>
    </row>
    <row r="125" spans="1:41" ht="12.75" customHeight="1" x14ac:dyDescent="0.25">
      <c r="A125" s="89">
        <v>2019</v>
      </c>
      <c r="B125" s="89">
        <v>1117583</v>
      </c>
      <c r="C125" s="89" t="s">
        <v>810</v>
      </c>
      <c r="D125" s="89" t="s">
        <v>811</v>
      </c>
      <c r="E125" s="89" t="s">
        <v>1065</v>
      </c>
      <c r="F125" s="89" t="s">
        <v>1066</v>
      </c>
      <c r="G125" s="93">
        <f t="shared" si="0"/>
        <v>8</v>
      </c>
      <c r="H125" s="93">
        <f t="shared" si="1"/>
        <v>0</v>
      </c>
      <c r="I125" s="93">
        <f t="shared" si="2"/>
        <v>1</v>
      </c>
      <c r="J125" s="93">
        <f t="shared" si="3"/>
        <v>0</v>
      </c>
      <c r="K125" s="93">
        <f t="shared" si="4"/>
        <v>0</v>
      </c>
      <c r="L125" s="93">
        <f t="shared" si="5"/>
        <v>0</v>
      </c>
      <c r="M125" s="93">
        <f t="shared" si="6"/>
        <v>0</v>
      </c>
      <c r="N125" s="93">
        <f t="shared" si="7"/>
        <v>0</v>
      </c>
      <c r="O125" s="93">
        <f t="shared" si="8"/>
        <v>8</v>
      </c>
      <c r="P125" s="93">
        <f t="shared" si="9"/>
        <v>1</v>
      </c>
      <c r="Q125" s="93">
        <f t="shared" si="10"/>
        <v>0</v>
      </c>
      <c r="R125" s="93">
        <f t="shared" si="11"/>
        <v>8</v>
      </c>
      <c r="S125" s="93">
        <f t="shared" si="12"/>
        <v>0</v>
      </c>
      <c r="T125" s="93">
        <f t="shared" si="13"/>
        <v>1</v>
      </c>
      <c r="U125" s="93">
        <f t="shared" si="14"/>
        <v>1</v>
      </c>
      <c r="V125" s="93">
        <f t="shared" si="15"/>
        <v>0</v>
      </c>
      <c r="W125" s="93">
        <f t="shared" si="16"/>
        <v>0</v>
      </c>
      <c r="X125" s="93">
        <f t="shared" si="17"/>
        <v>0</v>
      </c>
      <c r="Y125" s="93">
        <f t="shared" si="18"/>
        <v>1</v>
      </c>
      <c r="Z125" s="93">
        <f t="shared" si="19"/>
        <v>0</v>
      </c>
      <c r="AA125" s="93">
        <f t="shared" si="20"/>
        <v>0</v>
      </c>
      <c r="AB125" s="93">
        <f t="shared" si="21"/>
        <v>1</v>
      </c>
      <c r="AC125" s="93">
        <f t="shared" si="22"/>
        <v>8</v>
      </c>
      <c r="AD125" s="93">
        <f t="shared" si="23"/>
        <v>9</v>
      </c>
      <c r="AE125" s="93">
        <f t="shared" si="24"/>
        <v>1</v>
      </c>
      <c r="AF125" s="93">
        <f t="shared" si="25"/>
        <v>1</v>
      </c>
      <c r="AG125" s="93">
        <f t="shared" si="26"/>
        <v>0</v>
      </c>
      <c r="AH125" s="93">
        <f t="shared" si="27"/>
        <v>0</v>
      </c>
      <c r="AI125" s="93">
        <f t="shared" si="28"/>
        <v>1</v>
      </c>
      <c r="AJ125" s="93">
        <f t="shared" si="29"/>
        <v>0</v>
      </c>
      <c r="AK125" s="93">
        <f t="shared" si="30"/>
        <v>1</v>
      </c>
      <c r="AL125" s="93">
        <f t="shared" si="31"/>
        <v>0</v>
      </c>
      <c r="AM125" s="93">
        <f t="shared" si="32"/>
        <v>9</v>
      </c>
      <c r="AN125" s="93">
        <f t="shared" si="33"/>
        <v>1</v>
      </c>
      <c r="AO125" s="93">
        <f t="shared" si="34"/>
        <v>1</v>
      </c>
    </row>
    <row r="126" spans="1:41" ht="12.75" customHeight="1" x14ac:dyDescent="0.25">
      <c r="A126" s="89">
        <v>2019</v>
      </c>
      <c r="B126" s="89">
        <v>102499</v>
      </c>
      <c r="C126" s="89" t="s">
        <v>810</v>
      </c>
      <c r="D126" s="89" t="s">
        <v>846</v>
      </c>
      <c r="E126" s="89" t="s">
        <v>995</v>
      </c>
      <c r="F126" s="89" t="s">
        <v>1067</v>
      </c>
      <c r="G126" s="93">
        <f t="shared" si="0"/>
        <v>8</v>
      </c>
      <c r="H126" s="93">
        <f t="shared" si="1"/>
        <v>1</v>
      </c>
      <c r="I126" s="93">
        <f t="shared" si="2"/>
        <v>1</v>
      </c>
      <c r="J126" s="93">
        <f t="shared" si="3"/>
        <v>1</v>
      </c>
      <c r="K126" s="93">
        <f t="shared" si="4"/>
        <v>0</v>
      </c>
      <c r="L126" s="93">
        <f t="shared" si="5"/>
        <v>0</v>
      </c>
      <c r="M126" s="93">
        <f t="shared" si="6"/>
        <v>0</v>
      </c>
      <c r="N126" s="93">
        <f t="shared" si="7"/>
        <v>1</v>
      </c>
      <c r="O126" s="93">
        <f t="shared" si="8"/>
        <v>1</v>
      </c>
      <c r="P126" s="93">
        <f t="shared" si="9"/>
        <v>9</v>
      </c>
      <c r="Q126" s="93">
        <f t="shared" si="10"/>
        <v>1</v>
      </c>
      <c r="R126" s="93">
        <f t="shared" si="11"/>
        <v>1</v>
      </c>
      <c r="S126" s="93">
        <f t="shared" si="12"/>
        <v>0</v>
      </c>
      <c r="T126" s="93">
        <f t="shared" si="13"/>
        <v>9</v>
      </c>
      <c r="U126" s="93">
        <f t="shared" si="14"/>
        <v>1</v>
      </c>
      <c r="V126" s="93">
        <f t="shared" si="15"/>
        <v>0</v>
      </c>
      <c r="W126" s="93">
        <f t="shared" si="16"/>
        <v>1</v>
      </c>
      <c r="X126" s="93">
        <f t="shared" si="17"/>
        <v>1</v>
      </c>
      <c r="Y126" s="93">
        <f t="shared" si="18"/>
        <v>0</v>
      </c>
      <c r="Z126" s="93">
        <f t="shared" si="19"/>
        <v>0</v>
      </c>
      <c r="AA126" s="93">
        <f t="shared" si="20"/>
        <v>1</v>
      </c>
      <c r="AB126" s="93">
        <f t="shared" si="21"/>
        <v>0</v>
      </c>
      <c r="AC126" s="93">
        <f t="shared" si="22"/>
        <v>0</v>
      </c>
      <c r="AD126" s="93">
        <f t="shared" si="23"/>
        <v>9</v>
      </c>
      <c r="AE126" s="93">
        <f t="shared" si="24"/>
        <v>1</v>
      </c>
      <c r="AF126" s="93">
        <f t="shared" si="25"/>
        <v>0</v>
      </c>
      <c r="AG126" s="93">
        <f t="shared" si="26"/>
        <v>0</v>
      </c>
      <c r="AH126" s="93">
        <f t="shared" si="27"/>
        <v>1</v>
      </c>
      <c r="AI126" s="93">
        <f t="shared" si="28"/>
        <v>0</v>
      </c>
      <c r="AJ126" s="93">
        <f t="shared" si="29"/>
        <v>9</v>
      </c>
      <c r="AK126" s="93">
        <f t="shared" si="30"/>
        <v>9</v>
      </c>
      <c r="AL126" s="93">
        <f t="shared" si="31"/>
        <v>0</v>
      </c>
      <c r="AM126" s="93">
        <f t="shared" si="32"/>
        <v>0</v>
      </c>
      <c r="AN126" s="93">
        <f t="shared" si="33"/>
        <v>1</v>
      </c>
      <c r="AO126" s="93">
        <f t="shared" si="34"/>
        <v>8</v>
      </c>
    </row>
    <row r="127" spans="1:41" ht="12.75" customHeight="1" x14ac:dyDescent="0.25">
      <c r="A127" s="89">
        <v>2019</v>
      </c>
      <c r="B127" s="89">
        <v>121880</v>
      </c>
      <c r="C127" s="89" t="s">
        <v>810</v>
      </c>
      <c r="D127" s="89" t="s">
        <v>814</v>
      </c>
      <c r="E127" s="89" t="s">
        <v>1068</v>
      </c>
      <c r="F127" s="89" t="s">
        <v>1069</v>
      </c>
      <c r="G127" s="93">
        <f t="shared" si="0"/>
        <v>8</v>
      </c>
      <c r="H127" s="93">
        <f t="shared" si="1"/>
        <v>1</v>
      </c>
      <c r="I127" s="93">
        <f t="shared" si="2"/>
        <v>1</v>
      </c>
      <c r="J127" s="93">
        <f t="shared" si="3"/>
        <v>1</v>
      </c>
      <c r="K127" s="93">
        <f t="shared" si="4"/>
        <v>0</v>
      </c>
      <c r="L127" s="93">
        <f t="shared" si="5"/>
        <v>0</v>
      </c>
      <c r="M127" s="93">
        <f t="shared" si="6"/>
        <v>1</v>
      </c>
      <c r="N127" s="93">
        <f t="shared" si="7"/>
        <v>1</v>
      </c>
      <c r="O127" s="93">
        <f t="shared" si="8"/>
        <v>1</v>
      </c>
      <c r="P127" s="93">
        <f t="shared" si="9"/>
        <v>9</v>
      </c>
      <c r="Q127" s="93">
        <f t="shared" si="10"/>
        <v>0</v>
      </c>
      <c r="R127" s="93">
        <f t="shared" si="11"/>
        <v>0</v>
      </c>
      <c r="S127" s="93">
        <f t="shared" si="12"/>
        <v>9</v>
      </c>
      <c r="T127" s="93">
        <f t="shared" si="13"/>
        <v>0</v>
      </c>
      <c r="U127" s="93">
        <f t="shared" si="14"/>
        <v>1</v>
      </c>
      <c r="V127" s="93">
        <f t="shared" si="15"/>
        <v>9</v>
      </c>
      <c r="W127" s="93">
        <f t="shared" si="16"/>
        <v>1</v>
      </c>
      <c r="X127" s="93">
        <f t="shared" si="17"/>
        <v>1</v>
      </c>
      <c r="Y127" s="93">
        <f t="shared" si="18"/>
        <v>0</v>
      </c>
      <c r="Z127" s="93">
        <f t="shared" si="19"/>
        <v>1</v>
      </c>
      <c r="AA127" s="93">
        <f t="shared" si="20"/>
        <v>1</v>
      </c>
      <c r="AB127" s="93">
        <f t="shared" si="21"/>
        <v>1</v>
      </c>
      <c r="AC127" s="93">
        <f t="shared" si="22"/>
        <v>0</v>
      </c>
      <c r="AD127" s="93">
        <f t="shared" si="23"/>
        <v>0</v>
      </c>
      <c r="AE127" s="93">
        <f t="shared" si="24"/>
        <v>0</v>
      </c>
      <c r="AF127" s="93">
        <f t="shared" si="25"/>
        <v>1</v>
      </c>
      <c r="AG127" s="93">
        <f t="shared" si="26"/>
        <v>0</v>
      </c>
      <c r="AH127" s="93">
        <f t="shared" si="27"/>
        <v>0</v>
      </c>
      <c r="AI127" s="93">
        <f t="shared" si="28"/>
        <v>0</v>
      </c>
      <c r="AJ127" s="93">
        <f t="shared" si="29"/>
        <v>0</v>
      </c>
      <c r="AK127" s="93">
        <f t="shared" si="30"/>
        <v>0</v>
      </c>
      <c r="AL127" s="93">
        <f t="shared" si="31"/>
        <v>9</v>
      </c>
      <c r="AM127" s="93">
        <f t="shared" si="32"/>
        <v>0</v>
      </c>
      <c r="AN127" s="93">
        <f t="shared" si="33"/>
        <v>1</v>
      </c>
      <c r="AO127" s="93">
        <f t="shared" si="34"/>
        <v>0</v>
      </c>
    </row>
    <row r="128" spans="1:41" ht="12.75" customHeight="1" x14ac:dyDescent="0.25">
      <c r="A128" s="89">
        <v>2019</v>
      </c>
      <c r="B128" s="89">
        <v>1181819</v>
      </c>
      <c r="C128" s="89" t="s">
        <v>810</v>
      </c>
      <c r="D128" s="89" t="s">
        <v>829</v>
      </c>
      <c r="E128" s="89" t="s">
        <v>1070</v>
      </c>
      <c r="F128" s="89" t="s">
        <v>1071</v>
      </c>
      <c r="G128" s="93">
        <f t="shared" si="0"/>
        <v>8</v>
      </c>
      <c r="H128" s="93">
        <f t="shared" si="1"/>
        <v>0</v>
      </c>
      <c r="I128" s="93">
        <f t="shared" si="2"/>
        <v>0</v>
      </c>
      <c r="J128" s="93">
        <f t="shared" si="3"/>
        <v>0</v>
      </c>
      <c r="K128" s="93">
        <f t="shared" si="4"/>
        <v>0</v>
      </c>
      <c r="L128" s="93">
        <f t="shared" si="5"/>
        <v>0</v>
      </c>
      <c r="M128" s="93">
        <f t="shared" si="6"/>
        <v>0</v>
      </c>
      <c r="N128" s="93">
        <f t="shared" si="7"/>
        <v>0</v>
      </c>
      <c r="O128" s="93">
        <f t="shared" si="8"/>
        <v>0</v>
      </c>
      <c r="P128" s="93">
        <f t="shared" si="9"/>
        <v>1</v>
      </c>
      <c r="Q128" s="93">
        <f t="shared" si="10"/>
        <v>1</v>
      </c>
      <c r="R128" s="93">
        <f t="shared" si="11"/>
        <v>0</v>
      </c>
      <c r="S128" s="93">
        <f t="shared" si="12"/>
        <v>1</v>
      </c>
      <c r="T128" s="93">
        <f t="shared" si="13"/>
        <v>1</v>
      </c>
      <c r="U128" s="93">
        <f t="shared" si="14"/>
        <v>0</v>
      </c>
      <c r="V128" s="93">
        <f t="shared" si="15"/>
        <v>1</v>
      </c>
      <c r="W128" s="93">
        <f t="shared" si="16"/>
        <v>1</v>
      </c>
      <c r="X128" s="93">
        <f t="shared" si="17"/>
        <v>0</v>
      </c>
      <c r="Y128" s="93">
        <f t="shared" si="18"/>
        <v>1</v>
      </c>
      <c r="Z128" s="93">
        <f t="shared" si="19"/>
        <v>1</v>
      </c>
      <c r="AA128" s="93">
        <f t="shared" si="20"/>
        <v>1</v>
      </c>
      <c r="AB128" s="93">
        <f t="shared" si="21"/>
        <v>0</v>
      </c>
      <c r="AC128" s="93">
        <f t="shared" si="22"/>
        <v>1</v>
      </c>
      <c r="AD128" s="93">
        <f t="shared" si="23"/>
        <v>1</v>
      </c>
      <c r="AE128" s="93">
        <f t="shared" si="24"/>
        <v>0</v>
      </c>
      <c r="AF128" s="93">
        <f t="shared" si="25"/>
        <v>0</v>
      </c>
      <c r="AG128" s="93">
        <f t="shared" si="26"/>
        <v>1</v>
      </c>
      <c r="AH128" s="93">
        <f t="shared" si="27"/>
        <v>0</v>
      </c>
      <c r="AI128" s="93">
        <f t="shared" si="28"/>
        <v>1</v>
      </c>
      <c r="AJ128" s="93">
        <f t="shared" si="29"/>
        <v>0</v>
      </c>
      <c r="AK128" s="93">
        <f t="shared" si="30"/>
        <v>0</v>
      </c>
      <c r="AL128" s="93">
        <f t="shared" si="31"/>
        <v>9</v>
      </c>
      <c r="AM128" s="93">
        <f t="shared" si="32"/>
        <v>0</v>
      </c>
      <c r="AN128" s="93">
        <f t="shared" si="33"/>
        <v>9</v>
      </c>
      <c r="AO128" s="93">
        <f t="shared" si="34"/>
        <v>1</v>
      </c>
    </row>
    <row r="129" spans="1:41" ht="12.75" customHeight="1" x14ac:dyDescent="0.25">
      <c r="A129" s="89">
        <v>2019</v>
      </c>
      <c r="B129" s="89">
        <v>88399</v>
      </c>
      <c r="C129" s="89" t="s">
        <v>810</v>
      </c>
      <c r="D129" s="89" t="s">
        <v>820</v>
      </c>
      <c r="E129" s="89" t="s">
        <v>1072</v>
      </c>
      <c r="F129" s="89" t="s">
        <v>1073</v>
      </c>
      <c r="G129" s="93">
        <f t="shared" si="0"/>
        <v>8</v>
      </c>
      <c r="H129" s="93">
        <f t="shared" si="1"/>
        <v>1</v>
      </c>
      <c r="I129" s="93">
        <f t="shared" si="2"/>
        <v>1</v>
      </c>
      <c r="J129" s="93">
        <f t="shared" si="3"/>
        <v>1</v>
      </c>
      <c r="K129" s="93">
        <f t="shared" si="4"/>
        <v>1</v>
      </c>
      <c r="L129" s="93">
        <f t="shared" si="5"/>
        <v>1</v>
      </c>
      <c r="M129" s="93">
        <f t="shared" si="6"/>
        <v>1</v>
      </c>
      <c r="N129" s="93">
        <f t="shared" si="7"/>
        <v>0</v>
      </c>
      <c r="O129" s="93">
        <f t="shared" si="8"/>
        <v>8</v>
      </c>
      <c r="P129" s="93">
        <f t="shared" si="9"/>
        <v>1</v>
      </c>
      <c r="Q129" s="93">
        <f t="shared" si="10"/>
        <v>9</v>
      </c>
      <c r="R129" s="93">
        <f t="shared" si="11"/>
        <v>0</v>
      </c>
      <c r="S129" s="93">
        <f t="shared" si="12"/>
        <v>1</v>
      </c>
      <c r="T129" s="93">
        <f t="shared" si="13"/>
        <v>0</v>
      </c>
      <c r="U129" s="93">
        <f t="shared" si="14"/>
        <v>1</v>
      </c>
      <c r="V129" s="93">
        <f t="shared" si="15"/>
        <v>9</v>
      </c>
      <c r="W129" s="93">
        <f t="shared" si="16"/>
        <v>1</v>
      </c>
      <c r="X129" s="93">
        <f t="shared" si="17"/>
        <v>0</v>
      </c>
      <c r="Y129" s="93">
        <f t="shared" si="18"/>
        <v>1</v>
      </c>
      <c r="Z129" s="93">
        <f t="shared" si="19"/>
        <v>0</v>
      </c>
      <c r="AA129" s="93">
        <f t="shared" si="20"/>
        <v>0</v>
      </c>
      <c r="AB129" s="93">
        <f t="shared" si="21"/>
        <v>8</v>
      </c>
      <c r="AC129" s="93">
        <f t="shared" si="22"/>
        <v>0</v>
      </c>
      <c r="AD129" s="93">
        <f t="shared" si="23"/>
        <v>0</v>
      </c>
      <c r="AE129" s="93">
        <f t="shared" si="24"/>
        <v>8</v>
      </c>
      <c r="AF129" s="93">
        <f t="shared" si="25"/>
        <v>1</v>
      </c>
      <c r="AG129" s="93">
        <f t="shared" si="26"/>
        <v>0</v>
      </c>
      <c r="AH129" s="93">
        <f t="shared" si="27"/>
        <v>8</v>
      </c>
      <c r="AI129" s="93">
        <f t="shared" si="28"/>
        <v>0</v>
      </c>
      <c r="AJ129" s="93">
        <f t="shared" si="29"/>
        <v>0</v>
      </c>
      <c r="AK129" s="93">
        <f t="shared" si="30"/>
        <v>9</v>
      </c>
      <c r="AL129" s="93">
        <f t="shared" si="31"/>
        <v>0</v>
      </c>
      <c r="AM129" s="93">
        <f t="shared" si="32"/>
        <v>8</v>
      </c>
      <c r="AN129" s="93">
        <f t="shared" si="33"/>
        <v>1</v>
      </c>
      <c r="AO129" s="93">
        <f t="shared" si="34"/>
        <v>0</v>
      </c>
    </row>
    <row r="130" spans="1:41" ht="12.75" customHeight="1" x14ac:dyDescent="0.25">
      <c r="A130" s="89">
        <v>2019</v>
      </c>
      <c r="B130" s="89">
        <v>1181815</v>
      </c>
      <c r="C130" s="89" t="s">
        <v>810</v>
      </c>
      <c r="D130" s="89" t="s">
        <v>824</v>
      </c>
      <c r="E130" s="89" t="s">
        <v>1074</v>
      </c>
      <c r="F130" s="89" t="s">
        <v>1075</v>
      </c>
      <c r="G130" s="93">
        <f t="shared" si="0"/>
        <v>8</v>
      </c>
      <c r="H130" s="93">
        <f t="shared" si="1"/>
        <v>1</v>
      </c>
      <c r="I130" s="93">
        <f t="shared" si="2"/>
        <v>1</v>
      </c>
      <c r="J130" s="93">
        <f t="shared" si="3"/>
        <v>1</v>
      </c>
      <c r="K130" s="93">
        <f t="shared" si="4"/>
        <v>0</v>
      </c>
      <c r="L130" s="93">
        <f t="shared" si="5"/>
        <v>1</v>
      </c>
      <c r="M130" s="93">
        <f t="shared" si="6"/>
        <v>0</v>
      </c>
      <c r="N130" s="93">
        <f t="shared" si="7"/>
        <v>0</v>
      </c>
      <c r="O130" s="93">
        <f t="shared" si="8"/>
        <v>8</v>
      </c>
      <c r="P130" s="93">
        <f t="shared" si="9"/>
        <v>0</v>
      </c>
      <c r="Q130" s="93">
        <f t="shared" si="10"/>
        <v>0</v>
      </c>
      <c r="R130" s="93">
        <f t="shared" si="11"/>
        <v>0</v>
      </c>
      <c r="S130" s="93">
        <f t="shared" si="12"/>
        <v>0</v>
      </c>
      <c r="T130" s="93">
        <f t="shared" si="13"/>
        <v>1</v>
      </c>
      <c r="U130" s="93">
        <f t="shared" si="14"/>
        <v>0</v>
      </c>
      <c r="V130" s="93">
        <f t="shared" si="15"/>
        <v>0</v>
      </c>
      <c r="W130" s="93">
        <f t="shared" si="16"/>
        <v>9</v>
      </c>
      <c r="X130" s="93">
        <f t="shared" si="17"/>
        <v>1</v>
      </c>
      <c r="Y130" s="93">
        <f t="shared" si="18"/>
        <v>1</v>
      </c>
      <c r="Z130" s="93">
        <f t="shared" si="19"/>
        <v>0</v>
      </c>
      <c r="AA130" s="93">
        <f t="shared" si="20"/>
        <v>8</v>
      </c>
      <c r="AB130" s="93">
        <f t="shared" si="21"/>
        <v>9</v>
      </c>
      <c r="AC130" s="93">
        <f t="shared" si="22"/>
        <v>0</v>
      </c>
      <c r="AD130" s="93">
        <f t="shared" si="23"/>
        <v>1</v>
      </c>
      <c r="AE130" s="93">
        <f t="shared" si="24"/>
        <v>9</v>
      </c>
      <c r="AF130" s="93">
        <f t="shared" si="25"/>
        <v>1</v>
      </c>
      <c r="AG130" s="93">
        <f t="shared" si="26"/>
        <v>1</v>
      </c>
      <c r="AH130" s="93">
        <f t="shared" si="27"/>
        <v>8</v>
      </c>
      <c r="AI130" s="93">
        <f t="shared" si="28"/>
        <v>0</v>
      </c>
      <c r="AJ130" s="93">
        <f t="shared" si="29"/>
        <v>1</v>
      </c>
      <c r="AK130" s="93">
        <f t="shared" si="30"/>
        <v>1</v>
      </c>
      <c r="AL130" s="93">
        <f t="shared" si="31"/>
        <v>0</v>
      </c>
      <c r="AM130" s="93">
        <f t="shared" si="32"/>
        <v>1</v>
      </c>
      <c r="AN130" s="93">
        <f t="shared" si="33"/>
        <v>9</v>
      </c>
      <c r="AO130" s="93">
        <f t="shared" si="34"/>
        <v>1</v>
      </c>
    </row>
    <row r="131" spans="1:41" ht="12.75" customHeight="1" x14ac:dyDescent="0.25">
      <c r="A131" s="89">
        <v>2019</v>
      </c>
      <c r="B131" s="89">
        <v>121880</v>
      </c>
      <c r="C131" s="89" t="s">
        <v>810</v>
      </c>
      <c r="D131" s="89" t="s">
        <v>814</v>
      </c>
      <c r="E131" s="89" t="s">
        <v>1076</v>
      </c>
      <c r="F131" s="89" t="s">
        <v>1077</v>
      </c>
      <c r="G131" s="93">
        <f t="shared" si="0"/>
        <v>8</v>
      </c>
      <c r="H131" s="93">
        <f t="shared" si="1"/>
        <v>1</v>
      </c>
      <c r="I131" s="93">
        <f t="shared" si="2"/>
        <v>1</v>
      </c>
      <c r="J131" s="93">
        <f t="shared" si="3"/>
        <v>0</v>
      </c>
      <c r="K131" s="93">
        <f t="shared" si="4"/>
        <v>0</v>
      </c>
      <c r="L131" s="93">
        <f t="shared" si="5"/>
        <v>0</v>
      </c>
      <c r="M131" s="93">
        <f t="shared" si="6"/>
        <v>1</v>
      </c>
      <c r="N131" s="93">
        <f t="shared" si="7"/>
        <v>0</v>
      </c>
      <c r="O131" s="93">
        <f t="shared" si="8"/>
        <v>1</v>
      </c>
      <c r="P131" s="93">
        <f t="shared" si="9"/>
        <v>9</v>
      </c>
      <c r="Q131" s="93">
        <f t="shared" si="10"/>
        <v>1</v>
      </c>
      <c r="R131" s="93">
        <f t="shared" si="11"/>
        <v>1</v>
      </c>
      <c r="S131" s="93">
        <f t="shared" si="12"/>
        <v>9</v>
      </c>
      <c r="T131" s="93">
        <f t="shared" si="13"/>
        <v>0</v>
      </c>
      <c r="U131" s="93">
        <f t="shared" si="14"/>
        <v>0</v>
      </c>
      <c r="V131" s="93">
        <f t="shared" si="15"/>
        <v>9</v>
      </c>
      <c r="W131" s="93">
        <f t="shared" si="16"/>
        <v>0</v>
      </c>
      <c r="X131" s="93">
        <f t="shared" si="17"/>
        <v>1</v>
      </c>
      <c r="Y131" s="93">
        <f t="shared" si="18"/>
        <v>0</v>
      </c>
      <c r="Z131" s="93">
        <f t="shared" si="19"/>
        <v>0</v>
      </c>
      <c r="AA131" s="93">
        <f t="shared" si="20"/>
        <v>1</v>
      </c>
      <c r="AB131" s="93">
        <f t="shared" si="21"/>
        <v>0</v>
      </c>
      <c r="AC131" s="93">
        <f t="shared" si="22"/>
        <v>0</v>
      </c>
      <c r="AD131" s="93">
        <f t="shared" si="23"/>
        <v>0</v>
      </c>
      <c r="AE131" s="93">
        <f t="shared" si="24"/>
        <v>0</v>
      </c>
      <c r="AF131" s="93">
        <f t="shared" si="25"/>
        <v>0</v>
      </c>
      <c r="AG131" s="93">
        <f t="shared" si="26"/>
        <v>0</v>
      </c>
      <c r="AH131" s="93">
        <f t="shared" si="27"/>
        <v>0</v>
      </c>
      <c r="AI131" s="93">
        <f t="shared" si="28"/>
        <v>1</v>
      </c>
      <c r="AJ131" s="93">
        <f t="shared" si="29"/>
        <v>1</v>
      </c>
      <c r="AK131" s="93">
        <f t="shared" si="30"/>
        <v>1</v>
      </c>
      <c r="AL131" s="93">
        <f t="shared" si="31"/>
        <v>9</v>
      </c>
      <c r="AM131" s="93">
        <f t="shared" si="32"/>
        <v>1</v>
      </c>
      <c r="AN131" s="93">
        <f t="shared" si="33"/>
        <v>1</v>
      </c>
      <c r="AO131" s="93">
        <f t="shared" si="34"/>
        <v>1</v>
      </c>
    </row>
    <row r="132" spans="1:41" ht="12.75" customHeight="1" x14ac:dyDescent="0.25">
      <c r="A132" s="89">
        <v>2019</v>
      </c>
      <c r="B132" s="89">
        <v>123569</v>
      </c>
      <c r="C132" s="89" t="s">
        <v>810</v>
      </c>
      <c r="D132" s="89" t="s">
        <v>824</v>
      </c>
      <c r="E132" s="89" t="s">
        <v>1078</v>
      </c>
      <c r="F132" s="89" t="s">
        <v>1079</v>
      </c>
      <c r="G132" s="93">
        <f t="shared" si="0"/>
        <v>8</v>
      </c>
      <c r="H132" s="93">
        <f t="shared" si="1"/>
        <v>1</v>
      </c>
      <c r="I132" s="93">
        <f t="shared" si="2"/>
        <v>0</v>
      </c>
      <c r="J132" s="93">
        <f t="shared" si="3"/>
        <v>0</v>
      </c>
      <c r="K132" s="93">
        <f t="shared" si="4"/>
        <v>0</v>
      </c>
      <c r="L132" s="93">
        <f t="shared" si="5"/>
        <v>1</v>
      </c>
      <c r="M132" s="93">
        <f t="shared" si="6"/>
        <v>0</v>
      </c>
      <c r="N132" s="93">
        <f t="shared" si="7"/>
        <v>1</v>
      </c>
      <c r="O132" s="93">
        <f t="shared" si="8"/>
        <v>8</v>
      </c>
      <c r="P132" s="93">
        <f t="shared" si="9"/>
        <v>1</v>
      </c>
      <c r="Q132" s="93">
        <f t="shared" si="10"/>
        <v>1</v>
      </c>
      <c r="R132" s="93">
        <f t="shared" si="11"/>
        <v>0</v>
      </c>
      <c r="S132" s="93">
        <f t="shared" si="12"/>
        <v>0</v>
      </c>
      <c r="T132" s="93">
        <f t="shared" si="13"/>
        <v>0</v>
      </c>
      <c r="U132" s="93">
        <f t="shared" si="14"/>
        <v>0</v>
      </c>
      <c r="V132" s="93">
        <f t="shared" si="15"/>
        <v>1</v>
      </c>
      <c r="W132" s="93">
        <f t="shared" si="16"/>
        <v>9</v>
      </c>
      <c r="X132" s="93">
        <f t="shared" si="17"/>
        <v>0</v>
      </c>
      <c r="Y132" s="93">
        <f t="shared" si="18"/>
        <v>1</v>
      </c>
      <c r="Z132" s="93">
        <f t="shared" si="19"/>
        <v>1</v>
      </c>
      <c r="AA132" s="93">
        <f t="shared" si="20"/>
        <v>8</v>
      </c>
      <c r="AB132" s="93">
        <f t="shared" si="21"/>
        <v>9</v>
      </c>
      <c r="AC132" s="93">
        <f t="shared" si="22"/>
        <v>1</v>
      </c>
      <c r="AD132" s="93">
        <f t="shared" si="23"/>
        <v>0</v>
      </c>
      <c r="AE132" s="93">
        <f t="shared" si="24"/>
        <v>9</v>
      </c>
      <c r="AF132" s="93">
        <f t="shared" si="25"/>
        <v>0</v>
      </c>
      <c r="AG132" s="93">
        <f t="shared" si="26"/>
        <v>1</v>
      </c>
      <c r="AH132" s="93">
        <f t="shared" si="27"/>
        <v>8</v>
      </c>
      <c r="AI132" s="93">
        <f t="shared" si="28"/>
        <v>1</v>
      </c>
      <c r="AJ132" s="93">
        <f t="shared" si="29"/>
        <v>0</v>
      </c>
      <c r="AK132" s="93">
        <f t="shared" si="30"/>
        <v>1</v>
      </c>
      <c r="AL132" s="93">
        <f t="shared" si="31"/>
        <v>0</v>
      </c>
      <c r="AM132" s="93">
        <f t="shared" si="32"/>
        <v>0</v>
      </c>
      <c r="AN132" s="93">
        <f t="shared" si="33"/>
        <v>9</v>
      </c>
      <c r="AO132" s="93">
        <f t="shared" si="34"/>
        <v>0</v>
      </c>
    </row>
    <row r="133" spans="1:41" ht="12.75" customHeight="1" x14ac:dyDescent="0.25">
      <c r="A133" s="89">
        <v>2019</v>
      </c>
      <c r="B133" s="89">
        <v>123569</v>
      </c>
      <c r="C133" s="89" t="s">
        <v>810</v>
      </c>
      <c r="D133" s="89" t="s">
        <v>824</v>
      </c>
      <c r="E133" s="89" t="s">
        <v>1080</v>
      </c>
      <c r="F133" s="89" t="s">
        <v>1081</v>
      </c>
      <c r="G133" s="93">
        <f t="shared" si="0"/>
        <v>8</v>
      </c>
      <c r="H133" s="93">
        <f t="shared" si="1"/>
        <v>1</v>
      </c>
      <c r="I133" s="93">
        <f t="shared" si="2"/>
        <v>1</v>
      </c>
      <c r="J133" s="93">
        <f t="shared" si="3"/>
        <v>1</v>
      </c>
      <c r="K133" s="93">
        <f t="shared" si="4"/>
        <v>0</v>
      </c>
      <c r="L133" s="93">
        <f t="shared" si="5"/>
        <v>0</v>
      </c>
      <c r="M133" s="93">
        <f t="shared" si="6"/>
        <v>0</v>
      </c>
      <c r="N133" s="93">
        <f t="shared" si="7"/>
        <v>1</v>
      </c>
      <c r="O133" s="93">
        <f t="shared" si="8"/>
        <v>8</v>
      </c>
      <c r="P133" s="93">
        <f t="shared" si="9"/>
        <v>0</v>
      </c>
      <c r="Q133" s="93">
        <f t="shared" si="10"/>
        <v>1</v>
      </c>
      <c r="R133" s="93">
        <f t="shared" si="11"/>
        <v>0</v>
      </c>
      <c r="S133" s="93">
        <f t="shared" si="12"/>
        <v>0</v>
      </c>
      <c r="T133" s="93">
        <f t="shared" si="13"/>
        <v>1</v>
      </c>
      <c r="U133" s="93">
        <f t="shared" si="14"/>
        <v>0</v>
      </c>
      <c r="V133" s="93">
        <f t="shared" si="15"/>
        <v>0</v>
      </c>
      <c r="W133" s="93">
        <f t="shared" si="16"/>
        <v>9</v>
      </c>
      <c r="X133" s="93">
        <f t="shared" si="17"/>
        <v>1</v>
      </c>
      <c r="Y133" s="93">
        <f t="shared" si="18"/>
        <v>1</v>
      </c>
      <c r="Z133" s="93">
        <f t="shared" si="19"/>
        <v>1</v>
      </c>
      <c r="AA133" s="93">
        <f t="shared" si="20"/>
        <v>8</v>
      </c>
      <c r="AB133" s="93">
        <f t="shared" si="21"/>
        <v>9</v>
      </c>
      <c r="AC133" s="93">
        <f t="shared" si="22"/>
        <v>0</v>
      </c>
      <c r="AD133" s="93">
        <f t="shared" si="23"/>
        <v>0</v>
      </c>
      <c r="AE133" s="93">
        <f t="shared" si="24"/>
        <v>9</v>
      </c>
      <c r="AF133" s="93">
        <f t="shared" si="25"/>
        <v>1</v>
      </c>
      <c r="AG133" s="93">
        <f t="shared" si="26"/>
        <v>0</v>
      </c>
      <c r="AH133" s="93">
        <f t="shared" si="27"/>
        <v>8</v>
      </c>
      <c r="AI133" s="93">
        <f t="shared" si="28"/>
        <v>1</v>
      </c>
      <c r="AJ133" s="93">
        <f t="shared" si="29"/>
        <v>0</v>
      </c>
      <c r="AK133" s="93">
        <f t="shared" si="30"/>
        <v>1</v>
      </c>
      <c r="AL133" s="93">
        <f t="shared" si="31"/>
        <v>0</v>
      </c>
      <c r="AM133" s="93">
        <f t="shared" si="32"/>
        <v>1</v>
      </c>
      <c r="AN133" s="93">
        <f t="shared" si="33"/>
        <v>9</v>
      </c>
      <c r="AO133" s="93">
        <f t="shared" si="34"/>
        <v>1</v>
      </c>
    </row>
    <row r="134" spans="1:41" ht="12.75" customHeight="1" x14ac:dyDescent="0.25">
      <c r="A134" s="89">
        <v>2019</v>
      </c>
      <c r="B134" s="89">
        <v>102499</v>
      </c>
      <c r="C134" s="89" t="s">
        <v>810</v>
      </c>
      <c r="D134" s="89" t="s">
        <v>846</v>
      </c>
      <c r="E134" s="89" t="s">
        <v>1082</v>
      </c>
      <c r="F134" s="89" t="s">
        <v>1083</v>
      </c>
      <c r="G134" s="93">
        <f t="shared" si="0"/>
        <v>8</v>
      </c>
      <c r="H134" s="93">
        <f t="shared" si="1"/>
        <v>1</v>
      </c>
      <c r="I134" s="93">
        <f t="shared" si="2"/>
        <v>1</v>
      </c>
      <c r="J134" s="93">
        <f t="shared" si="3"/>
        <v>1</v>
      </c>
      <c r="K134" s="93">
        <f t="shared" si="4"/>
        <v>1</v>
      </c>
      <c r="L134" s="93">
        <f t="shared" si="5"/>
        <v>1</v>
      </c>
      <c r="M134" s="93">
        <f t="shared" si="6"/>
        <v>0</v>
      </c>
      <c r="N134" s="93">
        <f t="shared" si="7"/>
        <v>1</v>
      </c>
      <c r="O134" s="93">
        <f t="shared" si="8"/>
        <v>1</v>
      </c>
      <c r="P134" s="93">
        <f t="shared" si="9"/>
        <v>9</v>
      </c>
      <c r="Q134" s="93">
        <f t="shared" si="10"/>
        <v>0</v>
      </c>
      <c r="R134" s="93">
        <f t="shared" si="11"/>
        <v>0</v>
      </c>
      <c r="S134" s="93">
        <f t="shared" si="12"/>
        <v>0</v>
      </c>
      <c r="T134" s="93">
        <f t="shared" si="13"/>
        <v>9</v>
      </c>
      <c r="U134" s="93">
        <f t="shared" si="14"/>
        <v>1</v>
      </c>
      <c r="V134" s="93">
        <f t="shared" si="15"/>
        <v>0</v>
      </c>
      <c r="W134" s="93">
        <f t="shared" si="16"/>
        <v>0</v>
      </c>
      <c r="X134" s="93">
        <f t="shared" si="17"/>
        <v>1</v>
      </c>
      <c r="Y134" s="93">
        <f t="shared" si="18"/>
        <v>1</v>
      </c>
      <c r="Z134" s="93">
        <f t="shared" si="19"/>
        <v>1</v>
      </c>
      <c r="AA134" s="93">
        <f t="shared" si="20"/>
        <v>1</v>
      </c>
      <c r="AB134" s="93">
        <f t="shared" si="21"/>
        <v>0</v>
      </c>
      <c r="AC134" s="93">
        <f t="shared" si="22"/>
        <v>1</v>
      </c>
      <c r="AD134" s="93">
        <f t="shared" si="23"/>
        <v>9</v>
      </c>
      <c r="AE134" s="93">
        <f t="shared" si="24"/>
        <v>1</v>
      </c>
      <c r="AF134" s="93">
        <f t="shared" si="25"/>
        <v>0</v>
      </c>
      <c r="AG134" s="93">
        <f t="shared" si="26"/>
        <v>1</v>
      </c>
      <c r="AH134" s="93">
        <f t="shared" si="27"/>
        <v>0</v>
      </c>
      <c r="AI134" s="93">
        <f t="shared" si="28"/>
        <v>0</v>
      </c>
      <c r="AJ134" s="93">
        <f t="shared" si="29"/>
        <v>9</v>
      </c>
      <c r="AK134" s="93">
        <f t="shared" si="30"/>
        <v>9</v>
      </c>
      <c r="AL134" s="93">
        <f t="shared" si="31"/>
        <v>0</v>
      </c>
      <c r="AM134" s="93">
        <f t="shared" si="32"/>
        <v>1</v>
      </c>
      <c r="AN134" s="93">
        <f t="shared" si="33"/>
        <v>1</v>
      </c>
      <c r="AO134" s="93">
        <f t="shared" si="34"/>
        <v>8</v>
      </c>
    </row>
    <row r="135" spans="1:41" ht="12.75" customHeight="1" x14ac:dyDescent="0.25">
      <c r="A135" s="89">
        <v>2019</v>
      </c>
      <c r="B135" s="89">
        <v>1103831</v>
      </c>
      <c r="C135" s="89" t="s">
        <v>810</v>
      </c>
      <c r="D135" s="89" t="s">
        <v>811</v>
      </c>
      <c r="E135" s="89" t="s">
        <v>1084</v>
      </c>
      <c r="F135" s="89" t="s">
        <v>1085</v>
      </c>
      <c r="G135" s="93">
        <f t="shared" si="0"/>
        <v>8</v>
      </c>
      <c r="H135" s="93">
        <f t="shared" si="1"/>
        <v>1</v>
      </c>
      <c r="I135" s="93">
        <f t="shared" si="2"/>
        <v>0</v>
      </c>
      <c r="J135" s="93">
        <f t="shared" si="3"/>
        <v>1</v>
      </c>
      <c r="K135" s="93">
        <f t="shared" si="4"/>
        <v>0</v>
      </c>
      <c r="L135" s="93">
        <f t="shared" si="5"/>
        <v>0</v>
      </c>
      <c r="M135" s="93">
        <f t="shared" si="6"/>
        <v>1</v>
      </c>
      <c r="N135" s="93">
        <f t="shared" si="7"/>
        <v>0</v>
      </c>
      <c r="O135" s="93">
        <f t="shared" si="8"/>
        <v>8</v>
      </c>
      <c r="P135" s="93">
        <f t="shared" si="9"/>
        <v>0</v>
      </c>
      <c r="Q135" s="93">
        <f t="shared" si="10"/>
        <v>0</v>
      </c>
      <c r="R135" s="93">
        <f t="shared" si="11"/>
        <v>8</v>
      </c>
      <c r="S135" s="93">
        <f t="shared" si="12"/>
        <v>0</v>
      </c>
      <c r="T135" s="93">
        <f t="shared" si="13"/>
        <v>1</v>
      </c>
      <c r="U135" s="93">
        <f t="shared" si="14"/>
        <v>0</v>
      </c>
      <c r="V135" s="93">
        <f t="shared" si="15"/>
        <v>1</v>
      </c>
      <c r="W135" s="93">
        <f t="shared" si="16"/>
        <v>0</v>
      </c>
      <c r="X135" s="93">
        <f t="shared" si="17"/>
        <v>1</v>
      </c>
      <c r="Y135" s="93">
        <f t="shared" si="18"/>
        <v>0</v>
      </c>
      <c r="Z135" s="93">
        <f t="shared" si="19"/>
        <v>1</v>
      </c>
      <c r="AA135" s="93">
        <f t="shared" si="20"/>
        <v>1</v>
      </c>
      <c r="AB135" s="93">
        <f t="shared" si="21"/>
        <v>1</v>
      </c>
      <c r="AC135" s="93">
        <f t="shared" si="22"/>
        <v>8</v>
      </c>
      <c r="AD135" s="93">
        <f t="shared" si="23"/>
        <v>9</v>
      </c>
      <c r="AE135" s="93">
        <f t="shared" si="24"/>
        <v>1</v>
      </c>
      <c r="AF135" s="93">
        <f t="shared" si="25"/>
        <v>0</v>
      </c>
      <c r="AG135" s="93">
        <f t="shared" si="26"/>
        <v>0</v>
      </c>
      <c r="AH135" s="93">
        <f t="shared" si="27"/>
        <v>0</v>
      </c>
      <c r="AI135" s="93">
        <f t="shared" si="28"/>
        <v>1</v>
      </c>
      <c r="AJ135" s="93">
        <f t="shared" si="29"/>
        <v>0</v>
      </c>
      <c r="AK135" s="93">
        <f t="shared" si="30"/>
        <v>1</v>
      </c>
      <c r="AL135" s="93">
        <f t="shared" si="31"/>
        <v>1</v>
      </c>
      <c r="AM135" s="93">
        <f t="shared" si="32"/>
        <v>9</v>
      </c>
      <c r="AN135" s="93">
        <f t="shared" si="33"/>
        <v>1</v>
      </c>
      <c r="AO135" s="93">
        <f t="shared" si="34"/>
        <v>0</v>
      </c>
    </row>
    <row r="136" spans="1:41" ht="12.75" customHeight="1" x14ac:dyDescent="0.25">
      <c r="A136" s="89">
        <v>2019</v>
      </c>
      <c r="B136" s="89">
        <v>1319229</v>
      </c>
      <c r="C136" s="89" t="s">
        <v>810</v>
      </c>
      <c r="D136" s="89" t="s">
        <v>824</v>
      </c>
      <c r="E136" s="89" t="s">
        <v>1086</v>
      </c>
      <c r="F136" s="89" t="s">
        <v>1087</v>
      </c>
      <c r="G136" s="93">
        <f t="shared" si="0"/>
        <v>8</v>
      </c>
      <c r="H136" s="93">
        <f t="shared" si="1"/>
        <v>1</v>
      </c>
      <c r="I136" s="93">
        <f t="shared" si="2"/>
        <v>0</v>
      </c>
      <c r="J136" s="93">
        <f t="shared" si="3"/>
        <v>1</v>
      </c>
      <c r="K136" s="93">
        <f t="shared" si="4"/>
        <v>0</v>
      </c>
      <c r="L136" s="93">
        <f t="shared" si="5"/>
        <v>1</v>
      </c>
      <c r="M136" s="93">
        <f t="shared" si="6"/>
        <v>0</v>
      </c>
      <c r="N136" s="93">
        <f t="shared" si="7"/>
        <v>0</v>
      </c>
      <c r="O136" s="93">
        <f t="shared" si="8"/>
        <v>8</v>
      </c>
      <c r="P136" s="93">
        <f t="shared" si="9"/>
        <v>1</v>
      </c>
      <c r="Q136" s="93">
        <f t="shared" si="10"/>
        <v>0</v>
      </c>
      <c r="R136" s="93">
        <f t="shared" si="11"/>
        <v>0</v>
      </c>
      <c r="S136" s="93">
        <f t="shared" si="12"/>
        <v>0</v>
      </c>
      <c r="T136" s="93">
        <f t="shared" si="13"/>
        <v>0</v>
      </c>
      <c r="U136" s="93">
        <f t="shared" si="14"/>
        <v>0</v>
      </c>
      <c r="V136" s="93">
        <f t="shared" si="15"/>
        <v>0</v>
      </c>
      <c r="W136" s="93">
        <f t="shared" si="16"/>
        <v>9</v>
      </c>
      <c r="X136" s="93">
        <f t="shared" si="17"/>
        <v>1</v>
      </c>
      <c r="Y136" s="93">
        <f t="shared" si="18"/>
        <v>1</v>
      </c>
      <c r="Z136" s="93">
        <f t="shared" si="19"/>
        <v>0</v>
      </c>
      <c r="AA136" s="93">
        <f t="shared" si="20"/>
        <v>8</v>
      </c>
      <c r="AB136" s="93">
        <f t="shared" si="21"/>
        <v>9</v>
      </c>
      <c r="AC136" s="93">
        <f t="shared" si="22"/>
        <v>1</v>
      </c>
      <c r="AD136" s="93">
        <f t="shared" si="23"/>
        <v>0</v>
      </c>
      <c r="AE136" s="93">
        <f t="shared" si="24"/>
        <v>9</v>
      </c>
      <c r="AF136" s="93">
        <f t="shared" si="25"/>
        <v>1</v>
      </c>
      <c r="AG136" s="93">
        <f t="shared" si="26"/>
        <v>1</v>
      </c>
      <c r="AH136" s="93">
        <f t="shared" si="27"/>
        <v>8</v>
      </c>
      <c r="AI136" s="93">
        <f t="shared" si="28"/>
        <v>1</v>
      </c>
      <c r="AJ136" s="93">
        <f t="shared" si="29"/>
        <v>1</v>
      </c>
      <c r="AK136" s="93">
        <f t="shared" si="30"/>
        <v>0</v>
      </c>
      <c r="AL136" s="93">
        <f t="shared" si="31"/>
        <v>1</v>
      </c>
      <c r="AM136" s="93">
        <f t="shared" si="32"/>
        <v>0</v>
      </c>
      <c r="AN136" s="93">
        <f t="shared" si="33"/>
        <v>9</v>
      </c>
      <c r="AO136" s="93">
        <f t="shared" si="34"/>
        <v>0</v>
      </c>
    </row>
    <row r="137" spans="1:41" ht="12.75" customHeight="1" x14ac:dyDescent="0.25">
      <c r="A137" s="89">
        <v>2019</v>
      </c>
      <c r="B137" s="89">
        <v>123569</v>
      </c>
      <c r="C137" s="89" t="s">
        <v>810</v>
      </c>
      <c r="D137" s="89" t="s">
        <v>824</v>
      </c>
      <c r="E137" s="89" t="s">
        <v>1088</v>
      </c>
      <c r="F137" s="89" t="s">
        <v>1089</v>
      </c>
      <c r="G137" s="93">
        <f t="shared" si="0"/>
        <v>8</v>
      </c>
      <c r="H137" s="93">
        <f t="shared" si="1"/>
        <v>1</v>
      </c>
      <c r="I137" s="93">
        <f t="shared" si="2"/>
        <v>0</v>
      </c>
      <c r="J137" s="93">
        <f t="shared" si="3"/>
        <v>1</v>
      </c>
      <c r="K137" s="93">
        <f t="shared" si="4"/>
        <v>0</v>
      </c>
      <c r="L137" s="93">
        <f t="shared" si="5"/>
        <v>0</v>
      </c>
      <c r="M137" s="93">
        <f t="shared" si="6"/>
        <v>1</v>
      </c>
      <c r="N137" s="93">
        <f t="shared" si="7"/>
        <v>1</v>
      </c>
      <c r="O137" s="93">
        <f t="shared" si="8"/>
        <v>8</v>
      </c>
      <c r="P137" s="93">
        <f t="shared" si="9"/>
        <v>0</v>
      </c>
      <c r="Q137" s="93">
        <f t="shared" si="10"/>
        <v>0</v>
      </c>
      <c r="R137" s="93">
        <f t="shared" si="11"/>
        <v>0</v>
      </c>
      <c r="S137" s="93">
        <f t="shared" si="12"/>
        <v>0</v>
      </c>
      <c r="T137" s="93">
        <f t="shared" si="13"/>
        <v>0</v>
      </c>
      <c r="U137" s="93">
        <f t="shared" si="14"/>
        <v>0</v>
      </c>
      <c r="V137" s="93">
        <f t="shared" si="15"/>
        <v>1</v>
      </c>
      <c r="W137" s="93">
        <f t="shared" si="16"/>
        <v>9</v>
      </c>
      <c r="X137" s="93">
        <f t="shared" si="17"/>
        <v>1</v>
      </c>
      <c r="Y137" s="93">
        <f t="shared" si="18"/>
        <v>1</v>
      </c>
      <c r="Z137" s="93">
        <f t="shared" si="19"/>
        <v>1</v>
      </c>
      <c r="AA137" s="93">
        <f t="shared" si="20"/>
        <v>8</v>
      </c>
      <c r="AB137" s="93">
        <f t="shared" si="21"/>
        <v>9</v>
      </c>
      <c r="AC137" s="93">
        <f t="shared" si="22"/>
        <v>1</v>
      </c>
      <c r="AD137" s="93">
        <f t="shared" si="23"/>
        <v>0</v>
      </c>
      <c r="AE137" s="93">
        <f t="shared" si="24"/>
        <v>9</v>
      </c>
      <c r="AF137" s="93">
        <f t="shared" si="25"/>
        <v>0</v>
      </c>
      <c r="AG137" s="93">
        <f t="shared" si="26"/>
        <v>1</v>
      </c>
      <c r="AH137" s="93">
        <f t="shared" si="27"/>
        <v>8</v>
      </c>
      <c r="AI137" s="93">
        <f t="shared" si="28"/>
        <v>1</v>
      </c>
      <c r="AJ137" s="93">
        <f t="shared" si="29"/>
        <v>1</v>
      </c>
      <c r="AK137" s="93">
        <f t="shared" si="30"/>
        <v>0</v>
      </c>
      <c r="AL137" s="93">
        <f t="shared" si="31"/>
        <v>0</v>
      </c>
      <c r="AM137" s="93">
        <f t="shared" si="32"/>
        <v>0</v>
      </c>
      <c r="AN137" s="93">
        <f t="shared" si="33"/>
        <v>9</v>
      </c>
      <c r="AO137" s="93">
        <f t="shared" si="34"/>
        <v>0</v>
      </c>
    </row>
    <row r="138" spans="1:41" ht="12.75" customHeight="1" x14ac:dyDescent="0.25">
      <c r="A138" s="89">
        <v>2019</v>
      </c>
      <c r="B138" s="89">
        <v>1181819</v>
      </c>
      <c r="C138" s="89" t="s">
        <v>810</v>
      </c>
      <c r="D138" s="89" t="s">
        <v>829</v>
      </c>
      <c r="E138" s="89" t="s">
        <v>1090</v>
      </c>
      <c r="F138" s="89" t="s">
        <v>1091</v>
      </c>
      <c r="G138" s="93">
        <f t="shared" si="0"/>
        <v>8</v>
      </c>
      <c r="H138" s="93">
        <f t="shared" si="1"/>
        <v>1</v>
      </c>
      <c r="I138" s="93">
        <f t="shared" si="2"/>
        <v>0</v>
      </c>
      <c r="J138" s="93">
        <f t="shared" si="3"/>
        <v>0</v>
      </c>
      <c r="K138" s="93">
        <f t="shared" si="4"/>
        <v>0</v>
      </c>
      <c r="L138" s="93">
        <f t="shared" si="5"/>
        <v>1</v>
      </c>
      <c r="M138" s="93">
        <f t="shared" si="6"/>
        <v>1</v>
      </c>
      <c r="N138" s="93">
        <f t="shared" si="7"/>
        <v>0</v>
      </c>
      <c r="O138" s="93">
        <f t="shared" si="8"/>
        <v>1</v>
      </c>
      <c r="P138" s="93">
        <f t="shared" si="9"/>
        <v>1</v>
      </c>
      <c r="Q138" s="93">
        <f t="shared" si="10"/>
        <v>1</v>
      </c>
      <c r="R138" s="93">
        <f t="shared" si="11"/>
        <v>0</v>
      </c>
      <c r="S138" s="93">
        <f t="shared" si="12"/>
        <v>1</v>
      </c>
      <c r="T138" s="93">
        <f t="shared" si="13"/>
        <v>1</v>
      </c>
      <c r="U138" s="93">
        <f t="shared" si="14"/>
        <v>1</v>
      </c>
      <c r="V138" s="93">
        <f t="shared" si="15"/>
        <v>1</v>
      </c>
      <c r="W138" s="93">
        <f t="shared" si="16"/>
        <v>0</v>
      </c>
      <c r="X138" s="93">
        <f t="shared" si="17"/>
        <v>1</v>
      </c>
      <c r="Y138" s="93">
        <f t="shared" si="18"/>
        <v>0</v>
      </c>
      <c r="Z138" s="93">
        <f t="shared" si="19"/>
        <v>1</v>
      </c>
      <c r="AA138" s="93">
        <f t="shared" si="20"/>
        <v>1</v>
      </c>
      <c r="AB138" s="93">
        <f t="shared" si="21"/>
        <v>0</v>
      </c>
      <c r="AC138" s="93">
        <f t="shared" si="22"/>
        <v>0</v>
      </c>
      <c r="AD138" s="93">
        <f t="shared" si="23"/>
        <v>0</v>
      </c>
      <c r="AE138" s="93">
        <f t="shared" si="24"/>
        <v>1</v>
      </c>
      <c r="AF138" s="93">
        <f t="shared" si="25"/>
        <v>0</v>
      </c>
      <c r="AG138" s="93">
        <f t="shared" si="26"/>
        <v>1</v>
      </c>
      <c r="AH138" s="93">
        <f t="shared" si="27"/>
        <v>1</v>
      </c>
      <c r="AI138" s="93">
        <f t="shared" si="28"/>
        <v>1</v>
      </c>
      <c r="AJ138" s="93">
        <f t="shared" si="29"/>
        <v>1</v>
      </c>
      <c r="AK138" s="93">
        <f t="shared" si="30"/>
        <v>1</v>
      </c>
      <c r="AL138" s="93">
        <f t="shared" si="31"/>
        <v>9</v>
      </c>
      <c r="AM138" s="93">
        <f t="shared" si="32"/>
        <v>0</v>
      </c>
      <c r="AN138" s="93">
        <f t="shared" si="33"/>
        <v>9</v>
      </c>
      <c r="AO138" s="93">
        <f t="shared" si="34"/>
        <v>0</v>
      </c>
    </row>
    <row r="139" spans="1:41" ht="12.75" customHeight="1" x14ac:dyDescent="0.25">
      <c r="A139" s="89">
        <v>2019</v>
      </c>
      <c r="B139" s="89">
        <v>1103831</v>
      </c>
      <c r="C139" s="89" t="s">
        <v>810</v>
      </c>
      <c r="D139" s="89" t="s">
        <v>811</v>
      </c>
      <c r="E139" s="89" t="s">
        <v>1092</v>
      </c>
      <c r="F139" s="89" t="s">
        <v>1093</v>
      </c>
      <c r="G139" s="93">
        <f t="shared" si="0"/>
        <v>8</v>
      </c>
      <c r="H139" s="93">
        <f t="shared" si="1"/>
        <v>1</v>
      </c>
      <c r="I139" s="93">
        <f t="shared" si="2"/>
        <v>1</v>
      </c>
      <c r="J139" s="93">
        <f t="shared" si="3"/>
        <v>0</v>
      </c>
      <c r="K139" s="93">
        <f t="shared" si="4"/>
        <v>0</v>
      </c>
      <c r="L139" s="93">
        <f t="shared" si="5"/>
        <v>1</v>
      </c>
      <c r="M139" s="93">
        <f t="shared" si="6"/>
        <v>0</v>
      </c>
      <c r="N139" s="93">
        <f t="shared" si="7"/>
        <v>0</v>
      </c>
      <c r="O139" s="93">
        <f t="shared" si="8"/>
        <v>8</v>
      </c>
      <c r="P139" s="93">
        <f t="shared" si="9"/>
        <v>1</v>
      </c>
      <c r="Q139" s="93">
        <f t="shared" si="10"/>
        <v>1</v>
      </c>
      <c r="R139" s="93">
        <f t="shared" si="11"/>
        <v>8</v>
      </c>
      <c r="S139" s="93">
        <f t="shared" si="12"/>
        <v>0</v>
      </c>
      <c r="T139" s="93">
        <f t="shared" si="13"/>
        <v>1</v>
      </c>
      <c r="U139" s="93">
        <f t="shared" si="14"/>
        <v>0</v>
      </c>
      <c r="V139" s="93">
        <f t="shared" si="15"/>
        <v>0</v>
      </c>
      <c r="W139" s="93">
        <f t="shared" si="16"/>
        <v>0</v>
      </c>
      <c r="X139" s="93">
        <f t="shared" si="17"/>
        <v>1</v>
      </c>
      <c r="Y139" s="93">
        <f t="shared" si="18"/>
        <v>0</v>
      </c>
      <c r="Z139" s="93">
        <f t="shared" si="19"/>
        <v>0</v>
      </c>
      <c r="AA139" s="93">
        <f t="shared" si="20"/>
        <v>0</v>
      </c>
      <c r="AB139" s="93">
        <f t="shared" si="21"/>
        <v>1</v>
      </c>
      <c r="AC139" s="93">
        <f t="shared" si="22"/>
        <v>8</v>
      </c>
      <c r="AD139" s="93">
        <f t="shared" si="23"/>
        <v>9</v>
      </c>
      <c r="AE139" s="93">
        <f t="shared" si="24"/>
        <v>1</v>
      </c>
      <c r="AF139" s="93">
        <f t="shared" si="25"/>
        <v>1</v>
      </c>
      <c r="AG139" s="93">
        <f t="shared" si="26"/>
        <v>1</v>
      </c>
      <c r="AH139" s="93">
        <f t="shared" si="27"/>
        <v>0</v>
      </c>
      <c r="AI139" s="93">
        <f t="shared" si="28"/>
        <v>0</v>
      </c>
      <c r="AJ139" s="93">
        <f t="shared" si="29"/>
        <v>0</v>
      </c>
      <c r="AK139" s="93">
        <f t="shared" si="30"/>
        <v>1</v>
      </c>
      <c r="AL139" s="93">
        <f t="shared" si="31"/>
        <v>1</v>
      </c>
      <c r="AM139" s="93">
        <f t="shared" si="32"/>
        <v>9</v>
      </c>
      <c r="AN139" s="93">
        <f t="shared" si="33"/>
        <v>1</v>
      </c>
      <c r="AO139" s="93">
        <f t="shared" si="34"/>
        <v>0</v>
      </c>
    </row>
    <row r="140" spans="1:41" ht="12.75" customHeight="1" x14ac:dyDescent="0.25">
      <c r="A140" s="89">
        <v>2019</v>
      </c>
      <c r="B140" s="89">
        <v>1319229</v>
      </c>
      <c r="C140" s="89" t="s">
        <v>810</v>
      </c>
      <c r="D140" s="89" t="s">
        <v>824</v>
      </c>
      <c r="E140" s="89" t="s">
        <v>1095</v>
      </c>
      <c r="F140" s="89" t="s">
        <v>1096</v>
      </c>
      <c r="G140" s="93">
        <f t="shared" si="0"/>
        <v>8</v>
      </c>
      <c r="H140" s="93">
        <f t="shared" si="1"/>
        <v>1</v>
      </c>
      <c r="I140" s="93">
        <f t="shared" si="2"/>
        <v>0</v>
      </c>
      <c r="J140" s="93">
        <f t="shared" si="3"/>
        <v>0</v>
      </c>
      <c r="K140" s="93">
        <f t="shared" si="4"/>
        <v>0</v>
      </c>
      <c r="L140" s="93">
        <f t="shared" si="5"/>
        <v>1</v>
      </c>
      <c r="M140" s="93">
        <f t="shared" si="6"/>
        <v>1</v>
      </c>
      <c r="N140" s="93">
        <f t="shared" si="7"/>
        <v>1</v>
      </c>
      <c r="O140" s="93">
        <f t="shared" si="8"/>
        <v>8</v>
      </c>
      <c r="P140" s="93">
        <f t="shared" si="9"/>
        <v>1</v>
      </c>
      <c r="Q140" s="93">
        <f t="shared" si="10"/>
        <v>1</v>
      </c>
      <c r="R140" s="93">
        <f t="shared" si="11"/>
        <v>1</v>
      </c>
      <c r="S140" s="93">
        <f t="shared" si="12"/>
        <v>0</v>
      </c>
      <c r="T140" s="93">
        <f t="shared" si="13"/>
        <v>0</v>
      </c>
      <c r="U140" s="93">
        <f t="shared" si="14"/>
        <v>0</v>
      </c>
      <c r="V140" s="93">
        <f t="shared" si="15"/>
        <v>0</v>
      </c>
      <c r="W140" s="93">
        <f t="shared" si="16"/>
        <v>9</v>
      </c>
      <c r="X140" s="93">
        <f t="shared" si="17"/>
        <v>1</v>
      </c>
      <c r="Y140" s="93">
        <f t="shared" si="18"/>
        <v>1</v>
      </c>
      <c r="Z140" s="93">
        <f t="shared" si="19"/>
        <v>1</v>
      </c>
      <c r="AA140" s="93">
        <f t="shared" si="20"/>
        <v>8</v>
      </c>
      <c r="AB140" s="93">
        <f t="shared" si="21"/>
        <v>9</v>
      </c>
      <c r="AC140" s="93">
        <f t="shared" si="22"/>
        <v>0</v>
      </c>
      <c r="AD140" s="93">
        <f t="shared" si="23"/>
        <v>0</v>
      </c>
      <c r="AE140" s="93">
        <f t="shared" si="24"/>
        <v>9</v>
      </c>
      <c r="AF140" s="93">
        <f t="shared" si="25"/>
        <v>0</v>
      </c>
      <c r="AG140" s="93">
        <f t="shared" si="26"/>
        <v>0</v>
      </c>
      <c r="AH140" s="93">
        <f t="shared" si="27"/>
        <v>8</v>
      </c>
      <c r="AI140" s="93">
        <f t="shared" si="28"/>
        <v>1</v>
      </c>
      <c r="AJ140" s="93">
        <f t="shared" si="29"/>
        <v>0</v>
      </c>
      <c r="AK140" s="93">
        <f t="shared" si="30"/>
        <v>0</v>
      </c>
      <c r="AL140" s="93">
        <f t="shared" si="31"/>
        <v>0</v>
      </c>
      <c r="AM140" s="93">
        <f t="shared" si="32"/>
        <v>1</v>
      </c>
      <c r="AN140" s="93">
        <f t="shared" si="33"/>
        <v>9</v>
      </c>
      <c r="AO140" s="93">
        <f t="shared" si="34"/>
        <v>0</v>
      </c>
    </row>
    <row r="141" spans="1:41" ht="12.75" customHeight="1" x14ac:dyDescent="0.25">
      <c r="A141" s="89">
        <v>2019</v>
      </c>
      <c r="B141" s="89">
        <v>102499</v>
      </c>
      <c r="C141" s="89" t="s">
        <v>810</v>
      </c>
      <c r="D141" s="89" t="s">
        <v>846</v>
      </c>
      <c r="E141" s="89" t="s">
        <v>1097</v>
      </c>
      <c r="F141" s="89" t="s">
        <v>1098</v>
      </c>
      <c r="G141" s="93">
        <f t="shared" si="0"/>
        <v>8</v>
      </c>
      <c r="H141" s="93">
        <f t="shared" si="1"/>
        <v>1</v>
      </c>
      <c r="I141" s="93">
        <f t="shared" si="2"/>
        <v>1</v>
      </c>
      <c r="J141" s="93">
        <f t="shared" si="3"/>
        <v>1</v>
      </c>
      <c r="K141" s="93">
        <f t="shared" si="4"/>
        <v>0</v>
      </c>
      <c r="L141" s="93">
        <f t="shared" si="5"/>
        <v>0</v>
      </c>
      <c r="M141" s="93">
        <f t="shared" si="6"/>
        <v>0</v>
      </c>
      <c r="N141" s="93">
        <f t="shared" si="7"/>
        <v>0</v>
      </c>
      <c r="O141" s="93">
        <f t="shared" si="8"/>
        <v>1</v>
      </c>
      <c r="P141" s="93">
        <f t="shared" si="9"/>
        <v>9</v>
      </c>
      <c r="Q141" s="93">
        <f t="shared" si="10"/>
        <v>0</v>
      </c>
      <c r="R141" s="93">
        <f t="shared" si="11"/>
        <v>0</v>
      </c>
      <c r="S141" s="93">
        <f t="shared" si="12"/>
        <v>0</v>
      </c>
      <c r="T141" s="93">
        <f t="shared" si="13"/>
        <v>9</v>
      </c>
      <c r="U141" s="93">
        <f t="shared" si="14"/>
        <v>1</v>
      </c>
      <c r="V141" s="93">
        <f t="shared" si="15"/>
        <v>1</v>
      </c>
      <c r="W141" s="93">
        <f t="shared" si="16"/>
        <v>1</v>
      </c>
      <c r="X141" s="93">
        <f t="shared" si="17"/>
        <v>1</v>
      </c>
      <c r="Y141" s="93">
        <f t="shared" si="18"/>
        <v>0</v>
      </c>
      <c r="Z141" s="93">
        <f t="shared" si="19"/>
        <v>1</v>
      </c>
      <c r="AA141" s="93">
        <f t="shared" si="20"/>
        <v>0</v>
      </c>
      <c r="AB141" s="93">
        <f t="shared" si="21"/>
        <v>0</v>
      </c>
      <c r="AC141" s="93">
        <f t="shared" si="22"/>
        <v>1</v>
      </c>
      <c r="AD141" s="93">
        <f t="shared" si="23"/>
        <v>9</v>
      </c>
      <c r="AE141" s="93">
        <f t="shared" si="24"/>
        <v>1</v>
      </c>
      <c r="AF141" s="93">
        <f t="shared" si="25"/>
        <v>1</v>
      </c>
      <c r="AG141" s="93">
        <f t="shared" si="26"/>
        <v>1</v>
      </c>
      <c r="AH141" s="93">
        <f t="shared" si="27"/>
        <v>1</v>
      </c>
      <c r="AI141" s="93">
        <f t="shared" si="28"/>
        <v>0</v>
      </c>
      <c r="AJ141" s="93">
        <f t="shared" si="29"/>
        <v>9</v>
      </c>
      <c r="AK141" s="93">
        <f t="shared" si="30"/>
        <v>9</v>
      </c>
      <c r="AL141" s="93">
        <f t="shared" si="31"/>
        <v>0</v>
      </c>
      <c r="AM141" s="93">
        <f t="shared" si="32"/>
        <v>1</v>
      </c>
      <c r="AN141" s="93">
        <f t="shared" si="33"/>
        <v>1</v>
      </c>
      <c r="AO141" s="93">
        <f t="shared" si="34"/>
        <v>8</v>
      </c>
    </row>
    <row r="142" spans="1:41" ht="12.75" customHeight="1" x14ac:dyDescent="0.25">
      <c r="A142" s="89">
        <v>2019</v>
      </c>
      <c r="B142" s="89">
        <v>1181815</v>
      </c>
      <c r="C142" s="89" t="s">
        <v>810</v>
      </c>
      <c r="D142" s="89" t="s">
        <v>824</v>
      </c>
      <c r="E142" s="89" t="s">
        <v>1099</v>
      </c>
      <c r="F142" s="89" t="s">
        <v>1100</v>
      </c>
      <c r="G142" s="93">
        <f t="shared" si="0"/>
        <v>8</v>
      </c>
      <c r="H142" s="93">
        <f t="shared" si="1"/>
        <v>0</v>
      </c>
      <c r="I142" s="93">
        <f t="shared" si="2"/>
        <v>1</v>
      </c>
      <c r="J142" s="93">
        <f t="shared" si="3"/>
        <v>0</v>
      </c>
      <c r="K142" s="93">
        <f t="shared" si="4"/>
        <v>0</v>
      </c>
      <c r="L142" s="93">
        <f t="shared" si="5"/>
        <v>1</v>
      </c>
      <c r="M142" s="93">
        <f t="shared" si="6"/>
        <v>1</v>
      </c>
      <c r="N142" s="93">
        <f t="shared" si="7"/>
        <v>1</v>
      </c>
      <c r="O142" s="93">
        <f t="shared" si="8"/>
        <v>8</v>
      </c>
      <c r="P142" s="93">
        <f t="shared" si="9"/>
        <v>1</v>
      </c>
      <c r="Q142" s="93">
        <f t="shared" si="10"/>
        <v>0</v>
      </c>
      <c r="R142" s="93">
        <f t="shared" si="11"/>
        <v>1</v>
      </c>
      <c r="S142" s="93">
        <f t="shared" si="12"/>
        <v>0</v>
      </c>
      <c r="T142" s="93">
        <f t="shared" si="13"/>
        <v>0</v>
      </c>
      <c r="U142" s="93">
        <f t="shared" si="14"/>
        <v>0</v>
      </c>
      <c r="V142" s="93">
        <f t="shared" si="15"/>
        <v>0</v>
      </c>
      <c r="W142" s="93">
        <f t="shared" si="16"/>
        <v>9</v>
      </c>
      <c r="X142" s="93">
        <f t="shared" si="17"/>
        <v>0</v>
      </c>
      <c r="Y142" s="93">
        <f t="shared" si="18"/>
        <v>1</v>
      </c>
      <c r="Z142" s="93">
        <f t="shared" si="19"/>
        <v>1</v>
      </c>
      <c r="AA142" s="93">
        <f t="shared" si="20"/>
        <v>8</v>
      </c>
      <c r="AB142" s="93">
        <f t="shared" si="21"/>
        <v>9</v>
      </c>
      <c r="AC142" s="93">
        <f t="shared" si="22"/>
        <v>1</v>
      </c>
      <c r="AD142" s="93">
        <f t="shared" si="23"/>
        <v>1</v>
      </c>
      <c r="AE142" s="93">
        <f t="shared" si="24"/>
        <v>9</v>
      </c>
      <c r="AF142" s="93">
        <f t="shared" si="25"/>
        <v>0</v>
      </c>
      <c r="AG142" s="93">
        <f t="shared" si="26"/>
        <v>1</v>
      </c>
      <c r="AH142" s="93">
        <f t="shared" si="27"/>
        <v>8</v>
      </c>
      <c r="AI142" s="93">
        <f t="shared" si="28"/>
        <v>1</v>
      </c>
      <c r="AJ142" s="93">
        <f t="shared" si="29"/>
        <v>1</v>
      </c>
      <c r="AK142" s="93">
        <f t="shared" si="30"/>
        <v>0</v>
      </c>
      <c r="AL142" s="93">
        <f t="shared" si="31"/>
        <v>0</v>
      </c>
      <c r="AM142" s="93">
        <f t="shared" si="32"/>
        <v>0</v>
      </c>
      <c r="AN142" s="93">
        <f t="shared" si="33"/>
        <v>9</v>
      </c>
      <c r="AO142" s="93">
        <f t="shared" si="34"/>
        <v>1</v>
      </c>
    </row>
    <row r="143" spans="1:41" ht="12.75" customHeight="1" x14ac:dyDescent="0.25">
      <c r="A143" s="89">
        <v>2019</v>
      </c>
      <c r="B143" s="89">
        <v>1181819</v>
      </c>
      <c r="C143" s="89" t="s">
        <v>810</v>
      </c>
      <c r="D143" s="89" t="s">
        <v>829</v>
      </c>
      <c r="E143" s="89" t="s">
        <v>1101</v>
      </c>
      <c r="F143" s="89" t="s">
        <v>1102</v>
      </c>
      <c r="G143" s="93">
        <f t="shared" si="0"/>
        <v>8</v>
      </c>
      <c r="H143" s="93">
        <f t="shared" si="1"/>
        <v>1</v>
      </c>
      <c r="I143" s="93">
        <f t="shared" si="2"/>
        <v>0</v>
      </c>
      <c r="J143" s="93">
        <f t="shared" si="3"/>
        <v>0</v>
      </c>
      <c r="K143" s="93">
        <f t="shared" si="4"/>
        <v>0</v>
      </c>
      <c r="L143" s="93">
        <f t="shared" si="5"/>
        <v>0</v>
      </c>
      <c r="M143" s="93">
        <f t="shared" si="6"/>
        <v>1</v>
      </c>
      <c r="N143" s="93">
        <f t="shared" si="7"/>
        <v>0</v>
      </c>
      <c r="O143" s="93">
        <f t="shared" si="8"/>
        <v>0</v>
      </c>
      <c r="P143" s="93">
        <f t="shared" si="9"/>
        <v>0</v>
      </c>
      <c r="Q143" s="93">
        <f t="shared" si="10"/>
        <v>0</v>
      </c>
      <c r="R143" s="93">
        <f t="shared" si="11"/>
        <v>0</v>
      </c>
      <c r="S143" s="93">
        <f t="shared" si="12"/>
        <v>1</v>
      </c>
      <c r="T143" s="93">
        <f t="shared" si="13"/>
        <v>1</v>
      </c>
      <c r="U143" s="93">
        <f t="shared" si="14"/>
        <v>0</v>
      </c>
      <c r="V143" s="93">
        <f t="shared" si="15"/>
        <v>0</v>
      </c>
      <c r="W143" s="93">
        <f t="shared" si="16"/>
        <v>1</v>
      </c>
      <c r="X143" s="93">
        <f t="shared" si="17"/>
        <v>1</v>
      </c>
      <c r="Y143" s="93">
        <f t="shared" si="18"/>
        <v>1</v>
      </c>
      <c r="Z143" s="93">
        <f t="shared" si="19"/>
        <v>1</v>
      </c>
      <c r="AA143" s="93">
        <f t="shared" si="20"/>
        <v>1</v>
      </c>
      <c r="AB143" s="93">
        <f t="shared" si="21"/>
        <v>0</v>
      </c>
      <c r="AC143" s="93">
        <f t="shared" si="22"/>
        <v>1</v>
      </c>
      <c r="AD143" s="93">
        <f t="shared" si="23"/>
        <v>0</v>
      </c>
      <c r="AE143" s="93">
        <f t="shared" si="24"/>
        <v>1</v>
      </c>
      <c r="AF143" s="93">
        <f t="shared" si="25"/>
        <v>1</v>
      </c>
      <c r="AG143" s="93">
        <f t="shared" si="26"/>
        <v>1</v>
      </c>
      <c r="AH143" s="93">
        <f t="shared" si="27"/>
        <v>0</v>
      </c>
      <c r="AI143" s="93">
        <f t="shared" si="28"/>
        <v>1</v>
      </c>
      <c r="AJ143" s="93">
        <f t="shared" si="29"/>
        <v>0</v>
      </c>
      <c r="AK143" s="93">
        <f t="shared" si="30"/>
        <v>0</v>
      </c>
      <c r="AL143" s="93">
        <f t="shared" si="31"/>
        <v>9</v>
      </c>
      <c r="AM143" s="93">
        <f t="shared" si="32"/>
        <v>0</v>
      </c>
      <c r="AN143" s="93">
        <f t="shared" si="33"/>
        <v>9</v>
      </c>
      <c r="AO143" s="93">
        <f t="shared" si="34"/>
        <v>1</v>
      </c>
    </row>
    <row r="144" spans="1:41" ht="12.75" customHeight="1" x14ac:dyDescent="0.25">
      <c r="A144" s="89">
        <v>2019</v>
      </c>
      <c r="B144" s="89">
        <v>123569</v>
      </c>
      <c r="C144" s="89" t="s">
        <v>810</v>
      </c>
      <c r="D144" s="89" t="s">
        <v>824</v>
      </c>
      <c r="E144" s="89" t="s">
        <v>1103</v>
      </c>
      <c r="F144" s="89" t="s">
        <v>1104</v>
      </c>
      <c r="G144" s="93">
        <f t="shared" si="0"/>
        <v>8</v>
      </c>
      <c r="H144" s="93">
        <f t="shared" si="1"/>
        <v>1</v>
      </c>
      <c r="I144" s="93">
        <f t="shared" si="2"/>
        <v>1</v>
      </c>
      <c r="J144" s="93">
        <f t="shared" si="3"/>
        <v>0</v>
      </c>
      <c r="K144" s="93">
        <f t="shared" si="4"/>
        <v>0</v>
      </c>
      <c r="L144" s="93">
        <f t="shared" si="5"/>
        <v>1</v>
      </c>
      <c r="M144" s="93">
        <f t="shared" si="6"/>
        <v>1</v>
      </c>
      <c r="N144" s="93">
        <f t="shared" si="7"/>
        <v>1</v>
      </c>
      <c r="O144" s="93">
        <f t="shared" si="8"/>
        <v>8</v>
      </c>
      <c r="P144" s="93">
        <f t="shared" si="9"/>
        <v>1</v>
      </c>
      <c r="Q144" s="93">
        <f t="shared" si="10"/>
        <v>1</v>
      </c>
      <c r="R144" s="93">
        <f t="shared" si="11"/>
        <v>1</v>
      </c>
      <c r="S144" s="93">
        <f t="shared" si="12"/>
        <v>0</v>
      </c>
      <c r="T144" s="93">
        <f t="shared" si="13"/>
        <v>0</v>
      </c>
      <c r="U144" s="93">
        <f t="shared" si="14"/>
        <v>0</v>
      </c>
      <c r="V144" s="93">
        <f t="shared" si="15"/>
        <v>0</v>
      </c>
      <c r="W144" s="93">
        <f t="shared" si="16"/>
        <v>9</v>
      </c>
      <c r="X144" s="93">
        <f t="shared" si="17"/>
        <v>1</v>
      </c>
      <c r="Y144" s="93">
        <f t="shared" si="18"/>
        <v>1</v>
      </c>
      <c r="Z144" s="93">
        <f t="shared" si="19"/>
        <v>1</v>
      </c>
      <c r="AA144" s="93">
        <f t="shared" si="20"/>
        <v>8</v>
      </c>
      <c r="AB144" s="93">
        <f t="shared" si="21"/>
        <v>9</v>
      </c>
      <c r="AC144" s="93">
        <f t="shared" si="22"/>
        <v>0</v>
      </c>
      <c r="AD144" s="93">
        <f t="shared" si="23"/>
        <v>1</v>
      </c>
      <c r="AE144" s="93">
        <f t="shared" si="24"/>
        <v>9</v>
      </c>
      <c r="AF144" s="93">
        <f t="shared" si="25"/>
        <v>1</v>
      </c>
      <c r="AG144" s="93">
        <f t="shared" si="26"/>
        <v>0</v>
      </c>
      <c r="AH144" s="93">
        <f t="shared" si="27"/>
        <v>8</v>
      </c>
      <c r="AI144" s="93">
        <f t="shared" si="28"/>
        <v>1</v>
      </c>
      <c r="AJ144" s="93">
        <f t="shared" si="29"/>
        <v>0</v>
      </c>
      <c r="AK144" s="93">
        <f t="shared" si="30"/>
        <v>0</v>
      </c>
      <c r="AL144" s="93">
        <f t="shared" si="31"/>
        <v>1</v>
      </c>
      <c r="AM144" s="93">
        <f t="shared" si="32"/>
        <v>0</v>
      </c>
      <c r="AN144" s="93">
        <f t="shared" si="33"/>
        <v>9</v>
      </c>
      <c r="AO144" s="93">
        <f t="shared" si="34"/>
        <v>0</v>
      </c>
    </row>
    <row r="145" spans="1:41" ht="12.75" customHeight="1" x14ac:dyDescent="0.25">
      <c r="A145" s="89">
        <v>2019</v>
      </c>
      <c r="B145" s="89">
        <v>1319229</v>
      </c>
      <c r="C145" s="89" t="s">
        <v>810</v>
      </c>
      <c r="D145" s="89" t="s">
        <v>824</v>
      </c>
      <c r="E145" s="89" t="s">
        <v>1105</v>
      </c>
      <c r="F145" s="89" t="s">
        <v>1106</v>
      </c>
      <c r="G145" s="93">
        <f t="shared" si="0"/>
        <v>8</v>
      </c>
      <c r="H145" s="93">
        <f t="shared" si="1"/>
        <v>1</v>
      </c>
      <c r="I145" s="93">
        <f t="shared" si="2"/>
        <v>0</v>
      </c>
      <c r="J145" s="93">
        <f t="shared" si="3"/>
        <v>1</v>
      </c>
      <c r="K145" s="93">
        <f t="shared" si="4"/>
        <v>1</v>
      </c>
      <c r="L145" s="93">
        <f t="shared" si="5"/>
        <v>1</v>
      </c>
      <c r="M145" s="93">
        <f t="shared" si="6"/>
        <v>1</v>
      </c>
      <c r="N145" s="93">
        <f t="shared" si="7"/>
        <v>1</v>
      </c>
      <c r="O145" s="93">
        <f t="shared" si="8"/>
        <v>8</v>
      </c>
      <c r="P145" s="93">
        <f t="shared" si="9"/>
        <v>1</v>
      </c>
      <c r="Q145" s="93">
        <f t="shared" si="10"/>
        <v>0</v>
      </c>
      <c r="R145" s="93">
        <f t="shared" si="11"/>
        <v>0</v>
      </c>
      <c r="S145" s="93">
        <f t="shared" si="12"/>
        <v>0</v>
      </c>
      <c r="T145" s="93">
        <f t="shared" si="13"/>
        <v>1</v>
      </c>
      <c r="U145" s="93">
        <f t="shared" si="14"/>
        <v>0</v>
      </c>
      <c r="V145" s="93">
        <f t="shared" si="15"/>
        <v>1</v>
      </c>
      <c r="W145" s="93">
        <f t="shared" si="16"/>
        <v>9</v>
      </c>
      <c r="X145" s="93">
        <f t="shared" si="17"/>
        <v>1</v>
      </c>
      <c r="Y145" s="93">
        <f t="shared" si="18"/>
        <v>0</v>
      </c>
      <c r="Z145" s="93">
        <f t="shared" si="19"/>
        <v>0</v>
      </c>
      <c r="AA145" s="93">
        <f t="shared" si="20"/>
        <v>8</v>
      </c>
      <c r="AB145" s="93">
        <f t="shared" si="21"/>
        <v>9</v>
      </c>
      <c r="AC145" s="93">
        <f t="shared" si="22"/>
        <v>0</v>
      </c>
      <c r="AD145" s="93">
        <f t="shared" si="23"/>
        <v>0</v>
      </c>
      <c r="AE145" s="93">
        <f t="shared" si="24"/>
        <v>9</v>
      </c>
      <c r="AF145" s="93">
        <f t="shared" si="25"/>
        <v>0</v>
      </c>
      <c r="AG145" s="93">
        <f t="shared" si="26"/>
        <v>1</v>
      </c>
      <c r="AH145" s="93">
        <f t="shared" si="27"/>
        <v>8</v>
      </c>
      <c r="AI145" s="93">
        <f t="shared" si="28"/>
        <v>0</v>
      </c>
      <c r="AJ145" s="93">
        <f t="shared" si="29"/>
        <v>1</v>
      </c>
      <c r="AK145" s="93">
        <f t="shared" si="30"/>
        <v>0</v>
      </c>
      <c r="AL145" s="93">
        <f t="shared" si="31"/>
        <v>1</v>
      </c>
      <c r="AM145" s="93">
        <f t="shared" si="32"/>
        <v>0</v>
      </c>
      <c r="AN145" s="93">
        <f t="shared" si="33"/>
        <v>9</v>
      </c>
      <c r="AO145" s="93">
        <f t="shared" si="34"/>
        <v>1</v>
      </c>
    </row>
    <row r="146" spans="1:41" ht="12.75" customHeight="1" x14ac:dyDescent="0.25">
      <c r="A146" s="89">
        <v>2019</v>
      </c>
      <c r="B146" s="89">
        <v>123569</v>
      </c>
      <c r="C146" s="89" t="s">
        <v>810</v>
      </c>
      <c r="D146" s="89" t="s">
        <v>824</v>
      </c>
      <c r="E146" s="89" t="s">
        <v>1107</v>
      </c>
      <c r="F146" s="89" t="s">
        <v>1108</v>
      </c>
      <c r="G146" s="93">
        <f t="shared" si="0"/>
        <v>8</v>
      </c>
      <c r="H146" s="93">
        <f t="shared" si="1"/>
        <v>1</v>
      </c>
      <c r="I146" s="93">
        <f t="shared" si="2"/>
        <v>1</v>
      </c>
      <c r="J146" s="93">
        <f t="shared" si="3"/>
        <v>1</v>
      </c>
      <c r="K146" s="93">
        <f t="shared" si="4"/>
        <v>0</v>
      </c>
      <c r="L146" s="93">
        <f t="shared" si="5"/>
        <v>1</v>
      </c>
      <c r="M146" s="93">
        <f t="shared" si="6"/>
        <v>0</v>
      </c>
      <c r="N146" s="93">
        <f t="shared" si="7"/>
        <v>0</v>
      </c>
      <c r="O146" s="93">
        <f t="shared" si="8"/>
        <v>8</v>
      </c>
      <c r="P146" s="93">
        <f t="shared" si="9"/>
        <v>1</v>
      </c>
      <c r="Q146" s="93">
        <f t="shared" si="10"/>
        <v>1</v>
      </c>
      <c r="R146" s="93">
        <f t="shared" si="11"/>
        <v>1</v>
      </c>
      <c r="S146" s="93">
        <f t="shared" si="12"/>
        <v>0</v>
      </c>
      <c r="T146" s="93">
        <f t="shared" si="13"/>
        <v>0</v>
      </c>
      <c r="U146" s="93">
        <f t="shared" si="14"/>
        <v>0</v>
      </c>
      <c r="V146" s="93">
        <f t="shared" si="15"/>
        <v>1</v>
      </c>
      <c r="W146" s="93">
        <f t="shared" si="16"/>
        <v>9</v>
      </c>
      <c r="X146" s="93">
        <f t="shared" si="17"/>
        <v>1</v>
      </c>
      <c r="Y146" s="93">
        <f t="shared" si="18"/>
        <v>1</v>
      </c>
      <c r="Z146" s="93">
        <f t="shared" si="19"/>
        <v>0</v>
      </c>
      <c r="AA146" s="93">
        <f t="shared" si="20"/>
        <v>8</v>
      </c>
      <c r="AB146" s="93">
        <f t="shared" si="21"/>
        <v>9</v>
      </c>
      <c r="AC146" s="93">
        <f t="shared" si="22"/>
        <v>0</v>
      </c>
      <c r="AD146" s="93">
        <f t="shared" si="23"/>
        <v>0</v>
      </c>
      <c r="AE146" s="93">
        <f t="shared" si="24"/>
        <v>9</v>
      </c>
      <c r="AF146" s="93">
        <f t="shared" si="25"/>
        <v>1</v>
      </c>
      <c r="AG146" s="93">
        <f t="shared" si="26"/>
        <v>1</v>
      </c>
      <c r="AH146" s="93">
        <f t="shared" si="27"/>
        <v>8</v>
      </c>
      <c r="AI146" s="93">
        <f t="shared" si="28"/>
        <v>1</v>
      </c>
      <c r="AJ146" s="93">
        <f t="shared" si="29"/>
        <v>0</v>
      </c>
      <c r="AK146" s="93">
        <f t="shared" si="30"/>
        <v>1</v>
      </c>
      <c r="AL146" s="93">
        <f t="shared" si="31"/>
        <v>1</v>
      </c>
      <c r="AM146" s="93">
        <f t="shared" si="32"/>
        <v>0</v>
      </c>
      <c r="AN146" s="93">
        <f t="shared" si="33"/>
        <v>9</v>
      </c>
      <c r="AO146" s="93">
        <f t="shared" si="34"/>
        <v>0</v>
      </c>
    </row>
    <row r="147" spans="1:41" ht="12.75" customHeight="1" x14ac:dyDescent="0.25">
      <c r="A147" s="89">
        <v>2019</v>
      </c>
      <c r="B147" s="89">
        <v>1181815</v>
      </c>
      <c r="C147" s="89" t="s">
        <v>810</v>
      </c>
      <c r="D147" s="89" t="s">
        <v>824</v>
      </c>
      <c r="E147" s="89" t="s">
        <v>1109</v>
      </c>
      <c r="F147" s="89" t="s">
        <v>1110</v>
      </c>
      <c r="G147" s="93">
        <f t="shared" si="0"/>
        <v>8</v>
      </c>
      <c r="H147" s="93">
        <f t="shared" si="1"/>
        <v>0</v>
      </c>
      <c r="I147" s="93">
        <f t="shared" si="2"/>
        <v>1</v>
      </c>
      <c r="J147" s="93">
        <f t="shared" si="3"/>
        <v>1</v>
      </c>
      <c r="K147" s="93">
        <f t="shared" si="4"/>
        <v>1</v>
      </c>
      <c r="L147" s="93">
        <f t="shared" si="5"/>
        <v>1</v>
      </c>
      <c r="M147" s="93">
        <f t="shared" si="6"/>
        <v>0</v>
      </c>
      <c r="N147" s="93">
        <f t="shared" si="7"/>
        <v>1</v>
      </c>
      <c r="O147" s="93">
        <f t="shared" si="8"/>
        <v>8</v>
      </c>
      <c r="P147" s="93">
        <f t="shared" si="9"/>
        <v>1</v>
      </c>
      <c r="Q147" s="93">
        <f t="shared" si="10"/>
        <v>1</v>
      </c>
      <c r="R147" s="93">
        <f t="shared" si="11"/>
        <v>0</v>
      </c>
      <c r="S147" s="93">
        <f t="shared" si="12"/>
        <v>0</v>
      </c>
      <c r="T147" s="93">
        <f t="shared" si="13"/>
        <v>1</v>
      </c>
      <c r="U147" s="93">
        <f t="shared" si="14"/>
        <v>1</v>
      </c>
      <c r="V147" s="93">
        <f t="shared" si="15"/>
        <v>1</v>
      </c>
      <c r="W147" s="93">
        <f t="shared" si="16"/>
        <v>9</v>
      </c>
      <c r="X147" s="93">
        <f t="shared" si="17"/>
        <v>0</v>
      </c>
      <c r="Y147" s="93">
        <f t="shared" si="18"/>
        <v>0</v>
      </c>
      <c r="Z147" s="93">
        <f t="shared" si="19"/>
        <v>0</v>
      </c>
      <c r="AA147" s="93">
        <f t="shared" si="20"/>
        <v>8</v>
      </c>
      <c r="AB147" s="93">
        <f t="shared" si="21"/>
        <v>9</v>
      </c>
      <c r="AC147" s="93">
        <f t="shared" si="22"/>
        <v>0</v>
      </c>
      <c r="AD147" s="93">
        <f t="shared" si="23"/>
        <v>0</v>
      </c>
      <c r="AE147" s="93">
        <f t="shared" si="24"/>
        <v>9</v>
      </c>
      <c r="AF147" s="93">
        <f t="shared" si="25"/>
        <v>1</v>
      </c>
      <c r="AG147" s="93">
        <f t="shared" si="26"/>
        <v>1</v>
      </c>
      <c r="AH147" s="93">
        <f t="shared" si="27"/>
        <v>8</v>
      </c>
      <c r="AI147" s="93">
        <f t="shared" si="28"/>
        <v>1</v>
      </c>
      <c r="AJ147" s="93">
        <f t="shared" si="29"/>
        <v>0</v>
      </c>
      <c r="AK147" s="93">
        <f t="shared" si="30"/>
        <v>1</v>
      </c>
      <c r="AL147" s="93">
        <f t="shared" si="31"/>
        <v>0</v>
      </c>
      <c r="AM147" s="93">
        <f t="shared" si="32"/>
        <v>0</v>
      </c>
      <c r="AN147" s="93">
        <f t="shared" si="33"/>
        <v>9</v>
      </c>
      <c r="AO147" s="93">
        <f t="shared" si="34"/>
        <v>1</v>
      </c>
    </row>
    <row r="148" spans="1:41" ht="12.75" customHeight="1" x14ac:dyDescent="0.25">
      <c r="A148" s="89">
        <v>2019</v>
      </c>
      <c r="B148" s="89">
        <v>121880</v>
      </c>
      <c r="C148" s="89" t="s">
        <v>810</v>
      </c>
      <c r="D148" s="89" t="s">
        <v>814</v>
      </c>
      <c r="E148" s="89" t="s">
        <v>1111</v>
      </c>
      <c r="F148" s="89" t="s">
        <v>1112</v>
      </c>
      <c r="G148" s="93">
        <f t="shared" si="0"/>
        <v>8</v>
      </c>
      <c r="H148" s="93">
        <f t="shared" si="1"/>
        <v>1</v>
      </c>
      <c r="I148" s="93">
        <f t="shared" si="2"/>
        <v>1</v>
      </c>
      <c r="J148" s="93">
        <f t="shared" si="3"/>
        <v>0</v>
      </c>
      <c r="K148" s="93">
        <f t="shared" si="4"/>
        <v>0</v>
      </c>
      <c r="L148" s="93">
        <f t="shared" si="5"/>
        <v>0</v>
      </c>
      <c r="M148" s="93">
        <f t="shared" si="6"/>
        <v>1</v>
      </c>
      <c r="N148" s="93">
        <f t="shared" si="7"/>
        <v>0</v>
      </c>
      <c r="O148" s="93">
        <f t="shared" si="8"/>
        <v>0</v>
      </c>
      <c r="P148" s="93">
        <f t="shared" si="9"/>
        <v>9</v>
      </c>
      <c r="Q148" s="93">
        <f t="shared" si="10"/>
        <v>0</v>
      </c>
      <c r="R148" s="93">
        <f t="shared" si="11"/>
        <v>1</v>
      </c>
      <c r="S148" s="93">
        <f t="shared" si="12"/>
        <v>9</v>
      </c>
      <c r="T148" s="93">
        <f t="shared" si="13"/>
        <v>1</v>
      </c>
      <c r="U148" s="93">
        <f t="shared" si="14"/>
        <v>1</v>
      </c>
      <c r="V148" s="93">
        <f t="shared" si="15"/>
        <v>9</v>
      </c>
      <c r="W148" s="93">
        <f t="shared" si="16"/>
        <v>1</v>
      </c>
      <c r="X148" s="93">
        <f t="shared" si="17"/>
        <v>1</v>
      </c>
      <c r="Y148" s="93">
        <f t="shared" si="18"/>
        <v>0</v>
      </c>
      <c r="Z148" s="93">
        <f t="shared" si="19"/>
        <v>1</v>
      </c>
      <c r="AA148" s="93">
        <f t="shared" si="20"/>
        <v>0</v>
      </c>
      <c r="AB148" s="93">
        <f t="shared" si="21"/>
        <v>1</v>
      </c>
      <c r="AC148" s="93">
        <f t="shared" si="22"/>
        <v>1</v>
      </c>
      <c r="AD148" s="93">
        <f t="shared" si="23"/>
        <v>0</v>
      </c>
      <c r="AE148" s="93">
        <f t="shared" si="24"/>
        <v>1</v>
      </c>
      <c r="AF148" s="93">
        <f t="shared" si="25"/>
        <v>1</v>
      </c>
      <c r="AG148" s="93">
        <f t="shared" si="26"/>
        <v>0</v>
      </c>
      <c r="AH148" s="93">
        <f t="shared" si="27"/>
        <v>1</v>
      </c>
      <c r="AI148" s="93">
        <f t="shared" si="28"/>
        <v>1</v>
      </c>
      <c r="AJ148" s="93">
        <f t="shared" si="29"/>
        <v>0</v>
      </c>
      <c r="AK148" s="93">
        <f t="shared" si="30"/>
        <v>1</v>
      </c>
      <c r="AL148" s="93">
        <f t="shared" si="31"/>
        <v>9</v>
      </c>
      <c r="AM148" s="93">
        <f t="shared" si="32"/>
        <v>1</v>
      </c>
      <c r="AN148" s="93">
        <f t="shared" si="33"/>
        <v>1</v>
      </c>
      <c r="AO148" s="93">
        <f t="shared" si="34"/>
        <v>0</v>
      </c>
    </row>
    <row r="149" spans="1:41" ht="12.75" customHeight="1" x14ac:dyDescent="0.25">
      <c r="A149" s="89">
        <v>2019</v>
      </c>
      <c r="B149" s="89">
        <v>102499</v>
      </c>
      <c r="C149" s="89" t="s">
        <v>810</v>
      </c>
      <c r="D149" s="89" t="s">
        <v>846</v>
      </c>
      <c r="E149" s="89" t="s">
        <v>1113</v>
      </c>
      <c r="F149" s="89" t="s">
        <v>1114</v>
      </c>
      <c r="G149" s="93">
        <f t="shared" si="0"/>
        <v>8</v>
      </c>
      <c r="H149" s="93">
        <f t="shared" si="1"/>
        <v>1</v>
      </c>
      <c r="I149" s="93">
        <f t="shared" si="2"/>
        <v>1</v>
      </c>
      <c r="J149" s="93">
        <f t="shared" si="3"/>
        <v>0</v>
      </c>
      <c r="K149" s="93">
        <f t="shared" si="4"/>
        <v>1</v>
      </c>
      <c r="L149" s="93">
        <f t="shared" si="5"/>
        <v>1</v>
      </c>
      <c r="M149" s="93">
        <f t="shared" si="6"/>
        <v>1</v>
      </c>
      <c r="N149" s="93">
        <f t="shared" si="7"/>
        <v>1</v>
      </c>
      <c r="O149" s="93">
        <f t="shared" si="8"/>
        <v>1</v>
      </c>
      <c r="P149" s="93">
        <f t="shared" si="9"/>
        <v>9</v>
      </c>
      <c r="Q149" s="93">
        <f t="shared" si="10"/>
        <v>1</v>
      </c>
      <c r="R149" s="93">
        <f t="shared" si="11"/>
        <v>0</v>
      </c>
      <c r="S149" s="93">
        <f t="shared" si="12"/>
        <v>1</v>
      </c>
      <c r="T149" s="93">
        <f t="shared" si="13"/>
        <v>9</v>
      </c>
      <c r="U149" s="93">
        <f t="shared" si="14"/>
        <v>1</v>
      </c>
      <c r="V149" s="93">
        <f t="shared" si="15"/>
        <v>1</v>
      </c>
      <c r="W149" s="93">
        <f t="shared" si="16"/>
        <v>0</v>
      </c>
      <c r="X149" s="93" t="str">
        <f t="shared" si="17"/>
        <v>M</v>
      </c>
      <c r="Y149" s="93">
        <f t="shared" si="18"/>
        <v>1</v>
      </c>
      <c r="Z149" s="93">
        <f t="shared" si="19"/>
        <v>1</v>
      </c>
      <c r="AA149" s="93">
        <f t="shared" si="20"/>
        <v>1</v>
      </c>
      <c r="AB149" s="93">
        <f t="shared" si="21"/>
        <v>0</v>
      </c>
      <c r="AC149" s="93">
        <f t="shared" si="22"/>
        <v>0</v>
      </c>
      <c r="AD149" s="93">
        <f t="shared" si="23"/>
        <v>9</v>
      </c>
      <c r="AE149" s="93">
        <f t="shared" si="24"/>
        <v>0</v>
      </c>
      <c r="AF149" s="93">
        <f t="shared" si="25"/>
        <v>1</v>
      </c>
      <c r="AG149" s="93">
        <f t="shared" si="26"/>
        <v>0</v>
      </c>
      <c r="AH149" s="93">
        <f t="shared" si="27"/>
        <v>0</v>
      </c>
      <c r="AI149" s="93">
        <f t="shared" si="28"/>
        <v>0</v>
      </c>
      <c r="AJ149" s="93">
        <f t="shared" si="29"/>
        <v>9</v>
      </c>
      <c r="AK149" s="93">
        <f t="shared" si="30"/>
        <v>9</v>
      </c>
      <c r="AL149" s="93">
        <f t="shared" si="31"/>
        <v>0</v>
      </c>
      <c r="AM149" s="93">
        <f t="shared" si="32"/>
        <v>0</v>
      </c>
      <c r="AN149" s="93">
        <f t="shared" si="33"/>
        <v>1</v>
      </c>
      <c r="AO149" s="93">
        <f t="shared" si="34"/>
        <v>8</v>
      </c>
    </row>
    <row r="150" spans="1:41" ht="12.75" customHeight="1" x14ac:dyDescent="0.25">
      <c r="A150" s="89">
        <v>2019</v>
      </c>
      <c r="B150" s="89">
        <v>121880</v>
      </c>
      <c r="C150" s="89" t="s">
        <v>810</v>
      </c>
      <c r="D150" s="89" t="s">
        <v>814</v>
      </c>
      <c r="E150" s="89" t="s">
        <v>1115</v>
      </c>
      <c r="F150" s="89" t="s">
        <v>1116</v>
      </c>
      <c r="G150" s="93">
        <f t="shared" si="0"/>
        <v>8</v>
      </c>
      <c r="H150" s="93">
        <f t="shared" si="1"/>
        <v>0</v>
      </c>
      <c r="I150" s="93">
        <f t="shared" si="2"/>
        <v>0</v>
      </c>
      <c r="J150" s="93">
        <f t="shared" si="3"/>
        <v>1</v>
      </c>
      <c r="K150" s="93">
        <f t="shared" si="4"/>
        <v>1</v>
      </c>
      <c r="L150" s="93">
        <f t="shared" si="5"/>
        <v>0</v>
      </c>
      <c r="M150" s="93">
        <f t="shared" si="6"/>
        <v>1</v>
      </c>
      <c r="N150" s="93">
        <f t="shared" si="7"/>
        <v>1</v>
      </c>
      <c r="O150" s="93">
        <f t="shared" si="8"/>
        <v>1</v>
      </c>
      <c r="P150" s="93">
        <f t="shared" si="9"/>
        <v>9</v>
      </c>
      <c r="Q150" s="93">
        <f t="shared" si="10"/>
        <v>0</v>
      </c>
      <c r="R150" s="93">
        <f t="shared" si="11"/>
        <v>1</v>
      </c>
      <c r="S150" s="93">
        <f t="shared" si="12"/>
        <v>9</v>
      </c>
      <c r="T150" s="93">
        <f t="shared" si="13"/>
        <v>0</v>
      </c>
      <c r="U150" s="93">
        <f t="shared" si="14"/>
        <v>0</v>
      </c>
      <c r="V150" s="93">
        <f t="shared" si="15"/>
        <v>9</v>
      </c>
      <c r="W150" s="93">
        <f t="shared" si="16"/>
        <v>1</v>
      </c>
      <c r="X150" s="93">
        <f t="shared" si="17"/>
        <v>1</v>
      </c>
      <c r="Y150" s="93">
        <f t="shared" si="18"/>
        <v>1</v>
      </c>
      <c r="Z150" s="93">
        <f t="shared" si="19"/>
        <v>0</v>
      </c>
      <c r="AA150" s="93">
        <f t="shared" si="20"/>
        <v>1</v>
      </c>
      <c r="AB150" s="93">
        <f t="shared" si="21"/>
        <v>0</v>
      </c>
      <c r="AC150" s="93">
        <f t="shared" si="22"/>
        <v>1</v>
      </c>
      <c r="AD150" s="93">
        <f t="shared" si="23"/>
        <v>1</v>
      </c>
      <c r="AE150" s="93">
        <f t="shared" si="24"/>
        <v>1</v>
      </c>
      <c r="AF150" s="93">
        <f t="shared" si="25"/>
        <v>1</v>
      </c>
      <c r="AG150" s="93">
        <f t="shared" si="26"/>
        <v>1</v>
      </c>
      <c r="AH150" s="93">
        <f t="shared" si="27"/>
        <v>1</v>
      </c>
      <c r="AI150" s="93">
        <f t="shared" si="28"/>
        <v>0</v>
      </c>
      <c r="AJ150" s="93">
        <f t="shared" si="29"/>
        <v>0</v>
      </c>
      <c r="AK150" s="93">
        <f t="shared" si="30"/>
        <v>0</v>
      </c>
      <c r="AL150" s="93">
        <f t="shared" si="31"/>
        <v>9</v>
      </c>
      <c r="AM150" s="93">
        <f t="shared" si="32"/>
        <v>0</v>
      </c>
      <c r="AN150" s="93">
        <f t="shared" si="33"/>
        <v>1</v>
      </c>
      <c r="AO150" s="93">
        <f t="shared" si="34"/>
        <v>0</v>
      </c>
    </row>
    <row r="151" spans="1:41" ht="12.75" customHeight="1" x14ac:dyDescent="0.25">
      <c r="A151" s="89">
        <v>2019</v>
      </c>
      <c r="B151" s="89">
        <v>1103831</v>
      </c>
      <c r="C151" s="89" t="s">
        <v>810</v>
      </c>
      <c r="D151" s="89" t="s">
        <v>811</v>
      </c>
      <c r="E151" s="89" t="s">
        <v>1117</v>
      </c>
      <c r="F151" s="89" t="s">
        <v>1118</v>
      </c>
      <c r="G151" s="93">
        <f t="shared" si="0"/>
        <v>8</v>
      </c>
      <c r="H151" s="93">
        <f t="shared" si="1"/>
        <v>0</v>
      </c>
      <c r="I151" s="93">
        <f t="shared" si="2"/>
        <v>1</v>
      </c>
      <c r="J151" s="93">
        <f t="shared" si="3"/>
        <v>0</v>
      </c>
      <c r="K151" s="93">
        <f t="shared" si="4"/>
        <v>1</v>
      </c>
      <c r="L151" s="93">
        <f t="shared" si="5"/>
        <v>0</v>
      </c>
      <c r="M151" s="93">
        <f t="shared" si="6"/>
        <v>1</v>
      </c>
      <c r="N151" s="93">
        <f t="shared" si="7"/>
        <v>0</v>
      </c>
      <c r="O151" s="93">
        <f t="shared" si="8"/>
        <v>8</v>
      </c>
      <c r="P151" s="93">
        <f t="shared" si="9"/>
        <v>0</v>
      </c>
      <c r="Q151" s="93">
        <f t="shared" si="10"/>
        <v>1</v>
      </c>
      <c r="R151" s="93">
        <f t="shared" si="11"/>
        <v>8</v>
      </c>
      <c r="S151" s="93">
        <f t="shared" si="12"/>
        <v>0</v>
      </c>
      <c r="T151" s="93">
        <f t="shared" si="13"/>
        <v>1</v>
      </c>
      <c r="U151" s="93">
        <f t="shared" si="14"/>
        <v>1</v>
      </c>
      <c r="V151" s="93">
        <f t="shared" si="15"/>
        <v>0</v>
      </c>
      <c r="W151" s="93">
        <f t="shared" si="16"/>
        <v>1</v>
      </c>
      <c r="X151" s="93">
        <f t="shared" si="17"/>
        <v>1</v>
      </c>
      <c r="Y151" s="93">
        <f t="shared" si="18"/>
        <v>0</v>
      </c>
      <c r="Z151" s="93">
        <f t="shared" si="19"/>
        <v>0</v>
      </c>
      <c r="AA151" s="93">
        <f t="shared" si="20"/>
        <v>0</v>
      </c>
      <c r="AB151" s="93">
        <f t="shared" si="21"/>
        <v>1</v>
      </c>
      <c r="AC151" s="93">
        <f t="shared" si="22"/>
        <v>8</v>
      </c>
      <c r="AD151" s="93">
        <f t="shared" si="23"/>
        <v>9</v>
      </c>
      <c r="AE151" s="93">
        <f t="shared" si="24"/>
        <v>1</v>
      </c>
      <c r="AF151" s="93">
        <f t="shared" si="25"/>
        <v>0</v>
      </c>
      <c r="AG151" s="93">
        <f t="shared" si="26"/>
        <v>1</v>
      </c>
      <c r="AH151" s="93">
        <f t="shared" si="27"/>
        <v>1</v>
      </c>
      <c r="AI151" s="93">
        <f t="shared" si="28"/>
        <v>0</v>
      </c>
      <c r="AJ151" s="93">
        <f t="shared" si="29"/>
        <v>0</v>
      </c>
      <c r="AK151" s="93">
        <f t="shared" si="30"/>
        <v>1</v>
      </c>
      <c r="AL151" s="93">
        <f t="shared" si="31"/>
        <v>0</v>
      </c>
      <c r="AM151" s="93">
        <f t="shared" si="32"/>
        <v>9</v>
      </c>
      <c r="AN151" s="93">
        <f t="shared" si="33"/>
        <v>1</v>
      </c>
      <c r="AO151" s="93">
        <f t="shared" si="34"/>
        <v>1</v>
      </c>
    </row>
    <row r="152" spans="1:41" ht="12.75" customHeight="1" x14ac:dyDescent="0.25">
      <c r="A152" s="89">
        <v>2019</v>
      </c>
      <c r="B152" s="89">
        <v>102499</v>
      </c>
      <c r="C152" s="89" t="s">
        <v>810</v>
      </c>
      <c r="D152" s="89" t="s">
        <v>846</v>
      </c>
      <c r="E152" s="89" t="s">
        <v>1111</v>
      </c>
      <c r="F152" s="89" t="s">
        <v>1119</v>
      </c>
      <c r="G152" s="93">
        <f t="shared" si="0"/>
        <v>8</v>
      </c>
      <c r="H152" s="93">
        <f t="shared" si="1"/>
        <v>1</v>
      </c>
      <c r="I152" s="93">
        <f t="shared" si="2"/>
        <v>1</v>
      </c>
      <c r="J152" s="93">
        <f t="shared" si="3"/>
        <v>0</v>
      </c>
      <c r="K152" s="93">
        <f t="shared" si="4"/>
        <v>0</v>
      </c>
      <c r="L152" s="93">
        <f t="shared" si="5"/>
        <v>0</v>
      </c>
      <c r="M152" s="93">
        <f t="shared" si="6"/>
        <v>1</v>
      </c>
      <c r="N152" s="93">
        <f t="shared" si="7"/>
        <v>0</v>
      </c>
      <c r="O152" s="93">
        <f t="shared" si="8"/>
        <v>1</v>
      </c>
      <c r="P152" s="93">
        <f t="shared" si="9"/>
        <v>9</v>
      </c>
      <c r="Q152" s="93">
        <f t="shared" si="10"/>
        <v>0</v>
      </c>
      <c r="R152" s="93">
        <f t="shared" si="11"/>
        <v>0</v>
      </c>
      <c r="S152" s="93">
        <f t="shared" si="12"/>
        <v>0</v>
      </c>
      <c r="T152" s="93">
        <f t="shared" si="13"/>
        <v>9</v>
      </c>
      <c r="U152" s="93">
        <f t="shared" si="14"/>
        <v>0</v>
      </c>
      <c r="V152" s="93">
        <f t="shared" si="15"/>
        <v>0</v>
      </c>
      <c r="W152" s="93">
        <f t="shared" si="16"/>
        <v>1</v>
      </c>
      <c r="X152" s="93">
        <f t="shared" si="17"/>
        <v>1</v>
      </c>
      <c r="Y152" s="93">
        <f t="shared" si="18"/>
        <v>1</v>
      </c>
      <c r="Z152" s="93">
        <f t="shared" si="19"/>
        <v>1</v>
      </c>
      <c r="AA152" s="93">
        <f t="shared" si="20"/>
        <v>1</v>
      </c>
      <c r="AB152" s="93">
        <f t="shared" si="21"/>
        <v>1</v>
      </c>
      <c r="AC152" s="93">
        <f t="shared" si="22"/>
        <v>1</v>
      </c>
      <c r="AD152" s="93">
        <f t="shared" si="23"/>
        <v>9</v>
      </c>
      <c r="AE152" s="93">
        <f t="shared" si="24"/>
        <v>0</v>
      </c>
      <c r="AF152" s="93">
        <f t="shared" si="25"/>
        <v>0</v>
      </c>
      <c r="AG152" s="93">
        <f t="shared" si="26"/>
        <v>1</v>
      </c>
      <c r="AH152" s="93">
        <f t="shared" si="27"/>
        <v>1</v>
      </c>
      <c r="AI152" s="93">
        <f t="shared" si="28"/>
        <v>1</v>
      </c>
      <c r="AJ152" s="93">
        <f t="shared" si="29"/>
        <v>9</v>
      </c>
      <c r="AK152" s="93">
        <f t="shared" si="30"/>
        <v>9</v>
      </c>
      <c r="AL152" s="93">
        <f t="shared" si="31"/>
        <v>1</v>
      </c>
      <c r="AM152" s="93">
        <f t="shared" si="32"/>
        <v>0</v>
      </c>
      <c r="AN152" s="93">
        <f t="shared" si="33"/>
        <v>1</v>
      </c>
      <c r="AO152" s="93">
        <f t="shared" si="34"/>
        <v>8</v>
      </c>
    </row>
    <row r="153" spans="1:41" ht="12.75" customHeight="1" x14ac:dyDescent="0.25">
      <c r="A153" s="89">
        <v>2019</v>
      </c>
      <c r="B153" s="89">
        <v>102499</v>
      </c>
      <c r="C153" s="89" t="s">
        <v>810</v>
      </c>
      <c r="D153" s="89" t="s">
        <v>846</v>
      </c>
      <c r="E153" s="89" t="s">
        <v>1120</v>
      </c>
      <c r="F153" s="89" t="s">
        <v>1121</v>
      </c>
      <c r="G153" s="93">
        <f t="shared" si="0"/>
        <v>8</v>
      </c>
      <c r="H153" s="93">
        <f t="shared" si="1"/>
        <v>1</v>
      </c>
      <c r="I153" s="93">
        <f t="shared" si="2"/>
        <v>1</v>
      </c>
      <c r="J153" s="93">
        <f t="shared" si="3"/>
        <v>1</v>
      </c>
      <c r="K153" s="93">
        <f t="shared" si="4"/>
        <v>1</v>
      </c>
      <c r="L153" s="93">
        <f t="shared" si="5"/>
        <v>1</v>
      </c>
      <c r="M153" s="93">
        <f t="shared" si="6"/>
        <v>1</v>
      </c>
      <c r="N153" s="93">
        <f t="shared" si="7"/>
        <v>1</v>
      </c>
      <c r="O153" s="93">
        <f t="shared" si="8"/>
        <v>0</v>
      </c>
      <c r="P153" s="93">
        <f t="shared" si="9"/>
        <v>9</v>
      </c>
      <c r="Q153" s="93">
        <f t="shared" si="10"/>
        <v>1</v>
      </c>
      <c r="R153" s="93">
        <f t="shared" si="11"/>
        <v>0</v>
      </c>
      <c r="S153" s="93">
        <f t="shared" si="12"/>
        <v>0</v>
      </c>
      <c r="T153" s="93">
        <f t="shared" si="13"/>
        <v>9</v>
      </c>
      <c r="U153" s="93">
        <f t="shared" si="14"/>
        <v>1</v>
      </c>
      <c r="V153" s="93">
        <f t="shared" si="15"/>
        <v>1</v>
      </c>
      <c r="W153" s="93" t="str">
        <f t="shared" si="16"/>
        <v>B</v>
      </c>
      <c r="X153" s="93">
        <f t="shared" si="17"/>
        <v>1</v>
      </c>
      <c r="Y153" s="93">
        <f t="shared" si="18"/>
        <v>1</v>
      </c>
      <c r="Z153" s="93">
        <f t="shared" si="19"/>
        <v>1</v>
      </c>
      <c r="AA153" s="93">
        <f t="shared" si="20"/>
        <v>1</v>
      </c>
      <c r="AB153" s="93">
        <f t="shared" si="21"/>
        <v>1</v>
      </c>
      <c r="AC153" s="93">
        <f t="shared" si="22"/>
        <v>1</v>
      </c>
      <c r="AD153" s="93">
        <f t="shared" si="23"/>
        <v>9</v>
      </c>
      <c r="AE153" s="93">
        <f t="shared" si="24"/>
        <v>0</v>
      </c>
      <c r="AF153" s="93">
        <f t="shared" si="25"/>
        <v>1</v>
      </c>
      <c r="AG153" s="93">
        <f t="shared" si="26"/>
        <v>0</v>
      </c>
      <c r="AH153" s="93">
        <f t="shared" si="27"/>
        <v>0</v>
      </c>
      <c r="AI153" s="93">
        <f t="shared" si="28"/>
        <v>0</v>
      </c>
      <c r="AJ153" s="93">
        <f t="shared" si="29"/>
        <v>9</v>
      </c>
      <c r="AK153" s="93">
        <f t="shared" si="30"/>
        <v>9</v>
      </c>
      <c r="AL153" s="93">
        <f t="shared" si="31"/>
        <v>0</v>
      </c>
      <c r="AM153" s="93">
        <f t="shared" si="32"/>
        <v>1</v>
      </c>
      <c r="AN153" s="93">
        <f t="shared" si="33"/>
        <v>0</v>
      </c>
      <c r="AO153" s="93">
        <f t="shared" si="34"/>
        <v>8</v>
      </c>
    </row>
    <row r="154" spans="1:41" ht="12.75" customHeight="1" x14ac:dyDescent="0.25">
      <c r="A154" s="89">
        <v>2019</v>
      </c>
      <c r="B154" s="89">
        <v>121880</v>
      </c>
      <c r="C154" s="89" t="s">
        <v>810</v>
      </c>
      <c r="D154" s="89" t="s">
        <v>814</v>
      </c>
      <c r="E154" s="89" t="s">
        <v>1122</v>
      </c>
      <c r="F154" s="89" t="s">
        <v>1123</v>
      </c>
      <c r="G154" s="93">
        <f t="shared" si="0"/>
        <v>8</v>
      </c>
      <c r="H154" s="93">
        <f t="shared" si="1"/>
        <v>0</v>
      </c>
      <c r="I154" s="93">
        <f t="shared" si="2"/>
        <v>1</v>
      </c>
      <c r="J154" s="93">
        <f t="shared" si="3"/>
        <v>0</v>
      </c>
      <c r="K154" s="93">
        <f t="shared" si="4"/>
        <v>0</v>
      </c>
      <c r="L154" s="93">
        <f t="shared" si="5"/>
        <v>1</v>
      </c>
      <c r="M154" s="93">
        <f t="shared" si="6"/>
        <v>1</v>
      </c>
      <c r="N154" s="93">
        <f t="shared" si="7"/>
        <v>1</v>
      </c>
      <c r="O154" s="93">
        <f t="shared" si="8"/>
        <v>0</v>
      </c>
      <c r="P154" s="93">
        <f t="shared" si="9"/>
        <v>9</v>
      </c>
      <c r="Q154" s="93">
        <f t="shared" si="10"/>
        <v>0</v>
      </c>
      <c r="R154" s="93">
        <f t="shared" si="11"/>
        <v>1</v>
      </c>
      <c r="S154" s="93">
        <f t="shared" si="12"/>
        <v>9</v>
      </c>
      <c r="T154" s="93">
        <f t="shared" si="13"/>
        <v>0</v>
      </c>
      <c r="U154" s="93">
        <f t="shared" si="14"/>
        <v>1</v>
      </c>
      <c r="V154" s="93">
        <f t="shared" si="15"/>
        <v>9</v>
      </c>
      <c r="W154" s="93">
        <f t="shared" si="16"/>
        <v>1</v>
      </c>
      <c r="X154" s="93">
        <f t="shared" si="17"/>
        <v>1</v>
      </c>
      <c r="Y154" s="93">
        <f t="shared" si="18"/>
        <v>0</v>
      </c>
      <c r="Z154" s="93">
        <f t="shared" si="19"/>
        <v>0</v>
      </c>
      <c r="AA154" s="93">
        <f t="shared" si="20"/>
        <v>1</v>
      </c>
      <c r="AB154" s="93">
        <f t="shared" si="21"/>
        <v>0</v>
      </c>
      <c r="AC154" s="93">
        <f t="shared" si="22"/>
        <v>1</v>
      </c>
      <c r="AD154" s="93">
        <f t="shared" si="23"/>
        <v>1</v>
      </c>
      <c r="AE154" s="93">
        <f t="shared" si="24"/>
        <v>1</v>
      </c>
      <c r="AF154" s="93">
        <f t="shared" si="25"/>
        <v>1</v>
      </c>
      <c r="AG154" s="93">
        <f t="shared" si="26"/>
        <v>1</v>
      </c>
      <c r="AH154" s="93">
        <f t="shared" si="27"/>
        <v>0</v>
      </c>
      <c r="AI154" s="93">
        <f t="shared" si="28"/>
        <v>0</v>
      </c>
      <c r="AJ154" s="93">
        <f t="shared" si="29"/>
        <v>0</v>
      </c>
      <c r="AK154" s="93">
        <f t="shared" si="30"/>
        <v>0</v>
      </c>
      <c r="AL154" s="93">
        <f t="shared" si="31"/>
        <v>9</v>
      </c>
      <c r="AM154" s="93">
        <f t="shared" si="32"/>
        <v>0</v>
      </c>
      <c r="AN154" s="93">
        <f t="shared" si="33"/>
        <v>1</v>
      </c>
      <c r="AO154" s="93">
        <f t="shared" si="34"/>
        <v>0</v>
      </c>
    </row>
    <row r="155" spans="1:41" ht="12.75" customHeight="1" x14ac:dyDescent="0.25">
      <c r="A155" s="89">
        <v>2019</v>
      </c>
      <c r="B155" s="89">
        <v>121880</v>
      </c>
      <c r="C155" s="89" t="s">
        <v>810</v>
      </c>
      <c r="D155" s="89" t="s">
        <v>814</v>
      </c>
      <c r="E155" s="89" t="s">
        <v>1124</v>
      </c>
      <c r="F155" s="89" t="s">
        <v>1125</v>
      </c>
      <c r="G155" s="93">
        <f t="shared" si="0"/>
        <v>8</v>
      </c>
      <c r="H155" s="93">
        <f t="shared" si="1"/>
        <v>1</v>
      </c>
      <c r="I155" s="93">
        <f t="shared" si="2"/>
        <v>1</v>
      </c>
      <c r="J155" s="93">
        <f t="shared" si="3"/>
        <v>1</v>
      </c>
      <c r="K155" s="93">
        <f t="shared" si="4"/>
        <v>0</v>
      </c>
      <c r="L155" s="93">
        <f t="shared" si="5"/>
        <v>1</v>
      </c>
      <c r="M155" s="93">
        <f t="shared" si="6"/>
        <v>1</v>
      </c>
      <c r="N155" s="93">
        <f t="shared" si="7"/>
        <v>1</v>
      </c>
      <c r="O155" s="93">
        <f t="shared" si="8"/>
        <v>1</v>
      </c>
      <c r="P155" s="93">
        <f t="shared" si="9"/>
        <v>9</v>
      </c>
      <c r="Q155" s="93">
        <f t="shared" si="10"/>
        <v>1</v>
      </c>
      <c r="R155" s="93">
        <f t="shared" si="11"/>
        <v>1</v>
      </c>
      <c r="S155" s="93">
        <f t="shared" si="12"/>
        <v>9</v>
      </c>
      <c r="T155" s="93">
        <f t="shared" si="13"/>
        <v>1</v>
      </c>
      <c r="U155" s="93">
        <f t="shared" si="14"/>
        <v>1</v>
      </c>
      <c r="V155" s="93">
        <f t="shared" si="15"/>
        <v>9</v>
      </c>
      <c r="W155" s="93">
        <f t="shared" si="16"/>
        <v>0</v>
      </c>
      <c r="X155" s="93">
        <f t="shared" si="17"/>
        <v>1</v>
      </c>
      <c r="Y155" s="93">
        <f t="shared" si="18"/>
        <v>1</v>
      </c>
      <c r="Z155" s="93">
        <f t="shared" si="19"/>
        <v>1</v>
      </c>
      <c r="AA155" s="93">
        <f t="shared" si="20"/>
        <v>0</v>
      </c>
      <c r="AB155" s="93">
        <f t="shared" si="21"/>
        <v>1</v>
      </c>
      <c r="AC155" s="93">
        <f t="shared" si="22"/>
        <v>1</v>
      </c>
      <c r="AD155" s="93">
        <f t="shared" si="23"/>
        <v>0</v>
      </c>
      <c r="AE155" s="93">
        <f t="shared" si="24"/>
        <v>1</v>
      </c>
      <c r="AF155" s="93">
        <f t="shared" si="25"/>
        <v>0</v>
      </c>
      <c r="AG155" s="93">
        <f t="shared" si="26"/>
        <v>0</v>
      </c>
      <c r="AH155" s="93">
        <f t="shared" si="27"/>
        <v>0</v>
      </c>
      <c r="AI155" s="93">
        <f t="shared" si="28"/>
        <v>1</v>
      </c>
      <c r="AJ155" s="93">
        <f t="shared" si="29"/>
        <v>0</v>
      </c>
      <c r="AK155" s="93">
        <f t="shared" si="30"/>
        <v>0</v>
      </c>
      <c r="AL155" s="93">
        <f t="shared" si="31"/>
        <v>9</v>
      </c>
      <c r="AM155" s="93">
        <f t="shared" si="32"/>
        <v>0</v>
      </c>
      <c r="AN155" s="93">
        <f t="shared" si="33"/>
        <v>1</v>
      </c>
      <c r="AO155" s="93">
        <f t="shared" si="34"/>
        <v>0</v>
      </c>
    </row>
    <row r="156" spans="1:41" ht="12.75" customHeight="1" x14ac:dyDescent="0.25">
      <c r="A156" s="89">
        <v>2019</v>
      </c>
      <c r="B156" s="89">
        <v>88399</v>
      </c>
      <c r="C156" s="89" t="s">
        <v>810</v>
      </c>
      <c r="D156" s="89" t="s">
        <v>820</v>
      </c>
      <c r="E156" s="89" t="s">
        <v>1126</v>
      </c>
      <c r="F156" s="89" t="s">
        <v>1127</v>
      </c>
      <c r="G156" s="93">
        <f t="shared" si="0"/>
        <v>8</v>
      </c>
      <c r="H156" s="93">
        <f t="shared" si="1"/>
        <v>1</v>
      </c>
      <c r="I156" s="93">
        <f t="shared" si="2"/>
        <v>1</v>
      </c>
      <c r="J156" s="93">
        <f t="shared" si="3"/>
        <v>1</v>
      </c>
      <c r="K156" s="93">
        <f t="shared" si="4"/>
        <v>0</v>
      </c>
      <c r="L156" s="93">
        <f t="shared" si="5"/>
        <v>1</v>
      </c>
      <c r="M156" s="93">
        <f t="shared" si="6"/>
        <v>0</v>
      </c>
      <c r="N156" s="93">
        <f t="shared" si="7"/>
        <v>1</v>
      </c>
      <c r="O156" s="93">
        <f t="shared" si="8"/>
        <v>8</v>
      </c>
      <c r="P156" s="93">
        <f t="shared" si="9"/>
        <v>0</v>
      </c>
      <c r="Q156" s="93">
        <f t="shared" si="10"/>
        <v>9</v>
      </c>
      <c r="R156" s="93">
        <f t="shared" si="11"/>
        <v>0</v>
      </c>
      <c r="S156" s="93">
        <f t="shared" si="12"/>
        <v>0</v>
      </c>
      <c r="T156" s="93">
        <f t="shared" si="13"/>
        <v>1</v>
      </c>
      <c r="U156" s="93">
        <f t="shared" si="14"/>
        <v>0</v>
      </c>
      <c r="V156" s="93">
        <f t="shared" si="15"/>
        <v>9</v>
      </c>
      <c r="W156" s="93">
        <f t="shared" si="16"/>
        <v>1</v>
      </c>
      <c r="X156" s="93">
        <f t="shared" si="17"/>
        <v>0</v>
      </c>
      <c r="Y156" s="93">
        <f t="shared" si="18"/>
        <v>1</v>
      </c>
      <c r="Z156" s="93">
        <f t="shared" si="19"/>
        <v>0</v>
      </c>
      <c r="AA156" s="93">
        <f t="shared" si="20"/>
        <v>1</v>
      </c>
      <c r="AB156" s="93">
        <f t="shared" si="21"/>
        <v>8</v>
      </c>
      <c r="AC156" s="93">
        <f t="shared" si="22"/>
        <v>0</v>
      </c>
      <c r="AD156" s="93">
        <f t="shared" si="23"/>
        <v>1</v>
      </c>
      <c r="AE156" s="93">
        <f t="shared" si="24"/>
        <v>8</v>
      </c>
      <c r="AF156" s="93">
        <f t="shared" si="25"/>
        <v>0</v>
      </c>
      <c r="AG156" s="93">
        <f t="shared" si="26"/>
        <v>1</v>
      </c>
      <c r="AH156" s="93">
        <f t="shared" si="27"/>
        <v>8</v>
      </c>
      <c r="AI156" s="93">
        <f t="shared" si="28"/>
        <v>0</v>
      </c>
      <c r="AJ156" s="93">
        <f t="shared" si="29"/>
        <v>1</v>
      </c>
      <c r="AK156" s="93">
        <f t="shared" si="30"/>
        <v>9</v>
      </c>
      <c r="AL156" s="93">
        <f t="shared" si="31"/>
        <v>0</v>
      </c>
      <c r="AM156" s="93">
        <f t="shared" si="32"/>
        <v>8</v>
      </c>
      <c r="AN156" s="93">
        <f t="shared" si="33"/>
        <v>1</v>
      </c>
      <c r="AO156" s="93">
        <f t="shared" si="34"/>
        <v>1</v>
      </c>
    </row>
    <row r="157" spans="1:41" ht="12.75" customHeight="1" x14ac:dyDescent="0.25">
      <c r="A157" s="89">
        <v>2019</v>
      </c>
      <c r="B157" s="89">
        <v>88399</v>
      </c>
      <c r="C157" s="89" t="s">
        <v>810</v>
      </c>
      <c r="D157" s="89" t="s">
        <v>820</v>
      </c>
      <c r="E157" s="89" t="s">
        <v>1128</v>
      </c>
      <c r="F157" s="89" t="s">
        <v>1129</v>
      </c>
      <c r="G157" s="93">
        <f t="shared" si="0"/>
        <v>8</v>
      </c>
      <c r="H157" s="93">
        <f t="shared" si="1"/>
        <v>1</v>
      </c>
      <c r="I157" s="93">
        <f t="shared" si="2"/>
        <v>1</v>
      </c>
      <c r="J157" s="93">
        <f t="shared" si="3"/>
        <v>0</v>
      </c>
      <c r="K157" s="93">
        <f t="shared" si="4"/>
        <v>0</v>
      </c>
      <c r="L157" s="93">
        <f t="shared" si="5"/>
        <v>1</v>
      </c>
      <c r="M157" s="93">
        <f t="shared" si="6"/>
        <v>0</v>
      </c>
      <c r="N157" s="93">
        <f t="shared" si="7"/>
        <v>1</v>
      </c>
      <c r="O157" s="93">
        <f t="shared" si="8"/>
        <v>8</v>
      </c>
      <c r="P157" s="93">
        <f t="shared" si="9"/>
        <v>0</v>
      </c>
      <c r="Q157" s="93">
        <f t="shared" si="10"/>
        <v>9</v>
      </c>
      <c r="R157" s="93">
        <f t="shared" si="11"/>
        <v>1</v>
      </c>
      <c r="S157" s="93">
        <f t="shared" si="12"/>
        <v>1</v>
      </c>
      <c r="T157" s="93">
        <f t="shared" si="13"/>
        <v>1</v>
      </c>
      <c r="U157" s="93">
        <f t="shared" si="14"/>
        <v>1</v>
      </c>
      <c r="V157" s="93">
        <f t="shared" si="15"/>
        <v>9</v>
      </c>
      <c r="W157" s="93">
        <f t="shared" si="16"/>
        <v>1</v>
      </c>
      <c r="X157" s="93">
        <f t="shared" si="17"/>
        <v>1</v>
      </c>
      <c r="Y157" s="93">
        <f t="shared" si="18"/>
        <v>1</v>
      </c>
      <c r="Z157" s="93">
        <f t="shared" si="19"/>
        <v>0</v>
      </c>
      <c r="AA157" s="93">
        <f t="shared" si="20"/>
        <v>0</v>
      </c>
      <c r="AB157" s="93">
        <f t="shared" si="21"/>
        <v>8</v>
      </c>
      <c r="AC157" s="93">
        <f t="shared" si="22"/>
        <v>0</v>
      </c>
      <c r="AD157" s="93">
        <f t="shared" si="23"/>
        <v>0</v>
      </c>
      <c r="AE157" s="93">
        <f t="shared" si="24"/>
        <v>8</v>
      </c>
      <c r="AF157" s="93">
        <f t="shared" si="25"/>
        <v>0</v>
      </c>
      <c r="AG157" s="93">
        <f t="shared" si="26"/>
        <v>0</v>
      </c>
      <c r="AH157" s="93">
        <f t="shared" si="27"/>
        <v>8</v>
      </c>
      <c r="AI157" s="93">
        <f t="shared" si="28"/>
        <v>0</v>
      </c>
      <c r="AJ157" s="93">
        <f t="shared" si="29"/>
        <v>1</v>
      </c>
      <c r="AK157" s="93">
        <f t="shared" si="30"/>
        <v>9</v>
      </c>
      <c r="AL157" s="93">
        <f t="shared" si="31"/>
        <v>0</v>
      </c>
      <c r="AM157" s="93">
        <f t="shared" si="32"/>
        <v>8</v>
      </c>
      <c r="AN157" s="93">
        <f t="shared" si="33"/>
        <v>1</v>
      </c>
      <c r="AO157" s="93">
        <f t="shared" si="34"/>
        <v>0</v>
      </c>
    </row>
    <row r="158" spans="1:41" ht="12.75" customHeight="1" x14ac:dyDescent="0.25">
      <c r="A158" s="89">
        <v>2019</v>
      </c>
      <c r="B158" s="89">
        <v>121880</v>
      </c>
      <c r="C158" s="89" t="s">
        <v>810</v>
      </c>
      <c r="D158" s="89" t="s">
        <v>814</v>
      </c>
      <c r="E158" s="89" t="s">
        <v>1130</v>
      </c>
      <c r="F158" s="89" t="s">
        <v>1131</v>
      </c>
      <c r="G158" s="93">
        <f t="shared" si="0"/>
        <v>8</v>
      </c>
      <c r="H158" s="93">
        <f t="shared" si="1"/>
        <v>1</v>
      </c>
      <c r="I158" s="93">
        <f t="shared" si="2"/>
        <v>1</v>
      </c>
      <c r="J158" s="93">
        <f t="shared" si="3"/>
        <v>0</v>
      </c>
      <c r="K158" s="93">
        <f t="shared" si="4"/>
        <v>0</v>
      </c>
      <c r="L158" s="93">
        <f t="shared" si="5"/>
        <v>1</v>
      </c>
      <c r="M158" s="93">
        <f t="shared" si="6"/>
        <v>1</v>
      </c>
      <c r="N158" s="93">
        <f t="shared" si="7"/>
        <v>0</v>
      </c>
      <c r="O158" s="93">
        <f t="shared" si="8"/>
        <v>1</v>
      </c>
      <c r="P158" s="93">
        <f t="shared" si="9"/>
        <v>9</v>
      </c>
      <c r="Q158" s="93">
        <f t="shared" si="10"/>
        <v>0</v>
      </c>
      <c r="R158" s="93">
        <f t="shared" si="11"/>
        <v>1</v>
      </c>
      <c r="S158" s="93">
        <f t="shared" si="12"/>
        <v>9</v>
      </c>
      <c r="T158" s="93">
        <f t="shared" si="13"/>
        <v>1</v>
      </c>
      <c r="U158" s="93">
        <f t="shared" si="14"/>
        <v>1</v>
      </c>
      <c r="V158" s="93">
        <f t="shared" si="15"/>
        <v>9</v>
      </c>
      <c r="W158" s="93">
        <f t="shared" si="16"/>
        <v>1</v>
      </c>
      <c r="X158" s="93">
        <f t="shared" si="17"/>
        <v>1</v>
      </c>
      <c r="Y158" s="93">
        <f t="shared" si="18"/>
        <v>1</v>
      </c>
      <c r="Z158" s="93">
        <f t="shared" si="19"/>
        <v>0</v>
      </c>
      <c r="AA158" s="93">
        <f t="shared" si="20"/>
        <v>0</v>
      </c>
      <c r="AB158" s="93">
        <f t="shared" si="21"/>
        <v>1</v>
      </c>
      <c r="AC158" s="93">
        <f t="shared" si="22"/>
        <v>0</v>
      </c>
      <c r="AD158" s="93">
        <f t="shared" si="23"/>
        <v>0</v>
      </c>
      <c r="AE158" s="93">
        <f t="shared" si="24"/>
        <v>0</v>
      </c>
      <c r="AF158" s="93">
        <f t="shared" si="25"/>
        <v>0</v>
      </c>
      <c r="AG158" s="93">
        <f t="shared" si="26"/>
        <v>0</v>
      </c>
      <c r="AH158" s="93">
        <f t="shared" si="27"/>
        <v>0</v>
      </c>
      <c r="AI158" s="93">
        <f t="shared" si="28"/>
        <v>0</v>
      </c>
      <c r="AJ158" s="93">
        <f t="shared" si="29"/>
        <v>0</v>
      </c>
      <c r="AK158" s="93">
        <f t="shared" si="30"/>
        <v>1</v>
      </c>
      <c r="AL158" s="93">
        <f t="shared" si="31"/>
        <v>9</v>
      </c>
      <c r="AM158" s="93">
        <f t="shared" si="32"/>
        <v>0</v>
      </c>
      <c r="AN158" s="93">
        <f t="shared" si="33"/>
        <v>0</v>
      </c>
      <c r="AO158" s="93">
        <f t="shared" si="34"/>
        <v>1</v>
      </c>
    </row>
    <row r="159" spans="1:41" ht="12.75" customHeight="1" x14ac:dyDescent="0.25">
      <c r="A159" s="89">
        <v>2019</v>
      </c>
      <c r="B159" s="89">
        <v>121880</v>
      </c>
      <c r="C159" s="89" t="s">
        <v>810</v>
      </c>
      <c r="D159" s="89" t="s">
        <v>814</v>
      </c>
      <c r="E159" s="89" t="s">
        <v>1132</v>
      </c>
      <c r="F159" s="89" t="s">
        <v>1133</v>
      </c>
      <c r="G159" s="93">
        <f t="shared" si="0"/>
        <v>8</v>
      </c>
      <c r="H159" s="93">
        <f t="shared" si="1"/>
        <v>1</v>
      </c>
      <c r="I159" s="93">
        <f t="shared" si="2"/>
        <v>0</v>
      </c>
      <c r="J159" s="93">
        <f t="shared" si="3"/>
        <v>1</v>
      </c>
      <c r="K159" s="93">
        <f t="shared" si="4"/>
        <v>1</v>
      </c>
      <c r="L159" s="93">
        <f t="shared" si="5"/>
        <v>1</v>
      </c>
      <c r="M159" s="93">
        <f t="shared" si="6"/>
        <v>1</v>
      </c>
      <c r="N159" s="93">
        <f t="shared" si="7"/>
        <v>0</v>
      </c>
      <c r="O159" s="93">
        <f t="shared" si="8"/>
        <v>0</v>
      </c>
      <c r="P159" s="93">
        <f t="shared" si="9"/>
        <v>9</v>
      </c>
      <c r="Q159" s="93">
        <f t="shared" si="10"/>
        <v>0</v>
      </c>
      <c r="R159" s="93">
        <f t="shared" si="11"/>
        <v>1</v>
      </c>
      <c r="S159" s="93">
        <f t="shared" si="12"/>
        <v>9</v>
      </c>
      <c r="T159" s="93">
        <f t="shared" si="13"/>
        <v>0</v>
      </c>
      <c r="U159" s="93">
        <f t="shared" si="14"/>
        <v>1</v>
      </c>
      <c r="V159" s="93">
        <f t="shared" si="15"/>
        <v>9</v>
      </c>
      <c r="W159" s="93">
        <f t="shared" si="16"/>
        <v>0</v>
      </c>
      <c r="X159" s="93">
        <f t="shared" si="17"/>
        <v>0</v>
      </c>
      <c r="Y159" s="93">
        <f t="shared" si="18"/>
        <v>0</v>
      </c>
      <c r="Z159" s="93">
        <f t="shared" si="19"/>
        <v>1</v>
      </c>
      <c r="AA159" s="93">
        <f t="shared" si="20"/>
        <v>1</v>
      </c>
      <c r="AB159" s="93">
        <f t="shared" si="21"/>
        <v>0</v>
      </c>
      <c r="AC159" s="93">
        <f t="shared" si="22"/>
        <v>0</v>
      </c>
      <c r="AD159" s="93">
        <f t="shared" si="23"/>
        <v>1</v>
      </c>
      <c r="AE159" s="93">
        <f t="shared" si="24"/>
        <v>1</v>
      </c>
      <c r="AF159" s="93">
        <f t="shared" si="25"/>
        <v>1</v>
      </c>
      <c r="AG159" s="93">
        <f t="shared" si="26"/>
        <v>0</v>
      </c>
      <c r="AH159" s="93">
        <f t="shared" si="27"/>
        <v>1</v>
      </c>
      <c r="AI159" s="93">
        <f t="shared" si="28"/>
        <v>1</v>
      </c>
      <c r="AJ159" s="93">
        <f t="shared" si="29"/>
        <v>0</v>
      </c>
      <c r="AK159" s="93">
        <f t="shared" si="30"/>
        <v>1</v>
      </c>
      <c r="AL159" s="93">
        <f t="shared" si="31"/>
        <v>9</v>
      </c>
      <c r="AM159" s="93">
        <f t="shared" si="32"/>
        <v>1</v>
      </c>
      <c r="AN159" s="93">
        <f t="shared" si="33"/>
        <v>0</v>
      </c>
      <c r="AO159" s="93">
        <f t="shared" si="34"/>
        <v>0</v>
      </c>
    </row>
    <row r="160" spans="1:41" ht="12.75" customHeight="1" x14ac:dyDescent="0.25">
      <c r="A160" s="89">
        <v>2019</v>
      </c>
      <c r="B160" s="89">
        <v>1319229</v>
      </c>
      <c r="C160" s="89" t="s">
        <v>810</v>
      </c>
      <c r="D160" s="89" t="s">
        <v>824</v>
      </c>
      <c r="E160" s="89" t="s">
        <v>1134</v>
      </c>
      <c r="F160" s="89" t="s">
        <v>1135</v>
      </c>
      <c r="G160" s="93">
        <f t="shared" si="0"/>
        <v>8</v>
      </c>
      <c r="H160" s="93">
        <f t="shared" si="1"/>
        <v>1</v>
      </c>
      <c r="I160" s="93">
        <f t="shared" si="2"/>
        <v>1</v>
      </c>
      <c r="J160" s="93">
        <f t="shared" si="3"/>
        <v>0</v>
      </c>
      <c r="K160" s="93">
        <f t="shared" si="4"/>
        <v>0</v>
      </c>
      <c r="L160" s="93">
        <f t="shared" si="5"/>
        <v>1</v>
      </c>
      <c r="M160" s="93">
        <f t="shared" si="6"/>
        <v>0</v>
      </c>
      <c r="N160" s="93">
        <f t="shared" si="7"/>
        <v>1</v>
      </c>
      <c r="O160" s="93">
        <f t="shared" si="8"/>
        <v>8</v>
      </c>
      <c r="P160" s="93">
        <f t="shared" si="9"/>
        <v>0</v>
      </c>
      <c r="Q160" s="93">
        <f t="shared" si="10"/>
        <v>0</v>
      </c>
      <c r="R160" s="93">
        <f t="shared" si="11"/>
        <v>1</v>
      </c>
      <c r="S160" s="93">
        <f t="shared" si="12"/>
        <v>0</v>
      </c>
      <c r="T160" s="93">
        <f t="shared" si="13"/>
        <v>0</v>
      </c>
      <c r="U160" s="93">
        <f t="shared" si="14"/>
        <v>0</v>
      </c>
      <c r="V160" s="93">
        <f t="shared" si="15"/>
        <v>0</v>
      </c>
      <c r="W160" s="93">
        <f t="shared" si="16"/>
        <v>9</v>
      </c>
      <c r="X160" s="93">
        <f t="shared" si="17"/>
        <v>1</v>
      </c>
      <c r="Y160" s="93">
        <f t="shared" si="18"/>
        <v>0</v>
      </c>
      <c r="Z160" s="93">
        <f t="shared" si="19"/>
        <v>1</v>
      </c>
      <c r="AA160" s="93">
        <f t="shared" si="20"/>
        <v>8</v>
      </c>
      <c r="AB160" s="93">
        <f t="shared" si="21"/>
        <v>9</v>
      </c>
      <c r="AC160" s="93">
        <f t="shared" si="22"/>
        <v>0</v>
      </c>
      <c r="AD160" s="93">
        <f t="shared" si="23"/>
        <v>0</v>
      </c>
      <c r="AE160" s="93">
        <f t="shared" si="24"/>
        <v>9</v>
      </c>
      <c r="AF160" s="93">
        <f t="shared" si="25"/>
        <v>1</v>
      </c>
      <c r="AG160" s="93">
        <f t="shared" si="26"/>
        <v>1</v>
      </c>
      <c r="AH160" s="93">
        <f t="shared" si="27"/>
        <v>8</v>
      </c>
      <c r="AI160" s="93">
        <f t="shared" si="28"/>
        <v>1</v>
      </c>
      <c r="AJ160" s="93">
        <f t="shared" si="29"/>
        <v>1</v>
      </c>
      <c r="AK160" s="93">
        <f t="shared" si="30"/>
        <v>1</v>
      </c>
      <c r="AL160" s="93">
        <f t="shared" si="31"/>
        <v>0</v>
      </c>
      <c r="AM160" s="93">
        <f t="shared" si="32"/>
        <v>1</v>
      </c>
      <c r="AN160" s="93">
        <f t="shared" si="33"/>
        <v>9</v>
      </c>
      <c r="AO160" s="93">
        <f t="shared" si="34"/>
        <v>1</v>
      </c>
    </row>
    <row r="161" spans="1:41" ht="12.75" customHeight="1" x14ac:dyDescent="0.25">
      <c r="A161" s="89">
        <v>2019</v>
      </c>
      <c r="B161" s="89">
        <v>121884</v>
      </c>
      <c r="C161" s="89" t="s">
        <v>810</v>
      </c>
      <c r="D161" s="89" t="s">
        <v>851</v>
      </c>
      <c r="E161" s="89" t="s">
        <v>1136</v>
      </c>
      <c r="F161" s="89" t="s">
        <v>1137</v>
      </c>
      <c r="G161" s="93">
        <f t="shared" si="0"/>
        <v>8</v>
      </c>
      <c r="H161" s="93">
        <f t="shared" si="1"/>
        <v>1</v>
      </c>
      <c r="I161" s="93">
        <f t="shared" si="2"/>
        <v>0</v>
      </c>
      <c r="J161" s="93">
        <f t="shared" si="3"/>
        <v>1</v>
      </c>
      <c r="K161" s="93">
        <f t="shared" si="4"/>
        <v>1</v>
      </c>
      <c r="L161" s="93">
        <f t="shared" si="5"/>
        <v>1</v>
      </c>
      <c r="M161" s="93">
        <f t="shared" si="6"/>
        <v>1</v>
      </c>
      <c r="N161" s="93">
        <f t="shared" si="7"/>
        <v>1</v>
      </c>
      <c r="O161" s="93">
        <f t="shared" si="8"/>
        <v>0</v>
      </c>
      <c r="P161" s="93">
        <f t="shared" si="9"/>
        <v>1</v>
      </c>
      <c r="Q161" s="93">
        <f t="shared" si="10"/>
        <v>0</v>
      </c>
      <c r="R161" s="93">
        <f t="shared" si="11"/>
        <v>0</v>
      </c>
      <c r="S161" s="93">
        <f t="shared" si="12"/>
        <v>1</v>
      </c>
      <c r="T161" s="93">
        <f t="shared" si="13"/>
        <v>1</v>
      </c>
      <c r="U161" s="93">
        <f t="shared" si="14"/>
        <v>1</v>
      </c>
      <c r="V161" s="93">
        <f t="shared" si="15"/>
        <v>0</v>
      </c>
      <c r="W161" s="93">
        <f t="shared" si="16"/>
        <v>0</v>
      </c>
      <c r="X161" s="93">
        <f t="shared" si="17"/>
        <v>0</v>
      </c>
      <c r="Y161" s="93">
        <f t="shared" si="18"/>
        <v>0</v>
      </c>
      <c r="Z161" s="93">
        <f t="shared" si="19"/>
        <v>1</v>
      </c>
      <c r="AA161" s="93">
        <f t="shared" si="20"/>
        <v>1</v>
      </c>
      <c r="AB161" s="93">
        <f t="shared" si="21"/>
        <v>0</v>
      </c>
      <c r="AC161" s="93">
        <f t="shared" si="22"/>
        <v>0</v>
      </c>
      <c r="AD161" s="93">
        <f t="shared" si="23"/>
        <v>8</v>
      </c>
      <c r="AE161" s="93">
        <f t="shared" si="24"/>
        <v>1</v>
      </c>
      <c r="AF161" s="93">
        <f t="shared" si="25"/>
        <v>0</v>
      </c>
      <c r="AG161" s="93">
        <f t="shared" si="26"/>
        <v>0</v>
      </c>
      <c r="AH161" s="93">
        <f t="shared" si="27"/>
        <v>9</v>
      </c>
      <c r="AI161" s="93">
        <f t="shared" si="28"/>
        <v>1</v>
      </c>
      <c r="AJ161" s="93">
        <f t="shared" si="29"/>
        <v>9</v>
      </c>
      <c r="AK161" s="93">
        <f t="shared" si="30"/>
        <v>0</v>
      </c>
      <c r="AL161" s="93">
        <f t="shared" si="31"/>
        <v>0</v>
      </c>
      <c r="AM161" s="93">
        <f t="shared" si="32"/>
        <v>1</v>
      </c>
      <c r="AN161" s="93">
        <f t="shared" si="33"/>
        <v>0</v>
      </c>
      <c r="AO161" s="93">
        <f t="shared" si="34"/>
        <v>9</v>
      </c>
    </row>
    <row r="162" spans="1:41" ht="12.75" customHeight="1" x14ac:dyDescent="0.25">
      <c r="A162" s="89">
        <v>2019</v>
      </c>
      <c r="B162" s="89">
        <v>1319229</v>
      </c>
      <c r="C162" s="89" t="s">
        <v>810</v>
      </c>
      <c r="D162" s="89" t="s">
        <v>824</v>
      </c>
      <c r="E162" s="89" t="s">
        <v>1138</v>
      </c>
      <c r="F162" s="89" t="s">
        <v>1139</v>
      </c>
      <c r="G162" s="93">
        <f t="shared" si="0"/>
        <v>8</v>
      </c>
      <c r="H162" s="93">
        <f t="shared" si="1"/>
        <v>1</v>
      </c>
      <c r="I162" s="93">
        <f t="shared" si="2"/>
        <v>1</v>
      </c>
      <c r="J162" s="93">
        <f t="shared" si="3"/>
        <v>1</v>
      </c>
      <c r="K162" s="93">
        <f t="shared" si="4"/>
        <v>0</v>
      </c>
      <c r="L162" s="93">
        <f t="shared" si="5"/>
        <v>0</v>
      </c>
      <c r="M162" s="93">
        <f t="shared" si="6"/>
        <v>1</v>
      </c>
      <c r="N162" s="93">
        <f t="shared" si="7"/>
        <v>1</v>
      </c>
      <c r="O162" s="93">
        <f t="shared" si="8"/>
        <v>8</v>
      </c>
      <c r="P162" s="93">
        <f t="shared" si="9"/>
        <v>0</v>
      </c>
      <c r="Q162" s="93">
        <f t="shared" si="10"/>
        <v>0</v>
      </c>
      <c r="R162" s="93">
        <f t="shared" si="11"/>
        <v>1</v>
      </c>
      <c r="S162" s="93">
        <f t="shared" si="12"/>
        <v>0</v>
      </c>
      <c r="T162" s="93">
        <f t="shared" si="13"/>
        <v>0</v>
      </c>
      <c r="U162" s="93">
        <f t="shared" si="14"/>
        <v>1</v>
      </c>
      <c r="V162" s="93">
        <f t="shared" si="15"/>
        <v>1</v>
      </c>
      <c r="W162" s="93">
        <f t="shared" si="16"/>
        <v>9</v>
      </c>
      <c r="X162" s="93">
        <f t="shared" si="17"/>
        <v>0</v>
      </c>
      <c r="Y162" s="93">
        <f t="shared" si="18"/>
        <v>1</v>
      </c>
      <c r="Z162" s="93">
        <f t="shared" si="19"/>
        <v>1</v>
      </c>
      <c r="AA162" s="93">
        <f t="shared" si="20"/>
        <v>8</v>
      </c>
      <c r="AB162" s="93">
        <f t="shared" si="21"/>
        <v>9</v>
      </c>
      <c r="AC162" s="93">
        <f t="shared" si="22"/>
        <v>0</v>
      </c>
      <c r="AD162" s="93">
        <f t="shared" si="23"/>
        <v>1</v>
      </c>
      <c r="AE162" s="93">
        <f t="shared" si="24"/>
        <v>9</v>
      </c>
      <c r="AF162" s="93">
        <f t="shared" si="25"/>
        <v>0</v>
      </c>
      <c r="AG162" s="93">
        <f t="shared" si="26"/>
        <v>1</v>
      </c>
      <c r="AH162" s="93">
        <f t="shared" si="27"/>
        <v>8</v>
      </c>
      <c r="AI162" s="93">
        <f t="shared" si="28"/>
        <v>0</v>
      </c>
      <c r="AJ162" s="93">
        <f t="shared" si="29"/>
        <v>1</v>
      </c>
      <c r="AK162" s="93">
        <f t="shared" si="30"/>
        <v>1</v>
      </c>
      <c r="AL162" s="93">
        <f t="shared" si="31"/>
        <v>1</v>
      </c>
      <c r="AM162" s="93">
        <f t="shared" si="32"/>
        <v>0</v>
      </c>
      <c r="AN162" s="93">
        <f t="shared" si="33"/>
        <v>9</v>
      </c>
      <c r="AO162" s="93">
        <f t="shared" si="34"/>
        <v>0</v>
      </c>
    </row>
    <row r="163" spans="1:41" ht="12.75" customHeight="1" x14ac:dyDescent="0.25">
      <c r="A163" s="89">
        <v>2019</v>
      </c>
      <c r="B163" s="89">
        <v>121880</v>
      </c>
      <c r="C163" s="89" t="s">
        <v>810</v>
      </c>
      <c r="D163" s="89" t="s">
        <v>814</v>
      </c>
      <c r="E163" s="89" t="s">
        <v>1140</v>
      </c>
      <c r="F163" s="89" t="s">
        <v>1141</v>
      </c>
      <c r="G163" s="93">
        <f t="shared" si="0"/>
        <v>8</v>
      </c>
      <c r="H163" s="93">
        <f t="shared" si="1"/>
        <v>1</v>
      </c>
      <c r="I163" s="93">
        <f t="shared" si="2"/>
        <v>1</v>
      </c>
      <c r="J163" s="93">
        <f t="shared" si="3"/>
        <v>0</v>
      </c>
      <c r="K163" s="93">
        <f t="shared" si="4"/>
        <v>0</v>
      </c>
      <c r="L163" s="93">
        <f t="shared" si="5"/>
        <v>0</v>
      </c>
      <c r="M163" s="93">
        <f t="shared" si="6"/>
        <v>1</v>
      </c>
      <c r="N163" s="93">
        <f t="shared" si="7"/>
        <v>1</v>
      </c>
      <c r="O163" s="93">
        <f t="shared" si="8"/>
        <v>0</v>
      </c>
      <c r="P163" s="93">
        <f t="shared" si="9"/>
        <v>9</v>
      </c>
      <c r="Q163" s="93">
        <f t="shared" si="10"/>
        <v>1</v>
      </c>
      <c r="R163" s="93">
        <f t="shared" si="11"/>
        <v>1</v>
      </c>
      <c r="S163" s="93">
        <f t="shared" si="12"/>
        <v>9</v>
      </c>
      <c r="T163" s="93">
        <f t="shared" si="13"/>
        <v>0</v>
      </c>
      <c r="U163" s="93">
        <f t="shared" si="14"/>
        <v>0</v>
      </c>
      <c r="V163" s="93">
        <f t="shared" si="15"/>
        <v>9</v>
      </c>
      <c r="W163" s="93">
        <f t="shared" si="16"/>
        <v>0</v>
      </c>
      <c r="X163" s="93">
        <f t="shared" si="17"/>
        <v>1</v>
      </c>
      <c r="Y163" s="93">
        <f t="shared" si="18"/>
        <v>1</v>
      </c>
      <c r="Z163" s="93">
        <f t="shared" si="19"/>
        <v>1</v>
      </c>
      <c r="AA163" s="93">
        <f t="shared" si="20"/>
        <v>1</v>
      </c>
      <c r="AB163" s="93">
        <f t="shared" si="21"/>
        <v>0</v>
      </c>
      <c r="AC163" s="93">
        <f t="shared" si="22"/>
        <v>1</v>
      </c>
      <c r="AD163" s="93">
        <f t="shared" si="23"/>
        <v>1</v>
      </c>
      <c r="AE163" s="93">
        <f t="shared" si="24"/>
        <v>0</v>
      </c>
      <c r="AF163" s="93">
        <f t="shared" si="25"/>
        <v>0</v>
      </c>
      <c r="AG163" s="93">
        <f t="shared" si="26"/>
        <v>1</v>
      </c>
      <c r="AH163" s="93">
        <f t="shared" si="27"/>
        <v>0</v>
      </c>
      <c r="AI163" s="93">
        <f t="shared" si="28"/>
        <v>1</v>
      </c>
      <c r="AJ163" s="93">
        <f t="shared" si="29"/>
        <v>0</v>
      </c>
      <c r="AK163" s="93">
        <f t="shared" si="30"/>
        <v>1</v>
      </c>
      <c r="AL163" s="93">
        <f t="shared" si="31"/>
        <v>9</v>
      </c>
      <c r="AM163" s="93">
        <f t="shared" si="32"/>
        <v>0</v>
      </c>
      <c r="AN163" s="93">
        <f t="shared" si="33"/>
        <v>1</v>
      </c>
      <c r="AO163" s="93">
        <f t="shared" si="34"/>
        <v>0</v>
      </c>
    </row>
    <row r="164" spans="1:41" ht="12.75" customHeight="1" x14ac:dyDescent="0.25">
      <c r="A164" s="89">
        <v>2019</v>
      </c>
      <c r="B164" s="89">
        <v>88399</v>
      </c>
      <c r="C164" s="89" t="s">
        <v>810</v>
      </c>
      <c r="D164" s="89" t="s">
        <v>820</v>
      </c>
      <c r="E164" s="89" t="s">
        <v>1142</v>
      </c>
      <c r="F164" s="89" t="s">
        <v>1143</v>
      </c>
      <c r="G164" s="93">
        <f t="shared" si="0"/>
        <v>8</v>
      </c>
      <c r="H164" s="93">
        <f t="shared" si="1"/>
        <v>1</v>
      </c>
      <c r="I164" s="93">
        <f t="shared" si="2"/>
        <v>1</v>
      </c>
      <c r="J164" s="93">
        <f t="shared" si="3"/>
        <v>1</v>
      </c>
      <c r="K164" s="93">
        <f t="shared" si="4"/>
        <v>0</v>
      </c>
      <c r="L164" s="93">
        <f t="shared" si="5"/>
        <v>1</v>
      </c>
      <c r="M164" s="93">
        <f t="shared" si="6"/>
        <v>0</v>
      </c>
      <c r="N164" s="93">
        <f t="shared" si="7"/>
        <v>1</v>
      </c>
      <c r="O164" s="93">
        <f t="shared" si="8"/>
        <v>8</v>
      </c>
      <c r="P164" s="93">
        <f t="shared" si="9"/>
        <v>0</v>
      </c>
      <c r="Q164" s="93">
        <f t="shared" si="10"/>
        <v>9</v>
      </c>
      <c r="R164" s="93">
        <f t="shared" si="11"/>
        <v>1</v>
      </c>
      <c r="S164" s="93">
        <f t="shared" si="12"/>
        <v>1</v>
      </c>
      <c r="T164" s="93">
        <f t="shared" si="13"/>
        <v>1</v>
      </c>
      <c r="U164" s="93">
        <f t="shared" si="14"/>
        <v>0</v>
      </c>
      <c r="V164" s="93">
        <f t="shared" si="15"/>
        <v>9</v>
      </c>
      <c r="W164" s="93">
        <f t="shared" si="16"/>
        <v>1</v>
      </c>
      <c r="X164" s="93">
        <f t="shared" si="17"/>
        <v>1</v>
      </c>
      <c r="Y164" s="93">
        <f t="shared" si="18"/>
        <v>0</v>
      </c>
      <c r="Z164" s="93">
        <f t="shared" si="19"/>
        <v>0</v>
      </c>
      <c r="AA164" s="93">
        <f t="shared" si="20"/>
        <v>1</v>
      </c>
      <c r="AB164" s="93">
        <f t="shared" si="21"/>
        <v>8</v>
      </c>
      <c r="AC164" s="93">
        <f t="shared" si="22"/>
        <v>0</v>
      </c>
      <c r="AD164" s="93">
        <f t="shared" si="23"/>
        <v>0</v>
      </c>
      <c r="AE164" s="93">
        <f t="shared" si="24"/>
        <v>8</v>
      </c>
      <c r="AF164" s="93">
        <f t="shared" si="25"/>
        <v>1</v>
      </c>
      <c r="AG164" s="93">
        <f t="shared" si="26"/>
        <v>0</v>
      </c>
      <c r="AH164" s="93">
        <f t="shared" si="27"/>
        <v>8</v>
      </c>
      <c r="AI164" s="93">
        <f t="shared" si="28"/>
        <v>0</v>
      </c>
      <c r="AJ164" s="93">
        <f t="shared" si="29"/>
        <v>0</v>
      </c>
      <c r="AK164" s="93">
        <f t="shared" si="30"/>
        <v>9</v>
      </c>
      <c r="AL164" s="93">
        <f t="shared" si="31"/>
        <v>1</v>
      </c>
      <c r="AM164" s="93">
        <f t="shared" si="32"/>
        <v>8</v>
      </c>
      <c r="AN164" s="93">
        <f t="shared" si="33"/>
        <v>1</v>
      </c>
      <c r="AO164" s="93">
        <f t="shared" si="34"/>
        <v>0</v>
      </c>
    </row>
    <row r="165" spans="1:41" ht="12.75" customHeight="1" x14ac:dyDescent="0.25">
      <c r="A165" s="89">
        <v>2019</v>
      </c>
      <c r="B165" s="89">
        <v>121884</v>
      </c>
      <c r="C165" s="89" t="s">
        <v>810</v>
      </c>
      <c r="D165" s="89" t="s">
        <v>851</v>
      </c>
      <c r="E165" s="89" t="s">
        <v>1144</v>
      </c>
      <c r="F165" s="89" t="s">
        <v>1145</v>
      </c>
      <c r="G165" s="93">
        <f t="shared" si="0"/>
        <v>8</v>
      </c>
      <c r="H165" s="93">
        <f t="shared" si="1"/>
        <v>1</v>
      </c>
      <c r="I165" s="93">
        <f t="shared" si="2"/>
        <v>1</v>
      </c>
      <c r="J165" s="93">
        <f t="shared" si="3"/>
        <v>0</v>
      </c>
      <c r="K165" s="93">
        <f t="shared" si="4"/>
        <v>1</v>
      </c>
      <c r="L165" s="93">
        <f t="shared" si="5"/>
        <v>0</v>
      </c>
      <c r="M165" s="93">
        <f t="shared" si="6"/>
        <v>1</v>
      </c>
      <c r="N165" s="93">
        <f t="shared" si="7"/>
        <v>0</v>
      </c>
      <c r="O165" s="93">
        <f t="shared" si="8"/>
        <v>0</v>
      </c>
      <c r="P165" s="93">
        <f t="shared" si="9"/>
        <v>1</v>
      </c>
      <c r="Q165" s="93">
        <f t="shared" si="10"/>
        <v>1</v>
      </c>
      <c r="R165" s="93">
        <f t="shared" si="11"/>
        <v>1</v>
      </c>
      <c r="S165" s="93">
        <f t="shared" si="12"/>
        <v>1</v>
      </c>
      <c r="T165" s="93">
        <f t="shared" si="13"/>
        <v>0</v>
      </c>
      <c r="U165" s="93">
        <f t="shared" si="14"/>
        <v>1</v>
      </c>
      <c r="V165" s="93">
        <f t="shared" si="15"/>
        <v>1</v>
      </c>
      <c r="W165" s="93">
        <f t="shared" si="16"/>
        <v>0</v>
      </c>
      <c r="X165" s="93">
        <f t="shared" si="17"/>
        <v>0</v>
      </c>
      <c r="Y165" s="93">
        <f t="shared" si="18"/>
        <v>1</v>
      </c>
      <c r="Z165" s="93">
        <f t="shared" si="19"/>
        <v>0</v>
      </c>
      <c r="AA165" s="93">
        <f t="shared" si="20"/>
        <v>1</v>
      </c>
      <c r="AB165" s="93">
        <f t="shared" si="21"/>
        <v>0</v>
      </c>
      <c r="AC165" s="93">
        <f t="shared" si="22"/>
        <v>1</v>
      </c>
      <c r="AD165" s="93">
        <f t="shared" si="23"/>
        <v>8</v>
      </c>
      <c r="AE165" s="93">
        <f t="shared" si="24"/>
        <v>1</v>
      </c>
      <c r="AF165" s="93">
        <f t="shared" si="25"/>
        <v>0</v>
      </c>
      <c r="AG165" s="93">
        <f t="shared" si="26"/>
        <v>0</v>
      </c>
      <c r="AH165" s="93">
        <f t="shared" si="27"/>
        <v>9</v>
      </c>
      <c r="AI165" s="93">
        <f t="shared" si="28"/>
        <v>0</v>
      </c>
      <c r="AJ165" s="93">
        <f t="shared" si="29"/>
        <v>9</v>
      </c>
      <c r="AK165" s="93">
        <f t="shared" si="30"/>
        <v>0</v>
      </c>
      <c r="AL165" s="93">
        <f t="shared" si="31"/>
        <v>0</v>
      </c>
      <c r="AM165" s="93">
        <f t="shared" si="32"/>
        <v>1</v>
      </c>
      <c r="AN165" s="93">
        <f t="shared" si="33"/>
        <v>0</v>
      </c>
      <c r="AO165" s="93">
        <f t="shared" si="34"/>
        <v>9</v>
      </c>
    </row>
    <row r="166" spans="1:41" ht="12.75" customHeight="1" x14ac:dyDescent="0.25">
      <c r="A166" s="89">
        <v>2019</v>
      </c>
      <c r="B166" s="89">
        <v>121884</v>
      </c>
      <c r="C166" s="89" t="s">
        <v>810</v>
      </c>
      <c r="D166" s="89" t="s">
        <v>851</v>
      </c>
      <c r="E166" s="89" t="s">
        <v>1146</v>
      </c>
      <c r="F166" s="89" t="s">
        <v>1147</v>
      </c>
      <c r="G166" s="93">
        <f t="shared" si="0"/>
        <v>8</v>
      </c>
      <c r="H166" s="93">
        <f t="shared" si="1"/>
        <v>0</v>
      </c>
      <c r="I166" s="93">
        <f t="shared" si="2"/>
        <v>0</v>
      </c>
      <c r="J166" s="93">
        <f t="shared" si="3"/>
        <v>1</v>
      </c>
      <c r="K166" s="93">
        <f t="shared" si="4"/>
        <v>0</v>
      </c>
      <c r="L166" s="93">
        <f t="shared" si="5"/>
        <v>1</v>
      </c>
      <c r="M166" s="93">
        <f t="shared" si="6"/>
        <v>1</v>
      </c>
      <c r="N166" s="93">
        <f t="shared" si="7"/>
        <v>1</v>
      </c>
      <c r="O166" s="93">
        <f t="shared" si="8"/>
        <v>0</v>
      </c>
      <c r="P166" s="93">
        <f t="shared" si="9"/>
        <v>0</v>
      </c>
      <c r="Q166" s="93">
        <f t="shared" si="10"/>
        <v>1</v>
      </c>
      <c r="R166" s="93">
        <f t="shared" si="11"/>
        <v>0</v>
      </c>
      <c r="S166" s="93">
        <f t="shared" si="12"/>
        <v>1</v>
      </c>
      <c r="T166" s="93">
        <f t="shared" si="13"/>
        <v>0</v>
      </c>
      <c r="U166" s="93">
        <f t="shared" si="14"/>
        <v>0</v>
      </c>
      <c r="V166" s="93">
        <f t="shared" si="15"/>
        <v>0</v>
      </c>
      <c r="W166" s="93">
        <f t="shared" si="16"/>
        <v>1</v>
      </c>
      <c r="X166" s="93">
        <f t="shared" si="17"/>
        <v>1</v>
      </c>
      <c r="Y166" s="93">
        <f t="shared" si="18"/>
        <v>1</v>
      </c>
      <c r="Z166" s="93">
        <f t="shared" si="19"/>
        <v>1</v>
      </c>
      <c r="AA166" s="93">
        <f t="shared" si="20"/>
        <v>1</v>
      </c>
      <c r="AB166" s="93">
        <f t="shared" si="21"/>
        <v>1</v>
      </c>
      <c r="AC166" s="93">
        <f t="shared" si="22"/>
        <v>1</v>
      </c>
      <c r="AD166" s="93">
        <f t="shared" si="23"/>
        <v>8</v>
      </c>
      <c r="AE166" s="93">
        <f t="shared" si="24"/>
        <v>1</v>
      </c>
      <c r="AF166" s="93">
        <f t="shared" si="25"/>
        <v>0</v>
      </c>
      <c r="AG166" s="93">
        <f t="shared" si="26"/>
        <v>0</v>
      </c>
      <c r="AH166" s="93">
        <f t="shared" si="27"/>
        <v>9</v>
      </c>
      <c r="AI166" s="93">
        <f t="shared" si="28"/>
        <v>1</v>
      </c>
      <c r="AJ166" s="93">
        <f t="shared" si="29"/>
        <v>9</v>
      </c>
      <c r="AK166" s="93">
        <f t="shared" si="30"/>
        <v>0</v>
      </c>
      <c r="AL166" s="93">
        <f t="shared" si="31"/>
        <v>1</v>
      </c>
      <c r="AM166" s="93">
        <f t="shared" si="32"/>
        <v>1</v>
      </c>
      <c r="AN166" s="93">
        <f t="shared" si="33"/>
        <v>0</v>
      </c>
      <c r="AO166" s="93">
        <f t="shared" si="34"/>
        <v>9</v>
      </c>
    </row>
    <row r="167" spans="1:41" ht="12.75" customHeight="1" x14ac:dyDescent="0.25">
      <c r="A167" s="89">
        <v>2019</v>
      </c>
      <c r="B167" s="89">
        <v>1319229</v>
      </c>
      <c r="C167" s="89" t="s">
        <v>810</v>
      </c>
      <c r="D167" s="89" t="s">
        <v>824</v>
      </c>
      <c r="E167" s="89" t="s">
        <v>1148</v>
      </c>
      <c r="F167" s="89" t="s">
        <v>1149</v>
      </c>
      <c r="G167" s="93">
        <f t="shared" si="0"/>
        <v>8</v>
      </c>
      <c r="H167" s="93">
        <f t="shared" si="1"/>
        <v>1</v>
      </c>
      <c r="I167" s="93">
        <f t="shared" si="2"/>
        <v>1</v>
      </c>
      <c r="J167" s="93">
        <f t="shared" si="3"/>
        <v>1</v>
      </c>
      <c r="K167" s="93">
        <f t="shared" si="4"/>
        <v>0</v>
      </c>
      <c r="L167" s="93">
        <f t="shared" si="5"/>
        <v>1</v>
      </c>
      <c r="M167" s="93">
        <f t="shared" si="6"/>
        <v>1</v>
      </c>
      <c r="N167" s="93">
        <f t="shared" si="7"/>
        <v>1</v>
      </c>
      <c r="O167" s="93">
        <f t="shared" si="8"/>
        <v>8</v>
      </c>
      <c r="P167" s="93">
        <f t="shared" si="9"/>
        <v>1</v>
      </c>
      <c r="Q167" s="93">
        <f t="shared" si="10"/>
        <v>0</v>
      </c>
      <c r="R167" s="93">
        <f t="shared" si="11"/>
        <v>1</v>
      </c>
      <c r="S167" s="93">
        <f t="shared" si="12"/>
        <v>1</v>
      </c>
      <c r="T167" s="93">
        <f t="shared" si="13"/>
        <v>0</v>
      </c>
      <c r="U167" s="93">
        <f t="shared" si="14"/>
        <v>1</v>
      </c>
      <c r="V167" s="93">
        <f t="shared" si="15"/>
        <v>0</v>
      </c>
      <c r="W167" s="93">
        <f t="shared" si="16"/>
        <v>9</v>
      </c>
      <c r="X167" s="93">
        <f t="shared" si="17"/>
        <v>0</v>
      </c>
      <c r="Y167" s="93">
        <f t="shared" si="18"/>
        <v>1</v>
      </c>
      <c r="Z167" s="93">
        <f t="shared" si="19"/>
        <v>0</v>
      </c>
      <c r="AA167" s="93">
        <f t="shared" si="20"/>
        <v>8</v>
      </c>
      <c r="AB167" s="93">
        <f t="shared" si="21"/>
        <v>9</v>
      </c>
      <c r="AC167" s="93">
        <f t="shared" si="22"/>
        <v>0</v>
      </c>
      <c r="AD167" s="93">
        <f t="shared" si="23"/>
        <v>1</v>
      </c>
      <c r="AE167" s="93">
        <f t="shared" si="24"/>
        <v>9</v>
      </c>
      <c r="AF167" s="93">
        <f t="shared" si="25"/>
        <v>1</v>
      </c>
      <c r="AG167" s="93">
        <f t="shared" si="26"/>
        <v>0</v>
      </c>
      <c r="AH167" s="93">
        <f t="shared" si="27"/>
        <v>8</v>
      </c>
      <c r="AI167" s="93">
        <f t="shared" si="28"/>
        <v>0</v>
      </c>
      <c r="AJ167" s="93">
        <f t="shared" si="29"/>
        <v>1</v>
      </c>
      <c r="AK167" s="93">
        <f t="shared" si="30"/>
        <v>1</v>
      </c>
      <c r="AL167" s="93">
        <f t="shared" si="31"/>
        <v>1</v>
      </c>
      <c r="AM167" s="93">
        <f t="shared" si="32"/>
        <v>0</v>
      </c>
      <c r="AN167" s="93">
        <f t="shared" si="33"/>
        <v>9</v>
      </c>
      <c r="AO167" s="93">
        <f t="shared" si="34"/>
        <v>0</v>
      </c>
    </row>
    <row r="168" spans="1:41" ht="12.75" customHeight="1" x14ac:dyDescent="0.25">
      <c r="A168" s="89">
        <v>2019</v>
      </c>
      <c r="B168" s="89">
        <v>1181819</v>
      </c>
      <c r="C168" s="89" t="s">
        <v>810</v>
      </c>
      <c r="D168" s="89" t="s">
        <v>829</v>
      </c>
      <c r="E168" s="89" t="s">
        <v>1150</v>
      </c>
      <c r="F168" s="89" t="s">
        <v>1151</v>
      </c>
      <c r="G168" s="93">
        <f t="shared" si="0"/>
        <v>8</v>
      </c>
      <c r="H168" s="93">
        <f t="shared" si="1"/>
        <v>1</v>
      </c>
      <c r="I168" s="93">
        <f t="shared" si="2"/>
        <v>1</v>
      </c>
      <c r="J168" s="93">
        <f t="shared" si="3"/>
        <v>0</v>
      </c>
      <c r="K168" s="93">
        <f t="shared" si="4"/>
        <v>1</v>
      </c>
      <c r="L168" s="93">
        <f t="shared" si="5"/>
        <v>0</v>
      </c>
      <c r="M168" s="93">
        <f t="shared" si="6"/>
        <v>1</v>
      </c>
      <c r="N168" s="93">
        <f t="shared" si="7"/>
        <v>1</v>
      </c>
      <c r="O168" s="93">
        <f t="shared" si="8"/>
        <v>0</v>
      </c>
      <c r="P168" s="93">
        <f t="shared" si="9"/>
        <v>1</v>
      </c>
      <c r="Q168" s="93">
        <f t="shared" si="10"/>
        <v>0</v>
      </c>
      <c r="R168" s="93">
        <f t="shared" si="11"/>
        <v>0</v>
      </c>
      <c r="S168" s="93">
        <f t="shared" si="12"/>
        <v>0</v>
      </c>
      <c r="T168" s="93">
        <f t="shared" si="13"/>
        <v>1</v>
      </c>
      <c r="U168" s="93">
        <f t="shared" si="14"/>
        <v>0</v>
      </c>
      <c r="V168" s="93">
        <f t="shared" si="15"/>
        <v>0</v>
      </c>
      <c r="W168" s="93">
        <f t="shared" si="16"/>
        <v>1</v>
      </c>
      <c r="X168" s="93">
        <f t="shared" si="17"/>
        <v>1</v>
      </c>
      <c r="Y168" s="93">
        <f t="shared" si="18"/>
        <v>0</v>
      </c>
      <c r="Z168" s="93">
        <f t="shared" si="19"/>
        <v>1</v>
      </c>
      <c r="AA168" s="93">
        <f t="shared" si="20"/>
        <v>1</v>
      </c>
      <c r="AB168" s="93">
        <f t="shared" si="21"/>
        <v>1</v>
      </c>
      <c r="AC168" s="93">
        <f t="shared" si="22"/>
        <v>0</v>
      </c>
      <c r="AD168" s="93">
        <f t="shared" si="23"/>
        <v>1</v>
      </c>
      <c r="AE168" s="93">
        <f t="shared" si="24"/>
        <v>1</v>
      </c>
      <c r="AF168" s="93">
        <f t="shared" si="25"/>
        <v>0</v>
      </c>
      <c r="AG168" s="93">
        <f t="shared" si="26"/>
        <v>0</v>
      </c>
      <c r="AH168" s="93">
        <f t="shared" si="27"/>
        <v>0</v>
      </c>
      <c r="AI168" s="93">
        <f t="shared" si="28"/>
        <v>1</v>
      </c>
      <c r="AJ168" s="93">
        <f t="shared" si="29"/>
        <v>0</v>
      </c>
      <c r="AK168" s="93">
        <f t="shared" si="30"/>
        <v>1</v>
      </c>
      <c r="AL168" s="93">
        <f t="shared" si="31"/>
        <v>9</v>
      </c>
      <c r="AM168" s="93">
        <f t="shared" si="32"/>
        <v>0</v>
      </c>
      <c r="AN168" s="93">
        <f t="shared" si="33"/>
        <v>9</v>
      </c>
      <c r="AO168" s="93">
        <f t="shared" si="34"/>
        <v>1</v>
      </c>
    </row>
    <row r="169" spans="1:41" ht="12.75" customHeight="1" x14ac:dyDescent="0.25">
      <c r="A169" s="89">
        <v>2019</v>
      </c>
      <c r="B169" s="89">
        <v>1117583</v>
      </c>
      <c r="C169" s="89" t="s">
        <v>810</v>
      </c>
      <c r="D169" s="89" t="s">
        <v>811</v>
      </c>
      <c r="E169" s="89" t="s">
        <v>1152</v>
      </c>
      <c r="F169" s="89" t="s">
        <v>1153</v>
      </c>
      <c r="G169" s="93">
        <f t="shared" si="0"/>
        <v>8</v>
      </c>
      <c r="H169" s="93">
        <f t="shared" si="1"/>
        <v>1</v>
      </c>
      <c r="I169" s="93">
        <f t="shared" si="2"/>
        <v>1</v>
      </c>
      <c r="J169" s="93">
        <f t="shared" si="3"/>
        <v>0</v>
      </c>
      <c r="K169" s="93">
        <f t="shared" si="4"/>
        <v>0</v>
      </c>
      <c r="L169" s="93">
        <f t="shared" si="5"/>
        <v>0</v>
      </c>
      <c r="M169" s="93">
        <f t="shared" si="6"/>
        <v>0</v>
      </c>
      <c r="N169" s="93">
        <f t="shared" si="7"/>
        <v>0</v>
      </c>
      <c r="O169" s="93">
        <f t="shared" si="8"/>
        <v>8</v>
      </c>
      <c r="P169" s="93">
        <f t="shared" si="9"/>
        <v>0</v>
      </c>
      <c r="Q169" s="93">
        <f t="shared" si="10"/>
        <v>1</v>
      </c>
      <c r="R169" s="93">
        <f t="shared" si="11"/>
        <v>8</v>
      </c>
      <c r="S169" s="93">
        <f t="shared" si="12"/>
        <v>1</v>
      </c>
      <c r="T169" s="93">
        <f t="shared" si="13"/>
        <v>1</v>
      </c>
      <c r="U169" s="93">
        <f t="shared" si="14"/>
        <v>0</v>
      </c>
      <c r="V169" s="93">
        <f t="shared" si="15"/>
        <v>1</v>
      </c>
      <c r="W169" s="93">
        <f t="shared" si="16"/>
        <v>0</v>
      </c>
      <c r="X169" s="93">
        <f t="shared" si="17"/>
        <v>1</v>
      </c>
      <c r="Y169" s="93">
        <f t="shared" si="18"/>
        <v>0</v>
      </c>
      <c r="Z169" s="93">
        <f t="shared" si="19"/>
        <v>1</v>
      </c>
      <c r="AA169" s="93">
        <f t="shared" si="20"/>
        <v>1</v>
      </c>
      <c r="AB169" s="93">
        <f t="shared" si="21"/>
        <v>1</v>
      </c>
      <c r="AC169" s="93">
        <f t="shared" si="22"/>
        <v>8</v>
      </c>
      <c r="AD169" s="93">
        <f t="shared" si="23"/>
        <v>9</v>
      </c>
      <c r="AE169" s="93">
        <f t="shared" si="24"/>
        <v>1</v>
      </c>
      <c r="AF169" s="93">
        <f t="shared" si="25"/>
        <v>1</v>
      </c>
      <c r="AG169" s="93">
        <f t="shared" si="26"/>
        <v>1</v>
      </c>
      <c r="AH169" s="93">
        <f t="shared" si="27"/>
        <v>0</v>
      </c>
      <c r="AI169" s="93">
        <f t="shared" si="28"/>
        <v>1</v>
      </c>
      <c r="AJ169" s="93">
        <f t="shared" si="29"/>
        <v>0</v>
      </c>
      <c r="AK169" s="93">
        <f t="shared" si="30"/>
        <v>0</v>
      </c>
      <c r="AL169" s="93">
        <f t="shared" si="31"/>
        <v>1</v>
      </c>
      <c r="AM169" s="93">
        <f t="shared" si="32"/>
        <v>9</v>
      </c>
      <c r="AN169" s="93">
        <f t="shared" si="33"/>
        <v>0</v>
      </c>
      <c r="AO169" s="93">
        <f t="shared" si="34"/>
        <v>0</v>
      </c>
    </row>
    <row r="170" spans="1:41" ht="12.75" customHeight="1" x14ac:dyDescent="0.25">
      <c r="A170" s="89">
        <v>2019</v>
      </c>
      <c r="B170" s="89">
        <v>121884</v>
      </c>
      <c r="C170" s="89" t="s">
        <v>810</v>
      </c>
      <c r="D170" s="89" t="s">
        <v>851</v>
      </c>
      <c r="E170" s="89" t="s">
        <v>1154</v>
      </c>
      <c r="F170" s="89" t="s">
        <v>1155</v>
      </c>
      <c r="G170" s="93">
        <f t="shared" si="0"/>
        <v>8</v>
      </c>
      <c r="H170" s="93">
        <f t="shared" si="1"/>
        <v>1</v>
      </c>
      <c r="I170" s="93">
        <f t="shared" si="2"/>
        <v>1</v>
      </c>
      <c r="J170" s="93">
        <f t="shared" si="3"/>
        <v>1</v>
      </c>
      <c r="K170" s="93">
        <f t="shared" si="4"/>
        <v>1</v>
      </c>
      <c r="L170" s="93">
        <f t="shared" si="5"/>
        <v>0</v>
      </c>
      <c r="M170" s="93">
        <f t="shared" si="6"/>
        <v>0</v>
      </c>
      <c r="N170" s="93">
        <f t="shared" si="7"/>
        <v>1</v>
      </c>
      <c r="O170" s="93">
        <f t="shared" si="8"/>
        <v>0</v>
      </c>
      <c r="P170" s="93">
        <f t="shared" si="9"/>
        <v>0</v>
      </c>
      <c r="Q170" s="93">
        <f t="shared" si="10"/>
        <v>0</v>
      </c>
      <c r="R170" s="93">
        <f t="shared" si="11"/>
        <v>0</v>
      </c>
      <c r="S170" s="93">
        <f t="shared" si="12"/>
        <v>1</v>
      </c>
      <c r="T170" s="93">
        <f t="shared" si="13"/>
        <v>0</v>
      </c>
      <c r="U170" s="93">
        <f t="shared" si="14"/>
        <v>1</v>
      </c>
      <c r="V170" s="93">
        <f t="shared" si="15"/>
        <v>1</v>
      </c>
      <c r="W170" s="93">
        <f t="shared" si="16"/>
        <v>1</v>
      </c>
      <c r="X170" s="93">
        <f t="shared" si="17"/>
        <v>1</v>
      </c>
      <c r="Y170" s="93">
        <f t="shared" si="18"/>
        <v>0</v>
      </c>
      <c r="Z170" s="93">
        <f t="shared" si="19"/>
        <v>1</v>
      </c>
      <c r="AA170" s="93">
        <f t="shared" si="20"/>
        <v>0</v>
      </c>
      <c r="AB170" s="93">
        <f t="shared" si="21"/>
        <v>1</v>
      </c>
      <c r="AC170" s="93">
        <f t="shared" si="22"/>
        <v>0</v>
      </c>
      <c r="AD170" s="93">
        <f t="shared" si="23"/>
        <v>8</v>
      </c>
      <c r="AE170" s="93">
        <f t="shared" si="24"/>
        <v>0</v>
      </c>
      <c r="AF170" s="93">
        <f t="shared" si="25"/>
        <v>0</v>
      </c>
      <c r="AG170" s="93">
        <f t="shared" si="26"/>
        <v>1</v>
      </c>
      <c r="AH170" s="93">
        <f t="shared" si="27"/>
        <v>9</v>
      </c>
      <c r="AI170" s="93">
        <f t="shared" si="28"/>
        <v>1</v>
      </c>
      <c r="AJ170" s="93">
        <f t="shared" si="29"/>
        <v>9</v>
      </c>
      <c r="AK170" s="93">
        <f t="shared" si="30"/>
        <v>0</v>
      </c>
      <c r="AL170" s="93">
        <f t="shared" si="31"/>
        <v>1</v>
      </c>
      <c r="AM170" s="93">
        <f t="shared" si="32"/>
        <v>0</v>
      </c>
      <c r="AN170" s="93">
        <f t="shared" si="33"/>
        <v>0</v>
      </c>
      <c r="AO170" s="93">
        <f t="shared" si="34"/>
        <v>9</v>
      </c>
    </row>
    <row r="171" spans="1:41" ht="12.75" customHeight="1" x14ac:dyDescent="0.25">
      <c r="A171" s="89">
        <v>2019</v>
      </c>
      <c r="B171" s="89">
        <v>1117583</v>
      </c>
      <c r="C171" s="89" t="s">
        <v>810</v>
      </c>
      <c r="D171" s="89" t="s">
        <v>811</v>
      </c>
      <c r="E171" s="89" t="s">
        <v>1156</v>
      </c>
      <c r="F171" s="89" t="s">
        <v>1157</v>
      </c>
      <c r="G171" s="93">
        <f t="shared" si="0"/>
        <v>8</v>
      </c>
      <c r="H171" s="93">
        <f t="shared" si="1"/>
        <v>1</v>
      </c>
      <c r="I171" s="93">
        <f t="shared" si="2"/>
        <v>0</v>
      </c>
      <c r="J171" s="93">
        <f t="shared" si="3"/>
        <v>1</v>
      </c>
      <c r="K171" s="93">
        <f t="shared" si="4"/>
        <v>0</v>
      </c>
      <c r="L171" s="93">
        <f t="shared" si="5"/>
        <v>1</v>
      </c>
      <c r="M171" s="93">
        <f t="shared" si="6"/>
        <v>0</v>
      </c>
      <c r="N171" s="93">
        <f t="shared" si="7"/>
        <v>0</v>
      </c>
      <c r="O171" s="93">
        <f t="shared" si="8"/>
        <v>8</v>
      </c>
      <c r="P171" s="93">
        <f t="shared" si="9"/>
        <v>0</v>
      </c>
      <c r="Q171" s="93">
        <f t="shared" si="10"/>
        <v>1</v>
      </c>
      <c r="R171" s="93">
        <f t="shared" si="11"/>
        <v>8</v>
      </c>
      <c r="S171" s="93">
        <f t="shared" si="12"/>
        <v>1</v>
      </c>
      <c r="T171" s="93">
        <f t="shared" si="13"/>
        <v>1</v>
      </c>
      <c r="U171" s="93">
        <f t="shared" si="14"/>
        <v>1</v>
      </c>
      <c r="V171" s="93">
        <f t="shared" si="15"/>
        <v>0</v>
      </c>
      <c r="W171" s="93">
        <f t="shared" si="16"/>
        <v>1</v>
      </c>
      <c r="X171" s="93">
        <f t="shared" si="17"/>
        <v>1</v>
      </c>
      <c r="Y171" s="93">
        <f t="shared" si="18"/>
        <v>0</v>
      </c>
      <c r="Z171" s="93">
        <f t="shared" si="19"/>
        <v>0</v>
      </c>
      <c r="AA171" s="93">
        <f t="shared" si="20"/>
        <v>1</v>
      </c>
      <c r="AB171" s="93">
        <f t="shared" si="21"/>
        <v>1</v>
      </c>
      <c r="AC171" s="93">
        <f t="shared" si="22"/>
        <v>8</v>
      </c>
      <c r="AD171" s="93">
        <f t="shared" si="23"/>
        <v>9</v>
      </c>
      <c r="AE171" s="93">
        <f t="shared" si="24"/>
        <v>0</v>
      </c>
      <c r="AF171" s="93">
        <f t="shared" si="25"/>
        <v>1</v>
      </c>
      <c r="AG171" s="93">
        <f t="shared" si="26"/>
        <v>1</v>
      </c>
      <c r="AH171" s="93">
        <f t="shared" si="27"/>
        <v>1</v>
      </c>
      <c r="AI171" s="93">
        <f t="shared" si="28"/>
        <v>0</v>
      </c>
      <c r="AJ171" s="93">
        <f t="shared" si="29"/>
        <v>0</v>
      </c>
      <c r="AK171" s="93">
        <f t="shared" si="30"/>
        <v>1</v>
      </c>
      <c r="AL171" s="93">
        <f t="shared" si="31"/>
        <v>0</v>
      </c>
      <c r="AM171" s="93">
        <f t="shared" si="32"/>
        <v>9</v>
      </c>
      <c r="AN171" s="93">
        <f t="shared" si="33"/>
        <v>1</v>
      </c>
      <c r="AO171" s="93">
        <f t="shared" si="34"/>
        <v>1</v>
      </c>
    </row>
    <row r="172" spans="1:41" ht="12.75" customHeight="1" x14ac:dyDescent="0.25">
      <c r="A172" s="89">
        <v>2019</v>
      </c>
      <c r="B172" s="89">
        <v>123569</v>
      </c>
      <c r="C172" s="89" t="s">
        <v>810</v>
      </c>
      <c r="D172" s="89" t="s">
        <v>824</v>
      </c>
      <c r="E172" s="89" t="s">
        <v>1158</v>
      </c>
      <c r="F172" s="89" t="s">
        <v>1159</v>
      </c>
      <c r="G172" s="93">
        <f t="shared" si="0"/>
        <v>8</v>
      </c>
      <c r="H172" s="93">
        <f t="shared" si="1"/>
        <v>1</v>
      </c>
      <c r="I172" s="93">
        <f t="shared" si="2"/>
        <v>1</v>
      </c>
      <c r="J172" s="93">
        <f t="shared" si="3"/>
        <v>1</v>
      </c>
      <c r="K172" s="93">
        <f t="shared" si="4"/>
        <v>0</v>
      </c>
      <c r="L172" s="93">
        <f t="shared" si="5"/>
        <v>0</v>
      </c>
      <c r="M172" s="93">
        <f t="shared" si="6"/>
        <v>0</v>
      </c>
      <c r="N172" s="93">
        <f t="shared" si="7"/>
        <v>1</v>
      </c>
      <c r="O172" s="93">
        <f t="shared" si="8"/>
        <v>8</v>
      </c>
      <c r="P172" s="93">
        <f t="shared" si="9"/>
        <v>0</v>
      </c>
      <c r="Q172" s="93">
        <f t="shared" si="10"/>
        <v>1</v>
      </c>
      <c r="R172" s="93">
        <f t="shared" si="11"/>
        <v>0</v>
      </c>
      <c r="S172" s="93">
        <f t="shared" si="12"/>
        <v>0</v>
      </c>
      <c r="T172" s="93">
        <f t="shared" si="13"/>
        <v>1</v>
      </c>
      <c r="U172" s="93">
        <f t="shared" si="14"/>
        <v>1</v>
      </c>
      <c r="V172" s="93">
        <f t="shared" si="15"/>
        <v>0</v>
      </c>
      <c r="W172" s="93">
        <f t="shared" si="16"/>
        <v>9</v>
      </c>
      <c r="X172" s="93">
        <f t="shared" si="17"/>
        <v>1</v>
      </c>
      <c r="Y172" s="93">
        <f t="shared" si="18"/>
        <v>1</v>
      </c>
      <c r="Z172" s="93">
        <f t="shared" si="19"/>
        <v>0</v>
      </c>
      <c r="AA172" s="93">
        <f t="shared" si="20"/>
        <v>8</v>
      </c>
      <c r="AB172" s="93">
        <f t="shared" si="21"/>
        <v>9</v>
      </c>
      <c r="AC172" s="93">
        <f t="shared" si="22"/>
        <v>0</v>
      </c>
      <c r="AD172" s="93">
        <f t="shared" si="23"/>
        <v>1</v>
      </c>
      <c r="AE172" s="93">
        <f t="shared" si="24"/>
        <v>9</v>
      </c>
      <c r="AF172" s="93">
        <f t="shared" si="25"/>
        <v>1</v>
      </c>
      <c r="AG172" s="93">
        <f t="shared" si="26"/>
        <v>1</v>
      </c>
      <c r="AH172" s="93">
        <f t="shared" si="27"/>
        <v>8</v>
      </c>
      <c r="AI172" s="93">
        <f t="shared" si="28"/>
        <v>1</v>
      </c>
      <c r="AJ172" s="93">
        <f t="shared" si="29"/>
        <v>1</v>
      </c>
      <c r="AK172" s="93">
        <f t="shared" si="30"/>
        <v>1</v>
      </c>
      <c r="AL172" s="93">
        <f t="shared" si="31"/>
        <v>1</v>
      </c>
      <c r="AM172" s="93">
        <f t="shared" si="32"/>
        <v>0</v>
      </c>
      <c r="AN172" s="93">
        <f t="shared" si="33"/>
        <v>9</v>
      </c>
      <c r="AO172" s="93">
        <f t="shared" si="34"/>
        <v>0</v>
      </c>
    </row>
    <row r="173" spans="1:41" ht="12.75" customHeight="1" x14ac:dyDescent="0.25">
      <c r="A173" s="89">
        <v>2019</v>
      </c>
      <c r="B173" s="89">
        <v>1181819</v>
      </c>
      <c r="C173" s="89" t="s">
        <v>810</v>
      </c>
      <c r="D173" s="89" t="s">
        <v>829</v>
      </c>
      <c r="E173" s="89" t="s">
        <v>1160</v>
      </c>
      <c r="F173" s="89" t="s">
        <v>1161</v>
      </c>
      <c r="G173" s="93">
        <f t="shared" si="0"/>
        <v>8</v>
      </c>
      <c r="H173" s="93">
        <f t="shared" si="1"/>
        <v>1</v>
      </c>
      <c r="I173" s="93">
        <f t="shared" si="2"/>
        <v>1</v>
      </c>
      <c r="J173" s="93">
        <f t="shared" si="3"/>
        <v>0</v>
      </c>
      <c r="K173" s="93">
        <f t="shared" si="4"/>
        <v>0</v>
      </c>
      <c r="L173" s="93">
        <f t="shared" si="5"/>
        <v>1</v>
      </c>
      <c r="M173" s="93">
        <f t="shared" si="6"/>
        <v>1</v>
      </c>
      <c r="N173" s="93">
        <f t="shared" si="7"/>
        <v>0</v>
      </c>
      <c r="O173" s="93">
        <f t="shared" si="8"/>
        <v>0</v>
      </c>
      <c r="P173" s="93">
        <f t="shared" si="9"/>
        <v>1</v>
      </c>
      <c r="Q173" s="93">
        <f t="shared" si="10"/>
        <v>1</v>
      </c>
      <c r="R173" s="93">
        <f t="shared" si="11"/>
        <v>0</v>
      </c>
      <c r="S173" s="93">
        <f t="shared" si="12"/>
        <v>1</v>
      </c>
      <c r="T173" s="93">
        <f t="shared" si="13"/>
        <v>0</v>
      </c>
      <c r="U173" s="93">
        <f t="shared" si="14"/>
        <v>0</v>
      </c>
      <c r="V173" s="93">
        <f t="shared" si="15"/>
        <v>0</v>
      </c>
      <c r="W173" s="93">
        <f t="shared" si="16"/>
        <v>1</v>
      </c>
      <c r="X173" s="93">
        <f t="shared" si="17"/>
        <v>1</v>
      </c>
      <c r="Y173" s="93">
        <f t="shared" si="18"/>
        <v>1</v>
      </c>
      <c r="Z173" s="93">
        <f t="shared" si="19"/>
        <v>1</v>
      </c>
      <c r="AA173" s="93">
        <f t="shared" si="20"/>
        <v>1</v>
      </c>
      <c r="AB173" s="93">
        <f t="shared" si="21"/>
        <v>0</v>
      </c>
      <c r="AC173" s="93">
        <f t="shared" si="22"/>
        <v>1</v>
      </c>
      <c r="AD173" s="93">
        <f t="shared" si="23"/>
        <v>0</v>
      </c>
      <c r="AE173" s="93">
        <f t="shared" si="24"/>
        <v>1</v>
      </c>
      <c r="AF173" s="93">
        <f t="shared" si="25"/>
        <v>0</v>
      </c>
      <c r="AG173" s="93">
        <f t="shared" si="26"/>
        <v>0</v>
      </c>
      <c r="AH173" s="93">
        <f t="shared" si="27"/>
        <v>0</v>
      </c>
      <c r="AI173" s="93">
        <f t="shared" si="28"/>
        <v>1</v>
      </c>
      <c r="AJ173" s="93">
        <f t="shared" si="29"/>
        <v>1</v>
      </c>
      <c r="AK173" s="93">
        <f t="shared" si="30"/>
        <v>1</v>
      </c>
      <c r="AL173" s="93">
        <f t="shared" si="31"/>
        <v>9</v>
      </c>
      <c r="AM173" s="93">
        <f t="shared" si="32"/>
        <v>0</v>
      </c>
      <c r="AN173" s="93">
        <f t="shared" si="33"/>
        <v>9</v>
      </c>
      <c r="AO173" s="93">
        <f t="shared" si="34"/>
        <v>1</v>
      </c>
    </row>
    <row r="174" spans="1:41" ht="12.75" customHeight="1" x14ac:dyDescent="0.25">
      <c r="A174" s="89">
        <v>2019</v>
      </c>
      <c r="B174" s="89">
        <v>88399</v>
      </c>
      <c r="C174" s="89" t="s">
        <v>810</v>
      </c>
      <c r="D174" s="89" t="s">
        <v>820</v>
      </c>
      <c r="E174" s="89" t="s">
        <v>1162</v>
      </c>
      <c r="F174" s="89" t="s">
        <v>1163</v>
      </c>
      <c r="G174" s="93">
        <f t="shared" si="0"/>
        <v>8</v>
      </c>
      <c r="H174" s="93">
        <f t="shared" si="1"/>
        <v>1</v>
      </c>
      <c r="I174" s="93">
        <f t="shared" si="2"/>
        <v>1</v>
      </c>
      <c r="J174" s="93">
        <f t="shared" si="3"/>
        <v>1</v>
      </c>
      <c r="K174" s="93">
        <f t="shared" si="4"/>
        <v>0</v>
      </c>
      <c r="L174" s="93">
        <f t="shared" si="5"/>
        <v>0</v>
      </c>
      <c r="M174" s="93">
        <f t="shared" si="6"/>
        <v>0</v>
      </c>
      <c r="N174" s="93">
        <f t="shared" si="7"/>
        <v>1</v>
      </c>
      <c r="O174" s="93">
        <f t="shared" si="8"/>
        <v>8</v>
      </c>
      <c r="P174" s="93">
        <f t="shared" si="9"/>
        <v>1</v>
      </c>
      <c r="Q174" s="93">
        <f t="shared" si="10"/>
        <v>9</v>
      </c>
      <c r="R174" s="93">
        <f t="shared" si="11"/>
        <v>1</v>
      </c>
      <c r="S174" s="93">
        <f t="shared" si="12"/>
        <v>1</v>
      </c>
      <c r="T174" s="93">
        <f t="shared" si="13"/>
        <v>1</v>
      </c>
      <c r="U174" s="93">
        <f t="shared" si="14"/>
        <v>0</v>
      </c>
      <c r="V174" s="93">
        <f t="shared" si="15"/>
        <v>9</v>
      </c>
      <c r="W174" s="93">
        <f t="shared" si="16"/>
        <v>0</v>
      </c>
      <c r="X174" s="93">
        <f t="shared" si="17"/>
        <v>0</v>
      </c>
      <c r="Y174" s="93">
        <f t="shared" si="18"/>
        <v>0</v>
      </c>
      <c r="Z174" s="93">
        <f t="shared" si="19"/>
        <v>0</v>
      </c>
      <c r="AA174" s="93">
        <f t="shared" si="20"/>
        <v>1</v>
      </c>
      <c r="AB174" s="93">
        <f t="shared" si="21"/>
        <v>8</v>
      </c>
      <c r="AC174" s="93">
        <f t="shared" si="22"/>
        <v>0</v>
      </c>
      <c r="AD174" s="93">
        <f t="shared" si="23"/>
        <v>0</v>
      </c>
      <c r="AE174" s="93">
        <f t="shared" si="24"/>
        <v>8</v>
      </c>
      <c r="AF174" s="93">
        <f t="shared" si="25"/>
        <v>1</v>
      </c>
      <c r="AG174" s="93">
        <f t="shared" si="26"/>
        <v>1</v>
      </c>
      <c r="AH174" s="93">
        <f t="shared" si="27"/>
        <v>8</v>
      </c>
      <c r="AI174" s="93">
        <f t="shared" si="28"/>
        <v>1</v>
      </c>
      <c r="AJ174" s="93">
        <f t="shared" si="29"/>
        <v>0</v>
      </c>
      <c r="AK174" s="93">
        <f t="shared" si="30"/>
        <v>9</v>
      </c>
      <c r="AL174" s="93">
        <f t="shared" si="31"/>
        <v>1</v>
      </c>
      <c r="AM174" s="93">
        <f t="shared" si="32"/>
        <v>8</v>
      </c>
      <c r="AN174" s="93">
        <f t="shared" si="33"/>
        <v>1</v>
      </c>
      <c r="AO174" s="93">
        <f t="shared" si="34"/>
        <v>1</v>
      </c>
    </row>
    <row r="175" spans="1:41" ht="12.75" customHeight="1" x14ac:dyDescent="0.25">
      <c r="A175" s="89">
        <v>2019</v>
      </c>
      <c r="B175" s="89">
        <v>1319229</v>
      </c>
      <c r="C175" s="89" t="s">
        <v>810</v>
      </c>
      <c r="D175" s="89" t="s">
        <v>824</v>
      </c>
      <c r="E175" s="89" t="s">
        <v>1164</v>
      </c>
      <c r="F175" s="89" t="s">
        <v>1165</v>
      </c>
      <c r="G175" s="93">
        <f t="shared" si="0"/>
        <v>8</v>
      </c>
      <c r="H175" s="93">
        <f t="shared" si="1"/>
        <v>1</v>
      </c>
      <c r="I175" s="93">
        <f t="shared" si="2"/>
        <v>1</v>
      </c>
      <c r="J175" s="93">
        <f t="shared" si="3"/>
        <v>1</v>
      </c>
      <c r="K175" s="93">
        <f t="shared" si="4"/>
        <v>0</v>
      </c>
      <c r="L175" s="93">
        <f t="shared" si="5"/>
        <v>0</v>
      </c>
      <c r="M175" s="93">
        <f t="shared" si="6"/>
        <v>0</v>
      </c>
      <c r="N175" s="93">
        <f t="shared" si="7"/>
        <v>0</v>
      </c>
      <c r="O175" s="93">
        <f t="shared" si="8"/>
        <v>8</v>
      </c>
      <c r="P175" s="93">
        <f t="shared" si="9"/>
        <v>1</v>
      </c>
      <c r="Q175" s="93">
        <f t="shared" si="10"/>
        <v>1</v>
      </c>
      <c r="R175" s="93">
        <f t="shared" si="11"/>
        <v>1</v>
      </c>
      <c r="S175" s="93">
        <f t="shared" si="12"/>
        <v>0</v>
      </c>
      <c r="T175" s="93">
        <f t="shared" si="13"/>
        <v>0</v>
      </c>
      <c r="U175" s="93">
        <f t="shared" si="14"/>
        <v>0</v>
      </c>
      <c r="V175" s="93">
        <f t="shared" si="15"/>
        <v>0</v>
      </c>
      <c r="W175" s="93">
        <f t="shared" si="16"/>
        <v>9</v>
      </c>
      <c r="X175" s="93">
        <f t="shared" si="17"/>
        <v>1</v>
      </c>
      <c r="Y175" s="93">
        <f t="shared" si="18"/>
        <v>0</v>
      </c>
      <c r="Z175" s="93">
        <f t="shared" si="19"/>
        <v>1</v>
      </c>
      <c r="AA175" s="93">
        <f t="shared" si="20"/>
        <v>8</v>
      </c>
      <c r="AB175" s="93">
        <f t="shared" si="21"/>
        <v>9</v>
      </c>
      <c r="AC175" s="93">
        <f t="shared" si="22"/>
        <v>1</v>
      </c>
      <c r="AD175" s="93">
        <f t="shared" si="23"/>
        <v>0</v>
      </c>
      <c r="AE175" s="93">
        <f t="shared" si="24"/>
        <v>9</v>
      </c>
      <c r="AF175" s="93">
        <f t="shared" si="25"/>
        <v>0</v>
      </c>
      <c r="AG175" s="93">
        <f t="shared" si="26"/>
        <v>1</v>
      </c>
      <c r="AH175" s="93">
        <f t="shared" si="27"/>
        <v>8</v>
      </c>
      <c r="AI175" s="93">
        <f t="shared" si="28"/>
        <v>1</v>
      </c>
      <c r="AJ175" s="93">
        <f t="shared" si="29"/>
        <v>1</v>
      </c>
      <c r="AK175" s="93">
        <f t="shared" si="30"/>
        <v>1</v>
      </c>
      <c r="AL175" s="93">
        <f t="shared" si="31"/>
        <v>0</v>
      </c>
      <c r="AM175" s="93">
        <f t="shared" si="32"/>
        <v>1</v>
      </c>
      <c r="AN175" s="93">
        <f t="shared" si="33"/>
        <v>9</v>
      </c>
      <c r="AO175" s="93">
        <f t="shared" si="34"/>
        <v>1</v>
      </c>
    </row>
    <row r="176" spans="1:41" ht="12.75" customHeight="1" x14ac:dyDescent="0.25">
      <c r="A176" s="89">
        <v>2019</v>
      </c>
      <c r="B176" s="89">
        <v>121880</v>
      </c>
      <c r="C176" s="89" t="s">
        <v>810</v>
      </c>
      <c r="D176" s="89" t="s">
        <v>814</v>
      </c>
      <c r="E176" s="89" t="s">
        <v>1166</v>
      </c>
      <c r="F176" s="89" t="s">
        <v>1167</v>
      </c>
      <c r="G176" s="93">
        <f t="shared" si="0"/>
        <v>8</v>
      </c>
      <c r="H176" s="93">
        <f t="shared" si="1"/>
        <v>1</v>
      </c>
      <c r="I176" s="93">
        <f t="shared" si="2"/>
        <v>1</v>
      </c>
      <c r="J176" s="93">
        <f t="shared" si="3"/>
        <v>0</v>
      </c>
      <c r="K176" s="93">
        <f t="shared" si="4"/>
        <v>1</v>
      </c>
      <c r="L176" s="93">
        <f t="shared" si="5"/>
        <v>1</v>
      </c>
      <c r="M176" s="93">
        <f t="shared" si="6"/>
        <v>1</v>
      </c>
      <c r="N176" s="93">
        <f t="shared" si="7"/>
        <v>1</v>
      </c>
      <c r="O176" s="93">
        <f t="shared" si="8"/>
        <v>0</v>
      </c>
      <c r="P176" s="93">
        <f t="shared" si="9"/>
        <v>9</v>
      </c>
      <c r="Q176" s="93">
        <f t="shared" si="10"/>
        <v>0</v>
      </c>
      <c r="R176" s="93">
        <f t="shared" si="11"/>
        <v>1</v>
      </c>
      <c r="S176" s="93">
        <f t="shared" si="12"/>
        <v>9</v>
      </c>
      <c r="T176" s="93">
        <f t="shared" si="13"/>
        <v>1</v>
      </c>
      <c r="U176" s="93">
        <f t="shared" si="14"/>
        <v>1</v>
      </c>
      <c r="V176" s="93">
        <f t="shared" si="15"/>
        <v>9</v>
      </c>
      <c r="W176" s="93">
        <f t="shared" si="16"/>
        <v>1</v>
      </c>
      <c r="X176" s="93">
        <f t="shared" si="17"/>
        <v>1</v>
      </c>
      <c r="Y176" s="93">
        <f t="shared" si="18"/>
        <v>1</v>
      </c>
      <c r="Z176" s="93">
        <f t="shared" si="19"/>
        <v>1</v>
      </c>
      <c r="AA176" s="93">
        <f t="shared" si="20"/>
        <v>0</v>
      </c>
      <c r="AB176" s="93">
        <f t="shared" si="21"/>
        <v>1</v>
      </c>
      <c r="AC176" s="93">
        <f t="shared" si="22"/>
        <v>1</v>
      </c>
      <c r="AD176" s="93">
        <f t="shared" si="23"/>
        <v>0</v>
      </c>
      <c r="AE176" s="93">
        <f t="shared" si="24"/>
        <v>0</v>
      </c>
      <c r="AF176" s="93">
        <f t="shared" si="25"/>
        <v>0</v>
      </c>
      <c r="AG176" s="93">
        <f t="shared" si="26"/>
        <v>0</v>
      </c>
      <c r="AH176" s="93">
        <f t="shared" si="27"/>
        <v>0</v>
      </c>
      <c r="AI176" s="93">
        <f t="shared" si="28"/>
        <v>0</v>
      </c>
      <c r="AJ176" s="93">
        <f t="shared" si="29"/>
        <v>1</v>
      </c>
      <c r="AK176" s="93">
        <f t="shared" si="30"/>
        <v>1</v>
      </c>
      <c r="AL176" s="93">
        <f t="shared" si="31"/>
        <v>9</v>
      </c>
      <c r="AM176" s="93">
        <f t="shared" si="32"/>
        <v>1</v>
      </c>
      <c r="AN176" s="93">
        <f t="shared" si="33"/>
        <v>0</v>
      </c>
      <c r="AO176" s="93">
        <f t="shared" si="34"/>
        <v>0</v>
      </c>
    </row>
    <row r="177" spans="1:41" ht="12.75" customHeight="1" x14ac:dyDescent="0.25">
      <c r="A177" s="89">
        <v>2019</v>
      </c>
      <c r="B177" s="89">
        <v>1181819</v>
      </c>
      <c r="C177" s="89" t="s">
        <v>810</v>
      </c>
      <c r="D177" s="89" t="s">
        <v>829</v>
      </c>
      <c r="E177" s="89" t="s">
        <v>961</v>
      </c>
      <c r="F177" s="89" t="s">
        <v>1168</v>
      </c>
      <c r="G177" s="93">
        <f t="shared" si="0"/>
        <v>8</v>
      </c>
      <c r="H177" s="93">
        <f t="shared" si="1"/>
        <v>1</v>
      </c>
      <c r="I177" s="93">
        <f t="shared" si="2"/>
        <v>1</v>
      </c>
      <c r="J177" s="93">
        <f t="shared" si="3"/>
        <v>1</v>
      </c>
      <c r="K177" s="93">
        <f t="shared" si="4"/>
        <v>1</v>
      </c>
      <c r="L177" s="93">
        <f t="shared" si="5"/>
        <v>1</v>
      </c>
      <c r="M177" s="93">
        <f t="shared" si="6"/>
        <v>1</v>
      </c>
      <c r="N177" s="93">
        <f t="shared" si="7"/>
        <v>1</v>
      </c>
      <c r="O177" s="93">
        <f t="shared" si="8"/>
        <v>0</v>
      </c>
      <c r="P177" s="93">
        <f t="shared" si="9"/>
        <v>1</v>
      </c>
      <c r="Q177" s="93">
        <f t="shared" si="10"/>
        <v>1</v>
      </c>
      <c r="R177" s="93">
        <f t="shared" si="11"/>
        <v>0</v>
      </c>
      <c r="S177" s="93">
        <f t="shared" si="12"/>
        <v>1</v>
      </c>
      <c r="T177" s="93">
        <f t="shared" si="13"/>
        <v>0</v>
      </c>
      <c r="U177" s="93">
        <f t="shared" si="14"/>
        <v>0</v>
      </c>
      <c r="V177" s="93">
        <f t="shared" si="15"/>
        <v>1</v>
      </c>
      <c r="W177" s="93">
        <f t="shared" si="16"/>
        <v>0</v>
      </c>
      <c r="X177" s="93">
        <f t="shared" si="17"/>
        <v>1</v>
      </c>
      <c r="Y177" s="93">
        <f t="shared" si="18"/>
        <v>0</v>
      </c>
      <c r="Z177" s="93">
        <f t="shared" si="19"/>
        <v>1</v>
      </c>
      <c r="AA177" s="93">
        <f t="shared" si="20"/>
        <v>1</v>
      </c>
      <c r="AB177" s="93">
        <f t="shared" si="21"/>
        <v>0</v>
      </c>
      <c r="AC177" s="93">
        <f t="shared" si="22"/>
        <v>0</v>
      </c>
      <c r="AD177" s="93">
        <f t="shared" si="23"/>
        <v>1</v>
      </c>
      <c r="AE177" s="93">
        <f t="shared" si="24"/>
        <v>0</v>
      </c>
      <c r="AF177" s="93">
        <f t="shared" si="25"/>
        <v>0</v>
      </c>
      <c r="AG177" s="93">
        <f t="shared" si="26"/>
        <v>1</v>
      </c>
      <c r="AH177" s="93">
        <f t="shared" si="27"/>
        <v>0</v>
      </c>
      <c r="AI177" s="93">
        <f t="shared" si="28"/>
        <v>1</v>
      </c>
      <c r="AJ177" s="93">
        <f t="shared" si="29"/>
        <v>0</v>
      </c>
      <c r="AK177" s="93">
        <f t="shared" si="30"/>
        <v>1</v>
      </c>
      <c r="AL177" s="93">
        <f t="shared" si="31"/>
        <v>9</v>
      </c>
      <c r="AM177" s="93">
        <f t="shared" si="32"/>
        <v>0</v>
      </c>
      <c r="AN177" s="93">
        <f t="shared" si="33"/>
        <v>9</v>
      </c>
      <c r="AO177" s="93">
        <f t="shared" si="34"/>
        <v>0</v>
      </c>
    </row>
    <row r="178" spans="1:41" ht="12.75" customHeight="1" x14ac:dyDescent="0.25">
      <c r="A178" s="89">
        <v>2019</v>
      </c>
      <c r="B178" s="89">
        <v>102499</v>
      </c>
      <c r="C178" s="89" t="s">
        <v>810</v>
      </c>
      <c r="D178" s="89" t="s">
        <v>846</v>
      </c>
      <c r="E178" s="89" t="s">
        <v>1120</v>
      </c>
      <c r="F178" s="89" t="s">
        <v>1169</v>
      </c>
      <c r="G178" s="93">
        <f t="shared" si="0"/>
        <v>8</v>
      </c>
      <c r="H178" s="93">
        <f t="shared" si="1"/>
        <v>1</v>
      </c>
      <c r="I178" s="93">
        <f t="shared" si="2"/>
        <v>1</v>
      </c>
      <c r="J178" s="93">
        <f t="shared" si="3"/>
        <v>1</v>
      </c>
      <c r="K178" s="93">
        <f t="shared" si="4"/>
        <v>1</v>
      </c>
      <c r="L178" s="93">
        <f t="shared" si="5"/>
        <v>1</v>
      </c>
      <c r="M178" s="93">
        <f t="shared" si="6"/>
        <v>1</v>
      </c>
      <c r="N178" s="93">
        <f t="shared" si="7"/>
        <v>1</v>
      </c>
      <c r="O178" s="93">
        <f t="shared" si="8"/>
        <v>1</v>
      </c>
      <c r="P178" s="93">
        <f t="shared" si="9"/>
        <v>9</v>
      </c>
      <c r="Q178" s="93">
        <f t="shared" si="10"/>
        <v>1</v>
      </c>
      <c r="R178" s="93">
        <f t="shared" si="11"/>
        <v>1</v>
      </c>
      <c r="S178" s="93">
        <f t="shared" si="12"/>
        <v>0</v>
      </c>
      <c r="T178" s="93">
        <f t="shared" si="13"/>
        <v>9</v>
      </c>
      <c r="U178" s="93">
        <f t="shared" si="14"/>
        <v>1</v>
      </c>
      <c r="V178" s="93">
        <f t="shared" si="15"/>
        <v>0</v>
      </c>
      <c r="W178" s="93">
        <f t="shared" si="16"/>
        <v>1</v>
      </c>
      <c r="X178" s="93">
        <f t="shared" si="17"/>
        <v>0</v>
      </c>
      <c r="Y178" s="93">
        <f t="shared" si="18"/>
        <v>0</v>
      </c>
      <c r="Z178" s="93">
        <f t="shared" si="19"/>
        <v>1</v>
      </c>
      <c r="AA178" s="93">
        <f t="shared" si="20"/>
        <v>0</v>
      </c>
      <c r="AB178" s="93">
        <f t="shared" si="21"/>
        <v>0</v>
      </c>
      <c r="AC178" s="93">
        <f t="shared" si="22"/>
        <v>1</v>
      </c>
      <c r="AD178" s="93">
        <f t="shared" si="23"/>
        <v>9</v>
      </c>
      <c r="AE178" s="93">
        <f t="shared" si="24"/>
        <v>1</v>
      </c>
      <c r="AF178" s="93">
        <f t="shared" si="25"/>
        <v>0</v>
      </c>
      <c r="AG178" s="93">
        <f t="shared" si="26"/>
        <v>0</v>
      </c>
      <c r="AH178" s="93">
        <f t="shared" si="27"/>
        <v>0</v>
      </c>
      <c r="AI178" s="93">
        <f t="shared" si="28"/>
        <v>0</v>
      </c>
      <c r="AJ178" s="93">
        <f t="shared" si="29"/>
        <v>9</v>
      </c>
      <c r="AK178" s="93">
        <f t="shared" si="30"/>
        <v>9</v>
      </c>
      <c r="AL178" s="93">
        <f t="shared" si="31"/>
        <v>0</v>
      </c>
      <c r="AM178" s="93">
        <f t="shared" si="32"/>
        <v>0</v>
      </c>
      <c r="AN178" s="93">
        <f t="shared" si="33"/>
        <v>1</v>
      </c>
      <c r="AO178" s="93">
        <f t="shared" si="34"/>
        <v>8</v>
      </c>
    </row>
    <row r="179" spans="1:41" ht="12.75" customHeight="1" x14ac:dyDescent="0.25">
      <c r="A179" s="89">
        <v>2019</v>
      </c>
      <c r="B179" s="89">
        <v>88399</v>
      </c>
      <c r="C179" s="89" t="s">
        <v>810</v>
      </c>
      <c r="D179" s="89" t="s">
        <v>820</v>
      </c>
      <c r="E179" s="89" t="s">
        <v>1170</v>
      </c>
      <c r="F179" s="89" t="s">
        <v>1171</v>
      </c>
      <c r="G179" s="93">
        <f t="shared" si="0"/>
        <v>8</v>
      </c>
      <c r="H179" s="93">
        <f t="shared" si="1"/>
        <v>1</v>
      </c>
      <c r="I179" s="93">
        <f t="shared" si="2"/>
        <v>1</v>
      </c>
      <c r="J179" s="93">
        <f t="shared" si="3"/>
        <v>1</v>
      </c>
      <c r="K179" s="93">
        <f t="shared" si="4"/>
        <v>0</v>
      </c>
      <c r="L179" s="93">
        <f t="shared" si="5"/>
        <v>0</v>
      </c>
      <c r="M179" s="93">
        <f t="shared" si="6"/>
        <v>1</v>
      </c>
      <c r="N179" s="93">
        <f t="shared" si="7"/>
        <v>1</v>
      </c>
      <c r="O179" s="93">
        <f t="shared" si="8"/>
        <v>8</v>
      </c>
      <c r="P179" s="93">
        <f t="shared" si="9"/>
        <v>0</v>
      </c>
      <c r="Q179" s="93">
        <f t="shared" si="10"/>
        <v>9</v>
      </c>
      <c r="R179" s="93">
        <f t="shared" si="11"/>
        <v>0</v>
      </c>
      <c r="S179" s="93">
        <f t="shared" si="12"/>
        <v>1</v>
      </c>
      <c r="T179" s="93">
        <f t="shared" si="13"/>
        <v>0</v>
      </c>
      <c r="U179" s="93">
        <f t="shared" si="14"/>
        <v>1</v>
      </c>
      <c r="V179" s="93">
        <f t="shared" si="15"/>
        <v>9</v>
      </c>
      <c r="W179" s="93">
        <f t="shared" si="16"/>
        <v>1</v>
      </c>
      <c r="X179" s="93">
        <f t="shared" si="17"/>
        <v>1</v>
      </c>
      <c r="Y179" s="93">
        <f t="shared" si="18"/>
        <v>0</v>
      </c>
      <c r="Z179" s="93">
        <f t="shared" si="19"/>
        <v>0</v>
      </c>
      <c r="AA179" s="93">
        <f t="shared" si="20"/>
        <v>1</v>
      </c>
      <c r="AB179" s="93">
        <f t="shared" si="21"/>
        <v>8</v>
      </c>
      <c r="AC179" s="93">
        <f t="shared" si="22"/>
        <v>0</v>
      </c>
      <c r="AD179" s="93">
        <f t="shared" si="23"/>
        <v>1</v>
      </c>
      <c r="AE179" s="93">
        <f t="shared" si="24"/>
        <v>8</v>
      </c>
      <c r="AF179" s="93">
        <f t="shared" si="25"/>
        <v>1</v>
      </c>
      <c r="AG179" s="93">
        <f t="shared" si="26"/>
        <v>1</v>
      </c>
      <c r="AH179" s="93">
        <f t="shared" si="27"/>
        <v>8</v>
      </c>
      <c r="AI179" s="93">
        <f t="shared" si="28"/>
        <v>0</v>
      </c>
      <c r="AJ179" s="93">
        <f t="shared" si="29"/>
        <v>1</v>
      </c>
      <c r="AK179" s="93">
        <f t="shared" si="30"/>
        <v>9</v>
      </c>
      <c r="AL179" s="93">
        <f t="shared" si="31"/>
        <v>0</v>
      </c>
      <c r="AM179" s="93">
        <f t="shared" si="32"/>
        <v>8</v>
      </c>
      <c r="AN179" s="93">
        <f t="shared" si="33"/>
        <v>0</v>
      </c>
      <c r="AO179" s="93">
        <f t="shared" si="34"/>
        <v>1</v>
      </c>
    </row>
    <row r="180" spans="1:41" ht="12.75" customHeight="1" x14ac:dyDescent="0.25">
      <c r="A180" s="89">
        <v>2019</v>
      </c>
      <c r="B180" s="89">
        <v>102499</v>
      </c>
      <c r="C180" s="89" t="s">
        <v>810</v>
      </c>
      <c r="D180" s="89" t="s">
        <v>846</v>
      </c>
      <c r="E180" s="89" t="s">
        <v>1172</v>
      </c>
      <c r="F180" s="89" t="s">
        <v>1173</v>
      </c>
      <c r="G180" s="93">
        <f t="shared" si="0"/>
        <v>8</v>
      </c>
      <c r="H180" s="93">
        <f t="shared" si="1"/>
        <v>1</v>
      </c>
      <c r="I180" s="93">
        <f t="shared" si="2"/>
        <v>1</v>
      </c>
      <c r="J180" s="93">
        <f t="shared" si="3"/>
        <v>0</v>
      </c>
      <c r="K180" s="93">
        <f t="shared" si="4"/>
        <v>1</v>
      </c>
      <c r="L180" s="93">
        <f t="shared" si="5"/>
        <v>0</v>
      </c>
      <c r="M180" s="93">
        <f t="shared" si="6"/>
        <v>1</v>
      </c>
      <c r="N180" s="93">
        <f t="shared" si="7"/>
        <v>1</v>
      </c>
      <c r="O180" s="93">
        <f t="shared" si="8"/>
        <v>1</v>
      </c>
      <c r="P180" s="93">
        <f t="shared" si="9"/>
        <v>9</v>
      </c>
      <c r="Q180" s="93">
        <f t="shared" si="10"/>
        <v>1</v>
      </c>
      <c r="R180" s="93">
        <f t="shared" si="11"/>
        <v>1</v>
      </c>
      <c r="S180" s="93">
        <f t="shared" si="12"/>
        <v>0</v>
      </c>
      <c r="T180" s="93">
        <f t="shared" si="13"/>
        <v>9</v>
      </c>
      <c r="U180" s="93">
        <f t="shared" si="14"/>
        <v>1</v>
      </c>
      <c r="V180" s="93">
        <f t="shared" si="15"/>
        <v>1</v>
      </c>
      <c r="W180" s="93">
        <f t="shared" si="16"/>
        <v>0</v>
      </c>
      <c r="X180" s="93">
        <f t="shared" si="17"/>
        <v>0</v>
      </c>
      <c r="Y180" s="93">
        <f t="shared" si="18"/>
        <v>1</v>
      </c>
      <c r="Z180" s="93">
        <f t="shared" si="19"/>
        <v>1</v>
      </c>
      <c r="AA180" s="93">
        <f t="shared" si="20"/>
        <v>0</v>
      </c>
      <c r="AB180" s="93">
        <f t="shared" si="21"/>
        <v>0</v>
      </c>
      <c r="AC180" s="93">
        <f t="shared" si="22"/>
        <v>1</v>
      </c>
      <c r="AD180" s="93">
        <f t="shared" si="23"/>
        <v>9</v>
      </c>
      <c r="AE180" s="93">
        <f t="shared" si="24"/>
        <v>0</v>
      </c>
      <c r="AF180" s="93">
        <f t="shared" si="25"/>
        <v>1</v>
      </c>
      <c r="AG180" s="93">
        <f t="shared" si="26"/>
        <v>1</v>
      </c>
      <c r="AH180" s="93">
        <f t="shared" si="27"/>
        <v>0</v>
      </c>
      <c r="AI180" s="93">
        <f t="shared" si="28"/>
        <v>1</v>
      </c>
      <c r="AJ180" s="93">
        <f t="shared" si="29"/>
        <v>9</v>
      </c>
      <c r="AK180" s="93">
        <f t="shared" si="30"/>
        <v>9</v>
      </c>
      <c r="AL180" s="93">
        <f t="shared" si="31"/>
        <v>0</v>
      </c>
      <c r="AM180" s="93">
        <f t="shared" si="32"/>
        <v>0</v>
      </c>
      <c r="AN180" s="93">
        <f t="shared" si="33"/>
        <v>1</v>
      </c>
      <c r="AO180" s="93">
        <f t="shared" si="34"/>
        <v>8</v>
      </c>
    </row>
    <row r="181" spans="1:41" ht="12.75" customHeight="1" x14ac:dyDescent="0.25">
      <c r="A181" s="89">
        <v>2019</v>
      </c>
      <c r="B181" s="89">
        <v>1181819</v>
      </c>
      <c r="C181" s="89" t="s">
        <v>810</v>
      </c>
      <c r="D181" s="89" t="s">
        <v>829</v>
      </c>
      <c r="E181" s="89" t="s">
        <v>1174</v>
      </c>
      <c r="F181" s="89" t="s">
        <v>1175</v>
      </c>
      <c r="G181" s="93">
        <f t="shared" si="0"/>
        <v>8</v>
      </c>
      <c r="H181" s="93">
        <f t="shared" si="1"/>
        <v>1</v>
      </c>
      <c r="I181" s="93">
        <f t="shared" si="2"/>
        <v>1</v>
      </c>
      <c r="J181" s="93">
        <f t="shared" si="3"/>
        <v>0</v>
      </c>
      <c r="K181" s="93">
        <f t="shared" si="4"/>
        <v>0</v>
      </c>
      <c r="L181" s="93">
        <f t="shared" si="5"/>
        <v>0</v>
      </c>
      <c r="M181" s="93">
        <f t="shared" si="6"/>
        <v>0</v>
      </c>
      <c r="N181" s="93">
        <f t="shared" si="7"/>
        <v>1</v>
      </c>
      <c r="O181" s="93">
        <f t="shared" si="8"/>
        <v>0</v>
      </c>
      <c r="P181" s="93">
        <f t="shared" si="9"/>
        <v>0</v>
      </c>
      <c r="Q181" s="93">
        <f t="shared" si="10"/>
        <v>1</v>
      </c>
      <c r="R181" s="93">
        <f t="shared" si="11"/>
        <v>0</v>
      </c>
      <c r="S181" s="93">
        <f t="shared" si="12"/>
        <v>1</v>
      </c>
      <c r="T181" s="93">
        <f t="shared" si="13"/>
        <v>0</v>
      </c>
      <c r="U181" s="93">
        <f t="shared" si="14"/>
        <v>0</v>
      </c>
      <c r="V181" s="93">
        <f t="shared" si="15"/>
        <v>1</v>
      </c>
      <c r="W181" s="93">
        <f t="shared" si="16"/>
        <v>0</v>
      </c>
      <c r="X181" s="93">
        <f t="shared" si="17"/>
        <v>1</v>
      </c>
      <c r="Y181" s="93">
        <f t="shared" si="18"/>
        <v>1</v>
      </c>
      <c r="Z181" s="93">
        <f t="shared" si="19"/>
        <v>1</v>
      </c>
      <c r="AA181" s="93">
        <f t="shared" si="20"/>
        <v>1</v>
      </c>
      <c r="AB181" s="93">
        <f t="shared" si="21"/>
        <v>0</v>
      </c>
      <c r="AC181" s="93">
        <f t="shared" si="22"/>
        <v>1</v>
      </c>
      <c r="AD181" s="93">
        <f t="shared" si="23"/>
        <v>1</v>
      </c>
      <c r="AE181" s="93">
        <f t="shared" si="24"/>
        <v>0</v>
      </c>
      <c r="AF181" s="93">
        <f t="shared" si="25"/>
        <v>0</v>
      </c>
      <c r="AG181" s="93">
        <f t="shared" si="26"/>
        <v>1</v>
      </c>
      <c r="AH181" s="93">
        <f t="shared" si="27"/>
        <v>0</v>
      </c>
      <c r="AI181" s="93">
        <f t="shared" si="28"/>
        <v>1</v>
      </c>
      <c r="AJ181" s="93">
        <f t="shared" si="29"/>
        <v>1</v>
      </c>
      <c r="AK181" s="93">
        <f t="shared" si="30"/>
        <v>1</v>
      </c>
      <c r="AL181" s="93">
        <f t="shared" si="31"/>
        <v>9</v>
      </c>
      <c r="AM181" s="93">
        <f t="shared" si="32"/>
        <v>1</v>
      </c>
      <c r="AN181" s="93">
        <f t="shared" si="33"/>
        <v>9</v>
      </c>
      <c r="AO181" s="93">
        <f t="shared" si="34"/>
        <v>0</v>
      </c>
    </row>
    <row r="182" spans="1:41" ht="12.75" customHeight="1" x14ac:dyDescent="0.25">
      <c r="A182" s="89">
        <v>2019</v>
      </c>
      <c r="B182" s="89">
        <v>1181819</v>
      </c>
      <c r="C182" s="89" t="s">
        <v>810</v>
      </c>
      <c r="D182" s="89" t="s">
        <v>829</v>
      </c>
      <c r="E182" s="89" t="s">
        <v>1176</v>
      </c>
      <c r="F182" s="89" t="s">
        <v>1177</v>
      </c>
      <c r="G182" s="93">
        <f t="shared" si="0"/>
        <v>8</v>
      </c>
      <c r="H182" s="93">
        <f t="shared" si="1"/>
        <v>1</v>
      </c>
      <c r="I182" s="93">
        <f t="shared" si="2"/>
        <v>0</v>
      </c>
      <c r="J182" s="93">
        <f t="shared" si="3"/>
        <v>0</v>
      </c>
      <c r="K182" s="93">
        <f t="shared" si="4"/>
        <v>0</v>
      </c>
      <c r="L182" s="93">
        <f t="shared" si="5"/>
        <v>0</v>
      </c>
      <c r="M182" s="93">
        <f t="shared" si="6"/>
        <v>1</v>
      </c>
      <c r="N182" s="93">
        <f t="shared" si="7"/>
        <v>0</v>
      </c>
      <c r="O182" s="93">
        <f t="shared" si="8"/>
        <v>0</v>
      </c>
      <c r="P182" s="93">
        <f t="shared" si="9"/>
        <v>1</v>
      </c>
      <c r="Q182" s="93">
        <f t="shared" si="10"/>
        <v>1</v>
      </c>
      <c r="R182" s="93">
        <f t="shared" si="11"/>
        <v>0</v>
      </c>
      <c r="S182" s="93">
        <f t="shared" si="12"/>
        <v>1</v>
      </c>
      <c r="T182" s="93">
        <f t="shared" si="13"/>
        <v>1</v>
      </c>
      <c r="U182" s="93">
        <f t="shared" si="14"/>
        <v>0</v>
      </c>
      <c r="V182" s="93">
        <f t="shared" si="15"/>
        <v>0</v>
      </c>
      <c r="W182" s="93">
        <f t="shared" si="16"/>
        <v>0</v>
      </c>
      <c r="X182" s="93">
        <f t="shared" si="17"/>
        <v>1</v>
      </c>
      <c r="Y182" s="93">
        <f t="shared" si="18"/>
        <v>1</v>
      </c>
      <c r="Z182" s="93">
        <f t="shared" si="19"/>
        <v>1</v>
      </c>
      <c r="AA182" s="93">
        <f t="shared" si="20"/>
        <v>1</v>
      </c>
      <c r="AB182" s="93">
        <f t="shared" si="21"/>
        <v>1</v>
      </c>
      <c r="AC182" s="93">
        <f t="shared" si="22"/>
        <v>1</v>
      </c>
      <c r="AD182" s="93">
        <f t="shared" si="23"/>
        <v>1</v>
      </c>
      <c r="AE182" s="93">
        <f t="shared" si="24"/>
        <v>0</v>
      </c>
      <c r="AF182" s="93">
        <f t="shared" si="25"/>
        <v>0</v>
      </c>
      <c r="AG182" s="93">
        <f t="shared" si="26"/>
        <v>1</v>
      </c>
      <c r="AH182" s="93">
        <f t="shared" si="27"/>
        <v>1</v>
      </c>
      <c r="AI182" s="93">
        <f t="shared" si="28"/>
        <v>0</v>
      </c>
      <c r="AJ182" s="93">
        <f t="shared" si="29"/>
        <v>1</v>
      </c>
      <c r="AK182" s="93">
        <f t="shared" si="30"/>
        <v>0</v>
      </c>
      <c r="AL182" s="93">
        <f t="shared" si="31"/>
        <v>9</v>
      </c>
      <c r="AM182" s="93">
        <f t="shared" si="32"/>
        <v>0</v>
      </c>
      <c r="AN182" s="93">
        <f t="shared" si="33"/>
        <v>9</v>
      </c>
      <c r="AO182" s="93">
        <f t="shared" si="34"/>
        <v>1</v>
      </c>
    </row>
    <row r="183" spans="1:41" ht="12.75" customHeight="1" x14ac:dyDescent="0.25">
      <c r="A183" s="89">
        <v>2019</v>
      </c>
      <c r="B183" s="89">
        <v>1181819</v>
      </c>
      <c r="C183" s="89" t="s">
        <v>810</v>
      </c>
      <c r="D183" s="89" t="s">
        <v>829</v>
      </c>
      <c r="E183" s="89" t="s">
        <v>1178</v>
      </c>
      <c r="F183" s="89" t="s">
        <v>1179</v>
      </c>
      <c r="G183" s="93">
        <f t="shared" si="0"/>
        <v>8</v>
      </c>
      <c r="H183" s="93">
        <f t="shared" si="1"/>
        <v>0</v>
      </c>
      <c r="I183" s="93">
        <f t="shared" si="2"/>
        <v>1</v>
      </c>
      <c r="J183" s="93">
        <f t="shared" si="3"/>
        <v>1</v>
      </c>
      <c r="K183" s="93">
        <f t="shared" si="4"/>
        <v>0</v>
      </c>
      <c r="L183" s="93">
        <f t="shared" si="5"/>
        <v>0</v>
      </c>
      <c r="M183" s="93">
        <f t="shared" si="6"/>
        <v>1</v>
      </c>
      <c r="N183" s="93">
        <f t="shared" si="7"/>
        <v>0</v>
      </c>
      <c r="O183" s="93">
        <f t="shared" si="8"/>
        <v>0</v>
      </c>
      <c r="P183" s="93">
        <f t="shared" si="9"/>
        <v>1</v>
      </c>
      <c r="Q183" s="93">
        <f t="shared" si="10"/>
        <v>1</v>
      </c>
      <c r="R183" s="93">
        <f t="shared" si="11"/>
        <v>0</v>
      </c>
      <c r="S183" s="93">
        <f t="shared" si="12"/>
        <v>1</v>
      </c>
      <c r="T183" s="93">
        <f t="shared" si="13"/>
        <v>1</v>
      </c>
      <c r="U183" s="93">
        <f t="shared" si="14"/>
        <v>0</v>
      </c>
      <c r="V183" s="93">
        <f t="shared" si="15"/>
        <v>0</v>
      </c>
      <c r="W183" s="93">
        <f t="shared" si="16"/>
        <v>0</v>
      </c>
      <c r="X183" s="93">
        <f t="shared" si="17"/>
        <v>0</v>
      </c>
      <c r="Y183" s="93">
        <f t="shared" si="18"/>
        <v>1</v>
      </c>
      <c r="Z183" s="93">
        <f t="shared" si="19"/>
        <v>1</v>
      </c>
      <c r="AA183" s="93">
        <f t="shared" si="20"/>
        <v>1</v>
      </c>
      <c r="AB183" s="93">
        <f t="shared" si="21"/>
        <v>0</v>
      </c>
      <c r="AC183" s="93">
        <f t="shared" si="22"/>
        <v>1</v>
      </c>
      <c r="AD183" s="93">
        <f t="shared" si="23"/>
        <v>0</v>
      </c>
      <c r="AE183" s="93">
        <f t="shared" si="24"/>
        <v>1</v>
      </c>
      <c r="AF183" s="93">
        <f t="shared" si="25"/>
        <v>1</v>
      </c>
      <c r="AG183" s="93">
        <f t="shared" si="26"/>
        <v>1</v>
      </c>
      <c r="AH183" s="93">
        <f t="shared" si="27"/>
        <v>1</v>
      </c>
      <c r="AI183" s="93">
        <f t="shared" si="28"/>
        <v>1</v>
      </c>
      <c r="AJ183" s="93">
        <f t="shared" si="29"/>
        <v>0</v>
      </c>
      <c r="AK183" s="93">
        <f t="shared" si="30"/>
        <v>1</v>
      </c>
      <c r="AL183" s="93">
        <f t="shared" si="31"/>
        <v>9</v>
      </c>
      <c r="AM183" s="93">
        <f t="shared" si="32"/>
        <v>0</v>
      </c>
      <c r="AN183" s="93">
        <f t="shared" si="33"/>
        <v>9</v>
      </c>
      <c r="AO183" s="93">
        <f t="shared" si="34"/>
        <v>0</v>
      </c>
    </row>
    <row r="184" spans="1:41" ht="12.75" customHeight="1" x14ac:dyDescent="0.25">
      <c r="A184" s="89">
        <v>2019</v>
      </c>
      <c r="B184" s="89">
        <v>121880</v>
      </c>
      <c r="C184" s="89" t="s">
        <v>810</v>
      </c>
      <c r="D184" s="89" t="s">
        <v>814</v>
      </c>
      <c r="E184" s="89" t="s">
        <v>1124</v>
      </c>
      <c r="F184" s="89" t="s">
        <v>1180</v>
      </c>
      <c r="G184" s="93">
        <f t="shared" si="0"/>
        <v>8</v>
      </c>
      <c r="H184" s="93">
        <f t="shared" si="1"/>
        <v>1</v>
      </c>
      <c r="I184" s="93">
        <f t="shared" si="2"/>
        <v>1</v>
      </c>
      <c r="J184" s="93">
        <f t="shared" si="3"/>
        <v>1</v>
      </c>
      <c r="K184" s="93">
        <f t="shared" si="4"/>
        <v>0</v>
      </c>
      <c r="L184" s="93">
        <f t="shared" si="5"/>
        <v>1</v>
      </c>
      <c r="M184" s="93">
        <f t="shared" si="6"/>
        <v>1</v>
      </c>
      <c r="N184" s="93">
        <f t="shared" si="7"/>
        <v>1</v>
      </c>
      <c r="O184" s="93">
        <f t="shared" si="8"/>
        <v>0</v>
      </c>
      <c r="P184" s="93">
        <f t="shared" si="9"/>
        <v>9</v>
      </c>
      <c r="Q184" s="93">
        <f t="shared" si="10"/>
        <v>0</v>
      </c>
      <c r="R184" s="93">
        <f t="shared" si="11"/>
        <v>1</v>
      </c>
      <c r="S184" s="93">
        <f t="shared" si="12"/>
        <v>9</v>
      </c>
      <c r="T184" s="93">
        <f t="shared" si="13"/>
        <v>0</v>
      </c>
      <c r="U184" s="93">
        <f t="shared" si="14"/>
        <v>0</v>
      </c>
      <c r="V184" s="93">
        <f t="shared" si="15"/>
        <v>9</v>
      </c>
      <c r="W184" s="93">
        <f t="shared" si="16"/>
        <v>1</v>
      </c>
      <c r="X184" s="93">
        <f t="shared" si="17"/>
        <v>1</v>
      </c>
      <c r="Y184" s="93">
        <f t="shared" si="18"/>
        <v>0</v>
      </c>
      <c r="Z184" s="93">
        <f t="shared" si="19"/>
        <v>1</v>
      </c>
      <c r="AA184" s="93">
        <f t="shared" si="20"/>
        <v>1</v>
      </c>
      <c r="AB184" s="93">
        <f t="shared" si="21"/>
        <v>1</v>
      </c>
      <c r="AC184" s="93">
        <f t="shared" si="22"/>
        <v>1</v>
      </c>
      <c r="AD184" s="93">
        <f t="shared" si="23"/>
        <v>1</v>
      </c>
      <c r="AE184" s="93">
        <f t="shared" si="24"/>
        <v>0</v>
      </c>
      <c r="AF184" s="93">
        <f t="shared" si="25"/>
        <v>0</v>
      </c>
      <c r="AG184" s="93">
        <f t="shared" si="26"/>
        <v>1</v>
      </c>
      <c r="AH184" s="93">
        <f t="shared" si="27"/>
        <v>1</v>
      </c>
      <c r="AI184" s="93">
        <f t="shared" si="28"/>
        <v>1</v>
      </c>
      <c r="AJ184" s="93">
        <f t="shared" si="29"/>
        <v>1</v>
      </c>
      <c r="AK184" s="93">
        <f t="shared" si="30"/>
        <v>0</v>
      </c>
      <c r="AL184" s="93">
        <f t="shared" si="31"/>
        <v>9</v>
      </c>
      <c r="AM184" s="93">
        <f t="shared" si="32"/>
        <v>1</v>
      </c>
      <c r="AN184" s="93">
        <f t="shared" si="33"/>
        <v>0</v>
      </c>
      <c r="AO184" s="93">
        <f t="shared" si="34"/>
        <v>1</v>
      </c>
    </row>
    <row r="185" spans="1:41" ht="12.75" customHeight="1" x14ac:dyDescent="0.25">
      <c r="A185" s="89">
        <v>2019</v>
      </c>
      <c r="B185" s="89">
        <v>121884</v>
      </c>
      <c r="C185" s="89" t="s">
        <v>810</v>
      </c>
      <c r="D185" s="89" t="s">
        <v>851</v>
      </c>
      <c r="E185" s="89" t="s">
        <v>1181</v>
      </c>
      <c r="F185" s="89" t="s">
        <v>1182</v>
      </c>
      <c r="G185" s="93">
        <f t="shared" si="0"/>
        <v>8</v>
      </c>
      <c r="H185" s="93">
        <f t="shared" si="1"/>
        <v>1</v>
      </c>
      <c r="I185" s="93">
        <f t="shared" si="2"/>
        <v>1</v>
      </c>
      <c r="J185" s="93">
        <f t="shared" si="3"/>
        <v>1</v>
      </c>
      <c r="K185" s="93">
        <f t="shared" si="4"/>
        <v>0</v>
      </c>
      <c r="L185" s="93">
        <f t="shared" si="5"/>
        <v>1</v>
      </c>
      <c r="M185" s="93">
        <f t="shared" si="6"/>
        <v>1</v>
      </c>
      <c r="N185" s="93">
        <f t="shared" si="7"/>
        <v>0</v>
      </c>
      <c r="O185" s="93">
        <f t="shared" si="8"/>
        <v>0</v>
      </c>
      <c r="P185" s="93">
        <f t="shared" si="9"/>
        <v>0</v>
      </c>
      <c r="Q185" s="93">
        <f t="shared" si="10"/>
        <v>0</v>
      </c>
      <c r="R185" s="93">
        <f t="shared" si="11"/>
        <v>0</v>
      </c>
      <c r="S185" s="93">
        <f t="shared" si="12"/>
        <v>1</v>
      </c>
      <c r="T185" s="93">
        <f t="shared" si="13"/>
        <v>0</v>
      </c>
      <c r="U185" s="93">
        <f t="shared" si="14"/>
        <v>1</v>
      </c>
      <c r="V185" s="93">
        <f t="shared" si="15"/>
        <v>1</v>
      </c>
      <c r="W185" s="93">
        <f t="shared" si="16"/>
        <v>1</v>
      </c>
      <c r="X185" s="93">
        <f t="shared" si="17"/>
        <v>1</v>
      </c>
      <c r="Y185" s="93">
        <f t="shared" si="18"/>
        <v>1</v>
      </c>
      <c r="Z185" s="93">
        <f t="shared" si="19"/>
        <v>0</v>
      </c>
      <c r="AA185" s="93">
        <f t="shared" si="20"/>
        <v>1</v>
      </c>
      <c r="AB185" s="93">
        <f t="shared" si="21"/>
        <v>1</v>
      </c>
      <c r="AC185" s="93">
        <f t="shared" si="22"/>
        <v>1</v>
      </c>
      <c r="AD185" s="93">
        <f t="shared" si="23"/>
        <v>8</v>
      </c>
      <c r="AE185" s="93">
        <f t="shared" si="24"/>
        <v>1</v>
      </c>
      <c r="AF185" s="93">
        <f t="shared" si="25"/>
        <v>0</v>
      </c>
      <c r="AG185" s="93">
        <f t="shared" si="26"/>
        <v>0</v>
      </c>
      <c r="AH185" s="93">
        <f t="shared" si="27"/>
        <v>9</v>
      </c>
      <c r="AI185" s="93">
        <f t="shared" si="28"/>
        <v>1</v>
      </c>
      <c r="AJ185" s="93">
        <f t="shared" si="29"/>
        <v>9</v>
      </c>
      <c r="AK185" s="93">
        <f t="shared" si="30"/>
        <v>1</v>
      </c>
      <c r="AL185" s="93">
        <f t="shared" si="31"/>
        <v>0</v>
      </c>
      <c r="AM185" s="93">
        <f t="shared" si="32"/>
        <v>0</v>
      </c>
      <c r="AN185" s="93">
        <f t="shared" si="33"/>
        <v>0</v>
      </c>
      <c r="AO185" s="93">
        <f t="shared" si="34"/>
        <v>9</v>
      </c>
    </row>
    <row r="186" spans="1:41" ht="12.75" customHeight="1" x14ac:dyDescent="0.25">
      <c r="A186" s="89">
        <v>2019</v>
      </c>
      <c r="B186" s="89">
        <v>123569</v>
      </c>
      <c r="C186" s="89" t="s">
        <v>810</v>
      </c>
      <c r="D186" s="89" t="s">
        <v>824</v>
      </c>
      <c r="E186" s="89" t="s">
        <v>1183</v>
      </c>
      <c r="F186" s="89" t="s">
        <v>1184</v>
      </c>
      <c r="G186" s="93">
        <f t="shared" si="0"/>
        <v>8</v>
      </c>
      <c r="H186" s="93">
        <f t="shared" si="1"/>
        <v>1</v>
      </c>
      <c r="I186" s="93">
        <f t="shared" si="2"/>
        <v>0</v>
      </c>
      <c r="J186" s="93">
        <f t="shared" si="3"/>
        <v>1</v>
      </c>
      <c r="K186" s="93">
        <f t="shared" si="4"/>
        <v>0</v>
      </c>
      <c r="L186" s="93">
        <f t="shared" si="5"/>
        <v>0</v>
      </c>
      <c r="M186" s="93">
        <f t="shared" si="6"/>
        <v>1</v>
      </c>
      <c r="N186" s="93">
        <f t="shared" si="7"/>
        <v>1</v>
      </c>
      <c r="O186" s="93">
        <f t="shared" si="8"/>
        <v>8</v>
      </c>
      <c r="P186" s="93">
        <f t="shared" si="9"/>
        <v>1</v>
      </c>
      <c r="Q186" s="93">
        <f t="shared" si="10"/>
        <v>1</v>
      </c>
      <c r="R186" s="93">
        <f t="shared" si="11"/>
        <v>0</v>
      </c>
      <c r="S186" s="93">
        <f t="shared" si="12"/>
        <v>1</v>
      </c>
      <c r="T186" s="93">
        <f t="shared" si="13"/>
        <v>1</v>
      </c>
      <c r="U186" s="93">
        <f t="shared" si="14"/>
        <v>0</v>
      </c>
      <c r="V186" s="93">
        <f t="shared" si="15"/>
        <v>1</v>
      </c>
      <c r="W186" s="93">
        <f t="shared" si="16"/>
        <v>9</v>
      </c>
      <c r="X186" s="93">
        <f t="shared" si="17"/>
        <v>1</v>
      </c>
      <c r="Y186" s="93">
        <f t="shared" si="18"/>
        <v>1</v>
      </c>
      <c r="Z186" s="93">
        <f t="shared" si="19"/>
        <v>1</v>
      </c>
      <c r="AA186" s="93">
        <f t="shared" si="20"/>
        <v>8</v>
      </c>
      <c r="AB186" s="93">
        <f t="shared" si="21"/>
        <v>9</v>
      </c>
      <c r="AC186" s="93">
        <f t="shared" si="22"/>
        <v>1</v>
      </c>
      <c r="AD186" s="93">
        <f t="shared" si="23"/>
        <v>1</v>
      </c>
      <c r="AE186" s="93">
        <f t="shared" si="24"/>
        <v>9</v>
      </c>
      <c r="AF186" s="93">
        <f t="shared" si="25"/>
        <v>0</v>
      </c>
      <c r="AG186" s="93">
        <f t="shared" si="26"/>
        <v>0</v>
      </c>
      <c r="AH186" s="93">
        <f t="shared" si="27"/>
        <v>8</v>
      </c>
      <c r="AI186" s="93">
        <f t="shared" si="28"/>
        <v>1</v>
      </c>
      <c r="AJ186" s="93">
        <f t="shared" si="29"/>
        <v>0</v>
      </c>
      <c r="AK186" s="93">
        <f t="shared" si="30"/>
        <v>1</v>
      </c>
      <c r="AL186" s="93">
        <f t="shared" si="31"/>
        <v>0</v>
      </c>
      <c r="AM186" s="93">
        <f t="shared" si="32"/>
        <v>0</v>
      </c>
      <c r="AN186" s="93">
        <f t="shared" si="33"/>
        <v>9</v>
      </c>
      <c r="AO186" s="93">
        <f t="shared" si="34"/>
        <v>0</v>
      </c>
    </row>
    <row r="187" spans="1:41" ht="12.75" customHeight="1" x14ac:dyDescent="0.25">
      <c r="A187" s="89">
        <v>2019</v>
      </c>
      <c r="B187" s="89">
        <v>1103831</v>
      </c>
      <c r="C187" s="89" t="s">
        <v>810</v>
      </c>
      <c r="D187" s="89" t="s">
        <v>811</v>
      </c>
      <c r="E187" s="89" t="s">
        <v>1185</v>
      </c>
      <c r="F187" s="89" t="s">
        <v>1186</v>
      </c>
      <c r="G187" s="93">
        <f t="shared" si="0"/>
        <v>8</v>
      </c>
      <c r="H187" s="93">
        <f t="shared" si="1"/>
        <v>1</v>
      </c>
      <c r="I187" s="93">
        <f t="shared" si="2"/>
        <v>1</v>
      </c>
      <c r="J187" s="93">
        <f t="shared" si="3"/>
        <v>1</v>
      </c>
      <c r="K187" s="93">
        <f t="shared" si="4"/>
        <v>0</v>
      </c>
      <c r="L187" s="93">
        <f t="shared" si="5"/>
        <v>1</v>
      </c>
      <c r="M187" s="93">
        <f t="shared" si="6"/>
        <v>0</v>
      </c>
      <c r="N187" s="93">
        <f t="shared" si="7"/>
        <v>1</v>
      </c>
      <c r="O187" s="93">
        <f t="shared" si="8"/>
        <v>8</v>
      </c>
      <c r="P187" s="93">
        <f t="shared" si="9"/>
        <v>0</v>
      </c>
      <c r="Q187" s="93">
        <f t="shared" si="10"/>
        <v>0</v>
      </c>
      <c r="R187" s="93">
        <f t="shared" si="11"/>
        <v>8</v>
      </c>
      <c r="S187" s="93">
        <f t="shared" si="12"/>
        <v>1</v>
      </c>
      <c r="T187" s="93">
        <f t="shared" si="13"/>
        <v>1</v>
      </c>
      <c r="U187" s="93">
        <f t="shared" si="14"/>
        <v>0</v>
      </c>
      <c r="V187" s="93">
        <f t="shared" si="15"/>
        <v>0</v>
      </c>
      <c r="W187" s="93">
        <f t="shared" si="16"/>
        <v>0</v>
      </c>
      <c r="X187" s="93">
        <f t="shared" si="17"/>
        <v>1</v>
      </c>
      <c r="Y187" s="93">
        <f t="shared" si="18"/>
        <v>1</v>
      </c>
      <c r="Z187" s="93">
        <f t="shared" si="19"/>
        <v>0</v>
      </c>
      <c r="AA187" s="93">
        <f t="shared" si="20"/>
        <v>1</v>
      </c>
      <c r="AB187" s="93">
        <f t="shared" si="21"/>
        <v>1</v>
      </c>
      <c r="AC187" s="93">
        <f t="shared" si="22"/>
        <v>8</v>
      </c>
      <c r="AD187" s="93">
        <f t="shared" si="23"/>
        <v>9</v>
      </c>
      <c r="AE187" s="93">
        <f t="shared" si="24"/>
        <v>1</v>
      </c>
      <c r="AF187" s="93">
        <f t="shared" si="25"/>
        <v>0</v>
      </c>
      <c r="AG187" s="93">
        <f t="shared" si="26"/>
        <v>0</v>
      </c>
      <c r="AH187" s="93">
        <f t="shared" si="27"/>
        <v>1</v>
      </c>
      <c r="AI187" s="93">
        <f t="shared" si="28"/>
        <v>1</v>
      </c>
      <c r="AJ187" s="93">
        <f t="shared" si="29"/>
        <v>0</v>
      </c>
      <c r="AK187" s="93">
        <f t="shared" si="30"/>
        <v>1</v>
      </c>
      <c r="AL187" s="93">
        <f t="shared" si="31"/>
        <v>1</v>
      </c>
      <c r="AM187" s="93">
        <f t="shared" si="32"/>
        <v>9</v>
      </c>
      <c r="AN187" s="93">
        <f t="shared" si="33"/>
        <v>1</v>
      </c>
      <c r="AO187" s="93">
        <f t="shared" si="34"/>
        <v>0</v>
      </c>
    </row>
    <row r="188" spans="1:41" ht="12.75" customHeight="1" x14ac:dyDescent="0.25">
      <c r="A188" s="89">
        <v>2019</v>
      </c>
      <c r="B188" s="89">
        <v>1103831</v>
      </c>
      <c r="C188" s="89" t="s">
        <v>810</v>
      </c>
      <c r="D188" s="89" t="s">
        <v>811</v>
      </c>
      <c r="E188" s="89" t="s">
        <v>1187</v>
      </c>
      <c r="F188" s="89" t="s">
        <v>1188</v>
      </c>
      <c r="G188" s="93">
        <f t="shared" si="0"/>
        <v>8</v>
      </c>
      <c r="H188" s="93">
        <f t="shared" si="1"/>
        <v>1</v>
      </c>
      <c r="I188" s="93">
        <f t="shared" si="2"/>
        <v>1</v>
      </c>
      <c r="J188" s="93">
        <f t="shared" si="3"/>
        <v>0</v>
      </c>
      <c r="K188" s="93">
        <f t="shared" si="4"/>
        <v>0</v>
      </c>
      <c r="L188" s="93">
        <f t="shared" si="5"/>
        <v>0</v>
      </c>
      <c r="M188" s="93">
        <f t="shared" si="6"/>
        <v>0</v>
      </c>
      <c r="N188" s="93">
        <f t="shared" si="7"/>
        <v>0</v>
      </c>
      <c r="O188" s="93">
        <f t="shared" si="8"/>
        <v>8</v>
      </c>
      <c r="P188" s="93">
        <f t="shared" si="9"/>
        <v>0</v>
      </c>
      <c r="Q188" s="93">
        <f t="shared" si="10"/>
        <v>0</v>
      </c>
      <c r="R188" s="93">
        <f t="shared" si="11"/>
        <v>8</v>
      </c>
      <c r="S188" s="93">
        <f t="shared" si="12"/>
        <v>0</v>
      </c>
      <c r="T188" s="93">
        <f t="shared" si="13"/>
        <v>1</v>
      </c>
      <c r="U188" s="93">
        <f t="shared" si="14"/>
        <v>1</v>
      </c>
      <c r="V188" s="93">
        <f t="shared" si="15"/>
        <v>0</v>
      </c>
      <c r="W188" s="93">
        <f t="shared" si="16"/>
        <v>1</v>
      </c>
      <c r="X188" s="93">
        <f t="shared" si="17"/>
        <v>1</v>
      </c>
      <c r="Y188" s="93">
        <f t="shared" si="18"/>
        <v>1</v>
      </c>
      <c r="Z188" s="93">
        <f t="shared" si="19"/>
        <v>0</v>
      </c>
      <c r="AA188" s="93">
        <f t="shared" si="20"/>
        <v>0</v>
      </c>
      <c r="AB188" s="93">
        <f t="shared" si="21"/>
        <v>1</v>
      </c>
      <c r="AC188" s="93">
        <f t="shared" si="22"/>
        <v>8</v>
      </c>
      <c r="AD188" s="93">
        <f t="shared" si="23"/>
        <v>9</v>
      </c>
      <c r="AE188" s="93">
        <f t="shared" si="24"/>
        <v>1</v>
      </c>
      <c r="AF188" s="93">
        <f t="shared" si="25"/>
        <v>1</v>
      </c>
      <c r="AG188" s="93">
        <f t="shared" si="26"/>
        <v>1</v>
      </c>
      <c r="AH188" s="93">
        <f t="shared" si="27"/>
        <v>1</v>
      </c>
      <c r="AI188" s="93">
        <f t="shared" si="28"/>
        <v>1</v>
      </c>
      <c r="AJ188" s="93">
        <f t="shared" si="29"/>
        <v>0</v>
      </c>
      <c r="AK188" s="93">
        <f t="shared" si="30"/>
        <v>1</v>
      </c>
      <c r="AL188" s="93">
        <f t="shared" si="31"/>
        <v>0</v>
      </c>
      <c r="AM188" s="93">
        <f t="shared" si="32"/>
        <v>9</v>
      </c>
      <c r="AN188" s="93">
        <f t="shared" si="33"/>
        <v>0</v>
      </c>
      <c r="AO188" s="93">
        <f t="shared" si="34"/>
        <v>0</v>
      </c>
    </row>
    <row r="189" spans="1:41" ht="12.75" customHeight="1" x14ac:dyDescent="0.25">
      <c r="A189" s="89">
        <v>2019</v>
      </c>
      <c r="B189" s="89">
        <v>121884</v>
      </c>
      <c r="C189" s="89" t="s">
        <v>810</v>
      </c>
      <c r="D189" s="89" t="s">
        <v>851</v>
      </c>
      <c r="E189" s="89" t="s">
        <v>1189</v>
      </c>
      <c r="F189" s="89" t="s">
        <v>1190</v>
      </c>
      <c r="G189" s="93">
        <f t="shared" si="0"/>
        <v>8</v>
      </c>
      <c r="H189" s="93">
        <f t="shared" si="1"/>
        <v>1</v>
      </c>
      <c r="I189" s="93">
        <f t="shared" si="2"/>
        <v>0</v>
      </c>
      <c r="J189" s="93">
        <f t="shared" si="3"/>
        <v>0</v>
      </c>
      <c r="K189" s="93">
        <f t="shared" si="4"/>
        <v>0</v>
      </c>
      <c r="L189" s="93">
        <f t="shared" si="5"/>
        <v>0</v>
      </c>
      <c r="M189" s="93">
        <f t="shared" si="6"/>
        <v>1</v>
      </c>
      <c r="N189" s="93">
        <f t="shared" si="7"/>
        <v>0</v>
      </c>
      <c r="O189" s="93">
        <f t="shared" si="8"/>
        <v>1</v>
      </c>
      <c r="P189" s="93">
        <f t="shared" si="9"/>
        <v>1</v>
      </c>
      <c r="Q189" s="93">
        <f t="shared" si="10"/>
        <v>1</v>
      </c>
      <c r="R189" s="93">
        <f t="shared" si="11"/>
        <v>0</v>
      </c>
      <c r="S189" s="93">
        <f t="shared" si="12"/>
        <v>0</v>
      </c>
      <c r="T189" s="93">
        <f t="shared" si="13"/>
        <v>1</v>
      </c>
      <c r="U189" s="93">
        <f t="shared" si="14"/>
        <v>1</v>
      </c>
      <c r="V189" s="93">
        <f t="shared" si="15"/>
        <v>1</v>
      </c>
      <c r="W189" s="93">
        <f t="shared" si="16"/>
        <v>0</v>
      </c>
      <c r="X189" s="93">
        <f t="shared" si="17"/>
        <v>0</v>
      </c>
      <c r="Y189" s="93">
        <f t="shared" si="18"/>
        <v>1</v>
      </c>
      <c r="Z189" s="93">
        <f t="shared" si="19"/>
        <v>1</v>
      </c>
      <c r="AA189" s="93">
        <f t="shared" si="20"/>
        <v>1</v>
      </c>
      <c r="AB189" s="93">
        <f t="shared" si="21"/>
        <v>0</v>
      </c>
      <c r="AC189" s="93">
        <f t="shared" si="22"/>
        <v>1</v>
      </c>
      <c r="AD189" s="93">
        <f t="shared" si="23"/>
        <v>8</v>
      </c>
      <c r="AE189" s="93">
        <f t="shared" si="24"/>
        <v>0</v>
      </c>
      <c r="AF189" s="93">
        <f t="shared" si="25"/>
        <v>1</v>
      </c>
      <c r="AG189" s="93">
        <f t="shared" si="26"/>
        <v>1</v>
      </c>
      <c r="AH189" s="93">
        <f t="shared" si="27"/>
        <v>9</v>
      </c>
      <c r="AI189" s="93">
        <f t="shared" si="28"/>
        <v>0</v>
      </c>
      <c r="AJ189" s="93">
        <f t="shared" si="29"/>
        <v>9</v>
      </c>
      <c r="AK189" s="93">
        <f t="shared" si="30"/>
        <v>1</v>
      </c>
      <c r="AL189" s="93">
        <f t="shared" si="31"/>
        <v>0</v>
      </c>
      <c r="AM189" s="93">
        <f t="shared" si="32"/>
        <v>1</v>
      </c>
      <c r="AN189" s="93">
        <f t="shared" si="33"/>
        <v>0</v>
      </c>
      <c r="AO189" s="93">
        <f t="shared" si="34"/>
        <v>9</v>
      </c>
    </row>
    <row r="190" spans="1:41" ht="12.75" customHeight="1" x14ac:dyDescent="0.25">
      <c r="A190" s="89">
        <v>2019</v>
      </c>
      <c r="B190" s="89">
        <v>1117583</v>
      </c>
      <c r="C190" s="89" t="s">
        <v>810</v>
      </c>
      <c r="D190" s="89" t="s">
        <v>811</v>
      </c>
      <c r="E190" s="89" t="s">
        <v>1191</v>
      </c>
      <c r="F190" s="89" t="s">
        <v>1192</v>
      </c>
      <c r="G190" s="93">
        <f t="shared" si="0"/>
        <v>8</v>
      </c>
      <c r="H190" s="93">
        <f t="shared" si="1"/>
        <v>1</v>
      </c>
      <c r="I190" s="93">
        <f t="shared" si="2"/>
        <v>1</v>
      </c>
      <c r="J190" s="93">
        <f t="shared" si="3"/>
        <v>1</v>
      </c>
      <c r="K190" s="93">
        <f t="shared" si="4"/>
        <v>1</v>
      </c>
      <c r="L190" s="93">
        <f t="shared" si="5"/>
        <v>0</v>
      </c>
      <c r="M190" s="93">
        <f t="shared" si="6"/>
        <v>0</v>
      </c>
      <c r="N190" s="93">
        <f t="shared" si="7"/>
        <v>0</v>
      </c>
      <c r="O190" s="93">
        <f t="shared" si="8"/>
        <v>8</v>
      </c>
      <c r="P190" s="93">
        <f t="shared" si="9"/>
        <v>0</v>
      </c>
      <c r="Q190" s="93">
        <f t="shared" si="10"/>
        <v>1</v>
      </c>
      <c r="R190" s="93">
        <f t="shared" si="11"/>
        <v>8</v>
      </c>
      <c r="S190" s="93">
        <f t="shared" si="12"/>
        <v>0</v>
      </c>
      <c r="T190" s="93">
        <f t="shared" si="13"/>
        <v>0</v>
      </c>
      <c r="U190" s="93">
        <f t="shared" si="14"/>
        <v>0</v>
      </c>
      <c r="V190" s="93">
        <f t="shared" si="15"/>
        <v>1</v>
      </c>
      <c r="W190" s="93">
        <f t="shared" si="16"/>
        <v>1</v>
      </c>
      <c r="X190" s="93">
        <f t="shared" si="17"/>
        <v>1</v>
      </c>
      <c r="Y190" s="93">
        <f t="shared" si="18"/>
        <v>0</v>
      </c>
      <c r="Z190" s="93">
        <f t="shared" si="19"/>
        <v>0</v>
      </c>
      <c r="AA190" s="93">
        <f t="shared" si="20"/>
        <v>0</v>
      </c>
      <c r="AB190" s="93">
        <f t="shared" si="21"/>
        <v>1</v>
      </c>
      <c r="AC190" s="93">
        <f t="shared" si="22"/>
        <v>8</v>
      </c>
      <c r="AD190" s="93">
        <f t="shared" si="23"/>
        <v>9</v>
      </c>
      <c r="AE190" s="93">
        <f t="shared" si="24"/>
        <v>1</v>
      </c>
      <c r="AF190" s="93">
        <f t="shared" si="25"/>
        <v>0</v>
      </c>
      <c r="AG190" s="93">
        <f t="shared" si="26"/>
        <v>1</v>
      </c>
      <c r="AH190" s="93">
        <f t="shared" si="27"/>
        <v>1</v>
      </c>
      <c r="AI190" s="93">
        <f t="shared" si="28"/>
        <v>1</v>
      </c>
      <c r="AJ190" s="93">
        <f t="shared" si="29"/>
        <v>0</v>
      </c>
      <c r="AK190" s="93">
        <f t="shared" si="30"/>
        <v>1</v>
      </c>
      <c r="AL190" s="93">
        <f t="shared" si="31"/>
        <v>1</v>
      </c>
      <c r="AM190" s="93">
        <f t="shared" si="32"/>
        <v>9</v>
      </c>
      <c r="AN190" s="93">
        <f t="shared" si="33"/>
        <v>0</v>
      </c>
      <c r="AO190" s="93">
        <f t="shared" si="34"/>
        <v>0</v>
      </c>
    </row>
    <row r="191" spans="1:41" ht="12.75" customHeight="1" x14ac:dyDescent="0.25">
      <c r="A191" s="89">
        <v>2019</v>
      </c>
      <c r="B191" s="89">
        <v>88399</v>
      </c>
      <c r="C191" s="89" t="s">
        <v>810</v>
      </c>
      <c r="D191" s="89" t="s">
        <v>820</v>
      </c>
      <c r="E191" s="89" t="s">
        <v>937</v>
      </c>
      <c r="F191" s="89" t="s">
        <v>1193</v>
      </c>
      <c r="G191" s="93">
        <f t="shared" si="0"/>
        <v>8</v>
      </c>
      <c r="H191" s="93">
        <f t="shared" si="1"/>
        <v>1</v>
      </c>
      <c r="I191" s="93">
        <f t="shared" si="2"/>
        <v>1</v>
      </c>
      <c r="J191" s="93">
        <f t="shared" si="3"/>
        <v>1</v>
      </c>
      <c r="K191" s="93">
        <f t="shared" si="4"/>
        <v>0</v>
      </c>
      <c r="L191" s="93">
        <f t="shared" si="5"/>
        <v>1</v>
      </c>
      <c r="M191" s="93">
        <f t="shared" si="6"/>
        <v>1</v>
      </c>
      <c r="N191" s="93">
        <f t="shared" si="7"/>
        <v>1</v>
      </c>
      <c r="O191" s="93">
        <f t="shared" si="8"/>
        <v>8</v>
      </c>
      <c r="P191" s="93">
        <f t="shared" si="9"/>
        <v>1</v>
      </c>
      <c r="Q191" s="93">
        <f t="shared" si="10"/>
        <v>9</v>
      </c>
      <c r="R191" s="93">
        <f t="shared" si="11"/>
        <v>1</v>
      </c>
      <c r="S191" s="93">
        <f t="shared" si="12"/>
        <v>1</v>
      </c>
      <c r="T191" s="93">
        <f t="shared" si="13"/>
        <v>1</v>
      </c>
      <c r="U191" s="93">
        <f t="shared" si="14"/>
        <v>0</v>
      </c>
      <c r="V191" s="93">
        <f t="shared" si="15"/>
        <v>9</v>
      </c>
      <c r="W191" s="93">
        <f t="shared" si="16"/>
        <v>1</v>
      </c>
      <c r="X191" s="93">
        <f t="shared" si="17"/>
        <v>1</v>
      </c>
      <c r="Y191" s="93">
        <f t="shared" si="18"/>
        <v>1</v>
      </c>
      <c r="Z191" s="93">
        <f t="shared" si="19"/>
        <v>0</v>
      </c>
      <c r="AA191" s="93">
        <f t="shared" si="20"/>
        <v>1</v>
      </c>
      <c r="AB191" s="93">
        <f t="shared" si="21"/>
        <v>8</v>
      </c>
      <c r="AC191" s="93">
        <f t="shared" si="22"/>
        <v>0</v>
      </c>
      <c r="AD191" s="93">
        <f t="shared" si="23"/>
        <v>0</v>
      </c>
      <c r="AE191" s="93">
        <f t="shared" si="24"/>
        <v>8</v>
      </c>
      <c r="AF191" s="93">
        <f t="shared" si="25"/>
        <v>0</v>
      </c>
      <c r="AG191" s="93">
        <f t="shared" si="26"/>
        <v>0</v>
      </c>
      <c r="AH191" s="93">
        <f t="shared" si="27"/>
        <v>8</v>
      </c>
      <c r="AI191" s="93">
        <f t="shared" si="28"/>
        <v>1</v>
      </c>
      <c r="AJ191" s="93">
        <f t="shared" si="29"/>
        <v>0</v>
      </c>
      <c r="AK191" s="93">
        <f t="shared" si="30"/>
        <v>9</v>
      </c>
      <c r="AL191" s="93">
        <f t="shared" si="31"/>
        <v>1</v>
      </c>
      <c r="AM191" s="93">
        <f t="shared" si="32"/>
        <v>8</v>
      </c>
      <c r="AN191" s="93">
        <f t="shared" si="33"/>
        <v>1</v>
      </c>
      <c r="AO191" s="93">
        <f t="shared" si="34"/>
        <v>0</v>
      </c>
    </row>
    <row r="192" spans="1:41" ht="12.75" customHeight="1" x14ac:dyDescent="0.25">
      <c r="A192" s="89">
        <v>2019</v>
      </c>
      <c r="B192" s="89">
        <v>102499</v>
      </c>
      <c r="C192" s="89" t="s">
        <v>810</v>
      </c>
      <c r="D192" s="89" t="s">
        <v>846</v>
      </c>
      <c r="E192" s="89" t="s">
        <v>1194</v>
      </c>
      <c r="F192" s="89" t="s">
        <v>1195</v>
      </c>
      <c r="G192" s="93">
        <f t="shared" si="0"/>
        <v>8</v>
      </c>
      <c r="H192" s="93">
        <f t="shared" si="1"/>
        <v>1</v>
      </c>
      <c r="I192" s="93">
        <f t="shared" si="2"/>
        <v>1</v>
      </c>
      <c r="J192" s="93">
        <f t="shared" si="3"/>
        <v>0</v>
      </c>
      <c r="K192" s="93">
        <f t="shared" si="4"/>
        <v>0</v>
      </c>
      <c r="L192" s="93">
        <f t="shared" si="5"/>
        <v>0</v>
      </c>
      <c r="M192" s="93">
        <f t="shared" si="6"/>
        <v>0</v>
      </c>
      <c r="N192" s="93">
        <f t="shared" si="7"/>
        <v>1</v>
      </c>
      <c r="O192" s="93">
        <f t="shared" si="8"/>
        <v>1</v>
      </c>
      <c r="P192" s="93">
        <f t="shared" si="9"/>
        <v>9</v>
      </c>
      <c r="Q192" s="93">
        <f t="shared" si="10"/>
        <v>0</v>
      </c>
      <c r="R192" s="93">
        <f t="shared" si="11"/>
        <v>0</v>
      </c>
      <c r="S192" s="93">
        <f t="shared" si="12"/>
        <v>0</v>
      </c>
      <c r="T192" s="93">
        <f t="shared" si="13"/>
        <v>9</v>
      </c>
      <c r="U192" s="93">
        <f t="shared" si="14"/>
        <v>1</v>
      </c>
      <c r="V192" s="93">
        <f t="shared" si="15"/>
        <v>0</v>
      </c>
      <c r="W192" s="93">
        <f t="shared" si="16"/>
        <v>0</v>
      </c>
      <c r="X192" s="93">
        <f t="shared" si="17"/>
        <v>1</v>
      </c>
      <c r="Y192" s="93">
        <f t="shared" si="18"/>
        <v>1</v>
      </c>
      <c r="Z192" s="93">
        <f t="shared" si="19"/>
        <v>1</v>
      </c>
      <c r="AA192" s="93">
        <f t="shared" si="20"/>
        <v>1</v>
      </c>
      <c r="AB192" s="93">
        <f t="shared" si="21"/>
        <v>1</v>
      </c>
      <c r="AC192" s="93">
        <f t="shared" si="22"/>
        <v>1</v>
      </c>
      <c r="AD192" s="93">
        <f t="shared" si="23"/>
        <v>9</v>
      </c>
      <c r="AE192" s="93">
        <f t="shared" si="24"/>
        <v>0</v>
      </c>
      <c r="AF192" s="93">
        <f t="shared" si="25"/>
        <v>1</v>
      </c>
      <c r="AG192" s="93">
        <f t="shared" si="26"/>
        <v>0</v>
      </c>
      <c r="AH192" s="93">
        <f t="shared" si="27"/>
        <v>0</v>
      </c>
      <c r="AI192" s="93">
        <f t="shared" si="28"/>
        <v>1</v>
      </c>
      <c r="AJ192" s="93">
        <f t="shared" si="29"/>
        <v>9</v>
      </c>
      <c r="AK192" s="93">
        <f t="shared" si="30"/>
        <v>9</v>
      </c>
      <c r="AL192" s="93">
        <f t="shared" si="31"/>
        <v>0</v>
      </c>
      <c r="AM192" s="93">
        <f t="shared" si="32"/>
        <v>1</v>
      </c>
      <c r="AN192" s="93">
        <f t="shared" si="33"/>
        <v>1</v>
      </c>
      <c r="AO192" s="93">
        <f t="shared" si="34"/>
        <v>8</v>
      </c>
    </row>
    <row r="193" spans="1:41" ht="12.75" customHeight="1" x14ac:dyDescent="0.25">
      <c r="A193" s="89">
        <v>2019</v>
      </c>
      <c r="B193" s="89">
        <v>1103831</v>
      </c>
      <c r="C193" s="89" t="s">
        <v>810</v>
      </c>
      <c r="D193" s="89" t="s">
        <v>811</v>
      </c>
      <c r="E193" s="89" t="s">
        <v>1126</v>
      </c>
      <c r="F193" s="89" t="s">
        <v>1196</v>
      </c>
      <c r="G193" s="93">
        <f t="shared" si="0"/>
        <v>8</v>
      </c>
      <c r="H193" s="93">
        <f t="shared" si="1"/>
        <v>1</v>
      </c>
      <c r="I193" s="93">
        <f t="shared" si="2"/>
        <v>1</v>
      </c>
      <c r="J193" s="93">
        <f t="shared" si="3"/>
        <v>1</v>
      </c>
      <c r="K193" s="93">
        <f t="shared" si="4"/>
        <v>0</v>
      </c>
      <c r="L193" s="93">
        <f t="shared" si="5"/>
        <v>1</v>
      </c>
      <c r="M193" s="93">
        <f t="shared" si="6"/>
        <v>0</v>
      </c>
      <c r="N193" s="93">
        <f t="shared" si="7"/>
        <v>1</v>
      </c>
      <c r="O193" s="93">
        <f t="shared" si="8"/>
        <v>8</v>
      </c>
      <c r="P193" s="93">
        <f t="shared" si="9"/>
        <v>0</v>
      </c>
      <c r="Q193" s="93">
        <f t="shared" si="10"/>
        <v>1</v>
      </c>
      <c r="R193" s="93">
        <f t="shared" si="11"/>
        <v>8</v>
      </c>
      <c r="S193" s="93">
        <f t="shared" si="12"/>
        <v>0</v>
      </c>
      <c r="T193" s="93">
        <f t="shared" si="13"/>
        <v>0</v>
      </c>
      <c r="U193" s="93">
        <f t="shared" si="14"/>
        <v>0</v>
      </c>
      <c r="V193" s="93">
        <f t="shared" si="15"/>
        <v>1</v>
      </c>
      <c r="W193" s="93">
        <f t="shared" si="16"/>
        <v>1</v>
      </c>
      <c r="X193" s="93">
        <f t="shared" si="17"/>
        <v>0</v>
      </c>
      <c r="Y193" s="93">
        <f t="shared" si="18"/>
        <v>0</v>
      </c>
      <c r="Z193" s="93">
        <f t="shared" si="19"/>
        <v>0</v>
      </c>
      <c r="AA193" s="93">
        <f t="shared" si="20"/>
        <v>1</v>
      </c>
      <c r="AB193" s="93">
        <f t="shared" si="21"/>
        <v>1</v>
      </c>
      <c r="AC193" s="93">
        <f t="shared" si="22"/>
        <v>8</v>
      </c>
      <c r="AD193" s="93">
        <f t="shared" si="23"/>
        <v>9</v>
      </c>
      <c r="AE193" s="93">
        <f t="shared" si="24"/>
        <v>1</v>
      </c>
      <c r="AF193" s="93">
        <f t="shared" si="25"/>
        <v>0</v>
      </c>
      <c r="AG193" s="93">
        <f t="shared" si="26"/>
        <v>1</v>
      </c>
      <c r="AH193" s="93">
        <f t="shared" si="27"/>
        <v>0</v>
      </c>
      <c r="AI193" s="93">
        <f t="shared" si="28"/>
        <v>1</v>
      </c>
      <c r="AJ193" s="93">
        <f t="shared" si="29"/>
        <v>0</v>
      </c>
      <c r="AK193" s="93">
        <f t="shared" si="30"/>
        <v>1</v>
      </c>
      <c r="AL193" s="93">
        <f t="shared" si="31"/>
        <v>1</v>
      </c>
      <c r="AM193" s="93">
        <f t="shared" si="32"/>
        <v>9</v>
      </c>
      <c r="AN193" s="93">
        <f t="shared" si="33"/>
        <v>0</v>
      </c>
      <c r="AO193" s="93">
        <f t="shared" si="34"/>
        <v>0</v>
      </c>
    </row>
    <row r="194" spans="1:41" ht="12.75" customHeight="1" x14ac:dyDescent="0.25">
      <c r="A194" s="89">
        <v>2019</v>
      </c>
      <c r="B194" s="89">
        <v>1103831</v>
      </c>
      <c r="C194" s="89" t="s">
        <v>810</v>
      </c>
      <c r="D194" s="89" t="s">
        <v>811</v>
      </c>
      <c r="E194" s="89" t="s">
        <v>1197</v>
      </c>
      <c r="F194" s="89" t="s">
        <v>1198</v>
      </c>
      <c r="G194" s="93">
        <f t="shared" si="0"/>
        <v>8</v>
      </c>
      <c r="H194" s="93">
        <f t="shared" si="1"/>
        <v>1</v>
      </c>
      <c r="I194" s="93">
        <f t="shared" si="2"/>
        <v>1</v>
      </c>
      <c r="J194" s="93">
        <f t="shared" si="3"/>
        <v>0</v>
      </c>
      <c r="K194" s="93">
        <f t="shared" si="4"/>
        <v>0</v>
      </c>
      <c r="L194" s="93">
        <f t="shared" si="5"/>
        <v>1</v>
      </c>
      <c r="M194" s="93">
        <f t="shared" si="6"/>
        <v>0</v>
      </c>
      <c r="N194" s="93">
        <f t="shared" si="7"/>
        <v>1</v>
      </c>
      <c r="O194" s="93">
        <f t="shared" si="8"/>
        <v>8</v>
      </c>
      <c r="P194" s="93">
        <f t="shared" si="9"/>
        <v>0</v>
      </c>
      <c r="Q194" s="93">
        <f t="shared" si="10"/>
        <v>1</v>
      </c>
      <c r="R194" s="93">
        <f t="shared" si="11"/>
        <v>8</v>
      </c>
      <c r="S194" s="93">
        <f t="shared" si="12"/>
        <v>1</v>
      </c>
      <c r="T194" s="93">
        <f t="shared" si="13"/>
        <v>0</v>
      </c>
      <c r="U194" s="93">
        <f t="shared" si="14"/>
        <v>0</v>
      </c>
      <c r="V194" s="93">
        <f t="shared" si="15"/>
        <v>0</v>
      </c>
      <c r="W194" s="93">
        <f t="shared" si="16"/>
        <v>1</v>
      </c>
      <c r="X194" s="93">
        <f t="shared" si="17"/>
        <v>1</v>
      </c>
      <c r="Y194" s="93">
        <f t="shared" si="18"/>
        <v>1</v>
      </c>
      <c r="Z194" s="93">
        <f t="shared" si="19"/>
        <v>0</v>
      </c>
      <c r="AA194" s="93">
        <f t="shared" si="20"/>
        <v>1</v>
      </c>
      <c r="AB194" s="93">
        <f t="shared" si="21"/>
        <v>1</v>
      </c>
      <c r="AC194" s="93">
        <f t="shared" si="22"/>
        <v>8</v>
      </c>
      <c r="AD194" s="93">
        <f t="shared" si="23"/>
        <v>9</v>
      </c>
      <c r="AE194" s="93">
        <f t="shared" si="24"/>
        <v>1</v>
      </c>
      <c r="AF194" s="93">
        <f t="shared" si="25"/>
        <v>0</v>
      </c>
      <c r="AG194" s="93">
        <f t="shared" si="26"/>
        <v>1</v>
      </c>
      <c r="AH194" s="93">
        <f t="shared" si="27"/>
        <v>0</v>
      </c>
      <c r="AI194" s="93">
        <f t="shared" si="28"/>
        <v>1</v>
      </c>
      <c r="AJ194" s="93">
        <f t="shared" si="29"/>
        <v>0</v>
      </c>
      <c r="AK194" s="93">
        <f t="shared" si="30"/>
        <v>1</v>
      </c>
      <c r="AL194" s="93">
        <f t="shared" si="31"/>
        <v>0</v>
      </c>
      <c r="AM194" s="93">
        <f t="shared" si="32"/>
        <v>9</v>
      </c>
      <c r="AN194" s="93">
        <f t="shared" si="33"/>
        <v>0</v>
      </c>
      <c r="AO194" s="93">
        <f t="shared" si="34"/>
        <v>1</v>
      </c>
    </row>
    <row r="195" spans="1:41" ht="12.75" customHeight="1" x14ac:dyDescent="0.25">
      <c r="A195" s="89">
        <v>2019</v>
      </c>
      <c r="B195" s="89">
        <v>102499</v>
      </c>
      <c r="C195" s="89" t="s">
        <v>810</v>
      </c>
      <c r="D195" s="89" t="s">
        <v>846</v>
      </c>
      <c r="E195" s="89" t="s">
        <v>1199</v>
      </c>
      <c r="F195" s="89" t="s">
        <v>1200</v>
      </c>
      <c r="G195" s="93">
        <f t="shared" si="0"/>
        <v>8</v>
      </c>
      <c r="H195" s="93">
        <f t="shared" si="1"/>
        <v>1</v>
      </c>
      <c r="I195" s="93">
        <f t="shared" si="2"/>
        <v>0</v>
      </c>
      <c r="J195" s="93">
        <f t="shared" si="3"/>
        <v>1</v>
      </c>
      <c r="K195" s="93">
        <f t="shared" si="4"/>
        <v>0</v>
      </c>
      <c r="L195" s="93">
        <f t="shared" si="5"/>
        <v>0</v>
      </c>
      <c r="M195" s="93">
        <f t="shared" si="6"/>
        <v>0</v>
      </c>
      <c r="N195" s="93">
        <f t="shared" si="7"/>
        <v>1</v>
      </c>
      <c r="O195" s="93">
        <f t="shared" si="8"/>
        <v>1</v>
      </c>
      <c r="P195" s="93">
        <f t="shared" si="9"/>
        <v>9</v>
      </c>
      <c r="Q195" s="93">
        <f t="shared" si="10"/>
        <v>0</v>
      </c>
      <c r="R195" s="93">
        <f t="shared" si="11"/>
        <v>1</v>
      </c>
      <c r="S195" s="93">
        <f t="shared" si="12"/>
        <v>1</v>
      </c>
      <c r="T195" s="93">
        <f t="shared" si="13"/>
        <v>9</v>
      </c>
      <c r="U195" s="93">
        <f t="shared" si="14"/>
        <v>1</v>
      </c>
      <c r="V195" s="93">
        <f t="shared" si="15"/>
        <v>1</v>
      </c>
      <c r="W195" s="93">
        <f t="shared" si="16"/>
        <v>0</v>
      </c>
      <c r="X195" s="93">
        <f t="shared" si="17"/>
        <v>1</v>
      </c>
      <c r="Y195" s="93">
        <f t="shared" si="18"/>
        <v>0</v>
      </c>
      <c r="Z195" s="93">
        <f t="shared" si="19"/>
        <v>1</v>
      </c>
      <c r="AA195" s="93">
        <f t="shared" si="20"/>
        <v>0</v>
      </c>
      <c r="AB195" s="93">
        <f t="shared" si="21"/>
        <v>1</v>
      </c>
      <c r="AC195" s="93">
        <f t="shared" si="22"/>
        <v>1</v>
      </c>
      <c r="AD195" s="93">
        <f t="shared" si="23"/>
        <v>9</v>
      </c>
      <c r="AE195" s="93">
        <f t="shared" si="24"/>
        <v>1</v>
      </c>
      <c r="AF195" s="93">
        <f t="shared" si="25"/>
        <v>0</v>
      </c>
      <c r="AG195" s="93">
        <f t="shared" si="26"/>
        <v>0</v>
      </c>
      <c r="AH195" s="93">
        <f t="shared" si="27"/>
        <v>1</v>
      </c>
      <c r="AI195" s="93">
        <f t="shared" si="28"/>
        <v>1</v>
      </c>
      <c r="AJ195" s="93">
        <f t="shared" si="29"/>
        <v>9</v>
      </c>
      <c r="AK195" s="93">
        <f t="shared" si="30"/>
        <v>9</v>
      </c>
      <c r="AL195" s="93">
        <f t="shared" si="31"/>
        <v>1</v>
      </c>
      <c r="AM195" s="93">
        <f t="shared" si="32"/>
        <v>1</v>
      </c>
      <c r="AN195" s="93">
        <f t="shared" si="33"/>
        <v>1</v>
      </c>
      <c r="AO195" s="93">
        <f t="shared" si="34"/>
        <v>8</v>
      </c>
    </row>
    <row r="196" spans="1:41" ht="12.75" customHeight="1" x14ac:dyDescent="0.25">
      <c r="A196" s="89">
        <v>2019</v>
      </c>
      <c r="B196" s="89">
        <v>1181819</v>
      </c>
      <c r="C196" s="89" t="s">
        <v>810</v>
      </c>
      <c r="D196" s="89" t="s">
        <v>829</v>
      </c>
      <c r="E196" s="89" t="s">
        <v>1201</v>
      </c>
      <c r="F196" s="89" t="s">
        <v>1202</v>
      </c>
      <c r="G196" s="93">
        <f t="shared" si="0"/>
        <v>8</v>
      </c>
      <c r="H196" s="93">
        <f t="shared" si="1"/>
        <v>1</v>
      </c>
      <c r="I196" s="93">
        <f t="shared" si="2"/>
        <v>0</v>
      </c>
      <c r="J196" s="93">
        <f t="shared" si="3"/>
        <v>1</v>
      </c>
      <c r="K196" s="93">
        <f t="shared" si="4"/>
        <v>0</v>
      </c>
      <c r="L196" s="93">
        <f t="shared" si="5"/>
        <v>1</v>
      </c>
      <c r="M196" s="93">
        <f t="shared" si="6"/>
        <v>1</v>
      </c>
      <c r="N196" s="93">
        <f t="shared" si="7"/>
        <v>1</v>
      </c>
      <c r="O196" s="93">
        <f t="shared" si="8"/>
        <v>1</v>
      </c>
      <c r="P196" s="93">
        <f t="shared" si="9"/>
        <v>1</v>
      </c>
      <c r="Q196" s="93">
        <f t="shared" si="10"/>
        <v>1</v>
      </c>
      <c r="R196" s="93">
        <f t="shared" si="11"/>
        <v>0</v>
      </c>
      <c r="S196" s="93">
        <f t="shared" si="12"/>
        <v>1</v>
      </c>
      <c r="T196" s="93">
        <f t="shared" si="13"/>
        <v>1</v>
      </c>
      <c r="U196" s="93">
        <f t="shared" si="14"/>
        <v>0</v>
      </c>
      <c r="V196" s="93">
        <f t="shared" si="15"/>
        <v>0</v>
      </c>
      <c r="W196" s="93">
        <f t="shared" si="16"/>
        <v>0</v>
      </c>
      <c r="X196" s="93">
        <f t="shared" si="17"/>
        <v>1</v>
      </c>
      <c r="Y196" s="93">
        <f t="shared" si="18"/>
        <v>1</v>
      </c>
      <c r="Z196" s="93">
        <f t="shared" si="19"/>
        <v>1</v>
      </c>
      <c r="AA196" s="93">
        <f t="shared" si="20"/>
        <v>1</v>
      </c>
      <c r="AB196" s="93">
        <f t="shared" si="21"/>
        <v>1</v>
      </c>
      <c r="AC196" s="93">
        <f t="shared" si="22"/>
        <v>0</v>
      </c>
      <c r="AD196" s="93">
        <f t="shared" si="23"/>
        <v>0</v>
      </c>
      <c r="AE196" s="93">
        <f t="shared" si="24"/>
        <v>0</v>
      </c>
      <c r="AF196" s="93">
        <f t="shared" si="25"/>
        <v>1</v>
      </c>
      <c r="AG196" s="93">
        <f t="shared" si="26"/>
        <v>0</v>
      </c>
      <c r="AH196" s="93">
        <f t="shared" si="27"/>
        <v>0</v>
      </c>
      <c r="AI196" s="93">
        <f t="shared" si="28"/>
        <v>1</v>
      </c>
      <c r="AJ196" s="93">
        <f t="shared" si="29"/>
        <v>0</v>
      </c>
      <c r="AK196" s="93">
        <f t="shared" si="30"/>
        <v>1</v>
      </c>
      <c r="AL196" s="93">
        <f t="shared" si="31"/>
        <v>9</v>
      </c>
      <c r="AM196" s="93">
        <f t="shared" si="32"/>
        <v>0</v>
      </c>
      <c r="AN196" s="93">
        <f t="shared" si="33"/>
        <v>9</v>
      </c>
      <c r="AO196" s="93">
        <f t="shared" si="34"/>
        <v>0</v>
      </c>
    </row>
    <row r="197" spans="1:41" ht="12.75" customHeight="1" x14ac:dyDescent="0.25">
      <c r="A197" s="89">
        <v>2019</v>
      </c>
      <c r="B197" s="89">
        <v>1319229</v>
      </c>
      <c r="C197" s="89" t="s">
        <v>810</v>
      </c>
      <c r="D197" s="89" t="s">
        <v>824</v>
      </c>
      <c r="E197" s="89" t="s">
        <v>1203</v>
      </c>
      <c r="F197" s="89" t="s">
        <v>1204</v>
      </c>
      <c r="G197" s="93">
        <f t="shared" si="0"/>
        <v>8</v>
      </c>
      <c r="H197" s="93">
        <f t="shared" si="1"/>
        <v>1</v>
      </c>
      <c r="I197" s="93">
        <f t="shared" si="2"/>
        <v>1</v>
      </c>
      <c r="J197" s="93">
        <f t="shared" si="3"/>
        <v>1</v>
      </c>
      <c r="K197" s="93">
        <f t="shared" si="4"/>
        <v>0</v>
      </c>
      <c r="L197" s="93">
        <f t="shared" si="5"/>
        <v>1</v>
      </c>
      <c r="M197" s="93">
        <f t="shared" si="6"/>
        <v>0</v>
      </c>
      <c r="N197" s="93">
        <f t="shared" si="7"/>
        <v>1</v>
      </c>
      <c r="O197" s="93">
        <f t="shared" si="8"/>
        <v>8</v>
      </c>
      <c r="P197" s="93">
        <f t="shared" si="9"/>
        <v>0</v>
      </c>
      <c r="Q197" s="93">
        <f t="shared" si="10"/>
        <v>0</v>
      </c>
      <c r="R197" s="93">
        <f t="shared" si="11"/>
        <v>1</v>
      </c>
      <c r="S197" s="93">
        <f t="shared" si="12"/>
        <v>0</v>
      </c>
      <c r="T197" s="93">
        <f t="shared" si="13"/>
        <v>0</v>
      </c>
      <c r="U197" s="93">
        <f t="shared" si="14"/>
        <v>1</v>
      </c>
      <c r="V197" s="93">
        <f t="shared" si="15"/>
        <v>0</v>
      </c>
      <c r="W197" s="93">
        <f t="shared" si="16"/>
        <v>9</v>
      </c>
      <c r="X197" s="93">
        <f t="shared" si="17"/>
        <v>0</v>
      </c>
      <c r="Y197" s="93">
        <f t="shared" si="18"/>
        <v>1</v>
      </c>
      <c r="Z197" s="93">
        <f t="shared" si="19"/>
        <v>0</v>
      </c>
      <c r="AA197" s="93">
        <f t="shared" si="20"/>
        <v>8</v>
      </c>
      <c r="AB197" s="93">
        <f t="shared" si="21"/>
        <v>9</v>
      </c>
      <c r="AC197" s="93">
        <f t="shared" si="22"/>
        <v>1</v>
      </c>
      <c r="AD197" s="93">
        <f t="shared" si="23"/>
        <v>0</v>
      </c>
      <c r="AE197" s="93">
        <f t="shared" si="24"/>
        <v>9</v>
      </c>
      <c r="AF197" s="93">
        <f t="shared" si="25"/>
        <v>1</v>
      </c>
      <c r="AG197" s="93">
        <f t="shared" si="26"/>
        <v>1</v>
      </c>
      <c r="AH197" s="93">
        <f t="shared" si="27"/>
        <v>8</v>
      </c>
      <c r="AI197" s="93">
        <f t="shared" si="28"/>
        <v>1</v>
      </c>
      <c r="AJ197" s="93">
        <f t="shared" si="29"/>
        <v>1</v>
      </c>
      <c r="AK197" s="93">
        <f t="shared" si="30"/>
        <v>0</v>
      </c>
      <c r="AL197" s="93">
        <f t="shared" si="31"/>
        <v>1</v>
      </c>
      <c r="AM197" s="93">
        <f t="shared" si="32"/>
        <v>0</v>
      </c>
      <c r="AN197" s="93">
        <f t="shared" si="33"/>
        <v>9</v>
      </c>
      <c r="AO197" s="93">
        <f t="shared" si="34"/>
        <v>0</v>
      </c>
    </row>
    <row r="198" spans="1:41" ht="12.75" customHeight="1" x14ac:dyDescent="0.25">
      <c r="A198" s="89">
        <v>2019</v>
      </c>
      <c r="B198" s="89">
        <v>88399</v>
      </c>
      <c r="C198" s="89" t="s">
        <v>810</v>
      </c>
      <c r="D198" s="89" t="s">
        <v>820</v>
      </c>
      <c r="E198" s="89" t="s">
        <v>1124</v>
      </c>
      <c r="F198" s="89" t="s">
        <v>1205</v>
      </c>
      <c r="G198" s="93">
        <f t="shared" si="0"/>
        <v>8</v>
      </c>
      <c r="H198" s="93">
        <f t="shared" si="1"/>
        <v>1</v>
      </c>
      <c r="I198" s="93">
        <f t="shared" si="2"/>
        <v>1</v>
      </c>
      <c r="J198" s="93">
        <f t="shared" si="3"/>
        <v>1</v>
      </c>
      <c r="K198" s="93">
        <f t="shared" si="4"/>
        <v>0</v>
      </c>
      <c r="L198" s="93">
        <f t="shared" si="5"/>
        <v>1</v>
      </c>
      <c r="M198" s="93">
        <f t="shared" si="6"/>
        <v>1</v>
      </c>
      <c r="N198" s="93">
        <f t="shared" si="7"/>
        <v>1</v>
      </c>
      <c r="O198" s="93">
        <f t="shared" si="8"/>
        <v>8</v>
      </c>
      <c r="P198" s="93">
        <f t="shared" si="9"/>
        <v>1</v>
      </c>
      <c r="Q198" s="93">
        <f t="shared" si="10"/>
        <v>9</v>
      </c>
      <c r="R198" s="93">
        <f t="shared" si="11"/>
        <v>0</v>
      </c>
      <c r="S198" s="93">
        <f t="shared" si="12"/>
        <v>1</v>
      </c>
      <c r="T198" s="93">
        <f t="shared" si="13"/>
        <v>1</v>
      </c>
      <c r="U198" s="93">
        <f t="shared" si="14"/>
        <v>1</v>
      </c>
      <c r="V198" s="93">
        <f t="shared" si="15"/>
        <v>9</v>
      </c>
      <c r="W198" s="93">
        <f t="shared" si="16"/>
        <v>1</v>
      </c>
      <c r="X198" s="93">
        <f t="shared" si="17"/>
        <v>0</v>
      </c>
      <c r="Y198" s="93">
        <f t="shared" si="18"/>
        <v>0</v>
      </c>
      <c r="Z198" s="93">
        <f t="shared" si="19"/>
        <v>0</v>
      </c>
      <c r="AA198" s="93">
        <f t="shared" si="20"/>
        <v>1</v>
      </c>
      <c r="AB198" s="93">
        <f t="shared" si="21"/>
        <v>8</v>
      </c>
      <c r="AC198" s="93">
        <f t="shared" si="22"/>
        <v>0</v>
      </c>
      <c r="AD198" s="93">
        <f t="shared" si="23"/>
        <v>1</v>
      </c>
      <c r="AE198" s="93">
        <f t="shared" si="24"/>
        <v>8</v>
      </c>
      <c r="AF198" s="93">
        <f t="shared" si="25"/>
        <v>0</v>
      </c>
      <c r="AG198" s="93">
        <f t="shared" si="26"/>
        <v>1</v>
      </c>
      <c r="AH198" s="93">
        <f t="shared" si="27"/>
        <v>8</v>
      </c>
      <c r="AI198" s="93">
        <f t="shared" si="28"/>
        <v>0</v>
      </c>
      <c r="AJ198" s="93">
        <f t="shared" si="29"/>
        <v>0</v>
      </c>
      <c r="AK198" s="93">
        <f t="shared" si="30"/>
        <v>9</v>
      </c>
      <c r="AL198" s="93">
        <f t="shared" si="31"/>
        <v>0</v>
      </c>
      <c r="AM198" s="93">
        <f t="shared" si="32"/>
        <v>8</v>
      </c>
      <c r="AN198" s="93">
        <f t="shared" si="33"/>
        <v>1</v>
      </c>
      <c r="AO198" s="93">
        <f t="shared" si="34"/>
        <v>1</v>
      </c>
    </row>
    <row r="199" spans="1:41" ht="12.75" customHeight="1" x14ac:dyDescent="0.25">
      <c r="A199" s="89">
        <v>2019</v>
      </c>
      <c r="B199" s="89">
        <v>123569</v>
      </c>
      <c r="C199" s="89" t="s">
        <v>810</v>
      </c>
      <c r="D199" s="89" t="s">
        <v>824</v>
      </c>
      <c r="E199" s="89" t="s">
        <v>1206</v>
      </c>
      <c r="F199" s="89" t="s">
        <v>1207</v>
      </c>
      <c r="G199" s="93">
        <f t="shared" si="0"/>
        <v>8</v>
      </c>
      <c r="H199" s="93">
        <f t="shared" si="1"/>
        <v>1</v>
      </c>
      <c r="I199" s="93">
        <f t="shared" si="2"/>
        <v>0</v>
      </c>
      <c r="J199" s="93">
        <f t="shared" si="3"/>
        <v>0</v>
      </c>
      <c r="K199" s="93">
        <f t="shared" si="4"/>
        <v>1</v>
      </c>
      <c r="L199" s="93">
        <f t="shared" si="5"/>
        <v>1</v>
      </c>
      <c r="M199" s="93">
        <f t="shared" si="6"/>
        <v>1</v>
      </c>
      <c r="N199" s="93">
        <f t="shared" si="7"/>
        <v>1</v>
      </c>
      <c r="O199" s="93">
        <f t="shared" si="8"/>
        <v>8</v>
      </c>
      <c r="P199" s="93">
        <f t="shared" si="9"/>
        <v>0</v>
      </c>
      <c r="Q199" s="93">
        <f t="shared" si="10"/>
        <v>0</v>
      </c>
      <c r="R199" s="93">
        <f t="shared" si="11"/>
        <v>0</v>
      </c>
      <c r="S199" s="93">
        <f t="shared" si="12"/>
        <v>0</v>
      </c>
      <c r="T199" s="93">
        <f t="shared" si="13"/>
        <v>1</v>
      </c>
      <c r="U199" s="93">
        <f t="shared" si="14"/>
        <v>1</v>
      </c>
      <c r="V199" s="93">
        <f t="shared" si="15"/>
        <v>0</v>
      </c>
      <c r="W199" s="93">
        <f t="shared" si="16"/>
        <v>9</v>
      </c>
      <c r="X199" s="93">
        <f t="shared" si="17"/>
        <v>0</v>
      </c>
      <c r="Y199" s="93">
        <f t="shared" si="18"/>
        <v>0</v>
      </c>
      <c r="Z199" s="93">
        <f t="shared" si="19"/>
        <v>1</v>
      </c>
      <c r="AA199" s="93">
        <f t="shared" si="20"/>
        <v>8</v>
      </c>
      <c r="AB199" s="93">
        <f t="shared" si="21"/>
        <v>9</v>
      </c>
      <c r="AC199" s="93">
        <f t="shared" si="22"/>
        <v>0</v>
      </c>
      <c r="AD199" s="93">
        <f t="shared" si="23"/>
        <v>1</v>
      </c>
      <c r="AE199" s="93">
        <f t="shared" si="24"/>
        <v>9</v>
      </c>
      <c r="AF199" s="93">
        <f t="shared" si="25"/>
        <v>1</v>
      </c>
      <c r="AG199" s="93">
        <f t="shared" si="26"/>
        <v>1</v>
      </c>
      <c r="AH199" s="93">
        <f t="shared" si="27"/>
        <v>8</v>
      </c>
      <c r="AI199" s="93">
        <f t="shared" si="28"/>
        <v>1</v>
      </c>
      <c r="AJ199" s="93">
        <f t="shared" si="29"/>
        <v>1</v>
      </c>
      <c r="AK199" s="93">
        <f t="shared" si="30"/>
        <v>0</v>
      </c>
      <c r="AL199" s="93">
        <f t="shared" si="31"/>
        <v>1</v>
      </c>
      <c r="AM199" s="93">
        <f t="shared" si="32"/>
        <v>0</v>
      </c>
      <c r="AN199" s="93">
        <f t="shared" si="33"/>
        <v>9</v>
      </c>
      <c r="AO199" s="93">
        <f t="shared" si="34"/>
        <v>1</v>
      </c>
    </row>
    <row r="200" spans="1:41" ht="12.75" customHeight="1" x14ac:dyDescent="0.25">
      <c r="A200" s="89">
        <v>2019</v>
      </c>
      <c r="B200" s="89">
        <v>121880</v>
      </c>
      <c r="C200" s="89" t="s">
        <v>810</v>
      </c>
      <c r="D200" s="89" t="s">
        <v>814</v>
      </c>
      <c r="E200" s="89" t="s">
        <v>1208</v>
      </c>
      <c r="F200" s="89" t="s">
        <v>1209</v>
      </c>
      <c r="G200" s="93">
        <f t="shared" si="0"/>
        <v>8</v>
      </c>
      <c r="H200" s="93">
        <f t="shared" si="1"/>
        <v>1</v>
      </c>
      <c r="I200" s="93">
        <f t="shared" si="2"/>
        <v>0</v>
      </c>
      <c r="J200" s="93">
        <f t="shared" si="3"/>
        <v>0</v>
      </c>
      <c r="K200" s="93">
        <f t="shared" si="4"/>
        <v>0</v>
      </c>
      <c r="L200" s="93">
        <f t="shared" si="5"/>
        <v>1</v>
      </c>
      <c r="M200" s="93">
        <f t="shared" si="6"/>
        <v>1</v>
      </c>
      <c r="N200" s="93">
        <f t="shared" si="7"/>
        <v>1</v>
      </c>
      <c r="O200" s="93">
        <f t="shared" si="8"/>
        <v>1</v>
      </c>
      <c r="P200" s="93">
        <f t="shared" si="9"/>
        <v>9</v>
      </c>
      <c r="Q200" s="93">
        <f t="shared" si="10"/>
        <v>1</v>
      </c>
      <c r="R200" s="93">
        <f t="shared" si="11"/>
        <v>1</v>
      </c>
      <c r="S200" s="93">
        <f t="shared" si="12"/>
        <v>9</v>
      </c>
      <c r="T200" s="93">
        <f t="shared" si="13"/>
        <v>0</v>
      </c>
      <c r="U200" s="93">
        <f t="shared" si="14"/>
        <v>0</v>
      </c>
      <c r="V200" s="93">
        <f t="shared" si="15"/>
        <v>9</v>
      </c>
      <c r="W200" s="93">
        <f t="shared" si="16"/>
        <v>1</v>
      </c>
      <c r="X200" s="93">
        <f t="shared" si="17"/>
        <v>1</v>
      </c>
      <c r="Y200" s="93">
        <f t="shared" si="18"/>
        <v>1</v>
      </c>
      <c r="Z200" s="93">
        <f t="shared" si="19"/>
        <v>0</v>
      </c>
      <c r="AA200" s="93">
        <f t="shared" si="20"/>
        <v>0</v>
      </c>
      <c r="AB200" s="93">
        <f t="shared" si="21"/>
        <v>1</v>
      </c>
      <c r="AC200" s="93">
        <f t="shared" si="22"/>
        <v>1</v>
      </c>
      <c r="AD200" s="93">
        <f t="shared" si="23"/>
        <v>1</v>
      </c>
      <c r="AE200" s="93">
        <f t="shared" si="24"/>
        <v>0</v>
      </c>
      <c r="AF200" s="93">
        <f t="shared" si="25"/>
        <v>0</v>
      </c>
      <c r="AG200" s="93">
        <f t="shared" si="26"/>
        <v>1</v>
      </c>
      <c r="AH200" s="93">
        <f t="shared" si="27"/>
        <v>0</v>
      </c>
      <c r="AI200" s="93">
        <f t="shared" si="28"/>
        <v>1</v>
      </c>
      <c r="AJ200" s="93">
        <f t="shared" si="29"/>
        <v>0</v>
      </c>
      <c r="AK200" s="93">
        <f t="shared" si="30"/>
        <v>0</v>
      </c>
      <c r="AL200" s="93">
        <f t="shared" si="31"/>
        <v>9</v>
      </c>
      <c r="AM200" s="93">
        <f t="shared" si="32"/>
        <v>1</v>
      </c>
      <c r="AN200" s="93">
        <f t="shared" si="33"/>
        <v>0</v>
      </c>
      <c r="AO200" s="93">
        <f t="shared" si="34"/>
        <v>1</v>
      </c>
    </row>
    <row r="201" spans="1:41" ht="12.75" customHeight="1" x14ac:dyDescent="0.25">
      <c r="A201" s="89">
        <v>2019</v>
      </c>
      <c r="B201" s="89">
        <v>1319229</v>
      </c>
      <c r="C201" s="89" t="s">
        <v>810</v>
      </c>
      <c r="D201" s="89" t="s">
        <v>824</v>
      </c>
      <c r="E201" s="89" t="s">
        <v>1210</v>
      </c>
      <c r="F201" s="89" t="s">
        <v>1211</v>
      </c>
      <c r="G201" s="93">
        <f t="shared" si="0"/>
        <v>8</v>
      </c>
      <c r="H201" s="93">
        <f t="shared" si="1"/>
        <v>1</v>
      </c>
      <c r="I201" s="93">
        <f t="shared" si="2"/>
        <v>0</v>
      </c>
      <c r="J201" s="93">
        <f t="shared" si="3"/>
        <v>0</v>
      </c>
      <c r="K201" s="93">
        <f t="shared" si="4"/>
        <v>0</v>
      </c>
      <c r="L201" s="93">
        <f t="shared" si="5"/>
        <v>1</v>
      </c>
      <c r="M201" s="93">
        <f t="shared" si="6"/>
        <v>1</v>
      </c>
      <c r="N201" s="93">
        <f t="shared" si="7"/>
        <v>0</v>
      </c>
      <c r="O201" s="93">
        <f t="shared" si="8"/>
        <v>8</v>
      </c>
      <c r="P201" s="93">
        <f t="shared" si="9"/>
        <v>0</v>
      </c>
      <c r="Q201" s="93">
        <f t="shared" si="10"/>
        <v>1</v>
      </c>
      <c r="R201" s="93">
        <f t="shared" si="11"/>
        <v>1</v>
      </c>
      <c r="S201" s="93">
        <f t="shared" si="12"/>
        <v>0</v>
      </c>
      <c r="T201" s="93">
        <f t="shared" si="13"/>
        <v>0</v>
      </c>
      <c r="U201" s="93">
        <f t="shared" si="14"/>
        <v>1</v>
      </c>
      <c r="V201" s="93">
        <f t="shared" si="15"/>
        <v>1</v>
      </c>
      <c r="W201" s="93">
        <f t="shared" si="16"/>
        <v>9</v>
      </c>
      <c r="X201" s="93">
        <f t="shared" si="17"/>
        <v>1</v>
      </c>
      <c r="Y201" s="93">
        <f t="shared" si="18"/>
        <v>1</v>
      </c>
      <c r="Z201" s="93">
        <f t="shared" si="19"/>
        <v>1</v>
      </c>
      <c r="AA201" s="93">
        <f t="shared" si="20"/>
        <v>8</v>
      </c>
      <c r="AB201" s="93">
        <f t="shared" si="21"/>
        <v>9</v>
      </c>
      <c r="AC201" s="93">
        <f t="shared" si="22"/>
        <v>1</v>
      </c>
      <c r="AD201" s="93">
        <f t="shared" si="23"/>
        <v>1</v>
      </c>
      <c r="AE201" s="93">
        <f t="shared" si="24"/>
        <v>9</v>
      </c>
      <c r="AF201" s="93">
        <f t="shared" si="25"/>
        <v>0</v>
      </c>
      <c r="AG201" s="93">
        <f t="shared" si="26"/>
        <v>1</v>
      </c>
      <c r="AH201" s="93">
        <f t="shared" si="27"/>
        <v>8</v>
      </c>
      <c r="AI201" s="93">
        <f t="shared" si="28"/>
        <v>0</v>
      </c>
      <c r="AJ201" s="93">
        <f t="shared" si="29"/>
        <v>0</v>
      </c>
      <c r="AK201" s="93">
        <f t="shared" si="30"/>
        <v>1</v>
      </c>
      <c r="AL201" s="93">
        <f t="shared" si="31"/>
        <v>1</v>
      </c>
      <c r="AM201" s="93">
        <f t="shared" si="32"/>
        <v>0</v>
      </c>
      <c r="AN201" s="93">
        <f t="shared" si="33"/>
        <v>9</v>
      </c>
      <c r="AO201" s="93">
        <f t="shared" si="34"/>
        <v>1</v>
      </c>
    </row>
    <row r="202" spans="1:41" ht="12.75" customHeight="1" x14ac:dyDescent="0.25">
      <c r="A202" s="89">
        <v>2019</v>
      </c>
      <c r="B202" s="89">
        <v>1181819</v>
      </c>
      <c r="C202" s="89" t="s">
        <v>810</v>
      </c>
      <c r="D202" s="89" t="s">
        <v>829</v>
      </c>
      <c r="E202" s="89" t="s">
        <v>1212</v>
      </c>
      <c r="F202" s="89" t="s">
        <v>1213</v>
      </c>
      <c r="G202" s="93">
        <f t="shared" si="0"/>
        <v>8</v>
      </c>
      <c r="H202" s="93">
        <f t="shared" si="1"/>
        <v>1</v>
      </c>
      <c r="I202" s="93">
        <f t="shared" si="2"/>
        <v>1</v>
      </c>
      <c r="J202" s="93">
        <f t="shared" si="3"/>
        <v>0</v>
      </c>
      <c r="K202" s="93">
        <f t="shared" si="4"/>
        <v>0</v>
      </c>
      <c r="L202" s="93">
        <f t="shared" si="5"/>
        <v>1</v>
      </c>
      <c r="M202" s="93">
        <f t="shared" si="6"/>
        <v>0</v>
      </c>
      <c r="N202" s="93">
        <f t="shared" si="7"/>
        <v>0</v>
      </c>
      <c r="O202" s="93">
        <f t="shared" si="8"/>
        <v>0</v>
      </c>
      <c r="P202" s="93">
        <f t="shared" si="9"/>
        <v>0</v>
      </c>
      <c r="Q202" s="93">
        <f t="shared" si="10"/>
        <v>1</v>
      </c>
      <c r="R202" s="93">
        <f t="shared" si="11"/>
        <v>1</v>
      </c>
      <c r="S202" s="93">
        <f t="shared" si="12"/>
        <v>1</v>
      </c>
      <c r="T202" s="93">
        <f t="shared" si="13"/>
        <v>0</v>
      </c>
      <c r="U202" s="93">
        <f t="shared" si="14"/>
        <v>0</v>
      </c>
      <c r="V202" s="93">
        <f t="shared" si="15"/>
        <v>0</v>
      </c>
      <c r="W202" s="93">
        <f t="shared" si="16"/>
        <v>0</v>
      </c>
      <c r="X202" s="93">
        <f t="shared" si="17"/>
        <v>1</v>
      </c>
      <c r="Y202" s="93">
        <f t="shared" si="18"/>
        <v>1</v>
      </c>
      <c r="Z202" s="93">
        <f t="shared" si="19"/>
        <v>1</v>
      </c>
      <c r="AA202" s="93">
        <f t="shared" si="20"/>
        <v>1</v>
      </c>
      <c r="AB202" s="93">
        <f t="shared" si="21"/>
        <v>0</v>
      </c>
      <c r="AC202" s="93">
        <f t="shared" si="22"/>
        <v>1</v>
      </c>
      <c r="AD202" s="93">
        <f t="shared" si="23"/>
        <v>1</v>
      </c>
      <c r="AE202" s="93">
        <f t="shared" si="24"/>
        <v>0</v>
      </c>
      <c r="AF202" s="93">
        <f t="shared" si="25"/>
        <v>0</v>
      </c>
      <c r="AG202" s="93">
        <f t="shared" si="26"/>
        <v>1</v>
      </c>
      <c r="AH202" s="93">
        <f t="shared" si="27"/>
        <v>1</v>
      </c>
      <c r="AI202" s="93">
        <f t="shared" si="28"/>
        <v>1</v>
      </c>
      <c r="AJ202" s="93">
        <f t="shared" si="29"/>
        <v>1</v>
      </c>
      <c r="AK202" s="93">
        <f t="shared" si="30"/>
        <v>1</v>
      </c>
      <c r="AL202" s="93">
        <f t="shared" si="31"/>
        <v>9</v>
      </c>
      <c r="AM202" s="93">
        <f t="shared" si="32"/>
        <v>1</v>
      </c>
      <c r="AN202" s="93">
        <f t="shared" si="33"/>
        <v>9</v>
      </c>
      <c r="AO202" s="93">
        <f t="shared" si="34"/>
        <v>1</v>
      </c>
    </row>
    <row r="203" spans="1:41" ht="12.75" customHeight="1" x14ac:dyDescent="0.25">
      <c r="A203" s="89">
        <v>2019</v>
      </c>
      <c r="B203" s="89">
        <v>123569</v>
      </c>
      <c r="C203" s="89" t="s">
        <v>810</v>
      </c>
      <c r="D203" s="89" t="s">
        <v>824</v>
      </c>
      <c r="E203" s="89" t="s">
        <v>1214</v>
      </c>
      <c r="F203" s="89" t="s">
        <v>1215</v>
      </c>
      <c r="G203" s="93">
        <f t="shared" si="0"/>
        <v>8</v>
      </c>
      <c r="H203" s="93">
        <f t="shared" si="1"/>
        <v>0</v>
      </c>
      <c r="I203" s="93">
        <f t="shared" si="2"/>
        <v>1</v>
      </c>
      <c r="J203" s="93">
        <f t="shared" si="3"/>
        <v>0</v>
      </c>
      <c r="K203" s="93">
        <f t="shared" si="4"/>
        <v>0</v>
      </c>
      <c r="L203" s="93">
        <f t="shared" si="5"/>
        <v>0</v>
      </c>
      <c r="M203" s="93">
        <f t="shared" si="6"/>
        <v>1</v>
      </c>
      <c r="N203" s="93">
        <f t="shared" si="7"/>
        <v>0</v>
      </c>
      <c r="O203" s="93">
        <f t="shared" si="8"/>
        <v>8</v>
      </c>
      <c r="P203" s="93">
        <f t="shared" si="9"/>
        <v>0</v>
      </c>
      <c r="Q203" s="93">
        <f t="shared" si="10"/>
        <v>0</v>
      </c>
      <c r="R203" s="93">
        <f t="shared" si="11"/>
        <v>0</v>
      </c>
      <c r="S203" s="93">
        <f t="shared" si="12"/>
        <v>1</v>
      </c>
      <c r="T203" s="93">
        <f t="shared" si="13"/>
        <v>0</v>
      </c>
      <c r="U203" s="93">
        <f t="shared" si="14"/>
        <v>0</v>
      </c>
      <c r="V203" s="93">
        <f t="shared" si="15"/>
        <v>0</v>
      </c>
      <c r="W203" s="93">
        <f t="shared" si="16"/>
        <v>9</v>
      </c>
      <c r="X203" s="93">
        <f t="shared" si="17"/>
        <v>1</v>
      </c>
      <c r="Y203" s="93">
        <f t="shared" si="18"/>
        <v>1</v>
      </c>
      <c r="Z203" s="93">
        <f t="shared" si="19"/>
        <v>0</v>
      </c>
      <c r="AA203" s="93">
        <f t="shared" si="20"/>
        <v>8</v>
      </c>
      <c r="AB203" s="93">
        <f t="shared" si="21"/>
        <v>9</v>
      </c>
      <c r="AC203" s="93">
        <f t="shared" si="22"/>
        <v>1</v>
      </c>
      <c r="AD203" s="93">
        <f t="shared" si="23"/>
        <v>1</v>
      </c>
      <c r="AE203" s="93">
        <f t="shared" si="24"/>
        <v>9</v>
      </c>
      <c r="AF203" s="93">
        <f t="shared" si="25"/>
        <v>1</v>
      </c>
      <c r="AG203" s="93">
        <f t="shared" si="26"/>
        <v>1</v>
      </c>
      <c r="AH203" s="93">
        <f t="shared" si="27"/>
        <v>8</v>
      </c>
      <c r="AI203" s="93">
        <f t="shared" si="28"/>
        <v>1</v>
      </c>
      <c r="AJ203" s="93">
        <f t="shared" si="29"/>
        <v>1</v>
      </c>
      <c r="AK203" s="93">
        <f t="shared" si="30"/>
        <v>1</v>
      </c>
      <c r="AL203" s="93">
        <f t="shared" si="31"/>
        <v>1</v>
      </c>
      <c r="AM203" s="93">
        <f t="shared" si="32"/>
        <v>1</v>
      </c>
      <c r="AN203" s="93">
        <f t="shared" si="33"/>
        <v>9</v>
      </c>
      <c r="AO203" s="93">
        <f t="shared" si="34"/>
        <v>1</v>
      </c>
    </row>
    <row r="204" spans="1:41" ht="12.75" customHeight="1" x14ac:dyDescent="0.25">
      <c r="A204" s="89">
        <v>2019</v>
      </c>
      <c r="B204" s="89">
        <v>1103831</v>
      </c>
      <c r="C204" s="89" t="s">
        <v>810</v>
      </c>
      <c r="D204" s="89" t="s">
        <v>811</v>
      </c>
      <c r="E204" s="89" t="s">
        <v>1216</v>
      </c>
      <c r="F204" s="89" t="s">
        <v>1217</v>
      </c>
      <c r="G204" s="93">
        <f t="shared" si="0"/>
        <v>8</v>
      </c>
      <c r="H204" s="93">
        <f t="shared" si="1"/>
        <v>0</v>
      </c>
      <c r="I204" s="93">
        <f t="shared" si="2"/>
        <v>1</v>
      </c>
      <c r="J204" s="93">
        <f t="shared" si="3"/>
        <v>0</v>
      </c>
      <c r="K204" s="93">
        <f t="shared" si="4"/>
        <v>0</v>
      </c>
      <c r="L204" s="93">
        <f t="shared" si="5"/>
        <v>1</v>
      </c>
      <c r="M204" s="93">
        <f t="shared" si="6"/>
        <v>1</v>
      </c>
      <c r="N204" s="93">
        <f t="shared" si="7"/>
        <v>1</v>
      </c>
      <c r="O204" s="93">
        <f t="shared" si="8"/>
        <v>8</v>
      </c>
      <c r="P204" s="93">
        <f t="shared" si="9"/>
        <v>1</v>
      </c>
      <c r="Q204" s="93">
        <f t="shared" si="10"/>
        <v>1</v>
      </c>
      <c r="R204" s="93">
        <f t="shared" si="11"/>
        <v>8</v>
      </c>
      <c r="S204" s="93">
        <f t="shared" si="12"/>
        <v>1</v>
      </c>
      <c r="T204" s="93">
        <f t="shared" si="13"/>
        <v>1</v>
      </c>
      <c r="U204" s="93">
        <f t="shared" si="14"/>
        <v>1</v>
      </c>
      <c r="V204" s="93">
        <f t="shared" si="15"/>
        <v>0</v>
      </c>
      <c r="W204" s="93">
        <f t="shared" si="16"/>
        <v>1</v>
      </c>
      <c r="X204" s="93">
        <f t="shared" si="17"/>
        <v>1</v>
      </c>
      <c r="Y204" s="93">
        <f t="shared" si="18"/>
        <v>1</v>
      </c>
      <c r="Z204" s="93">
        <f t="shared" si="19"/>
        <v>0</v>
      </c>
      <c r="AA204" s="93">
        <f t="shared" si="20"/>
        <v>0</v>
      </c>
      <c r="AB204" s="93">
        <f t="shared" si="21"/>
        <v>1</v>
      </c>
      <c r="AC204" s="93">
        <f t="shared" si="22"/>
        <v>8</v>
      </c>
      <c r="AD204" s="93">
        <f t="shared" si="23"/>
        <v>9</v>
      </c>
      <c r="AE204" s="93">
        <f t="shared" si="24"/>
        <v>1</v>
      </c>
      <c r="AF204" s="93">
        <f t="shared" si="25"/>
        <v>0</v>
      </c>
      <c r="AG204" s="93">
        <f t="shared" si="26"/>
        <v>0</v>
      </c>
      <c r="AH204" s="93">
        <f t="shared" si="27"/>
        <v>0</v>
      </c>
      <c r="AI204" s="93">
        <f t="shared" si="28"/>
        <v>1</v>
      </c>
      <c r="AJ204" s="93">
        <f t="shared" si="29"/>
        <v>1</v>
      </c>
      <c r="AK204" s="93">
        <f t="shared" si="30"/>
        <v>0</v>
      </c>
      <c r="AL204" s="93">
        <f t="shared" si="31"/>
        <v>0</v>
      </c>
      <c r="AM204" s="93">
        <f t="shared" si="32"/>
        <v>9</v>
      </c>
      <c r="AN204" s="93">
        <f t="shared" si="33"/>
        <v>1</v>
      </c>
      <c r="AO204" s="93">
        <f t="shared" si="34"/>
        <v>0</v>
      </c>
    </row>
    <row r="205" spans="1:41" ht="12.75" customHeight="1" x14ac:dyDescent="0.25">
      <c r="A205" s="89">
        <v>2019</v>
      </c>
      <c r="B205" s="89">
        <v>1103831</v>
      </c>
      <c r="C205" s="89" t="s">
        <v>810</v>
      </c>
      <c r="D205" s="89" t="s">
        <v>811</v>
      </c>
      <c r="E205" s="89" t="s">
        <v>1218</v>
      </c>
      <c r="F205" s="89" t="s">
        <v>1219</v>
      </c>
      <c r="G205" s="93">
        <f t="shared" si="0"/>
        <v>8</v>
      </c>
      <c r="H205" s="93">
        <f t="shared" si="1"/>
        <v>0</v>
      </c>
      <c r="I205" s="93">
        <f t="shared" si="2"/>
        <v>1</v>
      </c>
      <c r="J205" s="93">
        <f t="shared" si="3"/>
        <v>0</v>
      </c>
      <c r="K205" s="93">
        <f t="shared" si="4"/>
        <v>0</v>
      </c>
      <c r="L205" s="93">
        <f t="shared" si="5"/>
        <v>0</v>
      </c>
      <c r="M205" s="93">
        <f t="shared" si="6"/>
        <v>1</v>
      </c>
      <c r="N205" s="93">
        <f t="shared" si="7"/>
        <v>1</v>
      </c>
      <c r="O205" s="93">
        <f t="shared" si="8"/>
        <v>8</v>
      </c>
      <c r="P205" s="93">
        <f t="shared" si="9"/>
        <v>1</v>
      </c>
      <c r="Q205" s="93">
        <f t="shared" si="10"/>
        <v>0</v>
      </c>
      <c r="R205" s="93">
        <f t="shared" si="11"/>
        <v>8</v>
      </c>
      <c r="S205" s="93">
        <f t="shared" si="12"/>
        <v>0</v>
      </c>
      <c r="T205" s="93">
        <f t="shared" si="13"/>
        <v>1</v>
      </c>
      <c r="U205" s="93">
        <f t="shared" si="14"/>
        <v>1</v>
      </c>
      <c r="V205" s="93">
        <f t="shared" si="15"/>
        <v>0</v>
      </c>
      <c r="W205" s="93">
        <f t="shared" si="16"/>
        <v>1</v>
      </c>
      <c r="X205" s="93">
        <f t="shared" si="17"/>
        <v>1</v>
      </c>
      <c r="Y205" s="93">
        <f t="shared" si="18"/>
        <v>1</v>
      </c>
      <c r="Z205" s="93">
        <f t="shared" si="19"/>
        <v>0</v>
      </c>
      <c r="AA205" s="93">
        <f t="shared" si="20"/>
        <v>1</v>
      </c>
      <c r="AB205" s="93">
        <f t="shared" si="21"/>
        <v>1</v>
      </c>
      <c r="AC205" s="93">
        <f t="shared" si="22"/>
        <v>8</v>
      </c>
      <c r="AD205" s="93">
        <f t="shared" si="23"/>
        <v>9</v>
      </c>
      <c r="AE205" s="93">
        <f t="shared" si="24"/>
        <v>0</v>
      </c>
      <c r="AF205" s="93">
        <f t="shared" si="25"/>
        <v>1</v>
      </c>
      <c r="AG205" s="93">
        <f t="shared" si="26"/>
        <v>1</v>
      </c>
      <c r="AH205" s="93">
        <f t="shared" si="27"/>
        <v>1</v>
      </c>
      <c r="AI205" s="93">
        <f t="shared" si="28"/>
        <v>1</v>
      </c>
      <c r="AJ205" s="93">
        <f t="shared" si="29"/>
        <v>0</v>
      </c>
      <c r="AK205" s="93">
        <f t="shared" si="30"/>
        <v>1</v>
      </c>
      <c r="AL205" s="93">
        <f t="shared" si="31"/>
        <v>0</v>
      </c>
      <c r="AM205" s="93">
        <f t="shared" si="32"/>
        <v>9</v>
      </c>
      <c r="AN205" s="93">
        <f t="shared" si="33"/>
        <v>0</v>
      </c>
      <c r="AO205" s="93">
        <f t="shared" si="34"/>
        <v>0</v>
      </c>
    </row>
    <row r="206" spans="1:41" ht="12.75" customHeight="1" x14ac:dyDescent="0.25">
      <c r="A206" s="89">
        <v>2019</v>
      </c>
      <c r="B206" s="89">
        <v>1103831</v>
      </c>
      <c r="C206" s="89" t="s">
        <v>810</v>
      </c>
      <c r="D206" s="89" t="s">
        <v>811</v>
      </c>
      <c r="E206" s="89" t="s">
        <v>911</v>
      </c>
      <c r="F206" s="89" t="s">
        <v>1220</v>
      </c>
      <c r="G206" s="93">
        <f t="shared" si="0"/>
        <v>8</v>
      </c>
      <c r="H206" s="93">
        <f t="shared" si="1"/>
        <v>1</v>
      </c>
      <c r="I206" s="93">
        <f t="shared" si="2"/>
        <v>1</v>
      </c>
      <c r="J206" s="93">
        <f t="shared" si="3"/>
        <v>1</v>
      </c>
      <c r="K206" s="93">
        <f t="shared" si="4"/>
        <v>0</v>
      </c>
      <c r="L206" s="93">
        <f t="shared" si="5"/>
        <v>1</v>
      </c>
      <c r="M206" s="93">
        <f t="shared" si="6"/>
        <v>1</v>
      </c>
      <c r="N206" s="93">
        <f t="shared" si="7"/>
        <v>1</v>
      </c>
      <c r="O206" s="93">
        <f t="shared" si="8"/>
        <v>8</v>
      </c>
      <c r="P206" s="93">
        <f t="shared" si="9"/>
        <v>0</v>
      </c>
      <c r="Q206" s="93">
        <f t="shared" si="10"/>
        <v>1</v>
      </c>
      <c r="R206" s="93">
        <f t="shared" si="11"/>
        <v>8</v>
      </c>
      <c r="S206" s="93">
        <f t="shared" si="12"/>
        <v>0</v>
      </c>
      <c r="T206" s="93">
        <f t="shared" si="13"/>
        <v>0</v>
      </c>
      <c r="U206" s="93">
        <f t="shared" si="14"/>
        <v>0</v>
      </c>
      <c r="V206" s="93">
        <f t="shared" si="15"/>
        <v>1</v>
      </c>
      <c r="W206" s="93">
        <f t="shared" si="16"/>
        <v>0</v>
      </c>
      <c r="X206" s="93">
        <f t="shared" si="17"/>
        <v>1</v>
      </c>
      <c r="Y206" s="93">
        <f t="shared" si="18"/>
        <v>0</v>
      </c>
      <c r="Z206" s="93">
        <f t="shared" si="19"/>
        <v>0</v>
      </c>
      <c r="AA206" s="93">
        <f t="shared" si="20"/>
        <v>1</v>
      </c>
      <c r="AB206" s="93">
        <f t="shared" si="21"/>
        <v>1</v>
      </c>
      <c r="AC206" s="93">
        <f t="shared" si="22"/>
        <v>8</v>
      </c>
      <c r="AD206" s="93">
        <f t="shared" si="23"/>
        <v>9</v>
      </c>
      <c r="AE206" s="93">
        <f t="shared" si="24"/>
        <v>1</v>
      </c>
      <c r="AF206" s="93">
        <f t="shared" si="25"/>
        <v>1</v>
      </c>
      <c r="AG206" s="93">
        <f t="shared" si="26"/>
        <v>1</v>
      </c>
      <c r="AH206" s="93">
        <f t="shared" si="27"/>
        <v>0</v>
      </c>
      <c r="AI206" s="93">
        <f t="shared" si="28"/>
        <v>1</v>
      </c>
      <c r="AJ206" s="93">
        <f t="shared" si="29"/>
        <v>0</v>
      </c>
      <c r="AK206" s="93">
        <f t="shared" si="30"/>
        <v>1</v>
      </c>
      <c r="AL206" s="93">
        <f t="shared" si="31"/>
        <v>1</v>
      </c>
      <c r="AM206" s="93">
        <f t="shared" si="32"/>
        <v>9</v>
      </c>
      <c r="AN206" s="93">
        <f t="shared" si="33"/>
        <v>0</v>
      </c>
      <c r="AO206" s="93">
        <f t="shared" si="34"/>
        <v>0</v>
      </c>
    </row>
    <row r="207" spans="1:41" ht="12.75" customHeight="1" x14ac:dyDescent="0.25">
      <c r="A207" s="89">
        <v>2019</v>
      </c>
      <c r="B207" s="89">
        <v>1181819</v>
      </c>
      <c r="C207" s="89" t="s">
        <v>810</v>
      </c>
      <c r="D207" s="89" t="s">
        <v>829</v>
      </c>
      <c r="E207" s="89" t="s">
        <v>1221</v>
      </c>
      <c r="F207" s="89" t="s">
        <v>1222</v>
      </c>
      <c r="G207" s="93">
        <f t="shared" si="0"/>
        <v>8</v>
      </c>
      <c r="H207" s="93">
        <f t="shared" si="1"/>
        <v>1</v>
      </c>
      <c r="I207" s="93">
        <f t="shared" si="2"/>
        <v>1</v>
      </c>
      <c r="J207" s="93">
        <f t="shared" si="3"/>
        <v>1</v>
      </c>
      <c r="K207" s="93">
        <f t="shared" si="4"/>
        <v>0</v>
      </c>
      <c r="L207" s="93">
        <f t="shared" si="5"/>
        <v>1</v>
      </c>
      <c r="M207" s="93">
        <f t="shared" si="6"/>
        <v>0</v>
      </c>
      <c r="N207" s="93">
        <f t="shared" si="7"/>
        <v>0</v>
      </c>
      <c r="O207" s="93">
        <f t="shared" si="8"/>
        <v>0</v>
      </c>
      <c r="P207" s="93">
        <f t="shared" si="9"/>
        <v>1</v>
      </c>
      <c r="Q207" s="93">
        <f t="shared" si="10"/>
        <v>1</v>
      </c>
      <c r="R207" s="93">
        <f t="shared" si="11"/>
        <v>1</v>
      </c>
      <c r="S207" s="93">
        <f t="shared" si="12"/>
        <v>1</v>
      </c>
      <c r="T207" s="93">
        <f t="shared" si="13"/>
        <v>1</v>
      </c>
      <c r="U207" s="93">
        <f t="shared" si="14"/>
        <v>1</v>
      </c>
      <c r="V207" s="93">
        <f t="shared" si="15"/>
        <v>0</v>
      </c>
      <c r="W207" s="93">
        <f t="shared" si="16"/>
        <v>0</v>
      </c>
      <c r="X207" s="93">
        <f t="shared" si="17"/>
        <v>0</v>
      </c>
      <c r="Y207" s="93">
        <f t="shared" si="18"/>
        <v>0</v>
      </c>
      <c r="Z207" s="93">
        <f t="shared" si="19"/>
        <v>1</v>
      </c>
      <c r="AA207" s="93">
        <f t="shared" si="20"/>
        <v>1</v>
      </c>
      <c r="AB207" s="93">
        <f t="shared" si="21"/>
        <v>1</v>
      </c>
      <c r="AC207" s="93">
        <f t="shared" si="22"/>
        <v>1</v>
      </c>
      <c r="AD207" s="93">
        <f t="shared" si="23"/>
        <v>1</v>
      </c>
      <c r="AE207" s="93">
        <f t="shared" si="24"/>
        <v>1</v>
      </c>
      <c r="AF207" s="93">
        <f t="shared" si="25"/>
        <v>1</v>
      </c>
      <c r="AG207" s="93">
        <f t="shared" si="26"/>
        <v>0</v>
      </c>
      <c r="AH207" s="93">
        <f t="shared" si="27"/>
        <v>0</v>
      </c>
      <c r="AI207" s="93">
        <f t="shared" si="28"/>
        <v>1</v>
      </c>
      <c r="AJ207" s="93">
        <f t="shared" si="29"/>
        <v>1</v>
      </c>
      <c r="AK207" s="93">
        <f t="shared" si="30"/>
        <v>0</v>
      </c>
      <c r="AL207" s="93">
        <f t="shared" si="31"/>
        <v>9</v>
      </c>
      <c r="AM207" s="93">
        <f t="shared" si="32"/>
        <v>1</v>
      </c>
      <c r="AN207" s="93">
        <f t="shared" si="33"/>
        <v>9</v>
      </c>
      <c r="AO207" s="93">
        <f t="shared" si="34"/>
        <v>0</v>
      </c>
    </row>
    <row r="208" spans="1:41" ht="12.75" customHeight="1" x14ac:dyDescent="0.25">
      <c r="A208" s="89">
        <v>2019</v>
      </c>
      <c r="B208" s="89">
        <v>1181819</v>
      </c>
      <c r="C208" s="89" t="s">
        <v>810</v>
      </c>
      <c r="D208" s="89" t="s">
        <v>829</v>
      </c>
      <c r="E208" s="89" t="s">
        <v>1223</v>
      </c>
      <c r="F208" s="89" t="s">
        <v>1224</v>
      </c>
      <c r="G208" s="93">
        <f t="shared" si="0"/>
        <v>8</v>
      </c>
      <c r="H208" s="93">
        <f t="shared" si="1"/>
        <v>1</v>
      </c>
      <c r="I208" s="93">
        <f t="shared" si="2"/>
        <v>1</v>
      </c>
      <c r="J208" s="93">
        <f t="shared" si="3"/>
        <v>0</v>
      </c>
      <c r="K208" s="93">
        <f t="shared" si="4"/>
        <v>0</v>
      </c>
      <c r="L208" s="93">
        <f t="shared" si="5"/>
        <v>0</v>
      </c>
      <c r="M208" s="93">
        <f t="shared" si="6"/>
        <v>1</v>
      </c>
      <c r="N208" s="93">
        <f t="shared" si="7"/>
        <v>0</v>
      </c>
      <c r="O208" s="93">
        <f t="shared" si="8"/>
        <v>1</v>
      </c>
      <c r="P208" s="93">
        <f t="shared" si="9"/>
        <v>1</v>
      </c>
      <c r="Q208" s="93">
        <f t="shared" si="10"/>
        <v>1</v>
      </c>
      <c r="R208" s="93">
        <f t="shared" si="11"/>
        <v>1</v>
      </c>
      <c r="S208" s="93">
        <f t="shared" si="12"/>
        <v>0</v>
      </c>
      <c r="T208" s="93">
        <f t="shared" si="13"/>
        <v>1</v>
      </c>
      <c r="U208" s="93">
        <f t="shared" si="14"/>
        <v>1</v>
      </c>
      <c r="V208" s="93">
        <f t="shared" si="15"/>
        <v>1</v>
      </c>
      <c r="W208" s="93">
        <f t="shared" si="16"/>
        <v>1</v>
      </c>
      <c r="X208" s="93">
        <f t="shared" si="17"/>
        <v>1</v>
      </c>
      <c r="Y208" s="93">
        <f t="shared" si="18"/>
        <v>1</v>
      </c>
      <c r="Z208" s="93">
        <f t="shared" si="19"/>
        <v>0</v>
      </c>
      <c r="AA208" s="93">
        <f t="shared" si="20"/>
        <v>0</v>
      </c>
      <c r="AB208" s="93">
        <f t="shared" si="21"/>
        <v>1</v>
      </c>
      <c r="AC208" s="93">
        <f t="shared" si="22"/>
        <v>1</v>
      </c>
      <c r="AD208" s="93">
        <f t="shared" si="23"/>
        <v>1</v>
      </c>
      <c r="AE208" s="93">
        <f t="shared" si="24"/>
        <v>0</v>
      </c>
      <c r="AF208" s="93">
        <f t="shared" si="25"/>
        <v>1</v>
      </c>
      <c r="AG208" s="93">
        <f t="shared" si="26"/>
        <v>1</v>
      </c>
      <c r="AH208" s="93">
        <f t="shared" si="27"/>
        <v>0</v>
      </c>
      <c r="AI208" s="93">
        <f t="shared" si="28"/>
        <v>0</v>
      </c>
      <c r="AJ208" s="93">
        <f t="shared" si="29"/>
        <v>0</v>
      </c>
      <c r="AK208" s="93">
        <f t="shared" si="30"/>
        <v>0</v>
      </c>
      <c r="AL208" s="93">
        <f t="shared" si="31"/>
        <v>9</v>
      </c>
      <c r="AM208" s="93">
        <f t="shared" si="32"/>
        <v>0</v>
      </c>
      <c r="AN208" s="93">
        <f t="shared" si="33"/>
        <v>9</v>
      </c>
      <c r="AO208" s="93">
        <f t="shared" si="34"/>
        <v>1</v>
      </c>
    </row>
    <row r="209" spans="1:41" ht="12.75" customHeight="1" x14ac:dyDescent="0.25">
      <c r="A209" s="89">
        <v>2019</v>
      </c>
      <c r="B209" s="89">
        <v>121880</v>
      </c>
      <c r="C209" s="89" t="s">
        <v>810</v>
      </c>
      <c r="D209" s="89" t="s">
        <v>814</v>
      </c>
      <c r="E209" s="89" t="s">
        <v>1225</v>
      </c>
      <c r="F209" s="89" t="s">
        <v>1226</v>
      </c>
      <c r="G209" s="93">
        <f t="shared" si="0"/>
        <v>8</v>
      </c>
      <c r="H209" s="93">
        <f t="shared" si="1"/>
        <v>1</v>
      </c>
      <c r="I209" s="93">
        <f t="shared" si="2"/>
        <v>1</v>
      </c>
      <c r="J209" s="93">
        <f t="shared" si="3"/>
        <v>1</v>
      </c>
      <c r="K209" s="93">
        <f t="shared" si="4"/>
        <v>0</v>
      </c>
      <c r="L209" s="93">
        <f t="shared" si="5"/>
        <v>0</v>
      </c>
      <c r="M209" s="93">
        <f t="shared" si="6"/>
        <v>1</v>
      </c>
      <c r="N209" s="93">
        <f t="shared" si="7"/>
        <v>1</v>
      </c>
      <c r="O209" s="93">
        <f t="shared" si="8"/>
        <v>0</v>
      </c>
      <c r="P209" s="93">
        <f t="shared" si="9"/>
        <v>9</v>
      </c>
      <c r="Q209" s="93">
        <f t="shared" si="10"/>
        <v>0</v>
      </c>
      <c r="R209" s="93">
        <f t="shared" si="11"/>
        <v>1</v>
      </c>
      <c r="S209" s="93">
        <f t="shared" si="12"/>
        <v>9</v>
      </c>
      <c r="T209" s="93">
        <f t="shared" si="13"/>
        <v>1</v>
      </c>
      <c r="U209" s="93">
        <f t="shared" si="14"/>
        <v>0</v>
      </c>
      <c r="V209" s="93">
        <f t="shared" si="15"/>
        <v>9</v>
      </c>
      <c r="W209" s="93">
        <f t="shared" si="16"/>
        <v>1</v>
      </c>
      <c r="X209" s="93">
        <f t="shared" si="17"/>
        <v>0</v>
      </c>
      <c r="Y209" s="93">
        <f t="shared" si="18"/>
        <v>1</v>
      </c>
      <c r="Z209" s="93">
        <f t="shared" si="19"/>
        <v>1</v>
      </c>
      <c r="AA209" s="93">
        <f t="shared" si="20"/>
        <v>1</v>
      </c>
      <c r="AB209" s="93">
        <f t="shared" si="21"/>
        <v>0</v>
      </c>
      <c r="AC209" s="93">
        <f t="shared" si="22"/>
        <v>1</v>
      </c>
      <c r="AD209" s="93">
        <f t="shared" si="23"/>
        <v>1</v>
      </c>
      <c r="AE209" s="93">
        <f t="shared" si="24"/>
        <v>0</v>
      </c>
      <c r="AF209" s="93">
        <f t="shared" si="25"/>
        <v>0</v>
      </c>
      <c r="AG209" s="93">
        <f t="shared" si="26"/>
        <v>1</v>
      </c>
      <c r="AH209" s="93">
        <f t="shared" si="27"/>
        <v>0</v>
      </c>
      <c r="AI209" s="93">
        <f t="shared" si="28"/>
        <v>0</v>
      </c>
      <c r="AJ209" s="93">
        <f t="shared" si="29"/>
        <v>0</v>
      </c>
      <c r="AK209" s="93">
        <f t="shared" si="30"/>
        <v>0</v>
      </c>
      <c r="AL209" s="93">
        <f t="shared" si="31"/>
        <v>9</v>
      </c>
      <c r="AM209" s="93">
        <f t="shared" si="32"/>
        <v>1</v>
      </c>
      <c r="AN209" s="93">
        <f t="shared" si="33"/>
        <v>0</v>
      </c>
      <c r="AO209" s="93">
        <f t="shared" si="34"/>
        <v>1</v>
      </c>
    </row>
    <row r="210" spans="1:41" ht="12.75" customHeight="1" x14ac:dyDescent="0.25">
      <c r="A210" s="89">
        <v>2019</v>
      </c>
      <c r="B210" s="89">
        <v>1117583</v>
      </c>
      <c r="C210" s="89" t="s">
        <v>810</v>
      </c>
      <c r="D210" s="89" t="s">
        <v>811</v>
      </c>
      <c r="E210" s="89" t="s">
        <v>1227</v>
      </c>
      <c r="F210" s="89" t="s">
        <v>1228</v>
      </c>
      <c r="G210" s="93">
        <f t="shared" si="0"/>
        <v>8</v>
      </c>
      <c r="H210" s="93">
        <f t="shared" si="1"/>
        <v>0</v>
      </c>
      <c r="I210" s="93">
        <f t="shared" si="2"/>
        <v>1</v>
      </c>
      <c r="J210" s="93">
        <f t="shared" si="3"/>
        <v>1</v>
      </c>
      <c r="K210" s="93">
        <f t="shared" si="4"/>
        <v>0</v>
      </c>
      <c r="L210" s="93">
        <f t="shared" si="5"/>
        <v>1</v>
      </c>
      <c r="M210" s="93">
        <f t="shared" si="6"/>
        <v>1</v>
      </c>
      <c r="N210" s="93">
        <f t="shared" si="7"/>
        <v>1</v>
      </c>
      <c r="O210" s="93">
        <f t="shared" si="8"/>
        <v>8</v>
      </c>
      <c r="P210" s="93">
        <f t="shared" si="9"/>
        <v>1</v>
      </c>
      <c r="Q210" s="93">
        <f t="shared" si="10"/>
        <v>0</v>
      </c>
      <c r="R210" s="93">
        <f t="shared" si="11"/>
        <v>8</v>
      </c>
      <c r="S210" s="93">
        <f t="shared" si="12"/>
        <v>1</v>
      </c>
      <c r="T210" s="93">
        <f t="shared" si="13"/>
        <v>0</v>
      </c>
      <c r="U210" s="93">
        <f t="shared" si="14"/>
        <v>1</v>
      </c>
      <c r="V210" s="93">
        <f t="shared" si="15"/>
        <v>0</v>
      </c>
      <c r="W210" s="93">
        <f t="shared" si="16"/>
        <v>1</v>
      </c>
      <c r="X210" s="93">
        <f t="shared" si="17"/>
        <v>1</v>
      </c>
      <c r="Y210" s="93">
        <f t="shared" si="18"/>
        <v>0</v>
      </c>
      <c r="Z210" s="93">
        <f t="shared" si="19"/>
        <v>0</v>
      </c>
      <c r="AA210" s="93">
        <f t="shared" si="20"/>
        <v>0</v>
      </c>
      <c r="AB210" s="93">
        <f t="shared" si="21"/>
        <v>1</v>
      </c>
      <c r="AC210" s="93">
        <f t="shared" si="22"/>
        <v>8</v>
      </c>
      <c r="AD210" s="93">
        <f t="shared" si="23"/>
        <v>9</v>
      </c>
      <c r="AE210" s="93">
        <f t="shared" si="24"/>
        <v>1</v>
      </c>
      <c r="AF210" s="93">
        <f t="shared" si="25"/>
        <v>1</v>
      </c>
      <c r="AG210" s="93">
        <f t="shared" si="26"/>
        <v>1</v>
      </c>
      <c r="AH210" s="93">
        <f t="shared" si="27"/>
        <v>1</v>
      </c>
      <c r="AI210" s="93">
        <f t="shared" si="28"/>
        <v>0</v>
      </c>
      <c r="AJ210" s="93">
        <f t="shared" si="29"/>
        <v>0</v>
      </c>
      <c r="AK210" s="93">
        <f t="shared" si="30"/>
        <v>1</v>
      </c>
      <c r="AL210" s="93">
        <f t="shared" si="31"/>
        <v>1</v>
      </c>
      <c r="AM210" s="93">
        <f t="shared" si="32"/>
        <v>9</v>
      </c>
      <c r="AN210" s="93">
        <f t="shared" si="33"/>
        <v>0</v>
      </c>
      <c r="AO210" s="93">
        <f t="shared" si="34"/>
        <v>0</v>
      </c>
    </row>
    <row r="211" spans="1:41" ht="12.75" customHeight="1" x14ac:dyDescent="0.25">
      <c r="A211" s="89">
        <v>2019</v>
      </c>
      <c r="B211" s="89">
        <v>88399</v>
      </c>
      <c r="C211" s="89" t="s">
        <v>810</v>
      </c>
      <c r="D211" s="89" t="s">
        <v>820</v>
      </c>
      <c r="E211" s="89" t="s">
        <v>1229</v>
      </c>
      <c r="F211" s="89" t="s">
        <v>1230</v>
      </c>
      <c r="G211" s="93">
        <f t="shared" si="0"/>
        <v>8</v>
      </c>
      <c r="H211" s="93">
        <f t="shared" si="1"/>
        <v>0</v>
      </c>
      <c r="I211" s="93">
        <f t="shared" si="2"/>
        <v>1</v>
      </c>
      <c r="J211" s="93">
        <f t="shared" si="3"/>
        <v>0</v>
      </c>
      <c r="K211" s="93">
        <f t="shared" si="4"/>
        <v>0</v>
      </c>
      <c r="L211" s="93">
        <f t="shared" si="5"/>
        <v>1</v>
      </c>
      <c r="M211" s="93">
        <f t="shared" si="6"/>
        <v>1</v>
      </c>
      <c r="N211" s="93">
        <f t="shared" si="7"/>
        <v>1</v>
      </c>
      <c r="O211" s="93">
        <f t="shared" si="8"/>
        <v>8</v>
      </c>
      <c r="P211" s="93">
        <f t="shared" si="9"/>
        <v>0</v>
      </c>
      <c r="Q211" s="93">
        <f t="shared" si="10"/>
        <v>9</v>
      </c>
      <c r="R211" s="93">
        <f t="shared" si="11"/>
        <v>0</v>
      </c>
      <c r="S211" s="93">
        <f t="shared" si="12"/>
        <v>1</v>
      </c>
      <c r="T211" s="93">
        <f t="shared" si="13"/>
        <v>0</v>
      </c>
      <c r="U211" s="93">
        <f t="shared" si="14"/>
        <v>1</v>
      </c>
      <c r="V211" s="93">
        <f t="shared" si="15"/>
        <v>9</v>
      </c>
      <c r="W211" s="93">
        <f t="shared" si="16"/>
        <v>0</v>
      </c>
      <c r="X211" s="93">
        <f t="shared" si="17"/>
        <v>0</v>
      </c>
      <c r="Y211" s="93">
        <f t="shared" si="18"/>
        <v>1</v>
      </c>
      <c r="Z211" s="93">
        <f t="shared" si="19"/>
        <v>0</v>
      </c>
      <c r="AA211" s="93">
        <f t="shared" si="20"/>
        <v>1</v>
      </c>
      <c r="AB211" s="93">
        <f t="shared" si="21"/>
        <v>8</v>
      </c>
      <c r="AC211" s="93">
        <f t="shared" si="22"/>
        <v>1</v>
      </c>
      <c r="AD211" s="93">
        <f t="shared" si="23"/>
        <v>0</v>
      </c>
      <c r="AE211" s="93">
        <f t="shared" si="24"/>
        <v>8</v>
      </c>
      <c r="AF211" s="93">
        <f t="shared" si="25"/>
        <v>1</v>
      </c>
      <c r="AG211" s="93">
        <f t="shared" si="26"/>
        <v>1</v>
      </c>
      <c r="AH211" s="93">
        <f t="shared" si="27"/>
        <v>8</v>
      </c>
      <c r="AI211" s="93">
        <f t="shared" si="28"/>
        <v>0</v>
      </c>
      <c r="AJ211" s="93">
        <f t="shared" si="29"/>
        <v>1</v>
      </c>
      <c r="AK211" s="93">
        <f t="shared" si="30"/>
        <v>9</v>
      </c>
      <c r="AL211" s="93">
        <f t="shared" si="31"/>
        <v>1</v>
      </c>
      <c r="AM211" s="93">
        <f t="shared" si="32"/>
        <v>8</v>
      </c>
      <c r="AN211" s="93">
        <f t="shared" si="33"/>
        <v>1</v>
      </c>
      <c r="AO211" s="93">
        <f t="shared" si="34"/>
        <v>1</v>
      </c>
    </row>
    <row r="212" spans="1:41" ht="12.75" customHeight="1" x14ac:dyDescent="0.25">
      <c r="A212" s="89">
        <v>2019</v>
      </c>
      <c r="B212" s="89">
        <v>121880</v>
      </c>
      <c r="C212" s="89" t="s">
        <v>810</v>
      </c>
      <c r="D212" s="89" t="s">
        <v>814</v>
      </c>
      <c r="E212" s="89" t="s">
        <v>1231</v>
      </c>
      <c r="F212" s="89" t="s">
        <v>1232</v>
      </c>
      <c r="G212" s="93">
        <f t="shared" si="0"/>
        <v>8</v>
      </c>
      <c r="H212" s="93">
        <f t="shared" si="1"/>
        <v>1</v>
      </c>
      <c r="I212" s="93">
        <f t="shared" si="2"/>
        <v>1</v>
      </c>
      <c r="J212" s="93">
        <f t="shared" si="3"/>
        <v>1</v>
      </c>
      <c r="K212" s="93">
        <f t="shared" si="4"/>
        <v>0</v>
      </c>
      <c r="L212" s="93">
        <f t="shared" si="5"/>
        <v>1</v>
      </c>
      <c r="M212" s="93">
        <f t="shared" si="6"/>
        <v>1</v>
      </c>
      <c r="N212" s="93">
        <f t="shared" si="7"/>
        <v>0</v>
      </c>
      <c r="O212" s="93">
        <f t="shared" si="8"/>
        <v>0</v>
      </c>
      <c r="P212" s="93">
        <f t="shared" si="9"/>
        <v>9</v>
      </c>
      <c r="Q212" s="93">
        <f t="shared" si="10"/>
        <v>0</v>
      </c>
      <c r="R212" s="93">
        <f t="shared" si="11"/>
        <v>1</v>
      </c>
      <c r="S212" s="93">
        <f t="shared" si="12"/>
        <v>9</v>
      </c>
      <c r="T212" s="93">
        <f t="shared" si="13"/>
        <v>0</v>
      </c>
      <c r="U212" s="93">
        <f t="shared" si="14"/>
        <v>1</v>
      </c>
      <c r="V212" s="93">
        <f t="shared" si="15"/>
        <v>9</v>
      </c>
      <c r="W212" s="93">
        <f t="shared" si="16"/>
        <v>1</v>
      </c>
      <c r="X212" s="93">
        <f t="shared" si="17"/>
        <v>1</v>
      </c>
      <c r="Y212" s="93">
        <f t="shared" si="18"/>
        <v>0</v>
      </c>
      <c r="Z212" s="93">
        <f t="shared" si="19"/>
        <v>0</v>
      </c>
      <c r="AA212" s="93">
        <f t="shared" si="20"/>
        <v>1</v>
      </c>
      <c r="AB212" s="93">
        <f t="shared" si="21"/>
        <v>0</v>
      </c>
      <c r="AC212" s="93">
        <f t="shared" si="22"/>
        <v>1</v>
      </c>
      <c r="AD212" s="93">
        <f t="shared" si="23"/>
        <v>1</v>
      </c>
      <c r="AE212" s="93">
        <f t="shared" si="24"/>
        <v>0</v>
      </c>
      <c r="AF212" s="93">
        <f t="shared" si="25"/>
        <v>1</v>
      </c>
      <c r="AG212" s="93">
        <f t="shared" si="26"/>
        <v>0</v>
      </c>
      <c r="AH212" s="93">
        <f t="shared" si="27"/>
        <v>0</v>
      </c>
      <c r="AI212" s="93">
        <f t="shared" si="28"/>
        <v>1</v>
      </c>
      <c r="AJ212" s="93">
        <f t="shared" si="29"/>
        <v>1</v>
      </c>
      <c r="AK212" s="93">
        <f t="shared" si="30"/>
        <v>1</v>
      </c>
      <c r="AL212" s="93">
        <f t="shared" si="31"/>
        <v>9</v>
      </c>
      <c r="AM212" s="93">
        <f t="shared" si="32"/>
        <v>0</v>
      </c>
      <c r="AN212" s="93">
        <f t="shared" si="33"/>
        <v>1</v>
      </c>
      <c r="AO212" s="93">
        <f t="shared" si="34"/>
        <v>0</v>
      </c>
    </row>
    <row r="213" spans="1:41" ht="12.75" customHeight="1" x14ac:dyDescent="0.25">
      <c r="A213" s="89">
        <v>2019</v>
      </c>
      <c r="B213" s="89">
        <v>121884</v>
      </c>
      <c r="C213" s="89" t="s">
        <v>810</v>
      </c>
      <c r="D213" s="89" t="s">
        <v>851</v>
      </c>
      <c r="E213" s="89" t="s">
        <v>1233</v>
      </c>
      <c r="F213" s="89" t="s">
        <v>1234</v>
      </c>
      <c r="G213" s="93">
        <f t="shared" si="0"/>
        <v>8</v>
      </c>
      <c r="H213" s="93">
        <f t="shared" si="1"/>
        <v>1</v>
      </c>
      <c r="I213" s="93">
        <f t="shared" si="2"/>
        <v>1</v>
      </c>
      <c r="J213" s="93">
        <f t="shared" si="3"/>
        <v>0</v>
      </c>
      <c r="K213" s="93">
        <f t="shared" si="4"/>
        <v>0</v>
      </c>
      <c r="L213" s="93">
        <f t="shared" si="5"/>
        <v>0</v>
      </c>
      <c r="M213" s="93">
        <f t="shared" si="6"/>
        <v>1</v>
      </c>
      <c r="N213" s="93">
        <f t="shared" si="7"/>
        <v>1</v>
      </c>
      <c r="O213" s="93">
        <f t="shared" si="8"/>
        <v>0</v>
      </c>
      <c r="P213" s="93">
        <f t="shared" si="9"/>
        <v>0</v>
      </c>
      <c r="Q213" s="93">
        <f t="shared" si="10"/>
        <v>0</v>
      </c>
      <c r="R213" s="93">
        <f t="shared" si="11"/>
        <v>1</v>
      </c>
      <c r="S213" s="93">
        <f t="shared" si="12"/>
        <v>1</v>
      </c>
      <c r="T213" s="93">
        <f t="shared" si="13"/>
        <v>1</v>
      </c>
      <c r="U213" s="93">
        <f t="shared" si="14"/>
        <v>1</v>
      </c>
      <c r="V213" s="93">
        <f t="shared" si="15"/>
        <v>1</v>
      </c>
      <c r="W213" s="93">
        <f t="shared" si="16"/>
        <v>1</v>
      </c>
      <c r="X213" s="93">
        <f t="shared" si="17"/>
        <v>0</v>
      </c>
      <c r="Y213" s="93">
        <f t="shared" si="18"/>
        <v>1</v>
      </c>
      <c r="Z213" s="93">
        <f t="shared" si="19"/>
        <v>1</v>
      </c>
      <c r="AA213" s="93">
        <f t="shared" si="20"/>
        <v>0</v>
      </c>
      <c r="AB213" s="93">
        <f t="shared" si="21"/>
        <v>1</v>
      </c>
      <c r="AC213" s="93">
        <f t="shared" si="22"/>
        <v>1</v>
      </c>
      <c r="AD213" s="93">
        <f t="shared" si="23"/>
        <v>8</v>
      </c>
      <c r="AE213" s="93">
        <f t="shared" si="24"/>
        <v>1</v>
      </c>
      <c r="AF213" s="93">
        <f t="shared" si="25"/>
        <v>0</v>
      </c>
      <c r="AG213" s="93">
        <f t="shared" si="26"/>
        <v>0</v>
      </c>
      <c r="AH213" s="93">
        <f t="shared" si="27"/>
        <v>9</v>
      </c>
      <c r="AI213" s="93">
        <f t="shared" si="28"/>
        <v>1</v>
      </c>
      <c r="AJ213" s="93">
        <f t="shared" si="29"/>
        <v>9</v>
      </c>
      <c r="AK213" s="93">
        <f t="shared" si="30"/>
        <v>0</v>
      </c>
      <c r="AL213" s="93">
        <f t="shared" si="31"/>
        <v>1</v>
      </c>
      <c r="AM213" s="93">
        <f t="shared" si="32"/>
        <v>0</v>
      </c>
      <c r="AN213" s="93">
        <f t="shared" si="33"/>
        <v>1</v>
      </c>
      <c r="AO213" s="93">
        <f t="shared" si="34"/>
        <v>9</v>
      </c>
    </row>
    <row r="214" spans="1:41" ht="12.75" customHeight="1" x14ac:dyDescent="0.25">
      <c r="A214" s="89">
        <v>2019</v>
      </c>
      <c r="B214" s="89">
        <v>1319229</v>
      </c>
      <c r="C214" s="89" t="s">
        <v>810</v>
      </c>
      <c r="D214" s="89" t="s">
        <v>824</v>
      </c>
      <c r="E214" s="89" t="s">
        <v>1235</v>
      </c>
      <c r="F214" s="89" t="s">
        <v>1236</v>
      </c>
      <c r="G214" s="93">
        <f t="shared" si="0"/>
        <v>8</v>
      </c>
      <c r="H214" s="93">
        <f t="shared" si="1"/>
        <v>1</v>
      </c>
      <c r="I214" s="93">
        <f t="shared" si="2"/>
        <v>0</v>
      </c>
      <c r="J214" s="93">
        <f t="shared" si="3"/>
        <v>1</v>
      </c>
      <c r="K214" s="93">
        <f t="shared" si="4"/>
        <v>0</v>
      </c>
      <c r="L214" s="93">
        <f t="shared" si="5"/>
        <v>1</v>
      </c>
      <c r="M214" s="93">
        <f t="shared" si="6"/>
        <v>1</v>
      </c>
      <c r="N214" s="93">
        <f t="shared" si="7"/>
        <v>1</v>
      </c>
      <c r="O214" s="93">
        <f t="shared" si="8"/>
        <v>8</v>
      </c>
      <c r="P214" s="93">
        <f t="shared" si="9"/>
        <v>1</v>
      </c>
      <c r="Q214" s="93">
        <f t="shared" si="10"/>
        <v>1</v>
      </c>
      <c r="R214" s="93">
        <f t="shared" si="11"/>
        <v>0</v>
      </c>
      <c r="S214" s="93">
        <f t="shared" si="12"/>
        <v>1</v>
      </c>
      <c r="T214" s="93">
        <f t="shared" si="13"/>
        <v>1</v>
      </c>
      <c r="U214" s="93">
        <f t="shared" si="14"/>
        <v>0</v>
      </c>
      <c r="V214" s="93">
        <f t="shared" si="15"/>
        <v>0</v>
      </c>
      <c r="W214" s="93">
        <f t="shared" si="16"/>
        <v>9</v>
      </c>
      <c r="X214" s="93">
        <f t="shared" si="17"/>
        <v>1</v>
      </c>
      <c r="Y214" s="93">
        <f t="shared" si="18"/>
        <v>1</v>
      </c>
      <c r="Z214" s="93">
        <f t="shared" si="19"/>
        <v>0</v>
      </c>
      <c r="AA214" s="93">
        <f t="shared" si="20"/>
        <v>8</v>
      </c>
      <c r="AB214" s="93">
        <f t="shared" si="21"/>
        <v>9</v>
      </c>
      <c r="AC214" s="93">
        <f t="shared" si="22"/>
        <v>1</v>
      </c>
      <c r="AD214" s="93">
        <f t="shared" si="23"/>
        <v>1</v>
      </c>
      <c r="AE214" s="93">
        <f t="shared" si="24"/>
        <v>9</v>
      </c>
      <c r="AF214" s="93">
        <f t="shared" si="25"/>
        <v>0</v>
      </c>
      <c r="AG214" s="93">
        <f t="shared" si="26"/>
        <v>1</v>
      </c>
      <c r="AH214" s="93">
        <f t="shared" si="27"/>
        <v>8</v>
      </c>
      <c r="AI214" s="93">
        <f t="shared" si="28"/>
        <v>1</v>
      </c>
      <c r="AJ214" s="93">
        <f t="shared" si="29"/>
        <v>1</v>
      </c>
      <c r="AK214" s="93">
        <f t="shared" si="30"/>
        <v>1</v>
      </c>
      <c r="AL214" s="93">
        <f t="shared" si="31"/>
        <v>1</v>
      </c>
      <c r="AM214" s="93">
        <f t="shared" si="32"/>
        <v>0</v>
      </c>
      <c r="AN214" s="93">
        <f t="shared" si="33"/>
        <v>9</v>
      </c>
      <c r="AO214" s="93">
        <f t="shared" si="34"/>
        <v>0</v>
      </c>
    </row>
    <row r="215" spans="1:41" ht="12.75" customHeight="1" x14ac:dyDescent="0.25">
      <c r="A215" s="89">
        <v>2019</v>
      </c>
      <c r="B215" s="89">
        <v>102499</v>
      </c>
      <c r="C215" s="89" t="s">
        <v>810</v>
      </c>
      <c r="D215" s="89" t="s">
        <v>846</v>
      </c>
      <c r="E215" s="89" t="s">
        <v>1237</v>
      </c>
      <c r="F215" s="89" t="s">
        <v>1238</v>
      </c>
      <c r="G215" s="93">
        <f t="shared" si="0"/>
        <v>8</v>
      </c>
      <c r="H215" s="93">
        <f t="shared" si="1"/>
        <v>0</v>
      </c>
      <c r="I215" s="93">
        <f t="shared" si="2"/>
        <v>1</v>
      </c>
      <c r="J215" s="93">
        <f t="shared" si="3"/>
        <v>1</v>
      </c>
      <c r="K215" s="93">
        <f t="shared" si="4"/>
        <v>1</v>
      </c>
      <c r="L215" s="93">
        <f t="shared" si="5"/>
        <v>1</v>
      </c>
      <c r="M215" s="93">
        <f t="shared" si="6"/>
        <v>1</v>
      </c>
      <c r="N215" s="93">
        <f t="shared" si="7"/>
        <v>1</v>
      </c>
      <c r="O215" s="93">
        <f t="shared" si="8"/>
        <v>1</v>
      </c>
      <c r="P215" s="93">
        <f t="shared" si="9"/>
        <v>9</v>
      </c>
      <c r="Q215" s="93">
        <f t="shared" si="10"/>
        <v>0</v>
      </c>
      <c r="R215" s="93">
        <f t="shared" si="11"/>
        <v>0</v>
      </c>
      <c r="S215" s="93">
        <f t="shared" si="12"/>
        <v>0</v>
      </c>
      <c r="T215" s="93">
        <f t="shared" si="13"/>
        <v>9</v>
      </c>
      <c r="U215" s="93">
        <f t="shared" si="14"/>
        <v>1</v>
      </c>
      <c r="V215" s="93">
        <f t="shared" si="15"/>
        <v>1</v>
      </c>
      <c r="W215" s="93">
        <f t="shared" si="16"/>
        <v>1</v>
      </c>
      <c r="X215" s="93">
        <f t="shared" si="17"/>
        <v>1</v>
      </c>
      <c r="Y215" s="93">
        <f t="shared" si="18"/>
        <v>1</v>
      </c>
      <c r="Z215" s="93">
        <f t="shared" si="19"/>
        <v>1</v>
      </c>
      <c r="AA215" s="93">
        <f t="shared" si="20"/>
        <v>0</v>
      </c>
      <c r="AB215" s="93">
        <f t="shared" si="21"/>
        <v>1</v>
      </c>
      <c r="AC215" s="93">
        <f t="shared" si="22"/>
        <v>1</v>
      </c>
      <c r="AD215" s="93">
        <f t="shared" si="23"/>
        <v>9</v>
      </c>
      <c r="AE215" s="93">
        <f t="shared" si="24"/>
        <v>0</v>
      </c>
      <c r="AF215" s="93">
        <f t="shared" si="25"/>
        <v>1</v>
      </c>
      <c r="AG215" s="93">
        <f t="shared" si="26"/>
        <v>1</v>
      </c>
      <c r="AH215" s="93">
        <f t="shared" si="27"/>
        <v>0</v>
      </c>
      <c r="AI215" s="93">
        <f t="shared" si="28"/>
        <v>0</v>
      </c>
      <c r="AJ215" s="93">
        <f t="shared" si="29"/>
        <v>9</v>
      </c>
      <c r="AK215" s="93">
        <f t="shared" si="30"/>
        <v>9</v>
      </c>
      <c r="AL215" s="93">
        <f t="shared" si="31"/>
        <v>0</v>
      </c>
      <c r="AM215" s="93">
        <f t="shared" si="32"/>
        <v>1</v>
      </c>
      <c r="AN215" s="93">
        <f t="shared" si="33"/>
        <v>1</v>
      </c>
      <c r="AO215" s="93">
        <f t="shared" si="34"/>
        <v>8</v>
      </c>
    </row>
    <row r="216" spans="1:41" ht="12.75" customHeight="1" x14ac:dyDescent="0.25">
      <c r="A216" s="89">
        <v>2019</v>
      </c>
      <c r="B216" s="89">
        <v>121880</v>
      </c>
      <c r="C216" s="89" t="s">
        <v>810</v>
      </c>
      <c r="D216" s="89" t="s">
        <v>814</v>
      </c>
      <c r="E216" s="89" t="s">
        <v>911</v>
      </c>
      <c r="F216" s="89" t="s">
        <v>1239</v>
      </c>
      <c r="G216" s="93">
        <f t="shared" si="0"/>
        <v>8</v>
      </c>
      <c r="H216" s="93">
        <f t="shared" si="1"/>
        <v>1</v>
      </c>
      <c r="I216" s="93">
        <f t="shared" si="2"/>
        <v>1</v>
      </c>
      <c r="J216" s="93">
        <f t="shared" si="3"/>
        <v>1</v>
      </c>
      <c r="K216" s="93">
        <f t="shared" si="4"/>
        <v>0</v>
      </c>
      <c r="L216" s="93">
        <f t="shared" si="5"/>
        <v>1</v>
      </c>
      <c r="M216" s="93">
        <f t="shared" si="6"/>
        <v>1</v>
      </c>
      <c r="N216" s="93">
        <f t="shared" si="7"/>
        <v>1</v>
      </c>
      <c r="O216" s="93">
        <f t="shared" si="8"/>
        <v>0</v>
      </c>
      <c r="P216" s="93">
        <f t="shared" si="9"/>
        <v>9</v>
      </c>
      <c r="Q216" s="93">
        <f t="shared" si="10"/>
        <v>1</v>
      </c>
      <c r="R216" s="93">
        <f t="shared" si="11"/>
        <v>1</v>
      </c>
      <c r="S216" s="93">
        <f t="shared" si="12"/>
        <v>9</v>
      </c>
      <c r="T216" s="93">
        <f t="shared" si="13"/>
        <v>0</v>
      </c>
      <c r="U216" s="93">
        <f t="shared" si="14"/>
        <v>0</v>
      </c>
      <c r="V216" s="93">
        <f t="shared" si="15"/>
        <v>9</v>
      </c>
      <c r="W216" s="93">
        <f t="shared" si="16"/>
        <v>0</v>
      </c>
      <c r="X216" s="93">
        <f t="shared" si="17"/>
        <v>1</v>
      </c>
      <c r="Y216" s="93">
        <f t="shared" si="18"/>
        <v>1</v>
      </c>
      <c r="Z216" s="93">
        <f t="shared" si="19"/>
        <v>1</v>
      </c>
      <c r="AA216" s="93">
        <f t="shared" si="20"/>
        <v>1</v>
      </c>
      <c r="AB216" s="93">
        <f t="shared" si="21"/>
        <v>1</v>
      </c>
      <c r="AC216" s="93">
        <f t="shared" si="22"/>
        <v>0</v>
      </c>
      <c r="AD216" s="93">
        <f t="shared" si="23"/>
        <v>1</v>
      </c>
      <c r="AE216" s="93">
        <f t="shared" si="24"/>
        <v>1</v>
      </c>
      <c r="AF216" s="93">
        <f t="shared" si="25"/>
        <v>1</v>
      </c>
      <c r="AG216" s="93">
        <f t="shared" si="26"/>
        <v>0</v>
      </c>
      <c r="AH216" s="93">
        <f t="shared" si="27"/>
        <v>0</v>
      </c>
      <c r="AI216" s="93">
        <f t="shared" si="28"/>
        <v>1</v>
      </c>
      <c r="AJ216" s="93">
        <f t="shared" si="29"/>
        <v>0</v>
      </c>
      <c r="AK216" s="93">
        <f t="shared" si="30"/>
        <v>1</v>
      </c>
      <c r="AL216" s="93">
        <f t="shared" si="31"/>
        <v>9</v>
      </c>
      <c r="AM216" s="93">
        <f t="shared" si="32"/>
        <v>0</v>
      </c>
      <c r="AN216" s="93">
        <f t="shared" si="33"/>
        <v>0</v>
      </c>
      <c r="AO216" s="93">
        <f t="shared" si="34"/>
        <v>0</v>
      </c>
    </row>
    <row r="217" spans="1:41" ht="12.75" customHeight="1" x14ac:dyDescent="0.25">
      <c r="A217" s="89">
        <v>2019</v>
      </c>
      <c r="B217" s="89">
        <v>1117583</v>
      </c>
      <c r="C217" s="89" t="s">
        <v>810</v>
      </c>
      <c r="D217" s="89" t="s">
        <v>811</v>
      </c>
      <c r="E217" s="89" t="s">
        <v>1240</v>
      </c>
      <c r="F217" s="89" t="s">
        <v>1241</v>
      </c>
      <c r="G217" s="93">
        <f t="shared" si="0"/>
        <v>8</v>
      </c>
      <c r="H217" s="93">
        <f t="shared" si="1"/>
        <v>1</v>
      </c>
      <c r="I217" s="93">
        <f t="shared" si="2"/>
        <v>1</v>
      </c>
      <c r="J217" s="93">
        <f t="shared" si="3"/>
        <v>0</v>
      </c>
      <c r="K217" s="93">
        <f t="shared" si="4"/>
        <v>0</v>
      </c>
      <c r="L217" s="93">
        <f t="shared" si="5"/>
        <v>1</v>
      </c>
      <c r="M217" s="93">
        <f t="shared" si="6"/>
        <v>0</v>
      </c>
      <c r="N217" s="93">
        <f t="shared" si="7"/>
        <v>0</v>
      </c>
      <c r="O217" s="93">
        <f t="shared" si="8"/>
        <v>8</v>
      </c>
      <c r="P217" s="93">
        <f t="shared" si="9"/>
        <v>0</v>
      </c>
      <c r="Q217" s="93">
        <f t="shared" si="10"/>
        <v>1</v>
      </c>
      <c r="R217" s="93">
        <f t="shared" si="11"/>
        <v>8</v>
      </c>
      <c r="S217" s="93">
        <f t="shared" si="12"/>
        <v>1</v>
      </c>
      <c r="T217" s="93">
        <f t="shared" si="13"/>
        <v>1</v>
      </c>
      <c r="U217" s="93">
        <f t="shared" si="14"/>
        <v>0</v>
      </c>
      <c r="V217" s="93">
        <f t="shared" si="15"/>
        <v>1</v>
      </c>
      <c r="W217" s="93">
        <f t="shared" si="16"/>
        <v>1</v>
      </c>
      <c r="X217" s="93">
        <f t="shared" si="17"/>
        <v>1</v>
      </c>
      <c r="Y217" s="93">
        <f t="shared" si="18"/>
        <v>1</v>
      </c>
      <c r="Z217" s="93">
        <f t="shared" si="19"/>
        <v>0</v>
      </c>
      <c r="AA217" s="93">
        <f t="shared" si="20"/>
        <v>1</v>
      </c>
      <c r="AB217" s="93">
        <f t="shared" si="21"/>
        <v>1</v>
      </c>
      <c r="AC217" s="93">
        <f t="shared" si="22"/>
        <v>8</v>
      </c>
      <c r="AD217" s="93">
        <f t="shared" si="23"/>
        <v>9</v>
      </c>
      <c r="AE217" s="93">
        <f t="shared" si="24"/>
        <v>1</v>
      </c>
      <c r="AF217" s="93">
        <f t="shared" si="25"/>
        <v>1</v>
      </c>
      <c r="AG217" s="93">
        <f t="shared" si="26"/>
        <v>1</v>
      </c>
      <c r="AH217" s="93">
        <f t="shared" si="27"/>
        <v>0</v>
      </c>
      <c r="AI217" s="93">
        <f t="shared" si="28"/>
        <v>1</v>
      </c>
      <c r="AJ217" s="93">
        <f t="shared" si="29"/>
        <v>0</v>
      </c>
      <c r="AK217" s="93">
        <f t="shared" si="30"/>
        <v>1</v>
      </c>
      <c r="AL217" s="93">
        <f t="shared" si="31"/>
        <v>0</v>
      </c>
      <c r="AM217" s="93">
        <f t="shared" si="32"/>
        <v>9</v>
      </c>
      <c r="AN217" s="93">
        <f t="shared" si="33"/>
        <v>0</v>
      </c>
      <c r="AO217" s="93">
        <f t="shared" si="34"/>
        <v>0</v>
      </c>
    </row>
    <row r="218" spans="1:41" ht="12.75" customHeight="1" x14ac:dyDescent="0.25">
      <c r="A218" s="89">
        <v>2019</v>
      </c>
      <c r="B218" s="89">
        <v>1117583</v>
      </c>
      <c r="C218" s="89" t="s">
        <v>810</v>
      </c>
      <c r="D218" s="89" t="s">
        <v>811</v>
      </c>
      <c r="E218" s="89" t="s">
        <v>1242</v>
      </c>
      <c r="F218" s="89" t="s">
        <v>1243</v>
      </c>
      <c r="G218" s="93">
        <f t="shared" si="0"/>
        <v>8</v>
      </c>
      <c r="H218" s="93">
        <f t="shared" si="1"/>
        <v>0</v>
      </c>
      <c r="I218" s="93">
        <f t="shared" si="2"/>
        <v>1</v>
      </c>
      <c r="J218" s="93">
        <f t="shared" si="3"/>
        <v>0</v>
      </c>
      <c r="K218" s="93">
        <f t="shared" si="4"/>
        <v>0</v>
      </c>
      <c r="L218" s="93">
        <f t="shared" si="5"/>
        <v>1</v>
      </c>
      <c r="M218" s="93">
        <f t="shared" si="6"/>
        <v>1</v>
      </c>
      <c r="N218" s="93">
        <f t="shared" si="7"/>
        <v>0</v>
      </c>
      <c r="O218" s="93">
        <f t="shared" si="8"/>
        <v>8</v>
      </c>
      <c r="P218" s="93">
        <f t="shared" si="9"/>
        <v>1</v>
      </c>
      <c r="Q218" s="93">
        <f t="shared" si="10"/>
        <v>1</v>
      </c>
      <c r="R218" s="93">
        <f t="shared" si="11"/>
        <v>8</v>
      </c>
      <c r="S218" s="93">
        <f t="shared" si="12"/>
        <v>0</v>
      </c>
      <c r="T218" s="93">
        <f t="shared" si="13"/>
        <v>1</v>
      </c>
      <c r="U218" s="93">
        <f t="shared" si="14"/>
        <v>0</v>
      </c>
      <c r="V218" s="93">
        <f t="shared" si="15"/>
        <v>0</v>
      </c>
      <c r="W218" s="93">
        <f t="shared" si="16"/>
        <v>1</v>
      </c>
      <c r="X218" s="93">
        <f t="shared" si="17"/>
        <v>1</v>
      </c>
      <c r="Y218" s="93">
        <f t="shared" si="18"/>
        <v>0</v>
      </c>
      <c r="Z218" s="93">
        <f t="shared" si="19"/>
        <v>0</v>
      </c>
      <c r="AA218" s="93">
        <f t="shared" si="20"/>
        <v>0</v>
      </c>
      <c r="AB218" s="93">
        <f t="shared" si="21"/>
        <v>1</v>
      </c>
      <c r="AC218" s="93">
        <f t="shared" si="22"/>
        <v>8</v>
      </c>
      <c r="AD218" s="93">
        <f t="shared" si="23"/>
        <v>9</v>
      </c>
      <c r="AE218" s="93">
        <f t="shared" si="24"/>
        <v>1</v>
      </c>
      <c r="AF218" s="93">
        <f t="shared" si="25"/>
        <v>1</v>
      </c>
      <c r="AG218" s="93">
        <f t="shared" si="26"/>
        <v>1</v>
      </c>
      <c r="AH218" s="93">
        <f t="shared" si="27"/>
        <v>1</v>
      </c>
      <c r="AI218" s="93">
        <f t="shared" si="28"/>
        <v>1</v>
      </c>
      <c r="AJ218" s="93">
        <f t="shared" si="29"/>
        <v>0</v>
      </c>
      <c r="AK218" s="93">
        <f t="shared" si="30"/>
        <v>1</v>
      </c>
      <c r="AL218" s="93">
        <f t="shared" si="31"/>
        <v>1</v>
      </c>
      <c r="AM218" s="93">
        <f t="shared" si="32"/>
        <v>9</v>
      </c>
      <c r="AN218" s="93">
        <f t="shared" si="33"/>
        <v>0</v>
      </c>
      <c r="AO218" s="93">
        <f t="shared" si="34"/>
        <v>1</v>
      </c>
    </row>
    <row r="219" spans="1:41" ht="12.75" customHeight="1" x14ac:dyDescent="0.25">
      <c r="A219" s="89">
        <v>2019</v>
      </c>
      <c r="B219" s="89">
        <v>1103831</v>
      </c>
      <c r="C219" s="89" t="s">
        <v>810</v>
      </c>
      <c r="D219" s="89" t="s">
        <v>811</v>
      </c>
      <c r="E219" s="89" t="s">
        <v>1244</v>
      </c>
      <c r="F219" s="89" t="s">
        <v>1245</v>
      </c>
      <c r="G219" s="93">
        <f t="shared" si="0"/>
        <v>8</v>
      </c>
      <c r="H219" s="93">
        <f t="shared" si="1"/>
        <v>1</v>
      </c>
      <c r="I219" s="93">
        <f t="shared" si="2"/>
        <v>0</v>
      </c>
      <c r="J219" s="93">
        <f t="shared" si="3"/>
        <v>0</v>
      </c>
      <c r="K219" s="93">
        <f t="shared" si="4"/>
        <v>0</v>
      </c>
      <c r="L219" s="93">
        <f t="shared" si="5"/>
        <v>0</v>
      </c>
      <c r="M219" s="93">
        <f t="shared" si="6"/>
        <v>1</v>
      </c>
      <c r="N219" s="93">
        <f t="shared" si="7"/>
        <v>1</v>
      </c>
      <c r="O219" s="93">
        <f t="shared" si="8"/>
        <v>8</v>
      </c>
      <c r="P219" s="93">
        <f t="shared" si="9"/>
        <v>1</v>
      </c>
      <c r="Q219" s="93">
        <f t="shared" si="10"/>
        <v>1</v>
      </c>
      <c r="R219" s="93">
        <f t="shared" si="11"/>
        <v>8</v>
      </c>
      <c r="S219" s="93">
        <f t="shared" si="12"/>
        <v>1</v>
      </c>
      <c r="T219" s="93">
        <f t="shared" si="13"/>
        <v>1</v>
      </c>
      <c r="U219" s="93">
        <f t="shared" si="14"/>
        <v>0</v>
      </c>
      <c r="V219" s="93">
        <f t="shared" si="15"/>
        <v>1</v>
      </c>
      <c r="W219" s="93">
        <f t="shared" si="16"/>
        <v>1</v>
      </c>
      <c r="X219" s="93">
        <f t="shared" si="17"/>
        <v>1</v>
      </c>
      <c r="Y219" s="93">
        <f t="shared" si="18"/>
        <v>0</v>
      </c>
      <c r="Z219" s="93">
        <f t="shared" si="19"/>
        <v>1</v>
      </c>
      <c r="AA219" s="93">
        <f t="shared" si="20"/>
        <v>1</v>
      </c>
      <c r="AB219" s="93">
        <f t="shared" si="21"/>
        <v>1</v>
      </c>
      <c r="AC219" s="93">
        <f t="shared" si="22"/>
        <v>8</v>
      </c>
      <c r="AD219" s="93">
        <f t="shared" si="23"/>
        <v>9</v>
      </c>
      <c r="AE219" s="93">
        <f t="shared" si="24"/>
        <v>1</v>
      </c>
      <c r="AF219" s="93">
        <f t="shared" si="25"/>
        <v>0</v>
      </c>
      <c r="AG219" s="93">
        <f t="shared" si="26"/>
        <v>1</v>
      </c>
      <c r="AH219" s="93">
        <f t="shared" si="27"/>
        <v>0</v>
      </c>
      <c r="AI219" s="93">
        <f t="shared" si="28"/>
        <v>1</v>
      </c>
      <c r="AJ219" s="93">
        <f t="shared" si="29"/>
        <v>0</v>
      </c>
      <c r="AK219" s="93">
        <f t="shared" si="30"/>
        <v>0</v>
      </c>
      <c r="AL219" s="93">
        <f t="shared" si="31"/>
        <v>0</v>
      </c>
      <c r="AM219" s="93">
        <f t="shared" si="32"/>
        <v>9</v>
      </c>
      <c r="AN219" s="93">
        <f t="shared" si="33"/>
        <v>1</v>
      </c>
      <c r="AO219" s="93">
        <f t="shared" si="34"/>
        <v>0</v>
      </c>
    </row>
    <row r="220" spans="1:41" ht="12.75" customHeight="1" x14ac:dyDescent="0.25">
      <c r="A220" s="89">
        <v>2019</v>
      </c>
      <c r="B220" s="89">
        <v>1117583</v>
      </c>
      <c r="C220" s="89" t="s">
        <v>810</v>
      </c>
      <c r="D220" s="89" t="s">
        <v>811</v>
      </c>
      <c r="E220" s="89" t="s">
        <v>1201</v>
      </c>
      <c r="F220" s="89" t="s">
        <v>1246</v>
      </c>
      <c r="G220" s="93">
        <f t="shared" si="0"/>
        <v>8</v>
      </c>
      <c r="H220" s="93">
        <f t="shared" si="1"/>
        <v>1</v>
      </c>
      <c r="I220" s="93">
        <f t="shared" si="2"/>
        <v>0</v>
      </c>
      <c r="J220" s="93">
        <f t="shared" si="3"/>
        <v>1</v>
      </c>
      <c r="K220" s="93">
        <f t="shared" si="4"/>
        <v>0</v>
      </c>
      <c r="L220" s="93">
        <f t="shared" si="5"/>
        <v>1</v>
      </c>
      <c r="M220" s="93">
        <f t="shared" si="6"/>
        <v>1</v>
      </c>
      <c r="N220" s="93">
        <f t="shared" si="7"/>
        <v>1</v>
      </c>
      <c r="O220" s="93">
        <f t="shared" si="8"/>
        <v>8</v>
      </c>
      <c r="P220" s="93">
        <f t="shared" si="9"/>
        <v>0</v>
      </c>
      <c r="Q220" s="93">
        <f t="shared" si="10"/>
        <v>1</v>
      </c>
      <c r="R220" s="93">
        <f t="shared" si="11"/>
        <v>8</v>
      </c>
      <c r="S220" s="93">
        <f t="shared" si="12"/>
        <v>0</v>
      </c>
      <c r="T220" s="93">
        <f t="shared" si="13"/>
        <v>1</v>
      </c>
      <c r="U220" s="93">
        <f t="shared" si="14"/>
        <v>1</v>
      </c>
      <c r="V220" s="93">
        <f t="shared" si="15"/>
        <v>0</v>
      </c>
      <c r="W220" s="93">
        <f t="shared" si="16"/>
        <v>0</v>
      </c>
      <c r="X220" s="93">
        <f t="shared" si="17"/>
        <v>0</v>
      </c>
      <c r="Y220" s="93">
        <f t="shared" si="18"/>
        <v>1</v>
      </c>
      <c r="Z220" s="93">
        <f t="shared" si="19"/>
        <v>0</v>
      </c>
      <c r="AA220" s="93">
        <f t="shared" si="20"/>
        <v>1</v>
      </c>
      <c r="AB220" s="93">
        <f t="shared" si="21"/>
        <v>1</v>
      </c>
      <c r="AC220" s="93">
        <f t="shared" si="22"/>
        <v>8</v>
      </c>
      <c r="AD220" s="93">
        <f t="shared" si="23"/>
        <v>9</v>
      </c>
      <c r="AE220" s="93">
        <f t="shared" si="24"/>
        <v>1</v>
      </c>
      <c r="AF220" s="93">
        <f t="shared" si="25"/>
        <v>1</v>
      </c>
      <c r="AG220" s="93">
        <f t="shared" si="26"/>
        <v>1</v>
      </c>
      <c r="AH220" s="93">
        <f t="shared" si="27"/>
        <v>1</v>
      </c>
      <c r="AI220" s="93">
        <f t="shared" si="28"/>
        <v>1</v>
      </c>
      <c r="AJ220" s="93">
        <f t="shared" si="29"/>
        <v>0</v>
      </c>
      <c r="AK220" s="93">
        <f t="shared" si="30"/>
        <v>0</v>
      </c>
      <c r="AL220" s="93">
        <f t="shared" si="31"/>
        <v>1</v>
      </c>
      <c r="AM220" s="93">
        <f t="shared" si="32"/>
        <v>9</v>
      </c>
      <c r="AN220" s="93">
        <f t="shared" si="33"/>
        <v>1</v>
      </c>
      <c r="AO220" s="93">
        <f t="shared" si="34"/>
        <v>0</v>
      </c>
    </row>
    <row r="221" spans="1:41" ht="12.75" customHeight="1" x14ac:dyDescent="0.25">
      <c r="A221" s="89">
        <v>2019</v>
      </c>
      <c r="B221" s="89">
        <v>121880</v>
      </c>
      <c r="C221" s="89" t="s">
        <v>810</v>
      </c>
      <c r="D221" s="89" t="s">
        <v>814</v>
      </c>
      <c r="E221" s="89" t="s">
        <v>1247</v>
      </c>
      <c r="F221" s="89" t="s">
        <v>1248</v>
      </c>
      <c r="G221" s="93">
        <f t="shared" si="0"/>
        <v>8</v>
      </c>
      <c r="H221" s="93">
        <f t="shared" si="1"/>
        <v>1</v>
      </c>
      <c r="I221" s="93">
        <f t="shared" si="2"/>
        <v>1</v>
      </c>
      <c r="J221" s="93">
        <f t="shared" si="3"/>
        <v>0</v>
      </c>
      <c r="K221" s="93">
        <f t="shared" si="4"/>
        <v>0</v>
      </c>
      <c r="L221" s="93">
        <f t="shared" si="5"/>
        <v>1</v>
      </c>
      <c r="M221" s="93">
        <f t="shared" si="6"/>
        <v>1</v>
      </c>
      <c r="N221" s="93">
        <f t="shared" si="7"/>
        <v>0</v>
      </c>
      <c r="O221" s="93">
        <f t="shared" si="8"/>
        <v>1</v>
      </c>
      <c r="P221" s="93">
        <f t="shared" si="9"/>
        <v>9</v>
      </c>
      <c r="Q221" s="93">
        <f t="shared" si="10"/>
        <v>0</v>
      </c>
      <c r="R221" s="93">
        <f t="shared" si="11"/>
        <v>1</v>
      </c>
      <c r="S221" s="93">
        <f t="shared" si="12"/>
        <v>9</v>
      </c>
      <c r="T221" s="93">
        <f t="shared" si="13"/>
        <v>1</v>
      </c>
      <c r="U221" s="93">
        <f t="shared" si="14"/>
        <v>0</v>
      </c>
      <c r="V221" s="93">
        <f t="shared" si="15"/>
        <v>9</v>
      </c>
      <c r="W221" s="93">
        <f t="shared" si="16"/>
        <v>1</v>
      </c>
      <c r="X221" s="93">
        <f t="shared" si="17"/>
        <v>0</v>
      </c>
      <c r="Y221" s="93">
        <f t="shared" si="18"/>
        <v>0</v>
      </c>
      <c r="Z221" s="93">
        <f t="shared" si="19"/>
        <v>0</v>
      </c>
      <c r="AA221" s="93">
        <f t="shared" si="20"/>
        <v>0</v>
      </c>
      <c r="AB221" s="93">
        <f t="shared" si="21"/>
        <v>1</v>
      </c>
      <c r="AC221" s="93">
        <f t="shared" si="22"/>
        <v>1</v>
      </c>
      <c r="AD221" s="93">
        <f t="shared" si="23"/>
        <v>1</v>
      </c>
      <c r="AE221" s="93">
        <f t="shared" si="24"/>
        <v>0</v>
      </c>
      <c r="AF221" s="93">
        <f t="shared" si="25"/>
        <v>1</v>
      </c>
      <c r="AG221" s="93">
        <f t="shared" si="26"/>
        <v>1</v>
      </c>
      <c r="AH221" s="93">
        <f t="shared" si="27"/>
        <v>1</v>
      </c>
      <c r="AI221" s="93">
        <f t="shared" si="28"/>
        <v>0</v>
      </c>
      <c r="AJ221" s="93">
        <f t="shared" si="29"/>
        <v>1</v>
      </c>
      <c r="AK221" s="93">
        <f t="shared" si="30"/>
        <v>1</v>
      </c>
      <c r="AL221" s="93">
        <f t="shared" si="31"/>
        <v>9</v>
      </c>
      <c r="AM221" s="93">
        <f t="shared" si="32"/>
        <v>0</v>
      </c>
      <c r="AN221" s="93">
        <f t="shared" si="33"/>
        <v>0</v>
      </c>
      <c r="AO221" s="93">
        <f t="shared" si="34"/>
        <v>0</v>
      </c>
    </row>
    <row r="222" spans="1:41" ht="12.75" customHeight="1" x14ac:dyDescent="0.25">
      <c r="A222" s="89">
        <v>2019</v>
      </c>
      <c r="B222" s="89">
        <v>121880</v>
      </c>
      <c r="C222" s="89" t="s">
        <v>810</v>
      </c>
      <c r="D222" s="89" t="s">
        <v>814</v>
      </c>
      <c r="E222" s="89" t="s">
        <v>939</v>
      </c>
      <c r="F222" s="89" t="s">
        <v>1249</v>
      </c>
      <c r="G222" s="93">
        <f t="shared" si="0"/>
        <v>8</v>
      </c>
      <c r="H222" s="93">
        <f t="shared" si="1"/>
        <v>1</v>
      </c>
      <c r="I222" s="93">
        <f t="shared" si="2"/>
        <v>1</v>
      </c>
      <c r="J222" s="93">
        <f t="shared" si="3"/>
        <v>0</v>
      </c>
      <c r="K222" s="93">
        <f t="shared" si="4"/>
        <v>0</v>
      </c>
      <c r="L222" s="93">
        <f t="shared" si="5"/>
        <v>0</v>
      </c>
      <c r="M222" s="93">
        <f t="shared" si="6"/>
        <v>1</v>
      </c>
      <c r="N222" s="93">
        <f t="shared" si="7"/>
        <v>1</v>
      </c>
      <c r="O222" s="93">
        <f t="shared" si="8"/>
        <v>1</v>
      </c>
      <c r="P222" s="93">
        <f t="shared" si="9"/>
        <v>9</v>
      </c>
      <c r="Q222" s="93">
        <f t="shared" si="10"/>
        <v>1</v>
      </c>
      <c r="R222" s="93">
        <f t="shared" si="11"/>
        <v>1</v>
      </c>
      <c r="S222" s="93">
        <f t="shared" si="12"/>
        <v>9</v>
      </c>
      <c r="T222" s="93">
        <f t="shared" si="13"/>
        <v>0</v>
      </c>
      <c r="U222" s="93">
        <f t="shared" si="14"/>
        <v>1</v>
      </c>
      <c r="V222" s="93">
        <f t="shared" si="15"/>
        <v>9</v>
      </c>
      <c r="W222" s="93">
        <f t="shared" si="16"/>
        <v>0</v>
      </c>
      <c r="X222" s="93">
        <f t="shared" si="17"/>
        <v>1</v>
      </c>
      <c r="Y222" s="93">
        <f t="shared" si="18"/>
        <v>0</v>
      </c>
      <c r="Z222" s="93">
        <f t="shared" si="19"/>
        <v>1</v>
      </c>
      <c r="AA222" s="93">
        <f t="shared" si="20"/>
        <v>1</v>
      </c>
      <c r="AB222" s="93">
        <f t="shared" si="21"/>
        <v>0</v>
      </c>
      <c r="AC222" s="93">
        <f t="shared" si="22"/>
        <v>1</v>
      </c>
      <c r="AD222" s="93">
        <f t="shared" si="23"/>
        <v>1</v>
      </c>
      <c r="AE222" s="93">
        <f t="shared" si="24"/>
        <v>0</v>
      </c>
      <c r="AF222" s="93">
        <f t="shared" si="25"/>
        <v>0</v>
      </c>
      <c r="AG222" s="93">
        <f t="shared" si="26"/>
        <v>1</v>
      </c>
      <c r="AH222" s="93">
        <f t="shared" si="27"/>
        <v>0</v>
      </c>
      <c r="AI222" s="93">
        <f t="shared" si="28"/>
        <v>1</v>
      </c>
      <c r="AJ222" s="93">
        <f t="shared" si="29"/>
        <v>0</v>
      </c>
      <c r="AK222" s="93">
        <f t="shared" si="30"/>
        <v>1</v>
      </c>
      <c r="AL222" s="93">
        <f t="shared" si="31"/>
        <v>9</v>
      </c>
      <c r="AM222" s="93">
        <f t="shared" si="32"/>
        <v>0</v>
      </c>
      <c r="AN222" s="93">
        <f t="shared" si="33"/>
        <v>1</v>
      </c>
      <c r="AO222" s="93">
        <f t="shared" si="34"/>
        <v>0</v>
      </c>
    </row>
    <row r="223" spans="1:41" ht="12.75" customHeight="1" x14ac:dyDescent="0.25">
      <c r="A223" s="89">
        <v>2019</v>
      </c>
      <c r="B223" s="89">
        <v>1319229</v>
      </c>
      <c r="C223" s="89" t="s">
        <v>810</v>
      </c>
      <c r="D223" s="89" t="s">
        <v>824</v>
      </c>
      <c r="E223" s="89" t="s">
        <v>1250</v>
      </c>
      <c r="F223" s="89" t="s">
        <v>1251</v>
      </c>
      <c r="G223" s="93">
        <f t="shared" si="0"/>
        <v>8</v>
      </c>
      <c r="H223" s="93">
        <f t="shared" si="1"/>
        <v>1</v>
      </c>
      <c r="I223" s="93">
        <f t="shared" si="2"/>
        <v>1</v>
      </c>
      <c r="J223" s="93">
        <f t="shared" si="3"/>
        <v>1</v>
      </c>
      <c r="K223" s="93">
        <f t="shared" si="4"/>
        <v>0</v>
      </c>
      <c r="L223" s="93">
        <f t="shared" si="5"/>
        <v>1</v>
      </c>
      <c r="M223" s="93">
        <f t="shared" si="6"/>
        <v>1</v>
      </c>
      <c r="N223" s="93">
        <f t="shared" si="7"/>
        <v>1</v>
      </c>
      <c r="O223" s="93">
        <f t="shared" si="8"/>
        <v>8</v>
      </c>
      <c r="P223" s="93">
        <f t="shared" si="9"/>
        <v>1</v>
      </c>
      <c r="Q223" s="93">
        <f t="shared" si="10"/>
        <v>1</v>
      </c>
      <c r="R223" s="93">
        <f t="shared" si="11"/>
        <v>1</v>
      </c>
      <c r="S223" s="93">
        <f t="shared" si="12"/>
        <v>1</v>
      </c>
      <c r="T223" s="93">
        <f t="shared" si="13"/>
        <v>0</v>
      </c>
      <c r="U223" s="93">
        <f t="shared" si="14"/>
        <v>1</v>
      </c>
      <c r="V223" s="93">
        <f t="shared" si="15"/>
        <v>0</v>
      </c>
      <c r="W223" s="93">
        <f t="shared" si="16"/>
        <v>9</v>
      </c>
      <c r="X223" s="93">
        <f t="shared" si="17"/>
        <v>1</v>
      </c>
      <c r="Y223" s="93">
        <f t="shared" si="18"/>
        <v>1</v>
      </c>
      <c r="Z223" s="93">
        <f t="shared" si="19"/>
        <v>1</v>
      </c>
      <c r="AA223" s="93">
        <f t="shared" si="20"/>
        <v>8</v>
      </c>
      <c r="AB223" s="93">
        <f t="shared" si="21"/>
        <v>9</v>
      </c>
      <c r="AC223" s="93">
        <f t="shared" si="22"/>
        <v>1</v>
      </c>
      <c r="AD223" s="93">
        <f t="shared" si="23"/>
        <v>0</v>
      </c>
      <c r="AE223" s="93">
        <f t="shared" si="24"/>
        <v>9</v>
      </c>
      <c r="AF223" s="93">
        <f t="shared" si="25"/>
        <v>0</v>
      </c>
      <c r="AG223" s="93">
        <f t="shared" si="26"/>
        <v>1</v>
      </c>
      <c r="AH223" s="93">
        <f t="shared" si="27"/>
        <v>8</v>
      </c>
      <c r="AI223" s="93">
        <f t="shared" si="28"/>
        <v>0</v>
      </c>
      <c r="AJ223" s="93">
        <f t="shared" si="29"/>
        <v>1</v>
      </c>
      <c r="AK223" s="93">
        <f t="shared" si="30"/>
        <v>0</v>
      </c>
      <c r="AL223" s="93">
        <f t="shared" si="31"/>
        <v>1</v>
      </c>
      <c r="AM223" s="93">
        <f t="shared" si="32"/>
        <v>0</v>
      </c>
      <c r="AN223" s="93">
        <f t="shared" si="33"/>
        <v>9</v>
      </c>
      <c r="AO223" s="93">
        <f t="shared" si="34"/>
        <v>0</v>
      </c>
    </row>
    <row r="224" spans="1:41" ht="12.75" customHeight="1" x14ac:dyDescent="0.25">
      <c r="A224" s="89">
        <v>2019</v>
      </c>
      <c r="B224" s="89">
        <v>1181819</v>
      </c>
      <c r="C224" s="89" t="s">
        <v>810</v>
      </c>
      <c r="D224" s="89" t="s">
        <v>829</v>
      </c>
      <c r="E224" s="89" t="s">
        <v>1252</v>
      </c>
      <c r="F224" s="89" t="s">
        <v>1253</v>
      </c>
      <c r="G224" s="93">
        <f t="shared" si="0"/>
        <v>8</v>
      </c>
      <c r="H224" s="93">
        <f t="shared" si="1"/>
        <v>0</v>
      </c>
      <c r="I224" s="93">
        <f t="shared" si="2"/>
        <v>1</v>
      </c>
      <c r="J224" s="93">
        <f t="shared" si="3"/>
        <v>1</v>
      </c>
      <c r="K224" s="93">
        <f t="shared" si="4"/>
        <v>0</v>
      </c>
      <c r="L224" s="93">
        <f t="shared" si="5"/>
        <v>0</v>
      </c>
      <c r="M224" s="93">
        <f t="shared" si="6"/>
        <v>1</v>
      </c>
      <c r="N224" s="93">
        <f t="shared" si="7"/>
        <v>1</v>
      </c>
      <c r="O224" s="93">
        <f t="shared" si="8"/>
        <v>0</v>
      </c>
      <c r="P224" s="93">
        <f t="shared" si="9"/>
        <v>1</v>
      </c>
      <c r="Q224" s="93">
        <f t="shared" si="10"/>
        <v>1</v>
      </c>
      <c r="R224" s="93">
        <f t="shared" si="11"/>
        <v>1</v>
      </c>
      <c r="S224" s="93">
        <f t="shared" si="12"/>
        <v>1</v>
      </c>
      <c r="T224" s="93">
        <f t="shared" si="13"/>
        <v>1</v>
      </c>
      <c r="U224" s="93">
        <f t="shared" si="14"/>
        <v>1</v>
      </c>
      <c r="V224" s="93">
        <f t="shared" si="15"/>
        <v>0</v>
      </c>
      <c r="W224" s="93">
        <f t="shared" si="16"/>
        <v>1</v>
      </c>
      <c r="X224" s="93">
        <f t="shared" si="17"/>
        <v>1</v>
      </c>
      <c r="Y224" s="93">
        <f t="shared" si="18"/>
        <v>1</v>
      </c>
      <c r="Z224" s="93">
        <f t="shared" si="19"/>
        <v>1</v>
      </c>
      <c r="AA224" s="93">
        <f t="shared" si="20"/>
        <v>0</v>
      </c>
      <c r="AB224" s="93">
        <f t="shared" si="21"/>
        <v>1</v>
      </c>
      <c r="AC224" s="93">
        <f t="shared" si="22"/>
        <v>0</v>
      </c>
      <c r="AD224" s="93">
        <f t="shared" si="23"/>
        <v>1</v>
      </c>
      <c r="AE224" s="93">
        <f t="shared" si="24"/>
        <v>0</v>
      </c>
      <c r="AF224" s="93">
        <f t="shared" si="25"/>
        <v>0</v>
      </c>
      <c r="AG224" s="93">
        <f t="shared" si="26"/>
        <v>0</v>
      </c>
      <c r="AH224" s="93">
        <f t="shared" si="27"/>
        <v>0</v>
      </c>
      <c r="AI224" s="93">
        <f t="shared" si="28"/>
        <v>1</v>
      </c>
      <c r="AJ224" s="93">
        <f t="shared" si="29"/>
        <v>0</v>
      </c>
      <c r="AK224" s="93">
        <f t="shared" si="30"/>
        <v>1</v>
      </c>
      <c r="AL224" s="93">
        <f t="shared" si="31"/>
        <v>9</v>
      </c>
      <c r="AM224" s="93">
        <f t="shared" si="32"/>
        <v>0</v>
      </c>
      <c r="AN224" s="93">
        <f t="shared" si="33"/>
        <v>9</v>
      </c>
      <c r="AO224" s="93">
        <f t="shared" si="34"/>
        <v>1</v>
      </c>
    </row>
    <row r="225" spans="1:41" ht="12.75" customHeight="1" x14ac:dyDescent="0.25">
      <c r="A225" s="89">
        <v>2019</v>
      </c>
      <c r="B225" s="89">
        <v>1117583</v>
      </c>
      <c r="C225" s="89" t="s">
        <v>810</v>
      </c>
      <c r="D225" s="89" t="s">
        <v>811</v>
      </c>
      <c r="E225" s="89" t="s">
        <v>955</v>
      </c>
      <c r="F225" s="89" t="s">
        <v>1254</v>
      </c>
      <c r="G225" s="93">
        <f t="shared" si="0"/>
        <v>8</v>
      </c>
      <c r="H225" s="93">
        <f t="shared" si="1"/>
        <v>1</v>
      </c>
      <c r="I225" s="93">
        <f t="shared" si="2"/>
        <v>1</v>
      </c>
      <c r="J225" s="93">
        <f t="shared" si="3"/>
        <v>1</v>
      </c>
      <c r="K225" s="93">
        <f t="shared" si="4"/>
        <v>0</v>
      </c>
      <c r="L225" s="93">
        <f t="shared" si="5"/>
        <v>1</v>
      </c>
      <c r="M225" s="93">
        <f t="shared" si="6"/>
        <v>0</v>
      </c>
      <c r="N225" s="93">
        <f t="shared" si="7"/>
        <v>0</v>
      </c>
      <c r="O225" s="93">
        <f t="shared" si="8"/>
        <v>8</v>
      </c>
      <c r="P225" s="93">
        <f t="shared" si="9"/>
        <v>0</v>
      </c>
      <c r="Q225" s="93">
        <f t="shared" si="10"/>
        <v>1</v>
      </c>
      <c r="R225" s="93">
        <f t="shared" si="11"/>
        <v>8</v>
      </c>
      <c r="S225" s="93">
        <f t="shared" si="12"/>
        <v>1</v>
      </c>
      <c r="T225" s="93">
        <f t="shared" si="13"/>
        <v>1</v>
      </c>
      <c r="U225" s="93">
        <f t="shared" si="14"/>
        <v>0</v>
      </c>
      <c r="V225" s="93">
        <f t="shared" si="15"/>
        <v>1</v>
      </c>
      <c r="W225" s="93">
        <f t="shared" si="16"/>
        <v>1</v>
      </c>
      <c r="X225" s="93">
        <f t="shared" si="17"/>
        <v>0</v>
      </c>
      <c r="Y225" s="93">
        <f t="shared" si="18"/>
        <v>1</v>
      </c>
      <c r="Z225" s="93">
        <f t="shared" si="19"/>
        <v>0</v>
      </c>
      <c r="AA225" s="93">
        <f t="shared" si="20"/>
        <v>0</v>
      </c>
      <c r="AB225" s="93">
        <f t="shared" si="21"/>
        <v>1</v>
      </c>
      <c r="AC225" s="93">
        <f t="shared" si="22"/>
        <v>8</v>
      </c>
      <c r="AD225" s="93">
        <f t="shared" si="23"/>
        <v>9</v>
      </c>
      <c r="AE225" s="93">
        <f t="shared" si="24"/>
        <v>1</v>
      </c>
      <c r="AF225" s="93">
        <f t="shared" si="25"/>
        <v>1</v>
      </c>
      <c r="AG225" s="93">
        <f t="shared" si="26"/>
        <v>1</v>
      </c>
      <c r="AH225" s="93">
        <f t="shared" si="27"/>
        <v>1</v>
      </c>
      <c r="AI225" s="93">
        <f t="shared" si="28"/>
        <v>1</v>
      </c>
      <c r="AJ225" s="93">
        <f t="shared" si="29"/>
        <v>0</v>
      </c>
      <c r="AK225" s="93">
        <f t="shared" si="30"/>
        <v>1</v>
      </c>
      <c r="AL225" s="93">
        <f t="shared" si="31"/>
        <v>0</v>
      </c>
      <c r="AM225" s="93">
        <f t="shared" si="32"/>
        <v>9</v>
      </c>
      <c r="AN225" s="93">
        <f t="shared" si="33"/>
        <v>0</v>
      </c>
      <c r="AO225" s="93">
        <f t="shared" si="34"/>
        <v>1</v>
      </c>
    </row>
    <row r="226" spans="1:41" ht="12.75" customHeight="1" x14ac:dyDescent="0.25">
      <c r="A226" s="89">
        <v>2019</v>
      </c>
      <c r="B226" s="89">
        <v>1103831</v>
      </c>
      <c r="C226" s="89" t="s">
        <v>810</v>
      </c>
      <c r="D226" s="89" t="s">
        <v>811</v>
      </c>
      <c r="E226" s="89" t="s">
        <v>1255</v>
      </c>
      <c r="F226" s="89" t="s">
        <v>1256</v>
      </c>
      <c r="G226" s="93">
        <f t="shared" si="0"/>
        <v>8</v>
      </c>
      <c r="H226" s="93">
        <f t="shared" si="1"/>
        <v>0</v>
      </c>
      <c r="I226" s="93">
        <f t="shared" si="2"/>
        <v>0</v>
      </c>
      <c r="J226" s="93">
        <f t="shared" si="3"/>
        <v>1</v>
      </c>
      <c r="K226" s="93">
        <f t="shared" si="4"/>
        <v>0</v>
      </c>
      <c r="L226" s="93">
        <f t="shared" si="5"/>
        <v>0</v>
      </c>
      <c r="M226" s="93">
        <f t="shared" si="6"/>
        <v>1</v>
      </c>
      <c r="N226" s="93">
        <f t="shared" si="7"/>
        <v>1</v>
      </c>
      <c r="O226" s="93">
        <f t="shared" si="8"/>
        <v>8</v>
      </c>
      <c r="P226" s="93">
        <f t="shared" si="9"/>
        <v>1</v>
      </c>
      <c r="Q226" s="93">
        <f t="shared" si="10"/>
        <v>1</v>
      </c>
      <c r="R226" s="93">
        <f t="shared" si="11"/>
        <v>8</v>
      </c>
      <c r="S226" s="93">
        <f t="shared" si="12"/>
        <v>1</v>
      </c>
      <c r="T226" s="93">
        <f t="shared" si="13"/>
        <v>1</v>
      </c>
      <c r="U226" s="93">
        <f t="shared" si="14"/>
        <v>1</v>
      </c>
      <c r="V226" s="93">
        <f t="shared" si="15"/>
        <v>1</v>
      </c>
      <c r="W226" s="93">
        <f t="shared" si="16"/>
        <v>1</v>
      </c>
      <c r="X226" s="93">
        <f t="shared" si="17"/>
        <v>1</v>
      </c>
      <c r="Y226" s="93">
        <f t="shared" si="18"/>
        <v>0</v>
      </c>
      <c r="Z226" s="93">
        <f t="shared" si="19"/>
        <v>0</v>
      </c>
      <c r="AA226" s="93">
        <f t="shared" si="20"/>
        <v>0</v>
      </c>
      <c r="AB226" s="93">
        <f t="shared" si="21"/>
        <v>1</v>
      </c>
      <c r="AC226" s="93">
        <f t="shared" si="22"/>
        <v>8</v>
      </c>
      <c r="AD226" s="93">
        <f t="shared" si="23"/>
        <v>9</v>
      </c>
      <c r="AE226" s="93">
        <f t="shared" si="24"/>
        <v>1</v>
      </c>
      <c r="AF226" s="93">
        <f t="shared" si="25"/>
        <v>0</v>
      </c>
      <c r="AG226" s="93">
        <f t="shared" si="26"/>
        <v>0</v>
      </c>
      <c r="AH226" s="93">
        <f t="shared" si="27"/>
        <v>1</v>
      </c>
      <c r="AI226" s="93">
        <f t="shared" si="28"/>
        <v>1</v>
      </c>
      <c r="AJ226" s="93">
        <f t="shared" si="29"/>
        <v>1</v>
      </c>
      <c r="AK226" s="93">
        <f t="shared" si="30"/>
        <v>1</v>
      </c>
      <c r="AL226" s="93">
        <f t="shared" si="31"/>
        <v>0</v>
      </c>
      <c r="AM226" s="93">
        <f t="shared" si="32"/>
        <v>9</v>
      </c>
      <c r="AN226" s="93">
        <f t="shared" si="33"/>
        <v>0</v>
      </c>
      <c r="AO226" s="93">
        <f t="shared" si="34"/>
        <v>1</v>
      </c>
    </row>
    <row r="227" spans="1:41" ht="12.75" customHeight="1" x14ac:dyDescent="0.25">
      <c r="A227" s="89">
        <v>2019</v>
      </c>
      <c r="B227" s="89">
        <v>1181819</v>
      </c>
      <c r="C227" s="89" t="s">
        <v>810</v>
      </c>
      <c r="D227" s="89" t="s">
        <v>829</v>
      </c>
      <c r="E227" s="89" t="s">
        <v>1257</v>
      </c>
      <c r="F227" s="89" t="s">
        <v>1258</v>
      </c>
      <c r="G227" s="93">
        <f t="shared" si="0"/>
        <v>8</v>
      </c>
      <c r="H227" s="93">
        <f t="shared" si="1"/>
        <v>1</v>
      </c>
      <c r="I227" s="93">
        <f t="shared" si="2"/>
        <v>0</v>
      </c>
      <c r="J227" s="93">
        <f t="shared" si="3"/>
        <v>0</v>
      </c>
      <c r="K227" s="93">
        <f t="shared" si="4"/>
        <v>0</v>
      </c>
      <c r="L227" s="93">
        <f t="shared" si="5"/>
        <v>1</v>
      </c>
      <c r="M227" s="93">
        <f t="shared" si="6"/>
        <v>1</v>
      </c>
      <c r="N227" s="93">
        <f t="shared" si="7"/>
        <v>1</v>
      </c>
      <c r="O227" s="93">
        <f t="shared" si="8"/>
        <v>1</v>
      </c>
      <c r="P227" s="93">
        <f t="shared" si="9"/>
        <v>1</v>
      </c>
      <c r="Q227" s="93">
        <f t="shared" si="10"/>
        <v>1</v>
      </c>
      <c r="R227" s="93">
        <f t="shared" si="11"/>
        <v>1</v>
      </c>
      <c r="S227" s="93">
        <f t="shared" si="12"/>
        <v>0</v>
      </c>
      <c r="T227" s="93">
        <f t="shared" si="13"/>
        <v>1</v>
      </c>
      <c r="U227" s="93">
        <f t="shared" si="14"/>
        <v>1</v>
      </c>
      <c r="V227" s="93">
        <f t="shared" si="15"/>
        <v>0</v>
      </c>
      <c r="W227" s="93">
        <f t="shared" si="16"/>
        <v>0</v>
      </c>
      <c r="X227" s="93">
        <f t="shared" si="17"/>
        <v>1</v>
      </c>
      <c r="Y227" s="93">
        <f t="shared" si="18"/>
        <v>0</v>
      </c>
      <c r="Z227" s="93">
        <f t="shared" si="19"/>
        <v>1</v>
      </c>
      <c r="AA227" s="93">
        <f t="shared" si="20"/>
        <v>1</v>
      </c>
      <c r="AB227" s="93">
        <f t="shared" si="21"/>
        <v>1</v>
      </c>
      <c r="AC227" s="93">
        <f t="shared" si="22"/>
        <v>1</v>
      </c>
      <c r="AD227" s="93">
        <f t="shared" si="23"/>
        <v>1</v>
      </c>
      <c r="AE227" s="93">
        <f t="shared" si="24"/>
        <v>1</v>
      </c>
      <c r="AF227" s="93">
        <f t="shared" si="25"/>
        <v>0</v>
      </c>
      <c r="AG227" s="93">
        <f t="shared" si="26"/>
        <v>0</v>
      </c>
      <c r="AH227" s="93">
        <f t="shared" si="27"/>
        <v>0</v>
      </c>
      <c r="AI227" s="93">
        <f t="shared" si="28"/>
        <v>0</v>
      </c>
      <c r="AJ227" s="93">
        <f t="shared" si="29"/>
        <v>1</v>
      </c>
      <c r="AK227" s="93">
        <f t="shared" si="30"/>
        <v>1</v>
      </c>
      <c r="AL227" s="93">
        <f t="shared" si="31"/>
        <v>9</v>
      </c>
      <c r="AM227" s="93">
        <f t="shared" si="32"/>
        <v>0</v>
      </c>
      <c r="AN227" s="93">
        <f t="shared" si="33"/>
        <v>9</v>
      </c>
      <c r="AO227" s="93">
        <f t="shared" si="34"/>
        <v>1</v>
      </c>
    </row>
    <row r="228" spans="1:41" ht="12.75" customHeight="1" x14ac:dyDescent="0.25">
      <c r="A228" s="89">
        <v>2019</v>
      </c>
      <c r="B228" s="89">
        <v>123569</v>
      </c>
      <c r="C228" s="89" t="s">
        <v>810</v>
      </c>
      <c r="D228" s="89" t="s">
        <v>824</v>
      </c>
      <c r="E228" s="89" t="s">
        <v>1259</v>
      </c>
      <c r="F228" s="89" t="s">
        <v>1260</v>
      </c>
      <c r="G228" s="93">
        <f t="shared" si="0"/>
        <v>8</v>
      </c>
      <c r="H228" s="93">
        <f t="shared" si="1"/>
        <v>1</v>
      </c>
      <c r="I228" s="93">
        <f t="shared" si="2"/>
        <v>1</v>
      </c>
      <c r="J228" s="93">
        <f t="shared" si="3"/>
        <v>0</v>
      </c>
      <c r="K228" s="93">
        <f t="shared" si="4"/>
        <v>1</v>
      </c>
      <c r="L228" s="93">
        <f t="shared" si="5"/>
        <v>1</v>
      </c>
      <c r="M228" s="93">
        <f t="shared" si="6"/>
        <v>1</v>
      </c>
      <c r="N228" s="93">
        <f t="shared" si="7"/>
        <v>1</v>
      </c>
      <c r="O228" s="93">
        <f t="shared" si="8"/>
        <v>8</v>
      </c>
      <c r="P228" s="93">
        <f t="shared" si="9"/>
        <v>1</v>
      </c>
      <c r="Q228" s="93">
        <f t="shared" si="10"/>
        <v>0</v>
      </c>
      <c r="R228" s="93">
        <f t="shared" si="11"/>
        <v>0</v>
      </c>
      <c r="S228" s="93">
        <f t="shared" si="12"/>
        <v>0</v>
      </c>
      <c r="T228" s="93">
        <f t="shared" si="13"/>
        <v>0</v>
      </c>
      <c r="U228" s="93">
        <f t="shared" si="14"/>
        <v>0</v>
      </c>
      <c r="V228" s="93">
        <f t="shared" si="15"/>
        <v>0</v>
      </c>
      <c r="W228" s="93">
        <f t="shared" si="16"/>
        <v>9</v>
      </c>
      <c r="X228" s="93">
        <f t="shared" si="17"/>
        <v>1</v>
      </c>
      <c r="Y228" s="93">
        <f t="shared" si="18"/>
        <v>1</v>
      </c>
      <c r="Z228" s="93">
        <f t="shared" si="19"/>
        <v>1</v>
      </c>
      <c r="AA228" s="93">
        <f t="shared" si="20"/>
        <v>8</v>
      </c>
      <c r="AB228" s="93">
        <f t="shared" si="21"/>
        <v>9</v>
      </c>
      <c r="AC228" s="93">
        <f t="shared" si="22"/>
        <v>1</v>
      </c>
      <c r="AD228" s="93">
        <f t="shared" si="23"/>
        <v>0</v>
      </c>
      <c r="AE228" s="93">
        <f t="shared" si="24"/>
        <v>9</v>
      </c>
      <c r="AF228" s="93">
        <f t="shared" si="25"/>
        <v>0</v>
      </c>
      <c r="AG228" s="93">
        <f t="shared" si="26"/>
        <v>1</v>
      </c>
      <c r="AH228" s="93">
        <f t="shared" si="27"/>
        <v>8</v>
      </c>
      <c r="AI228" s="93">
        <f t="shared" si="28"/>
        <v>1</v>
      </c>
      <c r="AJ228" s="93">
        <f t="shared" si="29"/>
        <v>1</v>
      </c>
      <c r="AK228" s="93">
        <f t="shared" si="30"/>
        <v>1</v>
      </c>
      <c r="AL228" s="93">
        <f t="shared" si="31"/>
        <v>1</v>
      </c>
      <c r="AM228" s="93">
        <f t="shared" si="32"/>
        <v>0</v>
      </c>
      <c r="AN228" s="93">
        <f t="shared" si="33"/>
        <v>9</v>
      </c>
      <c r="AO228" s="93">
        <f t="shared" si="34"/>
        <v>1</v>
      </c>
    </row>
    <row r="229" spans="1:41" ht="12.75" customHeight="1" x14ac:dyDescent="0.25">
      <c r="A229" s="89">
        <v>2019</v>
      </c>
      <c r="B229" s="89">
        <v>1181819</v>
      </c>
      <c r="C229" s="89" t="s">
        <v>810</v>
      </c>
      <c r="D229" s="89" t="s">
        <v>829</v>
      </c>
      <c r="E229" s="89" t="s">
        <v>1261</v>
      </c>
      <c r="F229" s="89" t="s">
        <v>1262</v>
      </c>
      <c r="G229" s="93">
        <f t="shared" si="0"/>
        <v>8</v>
      </c>
      <c r="H229" s="93">
        <f t="shared" si="1"/>
        <v>0</v>
      </c>
      <c r="I229" s="93">
        <f t="shared" si="2"/>
        <v>1</v>
      </c>
      <c r="J229" s="93">
        <f t="shared" si="3"/>
        <v>0</v>
      </c>
      <c r="K229" s="93">
        <f t="shared" si="4"/>
        <v>1</v>
      </c>
      <c r="L229" s="93">
        <f t="shared" si="5"/>
        <v>1</v>
      </c>
      <c r="M229" s="93">
        <f t="shared" si="6"/>
        <v>1</v>
      </c>
      <c r="N229" s="93">
        <f t="shared" si="7"/>
        <v>1</v>
      </c>
      <c r="O229" s="93">
        <f t="shared" si="8"/>
        <v>1</v>
      </c>
      <c r="P229" s="93">
        <f t="shared" si="9"/>
        <v>1</v>
      </c>
      <c r="Q229" s="93">
        <f t="shared" si="10"/>
        <v>1</v>
      </c>
      <c r="R229" s="93">
        <f t="shared" si="11"/>
        <v>0</v>
      </c>
      <c r="S229" s="93">
        <f t="shared" si="12"/>
        <v>1</v>
      </c>
      <c r="T229" s="93">
        <f t="shared" si="13"/>
        <v>1</v>
      </c>
      <c r="U229" s="93">
        <f t="shared" si="14"/>
        <v>0</v>
      </c>
      <c r="V229" s="93">
        <f t="shared" si="15"/>
        <v>0</v>
      </c>
      <c r="W229" s="93">
        <f t="shared" si="16"/>
        <v>1</v>
      </c>
      <c r="X229" s="93">
        <f t="shared" si="17"/>
        <v>1</v>
      </c>
      <c r="Y229" s="93">
        <f t="shared" si="18"/>
        <v>1</v>
      </c>
      <c r="Z229" s="93">
        <f t="shared" si="19"/>
        <v>0</v>
      </c>
      <c r="AA229" s="93">
        <f t="shared" si="20"/>
        <v>1</v>
      </c>
      <c r="AB229" s="93">
        <f t="shared" si="21"/>
        <v>0</v>
      </c>
      <c r="AC229" s="93">
        <f t="shared" si="22"/>
        <v>1</v>
      </c>
      <c r="AD229" s="93">
        <f t="shared" si="23"/>
        <v>1</v>
      </c>
      <c r="AE229" s="93">
        <f t="shared" si="24"/>
        <v>0</v>
      </c>
      <c r="AF229" s="93">
        <f t="shared" si="25"/>
        <v>1</v>
      </c>
      <c r="AG229" s="93">
        <f t="shared" si="26"/>
        <v>0</v>
      </c>
      <c r="AH229" s="93">
        <f t="shared" si="27"/>
        <v>1</v>
      </c>
      <c r="AI229" s="93">
        <f t="shared" si="28"/>
        <v>1</v>
      </c>
      <c r="AJ229" s="93">
        <f t="shared" si="29"/>
        <v>0</v>
      </c>
      <c r="AK229" s="93">
        <f t="shared" si="30"/>
        <v>0</v>
      </c>
      <c r="AL229" s="93">
        <f t="shared" si="31"/>
        <v>9</v>
      </c>
      <c r="AM229" s="93">
        <f t="shared" si="32"/>
        <v>0</v>
      </c>
      <c r="AN229" s="93">
        <f t="shared" si="33"/>
        <v>9</v>
      </c>
      <c r="AO229" s="93">
        <f t="shared" si="34"/>
        <v>1</v>
      </c>
    </row>
    <row r="230" spans="1:41" ht="12.75" customHeight="1" x14ac:dyDescent="0.25">
      <c r="A230" s="89">
        <v>2019</v>
      </c>
      <c r="B230" s="89">
        <v>121884</v>
      </c>
      <c r="C230" s="89" t="s">
        <v>810</v>
      </c>
      <c r="D230" s="89" t="s">
        <v>851</v>
      </c>
      <c r="E230" s="89" t="s">
        <v>1263</v>
      </c>
      <c r="F230" s="89" t="s">
        <v>1264</v>
      </c>
      <c r="G230" s="93">
        <f t="shared" si="0"/>
        <v>8</v>
      </c>
      <c r="H230" s="93">
        <f t="shared" si="1"/>
        <v>0</v>
      </c>
      <c r="I230" s="93">
        <f t="shared" si="2"/>
        <v>1</v>
      </c>
      <c r="J230" s="93">
        <f t="shared" si="3"/>
        <v>1</v>
      </c>
      <c r="K230" s="93">
        <f t="shared" si="4"/>
        <v>1</v>
      </c>
      <c r="L230" s="93">
        <f t="shared" si="5"/>
        <v>0</v>
      </c>
      <c r="M230" s="93">
        <f t="shared" si="6"/>
        <v>0</v>
      </c>
      <c r="N230" s="93">
        <f t="shared" si="7"/>
        <v>1</v>
      </c>
      <c r="O230" s="93">
        <f t="shared" si="8"/>
        <v>1</v>
      </c>
      <c r="P230" s="93">
        <f t="shared" si="9"/>
        <v>1</v>
      </c>
      <c r="Q230" s="93">
        <f t="shared" si="10"/>
        <v>0</v>
      </c>
      <c r="R230" s="93">
        <f t="shared" si="11"/>
        <v>0</v>
      </c>
      <c r="S230" s="93">
        <f t="shared" si="12"/>
        <v>1</v>
      </c>
      <c r="T230" s="93">
        <f t="shared" si="13"/>
        <v>1</v>
      </c>
      <c r="U230" s="93">
        <f t="shared" si="14"/>
        <v>1</v>
      </c>
      <c r="V230" s="93">
        <f t="shared" si="15"/>
        <v>0</v>
      </c>
      <c r="W230" s="93">
        <f t="shared" si="16"/>
        <v>1</v>
      </c>
      <c r="X230" s="93">
        <f t="shared" si="17"/>
        <v>0</v>
      </c>
      <c r="Y230" s="93">
        <f t="shared" si="18"/>
        <v>1</v>
      </c>
      <c r="Z230" s="93">
        <f t="shared" si="19"/>
        <v>1</v>
      </c>
      <c r="AA230" s="93">
        <f t="shared" si="20"/>
        <v>1</v>
      </c>
      <c r="AB230" s="93">
        <f t="shared" si="21"/>
        <v>1</v>
      </c>
      <c r="AC230" s="93">
        <f t="shared" si="22"/>
        <v>0</v>
      </c>
      <c r="AD230" s="93">
        <f t="shared" si="23"/>
        <v>8</v>
      </c>
      <c r="AE230" s="93">
        <f t="shared" si="24"/>
        <v>1</v>
      </c>
      <c r="AF230" s="93">
        <f t="shared" si="25"/>
        <v>1</v>
      </c>
      <c r="AG230" s="93">
        <f t="shared" si="26"/>
        <v>1</v>
      </c>
      <c r="AH230" s="93">
        <f t="shared" si="27"/>
        <v>9</v>
      </c>
      <c r="AI230" s="93">
        <f t="shared" si="28"/>
        <v>1</v>
      </c>
      <c r="AJ230" s="93">
        <f t="shared" si="29"/>
        <v>9</v>
      </c>
      <c r="AK230" s="93">
        <f t="shared" si="30"/>
        <v>0</v>
      </c>
      <c r="AL230" s="93">
        <f t="shared" si="31"/>
        <v>0</v>
      </c>
      <c r="AM230" s="93">
        <f t="shared" si="32"/>
        <v>1</v>
      </c>
      <c r="AN230" s="93">
        <f t="shared" si="33"/>
        <v>0</v>
      </c>
      <c r="AO230" s="93">
        <f t="shared" si="34"/>
        <v>9</v>
      </c>
    </row>
    <row r="231" spans="1:41" ht="12.75" customHeight="1" x14ac:dyDescent="0.25">
      <c r="A231" s="89">
        <v>2019</v>
      </c>
      <c r="B231" s="89">
        <v>1117583</v>
      </c>
      <c r="C231" s="89" t="s">
        <v>810</v>
      </c>
      <c r="D231" s="89" t="s">
        <v>811</v>
      </c>
      <c r="E231" s="89" t="s">
        <v>1265</v>
      </c>
      <c r="F231" s="89" t="s">
        <v>1266</v>
      </c>
      <c r="G231" s="93">
        <f t="shared" si="0"/>
        <v>8</v>
      </c>
      <c r="H231" s="93">
        <f t="shared" si="1"/>
        <v>0</v>
      </c>
      <c r="I231" s="93">
        <f t="shared" si="2"/>
        <v>1</v>
      </c>
      <c r="J231" s="93">
        <f t="shared" si="3"/>
        <v>1</v>
      </c>
      <c r="K231" s="93">
        <f t="shared" si="4"/>
        <v>0</v>
      </c>
      <c r="L231" s="93">
        <f t="shared" si="5"/>
        <v>0</v>
      </c>
      <c r="M231" s="93">
        <f t="shared" si="6"/>
        <v>1</v>
      </c>
      <c r="N231" s="93">
        <f t="shared" si="7"/>
        <v>1</v>
      </c>
      <c r="O231" s="93">
        <f t="shared" si="8"/>
        <v>8</v>
      </c>
      <c r="P231" s="93">
        <f t="shared" si="9"/>
        <v>0</v>
      </c>
      <c r="Q231" s="93">
        <f t="shared" si="10"/>
        <v>1</v>
      </c>
      <c r="R231" s="93">
        <f t="shared" si="11"/>
        <v>8</v>
      </c>
      <c r="S231" s="93">
        <f t="shared" si="12"/>
        <v>0</v>
      </c>
      <c r="T231" s="93">
        <f t="shared" si="13"/>
        <v>0</v>
      </c>
      <c r="U231" s="93">
        <f t="shared" si="14"/>
        <v>1</v>
      </c>
      <c r="V231" s="93">
        <f t="shared" si="15"/>
        <v>1</v>
      </c>
      <c r="W231" s="93">
        <f t="shared" si="16"/>
        <v>1</v>
      </c>
      <c r="X231" s="93">
        <f t="shared" si="17"/>
        <v>1</v>
      </c>
      <c r="Y231" s="93">
        <f t="shared" si="18"/>
        <v>0</v>
      </c>
      <c r="Z231" s="93">
        <f t="shared" si="19"/>
        <v>0</v>
      </c>
      <c r="AA231" s="93">
        <f t="shared" si="20"/>
        <v>1</v>
      </c>
      <c r="AB231" s="93">
        <f t="shared" si="21"/>
        <v>1</v>
      </c>
      <c r="AC231" s="93">
        <f t="shared" si="22"/>
        <v>8</v>
      </c>
      <c r="AD231" s="93">
        <f t="shared" si="23"/>
        <v>9</v>
      </c>
      <c r="AE231" s="93">
        <f t="shared" si="24"/>
        <v>0</v>
      </c>
      <c r="AF231" s="93">
        <f t="shared" si="25"/>
        <v>1</v>
      </c>
      <c r="AG231" s="93">
        <f t="shared" si="26"/>
        <v>1</v>
      </c>
      <c r="AH231" s="93">
        <f t="shared" si="27"/>
        <v>0</v>
      </c>
      <c r="AI231" s="93">
        <f t="shared" si="28"/>
        <v>1</v>
      </c>
      <c r="AJ231" s="93">
        <f t="shared" si="29"/>
        <v>1</v>
      </c>
      <c r="AK231" s="93">
        <f t="shared" si="30"/>
        <v>1</v>
      </c>
      <c r="AL231" s="93">
        <f t="shared" si="31"/>
        <v>1</v>
      </c>
      <c r="AM231" s="93">
        <f t="shared" si="32"/>
        <v>9</v>
      </c>
      <c r="AN231" s="93">
        <f t="shared" si="33"/>
        <v>0</v>
      </c>
      <c r="AO231" s="93">
        <f t="shared" si="34"/>
        <v>1</v>
      </c>
    </row>
    <row r="232" spans="1:41" ht="12.75" customHeight="1" x14ac:dyDescent="0.25">
      <c r="A232" s="89">
        <v>2019</v>
      </c>
      <c r="B232" s="89">
        <v>121880</v>
      </c>
      <c r="C232" s="89" t="s">
        <v>810</v>
      </c>
      <c r="D232" s="89" t="s">
        <v>814</v>
      </c>
      <c r="E232" s="89" t="s">
        <v>1267</v>
      </c>
      <c r="F232" s="89" t="s">
        <v>1268</v>
      </c>
      <c r="G232" s="93">
        <f t="shared" si="0"/>
        <v>8</v>
      </c>
      <c r="H232" s="93">
        <f t="shared" si="1"/>
        <v>1</v>
      </c>
      <c r="I232" s="93">
        <f t="shared" si="2"/>
        <v>1</v>
      </c>
      <c r="J232" s="93">
        <f t="shared" si="3"/>
        <v>1</v>
      </c>
      <c r="K232" s="93">
        <f t="shared" si="4"/>
        <v>0</v>
      </c>
      <c r="L232" s="93">
        <f t="shared" si="5"/>
        <v>0</v>
      </c>
      <c r="M232" s="93">
        <f t="shared" si="6"/>
        <v>0</v>
      </c>
      <c r="N232" s="93">
        <f t="shared" si="7"/>
        <v>0</v>
      </c>
      <c r="O232" s="93">
        <f t="shared" si="8"/>
        <v>1</v>
      </c>
      <c r="P232" s="93">
        <f t="shared" si="9"/>
        <v>9</v>
      </c>
      <c r="Q232" s="93">
        <f t="shared" si="10"/>
        <v>1</v>
      </c>
      <c r="R232" s="93">
        <f t="shared" si="11"/>
        <v>1</v>
      </c>
      <c r="S232" s="93">
        <f t="shared" si="12"/>
        <v>9</v>
      </c>
      <c r="T232" s="93">
        <f t="shared" si="13"/>
        <v>0</v>
      </c>
      <c r="U232" s="93">
        <f t="shared" si="14"/>
        <v>1</v>
      </c>
      <c r="V232" s="93">
        <f t="shared" si="15"/>
        <v>9</v>
      </c>
      <c r="W232" s="93">
        <f t="shared" si="16"/>
        <v>0</v>
      </c>
      <c r="X232" s="93">
        <f t="shared" si="17"/>
        <v>1</v>
      </c>
      <c r="Y232" s="93">
        <f t="shared" si="18"/>
        <v>0</v>
      </c>
      <c r="Z232" s="93">
        <f t="shared" si="19"/>
        <v>1</v>
      </c>
      <c r="AA232" s="93">
        <f t="shared" si="20"/>
        <v>1</v>
      </c>
      <c r="AB232" s="93">
        <f t="shared" si="21"/>
        <v>0</v>
      </c>
      <c r="AC232" s="93">
        <f t="shared" si="22"/>
        <v>0</v>
      </c>
      <c r="AD232" s="93">
        <f t="shared" si="23"/>
        <v>1</v>
      </c>
      <c r="AE232" s="93">
        <f t="shared" si="24"/>
        <v>1</v>
      </c>
      <c r="AF232" s="93">
        <f t="shared" si="25"/>
        <v>0</v>
      </c>
      <c r="AG232" s="93">
        <f t="shared" si="26"/>
        <v>1</v>
      </c>
      <c r="AH232" s="93">
        <f t="shared" si="27"/>
        <v>0</v>
      </c>
      <c r="AI232" s="93">
        <f t="shared" si="28"/>
        <v>1</v>
      </c>
      <c r="AJ232" s="93">
        <f t="shared" si="29"/>
        <v>0</v>
      </c>
      <c r="AK232" s="93">
        <f t="shared" si="30"/>
        <v>1</v>
      </c>
      <c r="AL232" s="93">
        <f t="shared" si="31"/>
        <v>9</v>
      </c>
      <c r="AM232" s="93">
        <f t="shared" si="32"/>
        <v>0</v>
      </c>
      <c r="AN232" s="93">
        <f t="shared" si="33"/>
        <v>1</v>
      </c>
      <c r="AO232" s="93">
        <f t="shared" si="34"/>
        <v>1</v>
      </c>
    </row>
    <row r="233" spans="1:41" ht="12.75" customHeight="1" x14ac:dyDescent="0.25">
      <c r="A233" s="89">
        <v>2019</v>
      </c>
      <c r="B233" s="89">
        <v>102499</v>
      </c>
      <c r="C233" s="89" t="s">
        <v>810</v>
      </c>
      <c r="D233" s="89" t="s">
        <v>846</v>
      </c>
      <c r="E233" s="89" t="s">
        <v>961</v>
      </c>
      <c r="F233" s="89" t="s">
        <v>1269</v>
      </c>
      <c r="G233" s="93">
        <f t="shared" si="0"/>
        <v>8</v>
      </c>
      <c r="H233" s="93">
        <f t="shared" si="1"/>
        <v>1</v>
      </c>
      <c r="I233" s="93">
        <f t="shared" si="2"/>
        <v>1</v>
      </c>
      <c r="J233" s="93">
        <f t="shared" si="3"/>
        <v>1</v>
      </c>
      <c r="K233" s="93">
        <f t="shared" si="4"/>
        <v>1</v>
      </c>
      <c r="L233" s="93">
        <f t="shared" si="5"/>
        <v>1</v>
      </c>
      <c r="M233" s="93">
        <f t="shared" si="6"/>
        <v>1</v>
      </c>
      <c r="N233" s="93">
        <f t="shared" si="7"/>
        <v>1</v>
      </c>
      <c r="O233" s="93">
        <f t="shared" si="8"/>
        <v>1</v>
      </c>
      <c r="P233" s="93">
        <f t="shared" si="9"/>
        <v>9</v>
      </c>
      <c r="Q233" s="93">
        <f t="shared" si="10"/>
        <v>0</v>
      </c>
      <c r="R233" s="93">
        <f t="shared" si="11"/>
        <v>1</v>
      </c>
      <c r="S233" s="93">
        <f t="shared" si="12"/>
        <v>1</v>
      </c>
      <c r="T233" s="93">
        <f t="shared" si="13"/>
        <v>9</v>
      </c>
      <c r="U233" s="93">
        <f t="shared" si="14"/>
        <v>1</v>
      </c>
      <c r="V233" s="93">
        <f t="shared" si="15"/>
        <v>0</v>
      </c>
      <c r="W233" s="93">
        <f t="shared" si="16"/>
        <v>1</v>
      </c>
      <c r="X233" s="93">
        <f t="shared" si="17"/>
        <v>1</v>
      </c>
      <c r="Y233" s="93">
        <f t="shared" si="18"/>
        <v>1</v>
      </c>
      <c r="Z233" s="93">
        <f t="shared" si="19"/>
        <v>1</v>
      </c>
      <c r="AA233" s="93">
        <f t="shared" si="20"/>
        <v>1</v>
      </c>
      <c r="AB233" s="93">
        <f t="shared" si="21"/>
        <v>0</v>
      </c>
      <c r="AC233" s="93">
        <f t="shared" si="22"/>
        <v>1</v>
      </c>
      <c r="AD233" s="93">
        <f t="shared" si="23"/>
        <v>9</v>
      </c>
      <c r="AE233" s="93">
        <f t="shared" si="24"/>
        <v>0</v>
      </c>
      <c r="AF233" s="93">
        <f t="shared" si="25"/>
        <v>0</v>
      </c>
      <c r="AG233" s="93">
        <f t="shared" si="26"/>
        <v>0</v>
      </c>
      <c r="AH233" s="93">
        <f t="shared" si="27"/>
        <v>0</v>
      </c>
      <c r="AI233" s="93">
        <f t="shared" si="28"/>
        <v>0</v>
      </c>
      <c r="AJ233" s="93">
        <f t="shared" si="29"/>
        <v>9</v>
      </c>
      <c r="AK233" s="93">
        <f t="shared" si="30"/>
        <v>9</v>
      </c>
      <c r="AL233" s="93">
        <f t="shared" si="31"/>
        <v>0</v>
      </c>
      <c r="AM233" s="93">
        <f t="shared" si="32"/>
        <v>1</v>
      </c>
      <c r="AN233" s="93">
        <f t="shared" si="33"/>
        <v>1</v>
      </c>
      <c r="AO233" s="93">
        <f t="shared" si="34"/>
        <v>8</v>
      </c>
    </row>
    <row r="234" spans="1:41" ht="12.75" customHeight="1" x14ac:dyDescent="0.25">
      <c r="A234" s="89">
        <v>2019</v>
      </c>
      <c r="B234" s="89">
        <v>102499</v>
      </c>
      <c r="C234" s="89" t="s">
        <v>810</v>
      </c>
      <c r="D234" s="89" t="s">
        <v>846</v>
      </c>
      <c r="E234" s="89" t="s">
        <v>1270</v>
      </c>
      <c r="F234" s="89" t="s">
        <v>1271</v>
      </c>
      <c r="G234" s="93">
        <f t="shared" si="0"/>
        <v>8</v>
      </c>
      <c r="H234" s="93">
        <f t="shared" si="1"/>
        <v>1</v>
      </c>
      <c r="I234" s="93">
        <f t="shared" si="2"/>
        <v>1</v>
      </c>
      <c r="J234" s="93">
        <f t="shared" si="3"/>
        <v>0</v>
      </c>
      <c r="K234" s="93">
        <f t="shared" si="4"/>
        <v>0</v>
      </c>
      <c r="L234" s="93">
        <f t="shared" si="5"/>
        <v>0</v>
      </c>
      <c r="M234" s="93">
        <f t="shared" si="6"/>
        <v>1</v>
      </c>
      <c r="N234" s="93">
        <f t="shared" si="7"/>
        <v>0</v>
      </c>
      <c r="O234" s="93">
        <f t="shared" si="8"/>
        <v>1</v>
      </c>
      <c r="P234" s="93">
        <f t="shared" si="9"/>
        <v>9</v>
      </c>
      <c r="Q234" s="93">
        <f t="shared" si="10"/>
        <v>0</v>
      </c>
      <c r="R234" s="93">
        <f t="shared" si="11"/>
        <v>1</v>
      </c>
      <c r="S234" s="93">
        <f t="shared" si="12"/>
        <v>1</v>
      </c>
      <c r="T234" s="93">
        <f t="shared" si="13"/>
        <v>9</v>
      </c>
      <c r="U234" s="93">
        <f t="shared" si="14"/>
        <v>0</v>
      </c>
      <c r="V234" s="93">
        <f t="shared" si="15"/>
        <v>1</v>
      </c>
      <c r="W234" s="93">
        <f t="shared" si="16"/>
        <v>1</v>
      </c>
      <c r="X234" s="93">
        <f t="shared" si="17"/>
        <v>1</v>
      </c>
      <c r="Y234" s="93">
        <f t="shared" si="18"/>
        <v>1</v>
      </c>
      <c r="Z234" s="93">
        <f t="shared" si="19"/>
        <v>0</v>
      </c>
      <c r="AA234" s="93">
        <f t="shared" si="20"/>
        <v>1</v>
      </c>
      <c r="AB234" s="93">
        <f t="shared" si="21"/>
        <v>1</v>
      </c>
      <c r="AC234" s="93">
        <f t="shared" si="22"/>
        <v>1</v>
      </c>
      <c r="AD234" s="93">
        <f t="shared" si="23"/>
        <v>9</v>
      </c>
      <c r="AE234" s="93">
        <f t="shared" si="24"/>
        <v>0</v>
      </c>
      <c r="AF234" s="93">
        <f t="shared" si="25"/>
        <v>1</v>
      </c>
      <c r="AG234" s="93">
        <f t="shared" si="26"/>
        <v>1</v>
      </c>
      <c r="AH234" s="93">
        <f t="shared" si="27"/>
        <v>1</v>
      </c>
      <c r="AI234" s="93">
        <f t="shared" si="28"/>
        <v>0</v>
      </c>
      <c r="AJ234" s="93">
        <f t="shared" si="29"/>
        <v>9</v>
      </c>
      <c r="AK234" s="93">
        <f t="shared" si="30"/>
        <v>9</v>
      </c>
      <c r="AL234" s="93">
        <f t="shared" si="31"/>
        <v>1</v>
      </c>
      <c r="AM234" s="93">
        <f t="shared" si="32"/>
        <v>0</v>
      </c>
      <c r="AN234" s="93">
        <f t="shared" si="33"/>
        <v>1</v>
      </c>
      <c r="AO234" s="93">
        <f t="shared" si="34"/>
        <v>8</v>
      </c>
    </row>
    <row r="235" spans="1:41" ht="12.75" customHeight="1" x14ac:dyDescent="0.25">
      <c r="A235" s="89">
        <v>2019</v>
      </c>
      <c r="B235" s="89">
        <v>88399</v>
      </c>
      <c r="C235" s="89" t="s">
        <v>810</v>
      </c>
      <c r="D235" s="89" t="s">
        <v>820</v>
      </c>
      <c r="E235" s="89" t="s">
        <v>961</v>
      </c>
      <c r="F235" s="89" t="s">
        <v>1272</v>
      </c>
      <c r="G235" s="93">
        <f t="shared" si="0"/>
        <v>8</v>
      </c>
      <c r="H235" s="93">
        <f t="shared" si="1"/>
        <v>1</v>
      </c>
      <c r="I235" s="93">
        <f t="shared" si="2"/>
        <v>1</v>
      </c>
      <c r="J235" s="93">
        <f t="shared" si="3"/>
        <v>1</v>
      </c>
      <c r="K235" s="93">
        <f t="shared" si="4"/>
        <v>1</v>
      </c>
      <c r="L235" s="93">
        <f t="shared" si="5"/>
        <v>1</v>
      </c>
      <c r="M235" s="93">
        <f t="shared" si="6"/>
        <v>1</v>
      </c>
      <c r="N235" s="93">
        <f t="shared" si="7"/>
        <v>1</v>
      </c>
      <c r="O235" s="93">
        <f t="shared" si="8"/>
        <v>8</v>
      </c>
      <c r="P235" s="93">
        <f t="shared" si="9"/>
        <v>0</v>
      </c>
      <c r="Q235" s="93">
        <f t="shared" si="10"/>
        <v>9</v>
      </c>
      <c r="R235" s="93">
        <f t="shared" si="11"/>
        <v>1</v>
      </c>
      <c r="S235" s="93">
        <f t="shared" si="12"/>
        <v>1</v>
      </c>
      <c r="T235" s="93">
        <f t="shared" si="13"/>
        <v>0</v>
      </c>
      <c r="U235" s="93">
        <f t="shared" si="14"/>
        <v>1</v>
      </c>
      <c r="V235" s="93">
        <f t="shared" si="15"/>
        <v>9</v>
      </c>
      <c r="W235" s="93">
        <f t="shared" si="16"/>
        <v>0</v>
      </c>
      <c r="X235" s="93">
        <f t="shared" si="17"/>
        <v>1</v>
      </c>
      <c r="Y235" s="93">
        <f t="shared" si="18"/>
        <v>1</v>
      </c>
      <c r="Z235" s="93">
        <f t="shared" si="19"/>
        <v>1</v>
      </c>
      <c r="AA235" s="93">
        <f t="shared" si="20"/>
        <v>1</v>
      </c>
      <c r="AB235" s="93">
        <f t="shared" si="21"/>
        <v>8</v>
      </c>
      <c r="AC235" s="93">
        <f t="shared" si="22"/>
        <v>0</v>
      </c>
      <c r="AD235" s="93">
        <f t="shared" si="23"/>
        <v>0</v>
      </c>
      <c r="AE235" s="93">
        <f t="shared" si="24"/>
        <v>8</v>
      </c>
      <c r="AF235" s="93">
        <f t="shared" si="25"/>
        <v>1</v>
      </c>
      <c r="AG235" s="93">
        <f t="shared" si="26"/>
        <v>1</v>
      </c>
      <c r="AH235" s="93">
        <f t="shared" si="27"/>
        <v>8</v>
      </c>
      <c r="AI235" s="93">
        <f t="shared" si="28"/>
        <v>0</v>
      </c>
      <c r="AJ235" s="93">
        <f t="shared" si="29"/>
        <v>1</v>
      </c>
      <c r="AK235" s="93">
        <f t="shared" si="30"/>
        <v>9</v>
      </c>
      <c r="AL235" s="93">
        <f t="shared" si="31"/>
        <v>0</v>
      </c>
      <c r="AM235" s="93">
        <f t="shared" si="32"/>
        <v>8</v>
      </c>
      <c r="AN235" s="93">
        <f t="shared" si="33"/>
        <v>1</v>
      </c>
      <c r="AO235" s="93">
        <f t="shared" si="34"/>
        <v>0</v>
      </c>
    </row>
    <row r="236" spans="1:41" ht="12.75" customHeight="1" x14ac:dyDescent="0.25">
      <c r="A236" s="89">
        <v>2019</v>
      </c>
      <c r="B236" s="89">
        <v>121884</v>
      </c>
      <c r="C236" s="89" t="s">
        <v>810</v>
      </c>
      <c r="D236" s="89" t="s">
        <v>851</v>
      </c>
      <c r="E236" s="89" t="s">
        <v>1273</v>
      </c>
      <c r="F236" s="89" t="s">
        <v>1274</v>
      </c>
      <c r="G236" s="93">
        <f t="shared" si="0"/>
        <v>8</v>
      </c>
      <c r="H236" s="93">
        <f t="shared" si="1"/>
        <v>1</v>
      </c>
      <c r="I236" s="93">
        <f t="shared" si="2"/>
        <v>0</v>
      </c>
      <c r="J236" s="93">
        <f t="shared" si="3"/>
        <v>0</v>
      </c>
      <c r="K236" s="93">
        <f t="shared" si="4"/>
        <v>1</v>
      </c>
      <c r="L236" s="93">
        <f t="shared" si="5"/>
        <v>1</v>
      </c>
      <c r="M236" s="93">
        <f t="shared" si="6"/>
        <v>1</v>
      </c>
      <c r="N236" s="93">
        <f t="shared" si="7"/>
        <v>1</v>
      </c>
      <c r="O236" s="93">
        <f t="shared" si="8"/>
        <v>0</v>
      </c>
      <c r="P236" s="93">
        <f t="shared" si="9"/>
        <v>0</v>
      </c>
      <c r="Q236" s="93">
        <f t="shared" si="10"/>
        <v>1</v>
      </c>
      <c r="R236" s="93">
        <f t="shared" si="11"/>
        <v>1</v>
      </c>
      <c r="S236" s="93">
        <f t="shared" si="12"/>
        <v>1</v>
      </c>
      <c r="T236" s="93">
        <f t="shared" si="13"/>
        <v>0</v>
      </c>
      <c r="U236" s="93">
        <f t="shared" si="14"/>
        <v>1</v>
      </c>
      <c r="V236" s="93">
        <f t="shared" si="15"/>
        <v>1</v>
      </c>
      <c r="W236" s="93">
        <f t="shared" si="16"/>
        <v>0</v>
      </c>
      <c r="X236" s="93">
        <f t="shared" si="17"/>
        <v>0</v>
      </c>
      <c r="Y236" s="93">
        <f t="shared" si="18"/>
        <v>1</v>
      </c>
      <c r="Z236" s="93">
        <f t="shared" si="19"/>
        <v>1</v>
      </c>
      <c r="AA236" s="93">
        <f t="shared" si="20"/>
        <v>0</v>
      </c>
      <c r="AB236" s="93">
        <f t="shared" si="21"/>
        <v>1</v>
      </c>
      <c r="AC236" s="93">
        <f t="shared" si="22"/>
        <v>0</v>
      </c>
      <c r="AD236" s="93">
        <f t="shared" si="23"/>
        <v>8</v>
      </c>
      <c r="AE236" s="93">
        <f t="shared" si="24"/>
        <v>0</v>
      </c>
      <c r="AF236" s="93">
        <f t="shared" si="25"/>
        <v>1</v>
      </c>
      <c r="AG236" s="93">
        <f t="shared" si="26"/>
        <v>1</v>
      </c>
      <c r="AH236" s="93">
        <f t="shared" si="27"/>
        <v>9</v>
      </c>
      <c r="AI236" s="93">
        <f t="shared" si="28"/>
        <v>1</v>
      </c>
      <c r="AJ236" s="93">
        <f t="shared" si="29"/>
        <v>9</v>
      </c>
      <c r="AK236" s="93">
        <f t="shared" si="30"/>
        <v>1</v>
      </c>
      <c r="AL236" s="93">
        <f t="shared" si="31"/>
        <v>0</v>
      </c>
      <c r="AM236" s="93">
        <f t="shared" si="32"/>
        <v>0</v>
      </c>
      <c r="AN236" s="93">
        <f t="shared" si="33"/>
        <v>1</v>
      </c>
      <c r="AO236" s="93">
        <f t="shared" si="34"/>
        <v>9</v>
      </c>
    </row>
    <row r="237" spans="1:41" ht="12.75" customHeight="1" x14ac:dyDescent="0.25">
      <c r="A237" s="89">
        <v>2019</v>
      </c>
      <c r="B237" s="89">
        <v>121880</v>
      </c>
      <c r="C237" s="89" t="s">
        <v>810</v>
      </c>
      <c r="D237" s="89" t="s">
        <v>814</v>
      </c>
      <c r="E237" s="89" t="s">
        <v>1275</v>
      </c>
      <c r="F237" s="89" t="s">
        <v>1276</v>
      </c>
      <c r="G237" s="93">
        <f t="shared" si="0"/>
        <v>8</v>
      </c>
      <c r="H237" s="93">
        <f t="shared" si="1"/>
        <v>1</v>
      </c>
      <c r="I237" s="93">
        <f t="shared" si="2"/>
        <v>1</v>
      </c>
      <c r="J237" s="93">
        <f t="shared" si="3"/>
        <v>1</v>
      </c>
      <c r="K237" s="93">
        <f t="shared" si="4"/>
        <v>1</v>
      </c>
      <c r="L237" s="93">
        <f t="shared" si="5"/>
        <v>0</v>
      </c>
      <c r="M237" s="93">
        <f t="shared" si="6"/>
        <v>0</v>
      </c>
      <c r="N237" s="93">
        <f t="shared" si="7"/>
        <v>1</v>
      </c>
      <c r="O237" s="93">
        <f t="shared" si="8"/>
        <v>0</v>
      </c>
      <c r="P237" s="93">
        <f t="shared" si="9"/>
        <v>9</v>
      </c>
      <c r="Q237" s="93">
        <f t="shared" si="10"/>
        <v>1</v>
      </c>
      <c r="R237" s="93">
        <f t="shared" si="11"/>
        <v>1</v>
      </c>
      <c r="S237" s="93">
        <f t="shared" si="12"/>
        <v>9</v>
      </c>
      <c r="T237" s="93">
        <f t="shared" si="13"/>
        <v>0</v>
      </c>
      <c r="U237" s="93">
        <f t="shared" si="14"/>
        <v>0</v>
      </c>
      <c r="V237" s="93">
        <f t="shared" si="15"/>
        <v>9</v>
      </c>
      <c r="W237" s="93">
        <f t="shared" si="16"/>
        <v>0</v>
      </c>
      <c r="X237" s="93">
        <f t="shared" si="17"/>
        <v>1</v>
      </c>
      <c r="Y237" s="93">
        <f t="shared" si="18"/>
        <v>1</v>
      </c>
      <c r="Z237" s="93">
        <f t="shared" si="19"/>
        <v>1</v>
      </c>
      <c r="AA237" s="93">
        <f t="shared" si="20"/>
        <v>1</v>
      </c>
      <c r="AB237" s="93">
        <f t="shared" si="21"/>
        <v>1</v>
      </c>
      <c r="AC237" s="93">
        <f t="shared" si="22"/>
        <v>1</v>
      </c>
      <c r="AD237" s="93">
        <f t="shared" si="23"/>
        <v>1</v>
      </c>
      <c r="AE237" s="93">
        <f t="shared" si="24"/>
        <v>0</v>
      </c>
      <c r="AF237" s="93">
        <f t="shared" si="25"/>
        <v>1</v>
      </c>
      <c r="AG237" s="93">
        <f t="shared" si="26"/>
        <v>1</v>
      </c>
      <c r="AH237" s="93">
        <f t="shared" si="27"/>
        <v>1</v>
      </c>
      <c r="AI237" s="93">
        <f t="shared" si="28"/>
        <v>0</v>
      </c>
      <c r="AJ237" s="93">
        <f t="shared" si="29"/>
        <v>0</v>
      </c>
      <c r="AK237" s="93">
        <f t="shared" si="30"/>
        <v>1</v>
      </c>
      <c r="AL237" s="93">
        <f t="shared" si="31"/>
        <v>9</v>
      </c>
      <c r="AM237" s="93">
        <f t="shared" si="32"/>
        <v>1</v>
      </c>
      <c r="AN237" s="93">
        <f t="shared" si="33"/>
        <v>1</v>
      </c>
      <c r="AO237" s="93">
        <f t="shared" si="34"/>
        <v>0</v>
      </c>
    </row>
    <row r="238" spans="1:41" ht="12.75" customHeight="1" x14ac:dyDescent="0.25">
      <c r="A238" s="89">
        <v>2019</v>
      </c>
      <c r="B238" s="89">
        <v>1181819</v>
      </c>
      <c r="C238" s="89" t="s">
        <v>810</v>
      </c>
      <c r="D238" s="89" t="s">
        <v>829</v>
      </c>
      <c r="E238" s="89" t="s">
        <v>1277</v>
      </c>
      <c r="F238" s="89" t="s">
        <v>1278</v>
      </c>
      <c r="G238" s="93">
        <f t="shared" si="0"/>
        <v>8</v>
      </c>
      <c r="H238" s="93">
        <f t="shared" si="1"/>
        <v>1</v>
      </c>
      <c r="I238" s="93">
        <f t="shared" si="2"/>
        <v>1</v>
      </c>
      <c r="J238" s="93">
        <f t="shared" si="3"/>
        <v>1</v>
      </c>
      <c r="K238" s="93">
        <f t="shared" si="4"/>
        <v>0</v>
      </c>
      <c r="L238" s="93">
        <f t="shared" si="5"/>
        <v>1</v>
      </c>
      <c r="M238" s="93">
        <f t="shared" si="6"/>
        <v>1</v>
      </c>
      <c r="N238" s="93">
        <f t="shared" si="7"/>
        <v>0</v>
      </c>
      <c r="O238" s="93">
        <f t="shared" si="8"/>
        <v>0</v>
      </c>
      <c r="P238" s="93">
        <f t="shared" si="9"/>
        <v>1</v>
      </c>
      <c r="Q238" s="93">
        <f t="shared" si="10"/>
        <v>1</v>
      </c>
      <c r="R238" s="93">
        <f t="shared" si="11"/>
        <v>0</v>
      </c>
      <c r="S238" s="93">
        <f t="shared" si="12"/>
        <v>1</v>
      </c>
      <c r="T238" s="93">
        <f t="shared" si="13"/>
        <v>1</v>
      </c>
      <c r="U238" s="93">
        <f t="shared" si="14"/>
        <v>0</v>
      </c>
      <c r="V238" s="93">
        <f t="shared" si="15"/>
        <v>1</v>
      </c>
      <c r="W238" s="93">
        <f t="shared" si="16"/>
        <v>1</v>
      </c>
      <c r="X238" s="93">
        <f t="shared" si="17"/>
        <v>0</v>
      </c>
      <c r="Y238" s="93">
        <f t="shared" si="18"/>
        <v>1</v>
      </c>
      <c r="Z238" s="93">
        <f t="shared" si="19"/>
        <v>1</v>
      </c>
      <c r="AA238" s="93">
        <f t="shared" si="20"/>
        <v>1</v>
      </c>
      <c r="AB238" s="93">
        <f t="shared" si="21"/>
        <v>0</v>
      </c>
      <c r="AC238" s="93">
        <f t="shared" si="22"/>
        <v>1</v>
      </c>
      <c r="AD238" s="93">
        <f t="shared" si="23"/>
        <v>1</v>
      </c>
      <c r="AE238" s="93">
        <f t="shared" si="24"/>
        <v>1</v>
      </c>
      <c r="AF238" s="93">
        <f t="shared" si="25"/>
        <v>0</v>
      </c>
      <c r="AG238" s="93">
        <f t="shared" si="26"/>
        <v>1</v>
      </c>
      <c r="AH238" s="93">
        <f t="shared" si="27"/>
        <v>0</v>
      </c>
      <c r="AI238" s="93">
        <f t="shared" si="28"/>
        <v>1</v>
      </c>
      <c r="AJ238" s="93">
        <f t="shared" si="29"/>
        <v>0</v>
      </c>
      <c r="AK238" s="93">
        <f t="shared" si="30"/>
        <v>0</v>
      </c>
      <c r="AL238" s="93">
        <f t="shared" si="31"/>
        <v>9</v>
      </c>
      <c r="AM238" s="93">
        <f t="shared" si="32"/>
        <v>0</v>
      </c>
      <c r="AN238" s="93">
        <f t="shared" si="33"/>
        <v>9</v>
      </c>
      <c r="AO238" s="93">
        <f t="shared" si="34"/>
        <v>1</v>
      </c>
    </row>
    <row r="239" spans="1:41" ht="12.75" customHeight="1" x14ac:dyDescent="0.25">
      <c r="A239" s="89">
        <v>2019</v>
      </c>
      <c r="B239" s="89">
        <v>121880</v>
      </c>
      <c r="C239" s="89" t="s">
        <v>810</v>
      </c>
      <c r="D239" s="89" t="s">
        <v>814</v>
      </c>
      <c r="E239" s="89" t="s">
        <v>1279</v>
      </c>
      <c r="F239" s="89" t="s">
        <v>1280</v>
      </c>
      <c r="G239" s="93">
        <f t="shared" si="0"/>
        <v>8</v>
      </c>
      <c r="H239" s="93">
        <f t="shared" si="1"/>
        <v>0</v>
      </c>
      <c r="I239" s="93">
        <f t="shared" si="2"/>
        <v>0</v>
      </c>
      <c r="J239" s="93">
        <f t="shared" si="3"/>
        <v>1</v>
      </c>
      <c r="K239" s="93">
        <f t="shared" si="4"/>
        <v>1</v>
      </c>
      <c r="L239" s="93">
        <f t="shared" si="5"/>
        <v>0</v>
      </c>
      <c r="M239" s="93">
        <f t="shared" si="6"/>
        <v>0</v>
      </c>
      <c r="N239" s="93">
        <f t="shared" si="7"/>
        <v>1</v>
      </c>
      <c r="O239" s="93">
        <f t="shared" si="8"/>
        <v>0</v>
      </c>
      <c r="P239" s="93">
        <f t="shared" si="9"/>
        <v>9</v>
      </c>
      <c r="Q239" s="93">
        <f t="shared" si="10"/>
        <v>1</v>
      </c>
      <c r="R239" s="93">
        <f t="shared" si="11"/>
        <v>1</v>
      </c>
      <c r="S239" s="93">
        <f t="shared" si="12"/>
        <v>9</v>
      </c>
      <c r="T239" s="93">
        <f t="shared" si="13"/>
        <v>0</v>
      </c>
      <c r="U239" s="93">
        <f t="shared" si="14"/>
        <v>0</v>
      </c>
      <c r="V239" s="93">
        <f t="shared" si="15"/>
        <v>9</v>
      </c>
      <c r="W239" s="93">
        <f t="shared" si="16"/>
        <v>1</v>
      </c>
      <c r="X239" s="93">
        <f t="shared" si="17"/>
        <v>1</v>
      </c>
      <c r="Y239" s="93">
        <f t="shared" si="18"/>
        <v>0</v>
      </c>
      <c r="Z239" s="93">
        <f t="shared" si="19"/>
        <v>0</v>
      </c>
      <c r="AA239" s="93">
        <f t="shared" si="20"/>
        <v>1</v>
      </c>
      <c r="AB239" s="93">
        <f t="shared" si="21"/>
        <v>1</v>
      </c>
      <c r="AC239" s="93">
        <f t="shared" si="22"/>
        <v>1</v>
      </c>
      <c r="AD239" s="93">
        <f t="shared" si="23"/>
        <v>1</v>
      </c>
      <c r="AE239" s="93">
        <f t="shared" si="24"/>
        <v>0</v>
      </c>
      <c r="AF239" s="93">
        <f t="shared" si="25"/>
        <v>0</v>
      </c>
      <c r="AG239" s="93">
        <f t="shared" si="26"/>
        <v>1</v>
      </c>
      <c r="AH239" s="93">
        <f t="shared" si="27"/>
        <v>1</v>
      </c>
      <c r="AI239" s="93">
        <f t="shared" si="28"/>
        <v>1</v>
      </c>
      <c r="AJ239" s="93">
        <f t="shared" si="29"/>
        <v>1</v>
      </c>
      <c r="AK239" s="93">
        <f t="shared" si="30"/>
        <v>1</v>
      </c>
      <c r="AL239" s="93">
        <f t="shared" si="31"/>
        <v>9</v>
      </c>
      <c r="AM239" s="93">
        <f t="shared" si="32"/>
        <v>0</v>
      </c>
      <c r="AN239" s="93">
        <f t="shared" si="33"/>
        <v>1</v>
      </c>
      <c r="AO239" s="93">
        <f t="shared" si="34"/>
        <v>0</v>
      </c>
    </row>
    <row r="240" spans="1:41" ht="12.75" customHeight="1" x14ac:dyDescent="0.25">
      <c r="A240" s="89">
        <v>2019</v>
      </c>
      <c r="B240" s="89">
        <v>1103831</v>
      </c>
      <c r="C240" s="89" t="s">
        <v>810</v>
      </c>
      <c r="D240" s="89" t="s">
        <v>811</v>
      </c>
      <c r="E240" s="89" t="s">
        <v>1281</v>
      </c>
      <c r="F240" s="89" t="s">
        <v>1282</v>
      </c>
      <c r="G240" s="93">
        <f t="shared" si="0"/>
        <v>8</v>
      </c>
      <c r="H240" s="93">
        <f t="shared" si="1"/>
        <v>1</v>
      </c>
      <c r="I240" s="93">
        <f t="shared" si="2"/>
        <v>1</v>
      </c>
      <c r="J240" s="93">
        <f t="shared" si="3"/>
        <v>1</v>
      </c>
      <c r="K240" s="93">
        <f t="shared" si="4"/>
        <v>0</v>
      </c>
      <c r="L240" s="93">
        <f t="shared" si="5"/>
        <v>0</v>
      </c>
      <c r="M240" s="93">
        <f t="shared" si="6"/>
        <v>1</v>
      </c>
      <c r="N240" s="93">
        <f t="shared" si="7"/>
        <v>0</v>
      </c>
      <c r="O240" s="93">
        <f t="shared" si="8"/>
        <v>8</v>
      </c>
      <c r="P240" s="93">
        <f t="shared" si="9"/>
        <v>1</v>
      </c>
      <c r="Q240" s="93">
        <f t="shared" si="10"/>
        <v>1</v>
      </c>
      <c r="R240" s="93">
        <f t="shared" si="11"/>
        <v>8</v>
      </c>
      <c r="S240" s="93">
        <f t="shared" si="12"/>
        <v>1</v>
      </c>
      <c r="T240" s="93">
        <f t="shared" si="13"/>
        <v>1</v>
      </c>
      <c r="U240" s="93">
        <f t="shared" si="14"/>
        <v>0</v>
      </c>
      <c r="V240" s="93">
        <f t="shared" si="15"/>
        <v>1</v>
      </c>
      <c r="W240" s="93">
        <f t="shared" si="16"/>
        <v>1</v>
      </c>
      <c r="X240" s="93">
        <f t="shared" si="17"/>
        <v>1</v>
      </c>
      <c r="Y240" s="93">
        <f t="shared" si="18"/>
        <v>1</v>
      </c>
      <c r="Z240" s="93">
        <f t="shared" si="19"/>
        <v>0</v>
      </c>
      <c r="AA240" s="93">
        <f t="shared" si="20"/>
        <v>1</v>
      </c>
      <c r="AB240" s="93">
        <f t="shared" si="21"/>
        <v>1</v>
      </c>
      <c r="AC240" s="93">
        <f t="shared" si="22"/>
        <v>8</v>
      </c>
      <c r="AD240" s="93">
        <f t="shared" si="23"/>
        <v>9</v>
      </c>
      <c r="AE240" s="93">
        <f t="shared" si="24"/>
        <v>1</v>
      </c>
      <c r="AF240" s="93">
        <f t="shared" si="25"/>
        <v>1</v>
      </c>
      <c r="AG240" s="93">
        <f t="shared" si="26"/>
        <v>1</v>
      </c>
      <c r="AH240" s="93">
        <f t="shared" si="27"/>
        <v>0</v>
      </c>
      <c r="AI240" s="93">
        <f t="shared" si="28"/>
        <v>0</v>
      </c>
      <c r="AJ240" s="93">
        <f t="shared" si="29"/>
        <v>0</v>
      </c>
      <c r="AK240" s="93">
        <f t="shared" si="30"/>
        <v>1</v>
      </c>
      <c r="AL240" s="93">
        <f t="shared" si="31"/>
        <v>0</v>
      </c>
      <c r="AM240" s="93">
        <f t="shared" si="32"/>
        <v>9</v>
      </c>
      <c r="AN240" s="93">
        <f t="shared" si="33"/>
        <v>0</v>
      </c>
      <c r="AO240" s="93">
        <f t="shared" si="34"/>
        <v>1</v>
      </c>
    </row>
    <row r="241" spans="1:41" ht="12.75" customHeight="1" x14ac:dyDescent="0.25">
      <c r="A241" s="89">
        <v>2019</v>
      </c>
      <c r="B241" s="89">
        <v>1181819</v>
      </c>
      <c r="C241" s="89" t="s">
        <v>810</v>
      </c>
      <c r="D241" s="89" t="s">
        <v>829</v>
      </c>
      <c r="E241" s="89" t="s">
        <v>1283</v>
      </c>
      <c r="F241" s="89" t="s">
        <v>1284</v>
      </c>
      <c r="G241" s="93">
        <f t="shared" si="0"/>
        <v>8</v>
      </c>
      <c r="H241" s="93">
        <f t="shared" si="1"/>
        <v>0</v>
      </c>
      <c r="I241" s="93">
        <f t="shared" si="2"/>
        <v>1</v>
      </c>
      <c r="J241" s="93">
        <f t="shared" si="3"/>
        <v>1</v>
      </c>
      <c r="K241" s="93">
        <f t="shared" si="4"/>
        <v>0</v>
      </c>
      <c r="L241" s="93">
        <f t="shared" si="5"/>
        <v>0</v>
      </c>
      <c r="M241" s="93">
        <f t="shared" si="6"/>
        <v>1</v>
      </c>
      <c r="N241" s="93">
        <f t="shared" si="7"/>
        <v>0</v>
      </c>
      <c r="O241" s="93">
        <f t="shared" si="8"/>
        <v>1</v>
      </c>
      <c r="P241" s="93">
        <f t="shared" si="9"/>
        <v>0</v>
      </c>
      <c r="Q241" s="93">
        <f t="shared" si="10"/>
        <v>1</v>
      </c>
      <c r="R241" s="93">
        <f t="shared" si="11"/>
        <v>0</v>
      </c>
      <c r="S241" s="93">
        <f t="shared" si="12"/>
        <v>1</v>
      </c>
      <c r="T241" s="93">
        <f t="shared" si="13"/>
        <v>1</v>
      </c>
      <c r="U241" s="93">
        <f t="shared" si="14"/>
        <v>0</v>
      </c>
      <c r="V241" s="93">
        <f t="shared" si="15"/>
        <v>0</v>
      </c>
      <c r="W241" s="93">
        <f t="shared" si="16"/>
        <v>0</v>
      </c>
      <c r="X241" s="93">
        <f t="shared" si="17"/>
        <v>1</v>
      </c>
      <c r="Y241" s="93">
        <f t="shared" si="18"/>
        <v>1</v>
      </c>
      <c r="Z241" s="93">
        <f t="shared" si="19"/>
        <v>1</v>
      </c>
      <c r="AA241" s="93">
        <f t="shared" si="20"/>
        <v>1</v>
      </c>
      <c r="AB241" s="93">
        <f t="shared" si="21"/>
        <v>1</v>
      </c>
      <c r="AC241" s="93">
        <f t="shared" si="22"/>
        <v>1</v>
      </c>
      <c r="AD241" s="93">
        <f t="shared" si="23"/>
        <v>1</v>
      </c>
      <c r="AE241" s="93">
        <f t="shared" si="24"/>
        <v>1</v>
      </c>
      <c r="AF241" s="93">
        <f t="shared" si="25"/>
        <v>0</v>
      </c>
      <c r="AG241" s="93">
        <f t="shared" si="26"/>
        <v>0</v>
      </c>
      <c r="AH241" s="93">
        <f t="shared" si="27"/>
        <v>0</v>
      </c>
      <c r="AI241" s="93">
        <f t="shared" si="28"/>
        <v>1</v>
      </c>
      <c r="AJ241" s="93">
        <f t="shared" si="29"/>
        <v>1</v>
      </c>
      <c r="AK241" s="93">
        <f t="shared" si="30"/>
        <v>1</v>
      </c>
      <c r="AL241" s="93">
        <f t="shared" si="31"/>
        <v>9</v>
      </c>
      <c r="AM241" s="93">
        <f t="shared" si="32"/>
        <v>1</v>
      </c>
      <c r="AN241" s="93">
        <f t="shared" si="33"/>
        <v>9</v>
      </c>
      <c r="AO241" s="93">
        <f t="shared" si="34"/>
        <v>1</v>
      </c>
    </row>
    <row r="242" spans="1:41" ht="12.75" customHeight="1" x14ac:dyDescent="0.25">
      <c r="A242" s="89">
        <v>2019</v>
      </c>
      <c r="B242" s="89">
        <v>121880</v>
      </c>
      <c r="C242" s="89" t="s">
        <v>810</v>
      </c>
      <c r="D242" s="89" t="s">
        <v>814</v>
      </c>
      <c r="E242" s="89" t="s">
        <v>1285</v>
      </c>
      <c r="F242" s="89" t="s">
        <v>1286</v>
      </c>
      <c r="G242" s="93">
        <f t="shared" si="0"/>
        <v>8</v>
      </c>
      <c r="H242" s="93">
        <f t="shared" si="1"/>
        <v>1</v>
      </c>
      <c r="I242" s="93">
        <f t="shared" si="2"/>
        <v>1</v>
      </c>
      <c r="J242" s="93">
        <f t="shared" si="3"/>
        <v>1</v>
      </c>
      <c r="K242" s="93">
        <f t="shared" si="4"/>
        <v>1</v>
      </c>
      <c r="L242" s="93">
        <f t="shared" si="5"/>
        <v>1</v>
      </c>
      <c r="M242" s="93">
        <f t="shared" si="6"/>
        <v>0</v>
      </c>
      <c r="N242" s="93">
        <f t="shared" si="7"/>
        <v>1</v>
      </c>
      <c r="O242" s="93">
        <f t="shared" si="8"/>
        <v>0</v>
      </c>
      <c r="P242" s="93">
        <f t="shared" si="9"/>
        <v>9</v>
      </c>
      <c r="Q242" s="93">
        <f t="shared" si="10"/>
        <v>1</v>
      </c>
      <c r="R242" s="93">
        <f t="shared" si="11"/>
        <v>1</v>
      </c>
      <c r="S242" s="93">
        <f t="shared" si="12"/>
        <v>9</v>
      </c>
      <c r="T242" s="93">
        <f t="shared" si="13"/>
        <v>0</v>
      </c>
      <c r="U242" s="93">
        <f t="shared" si="14"/>
        <v>1</v>
      </c>
      <c r="V242" s="93">
        <f t="shared" si="15"/>
        <v>9</v>
      </c>
      <c r="W242" s="93">
        <f t="shared" si="16"/>
        <v>1</v>
      </c>
      <c r="X242" s="93">
        <f t="shared" si="17"/>
        <v>1</v>
      </c>
      <c r="Y242" s="93">
        <f t="shared" si="18"/>
        <v>1</v>
      </c>
      <c r="Z242" s="93">
        <f t="shared" si="19"/>
        <v>0</v>
      </c>
      <c r="AA242" s="93">
        <f t="shared" si="20"/>
        <v>1</v>
      </c>
      <c r="AB242" s="93">
        <f t="shared" si="21"/>
        <v>0</v>
      </c>
      <c r="AC242" s="93">
        <f t="shared" si="22"/>
        <v>0</v>
      </c>
      <c r="AD242" s="93">
        <f t="shared" si="23"/>
        <v>1</v>
      </c>
      <c r="AE242" s="93">
        <f t="shared" si="24"/>
        <v>0</v>
      </c>
      <c r="AF242" s="93">
        <f t="shared" si="25"/>
        <v>0</v>
      </c>
      <c r="AG242" s="93">
        <f t="shared" si="26"/>
        <v>0</v>
      </c>
      <c r="AH242" s="93">
        <f t="shared" si="27"/>
        <v>1</v>
      </c>
      <c r="AI242" s="93">
        <f t="shared" si="28"/>
        <v>0</v>
      </c>
      <c r="AJ242" s="93">
        <f t="shared" si="29"/>
        <v>1</v>
      </c>
      <c r="AK242" s="93">
        <f t="shared" si="30"/>
        <v>1</v>
      </c>
      <c r="AL242" s="93">
        <f t="shared" si="31"/>
        <v>9</v>
      </c>
      <c r="AM242" s="93">
        <f t="shared" si="32"/>
        <v>0</v>
      </c>
      <c r="AN242" s="93">
        <f t="shared" si="33"/>
        <v>1</v>
      </c>
      <c r="AO242" s="93">
        <f t="shared" si="34"/>
        <v>0</v>
      </c>
    </row>
    <row r="243" spans="1:41" ht="12.75" customHeight="1" x14ac:dyDescent="0.25">
      <c r="A243" s="89">
        <v>2019</v>
      </c>
      <c r="B243" s="89">
        <v>121884</v>
      </c>
      <c r="C243" s="89" t="s">
        <v>810</v>
      </c>
      <c r="D243" s="89" t="s">
        <v>851</v>
      </c>
      <c r="E243" s="89" t="s">
        <v>1287</v>
      </c>
      <c r="F243" s="89" t="s">
        <v>1288</v>
      </c>
      <c r="G243" s="93">
        <f t="shared" si="0"/>
        <v>8</v>
      </c>
      <c r="H243" s="93">
        <f t="shared" si="1"/>
        <v>0</v>
      </c>
      <c r="I243" s="93">
        <f t="shared" si="2"/>
        <v>1</v>
      </c>
      <c r="J243" s="93">
        <f t="shared" si="3"/>
        <v>1</v>
      </c>
      <c r="K243" s="93">
        <f t="shared" si="4"/>
        <v>1</v>
      </c>
      <c r="L243" s="93">
        <f t="shared" si="5"/>
        <v>1</v>
      </c>
      <c r="M243" s="93">
        <f t="shared" si="6"/>
        <v>0</v>
      </c>
      <c r="N243" s="93">
        <f t="shared" si="7"/>
        <v>1</v>
      </c>
      <c r="O243" s="93">
        <f t="shared" si="8"/>
        <v>1</v>
      </c>
      <c r="P243" s="93">
        <f t="shared" si="9"/>
        <v>0</v>
      </c>
      <c r="Q243" s="93">
        <f t="shared" si="10"/>
        <v>0</v>
      </c>
      <c r="R243" s="93">
        <f t="shared" si="11"/>
        <v>1</v>
      </c>
      <c r="S243" s="93">
        <f t="shared" si="12"/>
        <v>1</v>
      </c>
      <c r="T243" s="93">
        <f t="shared" si="13"/>
        <v>0</v>
      </c>
      <c r="U243" s="93">
        <f t="shared" si="14"/>
        <v>1</v>
      </c>
      <c r="V243" s="93">
        <f t="shared" si="15"/>
        <v>1</v>
      </c>
      <c r="W243" s="93">
        <f t="shared" si="16"/>
        <v>1</v>
      </c>
      <c r="X243" s="93">
        <f t="shared" si="17"/>
        <v>1</v>
      </c>
      <c r="Y243" s="93">
        <f t="shared" si="18"/>
        <v>1</v>
      </c>
      <c r="Z243" s="93">
        <f t="shared" si="19"/>
        <v>0</v>
      </c>
      <c r="AA243" s="93">
        <f t="shared" si="20"/>
        <v>0</v>
      </c>
      <c r="AB243" s="93">
        <f t="shared" si="21"/>
        <v>1</v>
      </c>
      <c r="AC243" s="93">
        <f t="shared" si="22"/>
        <v>1</v>
      </c>
      <c r="AD243" s="93">
        <f t="shared" si="23"/>
        <v>8</v>
      </c>
      <c r="AE243" s="93">
        <f t="shared" si="24"/>
        <v>0</v>
      </c>
      <c r="AF243" s="93">
        <f t="shared" si="25"/>
        <v>1</v>
      </c>
      <c r="AG243" s="93">
        <f t="shared" si="26"/>
        <v>1</v>
      </c>
      <c r="AH243" s="93">
        <f t="shared" si="27"/>
        <v>9</v>
      </c>
      <c r="AI243" s="93">
        <f t="shared" si="28"/>
        <v>1</v>
      </c>
      <c r="AJ243" s="93">
        <f t="shared" si="29"/>
        <v>9</v>
      </c>
      <c r="AK243" s="93">
        <f t="shared" si="30"/>
        <v>1</v>
      </c>
      <c r="AL243" s="93">
        <f t="shared" si="31"/>
        <v>1</v>
      </c>
      <c r="AM243" s="93">
        <f t="shared" si="32"/>
        <v>1</v>
      </c>
      <c r="AN243" s="93">
        <f t="shared" si="33"/>
        <v>1</v>
      </c>
      <c r="AO243" s="93">
        <f t="shared" si="34"/>
        <v>9</v>
      </c>
    </row>
    <row r="244" spans="1:41" ht="12.75" customHeight="1" x14ac:dyDescent="0.25">
      <c r="A244" s="89">
        <v>2019</v>
      </c>
      <c r="B244" s="89">
        <v>121880</v>
      </c>
      <c r="C244" s="89" t="s">
        <v>810</v>
      </c>
      <c r="D244" s="89" t="s">
        <v>814</v>
      </c>
      <c r="E244" s="89" t="s">
        <v>1289</v>
      </c>
      <c r="F244" s="89" t="s">
        <v>1290</v>
      </c>
      <c r="G244" s="93">
        <f t="shared" si="0"/>
        <v>8</v>
      </c>
      <c r="H244" s="93">
        <f t="shared" si="1"/>
        <v>1</v>
      </c>
      <c r="I244" s="93">
        <f t="shared" si="2"/>
        <v>1</v>
      </c>
      <c r="J244" s="93">
        <f t="shared" si="3"/>
        <v>0</v>
      </c>
      <c r="K244" s="93">
        <f t="shared" si="4"/>
        <v>0</v>
      </c>
      <c r="L244" s="93">
        <f t="shared" si="5"/>
        <v>1</v>
      </c>
      <c r="M244" s="93">
        <f t="shared" si="6"/>
        <v>0</v>
      </c>
      <c r="N244" s="93">
        <f t="shared" si="7"/>
        <v>1</v>
      </c>
      <c r="O244" s="93">
        <f t="shared" si="8"/>
        <v>0</v>
      </c>
      <c r="P244" s="93">
        <f t="shared" si="9"/>
        <v>9</v>
      </c>
      <c r="Q244" s="93">
        <f t="shared" si="10"/>
        <v>0</v>
      </c>
      <c r="R244" s="93">
        <f t="shared" si="11"/>
        <v>1</v>
      </c>
      <c r="S244" s="93">
        <f t="shared" si="12"/>
        <v>9</v>
      </c>
      <c r="T244" s="93">
        <f t="shared" si="13"/>
        <v>1</v>
      </c>
      <c r="U244" s="93">
        <f t="shared" si="14"/>
        <v>1</v>
      </c>
      <c r="V244" s="93">
        <f t="shared" si="15"/>
        <v>9</v>
      </c>
      <c r="W244" s="93">
        <f t="shared" si="16"/>
        <v>1</v>
      </c>
      <c r="X244" s="93">
        <f t="shared" si="17"/>
        <v>1</v>
      </c>
      <c r="Y244" s="93">
        <f t="shared" si="18"/>
        <v>0</v>
      </c>
      <c r="Z244" s="93">
        <f t="shared" si="19"/>
        <v>1</v>
      </c>
      <c r="AA244" s="93">
        <f t="shared" si="20"/>
        <v>1</v>
      </c>
      <c r="AB244" s="93">
        <f t="shared" si="21"/>
        <v>0</v>
      </c>
      <c r="AC244" s="93">
        <f t="shared" si="22"/>
        <v>1</v>
      </c>
      <c r="AD244" s="93">
        <f t="shared" si="23"/>
        <v>1</v>
      </c>
      <c r="AE244" s="93">
        <f t="shared" si="24"/>
        <v>0</v>
      </c>
      <c r="AF244" s="93">
        <f t="shared" si="25"/>
        <v>0</v>
      </c>
      <c r="AG244" s="93">
        <f t="shared" si="26"/>
        <v>1</v>
      </c>
      <c r="AH244" s="93">
        <f t="shared" si="27"/>
        <v>1</v>
      </c>
      <c r="AI244" s="93">
        <f t="shared" si="28"/>
        <v>1</v>
      </c>
      <c r="AJ244" s="93">
        <f t="shared" si="29"/>
        <v>1</v>
      </c>
      <c r="AK244" s="93">
        <f t="shared" si="30"/>
        <v>1</v>
      </c>
      <c r="AL244" s="93">
        <f t="shared" si="31"/>
        <v>9</v>
      </c>
      <c r="AM244" s="93">
        <f t="shared" si="32"/>
        <v>0</v>
      </c>
      <c r="AN244" s="93">
        <f t="shared" si="33"/>
        <v>1</v>
      </c>
      <c r="AO244" s="93">
        <f t="shared" si="34"/>
        <v>0</v>
      </c>
    </row>
    <row r="245" spans="1:41" ht="12.75" customHeight="1" x14ac:dyDescent="0.25">
      <c r="A245" s="89">
        <v>2019</v>
      </c>
      <c r="B245" s="89">
        <v>1117583</v>
      </c>
      <c r="C245" s="89" t="s">
        <v>810</v>
      </c>
      <c r="D245" s="89" t="s">
        <v>811</v>
      </c>
      <c r="E245" s="89" t="s">
        <v>1291</v>
      </c>
      <c r="F245" s="89" t="s">
        <v>1292</v>
      </c>
      <c r="G245" s="93">
        <f t="shared" si="0"/>
        <v>8</v>
      </c>
      <c r="H245" s="93">
        <f t="shared" si="1"/>
        <v>1</v>
      </c>
      <c r="I245" s="93">
        <f t="shared" si="2"/>
        <v>0</v>
      </c>
      <c r="J245" s="93">
        <f t="shared" si="3"/>
        <v>1</v>
      </c>
      <c r="K245" s="93">
        <f t="shared" si="4"/>
        <v>0</v>
      </c>
      <c r="L245" s="93">
        <f t="shared" si="5"/>
        <v>0</v>
      </c>
      <c r="M245" s="93">
        <f t="shared" si="6"/>
        <v>0</v>
      </c>
      <c r="N245" s="93">
        <f t="shared" si="7"/>
        <v>0</v>
      </c>
      <c r="O245" s="93">
        <f t="shared" si="8"/>
        <v>8</v>
      </c>
      <c r="P245" s="93">
        <f t="shared" si="9"/>
        <v>1</v>
      </c>
      <c r="Q245" s="93">
        <f t="shared" si="10"/>
        <v>1</v>
      </c>
      <c r="R245" s="93">
        <f t="shared" si="11"/>
        <v>8</v>
      </c>
      <c r="S245" s="93">
        <f t="shared" si="12"/>
        <v>0</v>
      </c>
      <c r="T245" s="93">
        <f t="shared" si="13"/>
        <v>1</v>
      </c>
      <c r="U245" s="93">
        <f t="shared" si="14"/>
        <v>0</v>
      </c>
      <c r="V245" s="93">
        <f t="shared" si="15"/>
        <v>1</v>
      </c>
      <c r="W245" s="93">
        <f t="shared" si="16"/>
        <v>1</v>
      </c>
      <c r="X245" s="93">
        <f t="shared" si="17"/>
        <v>1</v>
      </c>
      <c r="Y245" s="93">
        <f t="shared" si="18"/>
        <v>1</v>
      </c>
      <c r="Z245" s="93">
        <f t="shared" si="19"/>
        <v>0</v>
      </c>
      <c r="AA245" s="93">
        <f t="shared" si="20"/>
        <v>1</v>
      </c>
      <c r="AB245" s="93">
        <f t="shared" si="21"/>
        <v>1</v>
      </c>
      <c r="AC245" s="93">
        <f t="shared" si="22"/>
        <v>8</v>
      </c>
      <c r="AD245" s="93">
        <f t="shared" si="23"/>
        <v>9</v>
      </c>
      <c r="AE245" s="93">
        <f t="shared" si="24"/>
        <v>0</v>
      </c>
      <c r="AF245" s="93">
        <f t="shared" si="25"/>
        <v>1</v>
      </c>
      <c r="AG245" s="93">
        <f t="shared" si="26"/>
        <v>1</v>
      </c>
      <c r="AH245" s="93">
        <f t="shared" si="27"/>
        <v>0</v>
      </c>
      <c r="AI245" s="93">
        <f t="shared" si="28"/>
        <v>1</v>
      </c>
      <c r="AJ245" s="93">
        <f t="shared" si="29"/>
        <v>0</v>
      </c>
      <c r="AK245" s="93">
        <f t="shared" si="30"/>
        <v>1</v>
      </c>
      <c r="AL245" s="93">
        <f t="shared" si="31"/>
        <v>1</v>
      </c>
      <c r="AM245" s="93">
        <f t="shared" si="32"/>
        <v>9</v>
      </c>
      <c r="AN245" s="93">
        <f t="shared" si="33"/>
        <v>1</v>
      </c>
      <c r="AO245" s="93">
        <f t="shared" si="34"/>
        <v>1</v>
      </c>
    </row>
    <row r="246" spans="1:41" ht="12.75" customHeight="1" x14ac:dyDescent="0.25">
      <c r="A246" s="89">
        <v>2019</v>
      </c>
      <c r="B246" s="89">
        <v>1103831</v>
      </c>
      <c r="C246" s="89" t="s">
        <v>810</v>
      </c>
      <c r="D246" s="89" t="s">
        <v>811</v>
      </c>
      <c r="E246" s="89" t="s">
        <v>1293</v>
      </c>
      <c r="F246" s="89" t="s">
        <v>1294</v>
      </c>
      <c r="G246" s="93" t="str">
        <f t="shared" si="0"/>
        <v>B</v>
      </c>
      <c r="H246" s="93">
        <f t="shared" si="1"/>
        <v>1</v>
      </c>
      <c r="I246" s="93">
        <f t="shared" si="2"/>
        <v>1</v>
      </c>
      <c r="J246" s="93">
        <f t="shared" si="3"/>
        <v>1</v>
      </c>
      <c r="K246" s="93">
        <f t="shared" si="4"/>
        <v>0</v>
      </c>
      <c r="L246" s="93">
        <f t="shared" si="5"/>
        <v>0</v>
      </c>
      <c r="M246" s="93">
        <f t="shared" si="6"/>
        <v>0</v>
      </c>
      <c r="N246" s="93">
        <f t="shared" si="7"/>
        <v>1</v>
      </c>
      <c r="O246" s="93">
        <f t="shared" si="8"/>
        <v>8</v>
      </c>
      <c r="P246" s="93">
        <f t="shared" si="9"/>
        <v>1</v>
      </c>
      <c r="Q246" s="93">
        <f t="shared" si="10"/>
        <v>0</v>
      </c>
      <c r="R246" s="93">
        <f t="shared" si="11"/>
        <v>8</v>
      </c>
      <c r="S246" s="93">
        <f t="shared" si="12"/>
        <v>0</v>
      </c>
      <c r="T246" s="93">
        <f t="shared" si="13"/>
        <v>1</v>
      </c>
      <c r="U246" s="93">
        <f t="shared" si="14"/>
        <v>1</v>
      </c>
      <c r="V246" s="93">
        <f t="shared" si="15"/>
        <v>1</v>
      </c>
      <c r="W246" s="93" t="str">
        <f t="shared" si="16"/>
        <v>B</v>
      </c>
      <c r="X246" s="93">
        <f t="shared" si="17"/>
        <v>1</v>
      </c>
      <c r="Y246" s="93">
        <f t="shared" si="18"/>
        <v>1</v>
      </c>
      <c r="Z246" s="93">
        <f t="shared" si="19"/>
        <v>0</v>
      </c>
      <c r="AA246" s="93">
        <f t="shared" si="20"/>
        <v>1</v>
      </c>
      <c r="AB246" s="93">
        <f t="shared" si="21"/>
        <v>1</v>
      </c>
      <c r="AC246" s="93">
        <f t="shared" si="22"/>
        <v>8</v>
      </c>
      <c r="AD246" s="93">
        <f t="shared" si="23"/>
        <v>9</v>
      </c>
      <c r="AE246" s="93">
        <f t="shared" si="24"/>
        <v>1</v>
      </c>
      <c r="AF246" s="93">
        <f t="shared" si="25"/>
        <v>0</v>
      </c>
      <c r="AG246" s="93">
        <f t="shared" si="26"/>
        <v>1</v>
      </c>
      <c r="AH246" s="93">
        <f t="shared" si="27"/>
        <v>0</v>
      </c>
      <c r="AI246" s="93">
        <f t="shared" si="28"/>
        <v>1</v>
      </c>
      <c r="AJ246" s="93">
        <f t="shared" si="29"/>
        <v>1</v>
      </c>
      <c r="AK246" s="93">
        <f t="shared" si="30"/>
        <v>1</v>
      </c>
      <c r="AL246" s="93">
        <f t="shared" si="31"/>
        <v>1</v>
      </c>
      <c r="AM246" s="93">
        <f t="shared" si="32"/>
        <v>9</v>
      </c>
      <c r="AN246" s="93">
        <f t="shared" si="33"/>
        <v>0</v>
      </c>
      <c r="AO246" s="93">
        <f t="shared" si="34"/>
        <v>0</v>
      </c>
    </row>
    <row r="247" spans="1:41" ht="12.75" customHeight="1" x14ac:dyDescent="0.25">
      <c r="A247" s="89">
        <v>2019</v>
      </c>
      <c r="B247" s="89">
        <v>1103831</v>
      </c>
      <c r="C247" s="89" t="s">
        <v>810</v>
      </c>
      <c r="D247" s="89" t="s">
        <v>811</v>
      </c>
      <c r="E247" s="89" t="s">
        <v>1295</v>
      </c>
      <c r="F247" s="89" t="s">
        <v>1296</v>
      </c>
      <c r="G247" s="93">
        <f t="shared" si="0"/>
        <v>8</v>
      </c>
      <c r="H247" s="93">
        <f t="shared" si="1"/>
        <v>1</v>
      </c>
      <c r="I247" s="93">
        <f t="shared" si="2"/>
        <v>1</v>
      </c>
      <c r="J247" s="93">
        <f t="shared" si="3"/>
        <v>0</v>
      </c>
      <c r="K247" s="93">
        <f t="shared" si="4"/>
        <v>0</v>
      </c>
      <c r="L247" s="93">
        <f t="shared" si="5"/>
        <v>0</v>
      </c>
      <c r="M247" s="93">
        <f t="shared" si="6"/>
        <v>0</v>
      </c>
      <c r="N247" s="93">
        <f t="shared" si="7"/>
        <v>0</v>
      </c>
      <c r="O247" s="93">
        <f t="shared" si="8"/>
        <v>8</v>
      </c>
      <c r="P247" s="93">
        <f t="shared" si="9"/>
        <v>1</v>
      </c>
      <c r="Q247" s="93">
        <f t="shared" si="10"/>
        <v>1</v>
      </c>
      <c r="R247" s="93">
        <f t="shared" si="11"/>
        <v>8</v>
      </c>
      <c r="S247" s="93">
        <f t="shared" si="12"/>
        <v>1</v>
      </c>
      <c r="T247" s="93">
        <f t="shared" si="13"/>
        <v>1</v>
      </c>
      <c r="U247" s="93">
        <f t="shared" si="14"/>
        <v>1</v>
      </c>
      <c r="V247" s="93">
        <f t="shared" si="15"/>
        <v>1</v>
      </c>
      <c r="W247" s="93">
        <f t="shared" si="16"/>
        <v>1</v>
      </c>
      <c r="X247" s="93">
        <f t="shared" si="17"/>
        <v>0</v>
      </c>
      <c r="Y247" s="93">
        <f t="shared" si="18"/>
        <v>1</v>
      </c>
      <c r="Z247" s="93">
        <f t="shared" si="19"/>
        <v>0</v>
      </c>
      <c r="AA247" s="93">
        <f t="shared" si="20"/>
        <v>0</v>
      </c>
      <c r="AB247" s="93">
        <f t="shared" si="21"/>
        <v>1</v>
      </c>
      <c r="AC247" s="93">
        <f t="shared" si="22"/>
        <v>8</v>
      </c>
      <c r="AD247" s="93">
        <f t="shared" si="23"/>
        <v>9</v>
      </c>
      <c r="AE247" s="93">
        <f t="shared" si="24"/>
        <v>1</v>
      </c>
      <c r="AF247" s="93">
        <f t="shared" si="25"/>
        <v>1</v>
      </c>
      <c r="AG247" s="93">
        <f t="shared" si="26"/>
        <v>1</v>
      </c>
      <c r="AH247" s="93">
        <f t="shared" si="27"/>
        <v>0</v>
      </c>
      <c r="AI247" s="93">
        <f t="shared" si="28"/>
        <v>1</v>
      </c>
      <c r="AJ247" s="93">
        <f t="shared" si="29"/>
        <v>0</v>
      </c>
      <c r="AK247" s="93">
        <f t="shared" si="30"/>
        <v>1</v>
      </c>
      <c r="AL247" s="93">
        <f t="shared" si="31"/>
        <v>1</v>
      </c>
      <c r="AM247" s="93">
        <f t="shared" si="32"/>
        <v>9</v>
      </c>
      <c r="AN247" s="93">
        <f t="shared" si="33"/>
        <v>0</v>
      </c>
      <c r="AO247" s="93">
        <f t="shared" si="34"/>
        <v>1</v>
      </c>
    </row>
    <row r="248" spans="1:41" ht="12.75" customHeight="1" x14ac:dyDescent="0.25">
      <c r="A248" s="89">
        <v>2019</v>
      </c>
      <c r="B248" s="89">
        <v>121884</v>
      </c>
      <c r="C248" s="89" t="s">
        <v>810</v>
      </c>
      <c r="D248" s="89" t="s">
        <v>851</v>
      </c>
      <c r="E248" s="89" t="s">
        <v>1297</v>
      </c>
      <c r="F248" s="89" t="s">
        <v>1298</v>
      </c>
      <c r="G248" s="93">
        <f t="shared" si="0"/>
        <v>8</v>
      </c>
      <c r="H248" s="93">
        <f t="shared" si="1"/>
        <v>1</v>
      </c>
      <c r="I248" s="93">
        <f t="shared" si="2"/>
        <v>1</v>
      </c>
      <c r="J248" s="93">
        <f t="shared" si="3"/>
        <v>1</v>
      </c>
      <c r="K248" s="93">
        <f t="shared" si="4"/>
        <v>0</v>
      </c>
      <c r="L248" s="93">
        <f t="shared" si="5"/>
        <v>1</v>
      </c>
      <c r="M248" s="93">
        <f t="shared" si="6"/>
        <v>1</v>
      </c>
      <c r="N248" s="93">
        <f t="shared" si="7"/>
        <v>1</v>
      </c>
      <c r="O248" s="93">
        <f t="shared" si="8"/>
        <v>1</v>
      </c>
      <c r="P248" s="93">
        <f t="shared" si="9"/>
        <v>1</v>
      </c>
      <c r="Q248" s="93">
        <f t="shared" si="10"/>
        <v>1</v>
      </c>
      <c r="R248" s="93">
        <f t="shared" si="11"/>
        <v>1</v>
      </c>
      <c r="S248" s="93">
        <f t="shared" si="12"/>
        <v>1</v>
      </c>
      <c r="T248" s="93">
        <f t="shared" si="13"/>
        <v>1</v>
      </c>
      <c r="U248" s="93">
        <f t="shared" si="14"/>
        <v>1</v>
      </c>
      <c r="V248" s="93">
        <f t="shared" si="15"/>
        <v>1</v>
      </c>
      <c r="W248" s="93">
        <f t="shared" si="16"/>
        <v>0</v>
      </c>
      <c r="X248" s="93">
        <f t="shared" si="17"/>
        <v>0</v>
      </c>
      <c r="Y248" s="93">
        <f t="shared" si="18"/>
        <v>1</v>
      </c>
      <c r="Z248" s="93">
        <f t="shared" si="19"/>
        <v>1</v>
      </c>
      <c r="AA248" s="93">
        <f t="shared" si="20"/>
        <v>0</v>
      </c>
      <c r="AB248" s="93">
        <f t="shared" si="21"/>
        <v>1</v>
      </c>
      <c r="AC248" s="93">
        <f t="shared" si="22"/>
        <v>1</v>
      </c>
      <c r="AD248" s="93">
        <f t="shared" si="23"/>
        <v>8</v>
      </c>
      <c r="AE248" s="93">
        <f t="shared" si="24"/>
        <v>0</v>
      </c>
      <c r="AF248" s="93">
        <f t="shared" si="25"/>
        <v>0</v>
      </c>
      <c r="AG248" s="93">
        <f t="shared" si="26"/>
        <v>0</v>
      </c>
      <c r="AH248" s="93">
        <f t="shared" si="27"/>
        <v>9</v>
      </c>
      <c r="AI248" s="93">
        <f t="shared" si="28"/>
        <v>0</v>
      </c>
      <c r="AJ248" s="93">
        <f t="shared" si="29"/>
        <v>9</v>
      </c>
      <c r="AK248" s="93">
        <f t="shared" si="30"/>
        <v>0</v>
      </c>
      <c r="AL248" s="93">
        <f t="shared" si="31"/>
        <v>1</v>
      </c>
      <c r="AM248" s="93">
        <f t="shared" si="32"/>
        <v>1</v>
      </c>
      <c r="AN248" s="93">
        <f t="shared" si="33"/>
        <v>0</v>
      </c>
      <c r="AO248" s="93">
        <f t="shared" si="34"/>
        <v>9</v>
      </c>
    </row>
    <row r="249" spans="1:41" ht="12.75" customHeight="1" x14ac:dyDescent="0.25">
      <c r="A249" s="89">
        <v>2019</v>
      </c>
      <c r="B249" s="89">
        <v>88399</v>
      </c>
      <c r="C249" s="89" t="s">
        <v>810</v>
      </c>
      <c r="D249" s="89" t="s">
        <v>820</v>
      </c>
      <c r="E249" s="89" t="s">
        <v>1299</v>
      </c>
      <c r="F249" s="89" t="s">
        <v>1300</v>
      </c>
      <c r="G249" s="93">
        <f t="shared" si="0"/>
        <v>8</v>
      </c>
      <c r="H249" s="93">
        <f t="shared" si="1"/>
        <v>0</v>
      </c>
      <c r="I249" s="93">
        <f t="shared" si="2"/>
        <v>1</v>
      </c>
      <c r="J249" s="93">
        <f t="shared" si="3"/>
        <v>1</v>
      </c>
      <c r="K249" s="93">
        <f t="shared" si="4"/>
        <v>1</v>
      </c>
      <c r="L249" s="93">
        <f t="shared" si="5"/>
        <v>0</v>
      </c>
      <c r="M249" s="93">
        <f t="shared" si="6"/>
        <v>1</v>
      </c>
      <c r="N249" s="93">
        <f t="shared" si="7"/>
        <v>1</v>
      </c>
      <c r="O249" s="93">
        <f t="shared" si="8"/>
        <v>8</v>
      </c>
      <c r="P249" s="93">
        <f t="shared" si="9"/>
        <v>1</v>
      </c>
      <c r="Q249" s="93">
        <f t="shared" si="10"/>
        <v>9</v>
      </c>
      <c r="R249" s="93">
        <f t="shared" si="11"/>
        <v>0</v>
      </c>
      <c r="S249" s="93">
        <f t="shared" si="12"/>
        <v>1</v>
      </c>
      <c r="T249" s="93">
        <f t="shared" si="13"/>
        <v>0</v>
      </c>
      <c r="U249" s="93">
        <f t="shared" si="14"/>
        <v>0</v>
      </c>
      <c r="V249" s="93">
        <f t="shared" si="15"/>
        <v>9</v>
      </c>
      <c r="W249" s="93">
        <f t="shared" si="16"/>
        <v>0</v>
      </c>
      <c r="X249" s="93">
        <f t="shared" si="17"/>
        <v>1</v>
      </c>
      <c r="Y249" s="93">
        <f t="shared" si="18"/>
        <v>1</v>
      </c>
      <c r="Z249" s="93">
        <f t="shared" si="19"/>
        <v>0</v>
      </c>
      <c r="AA249" s="93">
        <f t="shared" si="20"/>
        <v>1</v>
      </c>
      <c r="AB249" s="93">
        <f t="shared" si="21"/>
        <v>8</v>
      </c>
      <c r="AC249" s="93">
        <f t="shared" si="22"/>
        <v>1</v>
      </c>
      <c r="AD249" s="93">
        <f t="shared" si="23"/>
        <v>0</v>
      </c>
      <c r="AE249" s="93">
        <f t="shared" si="24"/>
        <v>8</v>
      </c>
      <c r="AF249" s="93">
        <f t="shared" si="25"/>
        <v>1</v>
      </c>
      <c r="AG249" s="93">
        <f t="shared" si="26"/>
        <v>1</v>
      </c>
      <c r="AH249" s="93">
        <f t="shared" si="27"/>
        <v>8</v>
      </c>
      <c r="AI249" s="93">
        <f t="shared" si="28"/>
        <v>0</v>
      </c>
      <c r="AJ249" s="93">
        <f t="shared" si="29"/>
        <v>1</v>
      </c>
      <c r="AK249" s="93">
        <f t="shared" si="30"/>
        <v>9</v>
      </c>
      <c r="AL249" s="93">
        <f t="shared" si="31"/>
        <v>1</v>
      </c>
      <c r="AM249" s="93">
        <f t="shared" si="32"/>
        <v>8</v>
      </c>
      <c r="AN249" s="93">
        <f t="shared" si="33"/>
        <v>1</v>
      </c>
      <c r="AO249" s="93">
        <f t="shared" si="34"/>
        <v>0</v>
      </c>
    </row>
    <row r="250" spans="1:41" ht="12.75" customHeight="1" x14ac:dyDescent="0.25">
      <c r="A250" s="89">
        <v>2019</v>
      </c>
      <c r="B250" s="89">
        <v>121880</v>
      </c>
      <c r="C250" s="89" t="s">
        <v>810</v>
      </c>
      <c r="D250" s="89" t="s">
        <v>814</v>
      </c>
      <c r="E250" s="89" t="s">
        <v>1301</v>
      </c>
      <c r="F250" s="89" t="s">
        <v>1302</v>
      </c>
      <c r="G250" s="93">
        <f t="shared" si="0"/>
        <v>8</v>
      </c>
      <c r="H250" s="93">
        <f t="shared" si="1"/>
        <v>1</v>
      </c>
      <c r="I250" s="93">
        <f t="shared" si="2"/>
        <v>0</v>
      </c>
      <c r="J250" s="93">
        <f t="shared" si="3"/>
        <v>0</v>
      </c>
      <c r="K250" s="93">
        <f t="shared" si="4"/>
        <v>0</v>
      </c>
      <c r="L250" s="93">
        <f t="shared" si="5"/>
        <v>0</v>
      </c>
      <c r="M250" s="93">
        <f t="shared" si="6"/>
        <v>1</v>
      </c>
      <c r="N250" s="93">
        <f t="shared" si="7"/>
        <v>1</v>
      </c>
      <c r="O250" s="93">
        <f t="shared" si="8"/>
        <v>1</v>
      </c>
      <c r="P250" s="93">
        <f t="shared" si="9"/>
        <v>9</v>
      </c>
      <c r="Q250" s="93">
        <f t="shared" si="10"/>
        <v>0</v>
      </c>
      <c r="R250" s="93">
        <f t="shared" si="11"/>
        <v>1</v>
      </c>
      <c r="S250" s="93">
        <f t="shared" si="12"/>
        <v>9</v>
      </c>
      <c r="T250" s="93">
        <f t="shared" si="13"/>
        <v>0</v>
      </c>
      <c r="U250" s="93">
        <f t="shared" si="14"/>
        <v>1</v>
      </c>
      <c r="V250" s="93">
        <f t="shared" si="15"/>
        <v>9</v>
      </c>
      <c r="W250" s="93">
        <f t="shared" si="16"/>
        <v>0</v>
      </c>
      <c r="X250" s="93">
        <f t="shared" si="17"/>
        <v>1</v>
      </c>
      <c r="Y250" s="93">
        <f t="shared" si="18"/>
        <v>0</v>
      </c>
      <c r="Z250" s="93">
        <f t="shared" si="19"/>
        <v>0</v>
      </c>
      <c r="AA250" s="93">
        <f t="shared" si="20"/>
        <v>1</v>
      </c>
      <c r="AB250" s="93">
        <f t="shared" si="21"/>
        <v>0</v>
      </c>
      <c r="AC250" s="93">
        <f t="shared" si="22"/>
        <v>0</v>
      </c>
      <c r="AD250" s="93">
        <f t="shared" si="23"/>
        <v>1</v>
      </c>
      <c r="AE250" s="93">
        <f t="shared" si="24"/>
        <v>1</v>
      </c>
      <c r="AF250" s="93">
        <f t="shared" si="25"/>
        <v>0</v>
      </c>
      <c r="AG250" s="93">
        <f t="shared" si="26"/>
        <v>1</v>
      </c>
      <c r="AH250" s="93">
        <f t="shared" si="27"/>
        <v>1</v>
      </c>
      <c r="AI250" s="93">
        <f t="shared" si="28"/>
        <v>1</v>
      </c>
      <c r="AJ250" s="93">
        <f t="shared" si="29"/>
        <v>1</v>
      </c>
      <c r="AK250" s="93">
        <f t="shared" si="30"/>
        <v>1</v>
      </c>
      <c r="AL250" s="93">
        <f t="shared" si="31"/>
        <v>9</v>
      </c>
      <c r="AM250" s="93">
        <f t="shared" si="32"/>
        <v>0</v>
      </c>
      <c r="AN250" s="93">
        <f t="shared" si="33"/>
        <v>1</v>
      </c>
      <c r="AO250" s="93">
        <f t="shared" si="34"/>
        <v>1</v>
      </c>
    </row>
    <row r="251" spans="1:41" ht="12.75" customHeight="1" x14ac:dyDescent="0.25">
      <c r="A251" s="89">
        <v>2019</v>
      </c>
      <c r="B251" s="89">
        <v>121884</v>
      </c>
      <c r="C251" s="89" t="s">
        <v>810</v>
      </c>
      <c r="D251" s="89" t="s">
        <v>851</v>
      </c>
      <c r="E251" s="89" t="s">
        <v>1303</v>
      </c>
      <c r="F251" s="89" t="s">
        <v>1304</v>
      </c>
      <c r="G251" s="93">
        <f t="shared" si="0"/>
        <v>8</v>
      </c>
      <c r="H251" s="93">
        <f t="shared" si="1"/>
        <v>1</v>
      </c>
      <c r="I251" s="93">
        <f t="shared" si="2"/>
        <v>1</v>
      </c>
      <c r="J251" s="93">
        <f t="shared" si="3"/>
        <v>0</v>
      </c>
      <c r="K251" s="93">
        <f t="shared" si="4"/>
        <v>1</v>
      </c>
      <c r="L251" s="93">
        <f t="shared" si="5"/>
        <v>0</v>
      </c>
      <c r="M251" s="93">
        <f t="shared" si="6"/>
        <v>1</v>
      </c>
      <c r="N251" s="93">
        <f t="shared" si="7"/>
        <v>1</v>
      </c>
      <c r="O251" s="93">
        <f t="shared" si="8"/>
        <v>0</v>
      </c>
      <c r="P251" s="93">
        <f t="shared" si="9"/>
        <v>1</v>
      </c>
      <c r="Q251" s="93">
        <f t="shared" si="10"/>
        <v>0</v>
      </c>
      <c r="R251" s="93">
        <f t="shared" si="11"/>
        <v>0</v>
      </c>
      <c r="S251" s="93">
        <f t="shared" si="12"/>
        <v>1</v>
      </c>
      <c r="T251" s="93">
        <f t="shared" si="13"/>
        <v>1</v>
      </c>
      <c r="U251" s="93">
        <f t="shared" si="14"/>
        <v>1</v>
      </c>
      <c r="V251" s="93">
        <f t="shared" si="15"/>
        <v>0</v>
      </c>
      <c r="W251" s="93">
        <f t="shared" si="16"/>
        <v>1</v>
      </c>
      <c r="X251" s="93">
        <f t="shared" si="17"/>
        <v>1</v>
      </c>
      <c r="Y251" s="93">
        <f t="shared" si="18"/>
        <v>1</v>
      </c>
      <c r="Z251" s="93">
        <f t="shared" si="19"/>
        <v>1</v>
      </c>
      <c r="AA251" s="93">
        <f t="shared" si="20"/>
        <v>1</v>
      </c>
      <c r="AB251" s="93">
        <f t="shared" si="21"/>
        <v>0</v>
      </c>
      <c r="AC251" s="93">
        <f t="shared" si="22"/>
        <v>1</v>
      </c>
      <c r="AD251" s="93">
        <f t="shared" si="23"/>
        <v>8</v>
      </c>
      <c r="AE251" s="93">
        <f t="shared" si="24"/>
        <v>0</v>
      </c>
      <c r="AF251" s="93">
        <f t="shared" si="25"/>
        <v>0</v>
      </c>
      <c r="AG251" s="93">
        <f t="shared" si="26"/>
        <v>0</v>
      </c>
      <c r="AH251" s="93">
        <f t="shared" si="27"/>
        <v>9</v>
      </c>
      <c r="AI251" s="93">
        <f t="shared" si="28"/>
        <v>1</v>
      </c>
      <c r="AJ251" s="93">
        <f t="shared" si="29"/>
        <v>9</v>
      </c>
      <c r="AK251" s="93">
        <f t="shared" si="30"/>
        <v>1</v>
      </c>
      <c r="AL251" s="93">
        <f t="shared" si="31"/>
        <v>0</v>
      </c>
      <c r="AM251" s="93">
        <f t="shared" si="32"/>
        <v>1</v>
      </c>
      <c r="AN251" s="93">
        <f t="shared" si="33"/>
        <v>1</v>
      </c>
      <c r="AO251" s="93">
        <f t="shared" si="34"/>
        <v>9</v>
      </c>
    </row>
    <row r="252" spans="1:41" ht="12.75" customHeight="1" x14ac:dyDescent="0.25">
      <c r="A252" s="89">
        <v>2019</v>
      </c>
      <c r="B252" s="89">
        <v>121884</v>
      </c>
      <c r="C252" s="89" t="s">
        <v>810</v>
      </c>
      <c r="D252" s="89" t="s">
        <v>851</v>
      </c>
      <c r="E252" s="89" t="s">
        <v>1305</v>
      </c>
      <c r="F252" s="89" t="s">
        <v>1306</v>
      </c>
      <c r="G252" s="93">
        <f t="shared" si="0"/>
        <v>8</v>
      </c>
      <c r="H252" s="93">
        <f t="shared" si="1"/>
        <v>1</v>
      </c>
      <c r="I252" s="93">
        <f t="shared" si="2"/>
        <v>0</v>
      </c>
      <c r="J252" s="93">
        <f t="shared" si="3"/>
        <v>1</v>
      </c>
      <c r="K252" s="93">
        <f t="shared" si="4"/>
        <v>1</v>
      </c>
      <c r="L252" s="93">
        <f t="shared" si="5"/>
        <v>0</v>
      </c>
      <c r="M252" s="93">
        <f t="shared" si="6"/>
        <v>1</v>
      </c>
      <c r="N252" s="93">
        <f t="shared" si="7"/>
        <v>1</v>
      </c>
      <c r="O252" s="93">
        <f t="shared" si="8"/>
        <v>0</v>
      </c>
      <c r="P252" s="93">
        <f t="shared" si="9"/>
        <v>1</v>
      </c>
      <c r="Q252" s="93">
        <f t="shared" si="10"/>
        <v>0</v>
      </c>
      <c r="R252" s="93">
        <f t="shared" si="11"/>
        <v>1</v>
      </c>
      <c r="S252" s="93">
        <f t="shared" si="12"/>
        <v>1</v>
      </c>
      <c r="T252" s="93">
        <f t="shared" si="13"/>
        <v>1</v>
      </c>
      <c r="U252" s="93">
        <f t="shared" si="14"/>
        <v>1</v>
      </c>
      <c r="V252" s="93">
        <f t="shared" si="15"/>
        <v>1</v>
      </c>
      <c r="W252" s="93">
        <f t="shared" si="16"/>
        <v>1</v>
      </c>
      <c r="X252" s="93">
        <f t="shared" si="17"/>
        <v>0</v>
      </c>
      <c r="Y252" s="93">
        <f t="shared" si="18"/>
        <v>1</v>
      </c>
      <c r="Z252" s="93">
        <f t="shared" si="19"/>
        <v>1</v>
      </c>
      <c r="AA252" s="93">
        <f t="shared" si="20"/>
        <v>1</v>
      </c>
      <c r="AB252" s="93">
        <f t="shared" si="21"/>
        <v>1</v>
      </c>
      <c r="AC252" s="93">
        <f t="shared" si="22"/>
        <v>0</v>
      </c>
      <c r="AD252" s="93">
        <f t="shared" si="23"/>
        <v>8</v>
      </c>
      <c r="AE252" s="93">
        <f t="shared" si="24"/>
        <v>1</v>
      </c>
      <c r="AF252" s="93">
        <f t="shared" si="25"/>
        <v>0</v>
      </c>
      <c r="AG252" s="93">
        <f t="shared" si="26"/>
        <v>0</v>
      </c>
      <c r="AH252" s="93">
        <f t="shared" si="27"/>
        <v>9</v>
      </c>
      <c r="AI252" s="93">
        <f t="shared" si="28"/>
        <v>1</v>
      </c>
      <c r="AJ252" s="93">
        <f t="shared" si="29"/>
        <v>9</v>
      </c>
      <c r="AK252" s="93">
        <f t="shared" si="30"/>
        <v>1</v>
      </c>
      <c r="AL252" s="93">
        <f t="shared" si="31"/>
        <v>0</v>
      </c>
      <c r="AM252" s="93">
        <f t="shared" si="32"/>
        <v>0</v>
      </c>
      <c r="AN252" s="93">
        <f t="shared" si="33"/>
        <v>0</v>
      </c>
      <c r="AO252" s="93">
        <f t="shared" si="34"/>
        <v>9</v>
      </c>
    </row>
    <row r="253" spans="1:41" ht="12.75" customHeight="1" x14ac:dyDescent="0.25">
      <c r="A253" s="89">
        <v>2019</v>
      </c>
      <c r="B253" s="89">
        <v>88399</v>
      </c>
      <c r="C253" s="89" t="s">
        <v>810</v>
      </c>
      <c r="D253" s="89" t="s">
        <v>820</v>
      </c>
      <c r="E253" s="89" t="s">
        <v>1307</v>
      </c>
      <c r="F253" s="89" t="s">
        <v>1308</v>
      </c>
      <c r="G253" s="93">
        <f t="shared" si="0"/>
        <v>8</v>
      </c>
      <c r="H253" s="93">
        <f t="shared" si="1"/>
        <v>1</v>
      </c>
      <c r="I253" s="93">
        <f t="shared" si="2"/>
        <v>1</v>
      </c>
      <c r="J253" s="93">
        <f t="shared" si="3"/>
        <v>1</v>
      </c>
      <c r="K253" s="93">
        <f t="shared" si="4"/>
        <v>1</v>
      </c>
      <c r="L253" s="93">
        <f t="shared" si="5"/>
        <v>0</v>
      </c>
      <c r="M253" s="93">
        <f t="shared" si="6"/>
        <v>1</v>
      </c>
      <c r="N253" s="93">
        <f t="shared" si="7"/>
        <v>1</v>
      </c>
      <c r="O253" s="93">
        <f t="shared" si="8"/>
        <v>8</v>
      </c>
      <c r="P253" s="93">
        <f t="shared" si="9"/>
        <v>0</v>
      </c>
      <c r="Q253" s="93">
        <f t="shared" si="10"/>
        <v>9</v>
      </c>
      <c r="R253" s="93">
        <f t="shared" si="11"/>
        <v>0</v>
      </c>
      <c r="S253" s="93">
        <f t="shared" si="12"/>
        <v>1</v>
      </c>
      <c r="T253" s="93">
        <f t="shared" si="13"/>
        <v>1</v>
      </c>
      <c r="U253" s="93">
        <f t="shared" si="14"/>
        <v>1</v>
      </c>
      <c r="V253" s="93">
        <f t="shared" si="15"/>
        <v>9</v>
      </c>
      <c r="W253" s="93">
        <f t="shared" si="16"/>
        <v>0</v>
      </c>
      <c r="X253" s="93">
        <f t="shared" si="17"/>
        <v>1</v>
      </c>
      <c r="Y253" s="93">
        <f t="shared" si="18"/>
        <v>1</v>
      </c>
      <c r="Z253" s="93">
        <f t="shared" si="19"/>
        <v>0</v>
      </c>
      <c r="AA253" s="93">
        <f t="shared" si="20"/>
        <v>1</v>
      </c>
      <c r="AB253" s="93">
        <f t="shared" si="21"/>
        <v>8</v>
      </c>
      <c r="AC253" s="93">
        <f t="shared" si="22"/>
        <v>1</v>
      </c>
      <c r="AD253" s="93">
        <f t="shared" si="23"/>
        <v>1</v>
      </c>
      <c r="AE253" s="93">
        <f t="shared" si="24"/>
        <v>8</v>
      </c>
      <c r="AF253" s="93">
        <f t="shared" si="25"/>
        <v>1</v>
      </c>
      <c r="AG253" s="93">
        <f t="shared" si="26"/>
        <v>0</v>
      </c>
      <c r="AH253" s="93">
        <f t="shared" si="27"/>
        <v>8</v>
      </c>
      <c r="AI253" s="93">
        <f t="shared" si="28"/>
        <v>0</v>
      </c>
      <c r="AJ253" s="93">
        <f t="shared" si="29"/>
        <v>1</v>
      </c>
      <c r="AK253" s="93">
        <f t="shared" si="30"/>
        <v>9</v>
      </c>
      <c r="AL253" s="93">
        <f t="shared" si="31"/>
        <v>0</v>
      </c>
      <c r="AM253" s="93">
        <f t="shared" si="32"/>
        <v>8</v>
      </c>
      <c r="AN253" s="93">
        <f t="shared" si="33"/>
        <v>1</v>
      </c>
      <c r="AO253" s="93">
        <f t="shared" si="34"/>
        <v>1</v>
      </c>
    </row>
    <row r="254" spans="1:41" ht="12.75" customHeight="1" x14ac:dyDescent="0.25">
      <c r="A254" s="89">
        <v>2019</v>
      </c>
      <c r="B254" s="89">
        <v>102499</v>
      </c>
      <c r="C254" s="89" t="s">
        <v>810</v>
      </c>
      <c r="D254" s="89" t="s">
        <v>846</v>
      </c>
      <c r="E254" s="89" t="s">
        <v>1309</v>
      </c>
      <c r="F254" s="89" t="s">
        <v>1310</v>
      </c>
      <c r="G254" s="93">
        <f t="shared" si="0"/>
        <v>8</v>
      </c>
      <c r="H254" s="93">
        <f t="shared" si="1"/>
        <v>1</v>
      </c>
      <c r="I254" s="93">
        <f t="shared" si="2"/>
        <v>1</v>
      </c>
      <c r="J254" s="93">
        <f t="shared" si="3"/>
        <v>1</v>
      </c>
      <c r="K254" s="93">
        <f t="shared" si="4"/>
        <v>0</v>
      </c>
      <c r="L254" s="93">
        <f t="shared" si="5"/>
        <v>1</v>
      </c>
      <c r="M254" s="93">
        <f t="shared" si="6"/>
        <v>1</v>
      </c>
      <c r="N254" s="93">
        <f t="shared" si="7"/>
        <v>1</v>
      </c>
      <c r="O254" s="93">
        <f t="shared" si="8"/>
        <v>1</v>
      </c>
      <c r="P254" s="93">
        <f t="shared" si="9"/>
        <v>9</v>
      </c>
      <c r="Q254" s="93">
        <f t="shared" si="10"/>
        <v>0</v>
      </c>
      <c r="R254" s="93">
        <f t="shared" si="11"/>
        <v>0</v>
      </c>
      <c r="S254" s="93">
        <f t="shared" si="12"/>
        <v>1</v>
      </c>
      <c r="T254" s="93">
        <f t="shared" si="13"/>
        <v>9</v>
      </c>
      <c r="U254" s="93">
        <f t="shared" si="14"/>
        <v>0</v>
      </c>
      <c r="V254" s="93">
        <f t="shared" si="15"/>
        <v>1</v>
      </c>
      <c r="W254" s="93">
        <f t="shared" si="16"/>
        <v>1</v>
      </c>
      <c r="X254" s="93">
        <f t="shared" si="17"/>
        <v>1</v>
      </c>
      <c r="Y254" s="93">
        <f t="shared" si="18"/>
        <v>0</v>
      </c>
      <c r="Z254" s="93">
        <f t="shared" si="19"/>
        <v>1</v>
      </c>
      <c r="AA254" s="93">
        <f t="shared" si="20"/>
        <v>1</v>
      </c>
      <c r="AB254" s="93">
        <f t="shared" si="21"/>
        <v>1</v>
      </c>
      <c r="AC254" s="93">
        <f t="shared" si="22"/>
        <v>1</v>
      </c>
      <c r="AD254" s="93">
        <f t="shared" si="23"/>
        <v>9</v>
      </c>
      <c r="AE254" s="93">
        <f t="shared" si="24"/>
        <v>0</v>
      </c>
      <c r="AF254" s="93">
        <f t="shared" si="25"/>
        <v>0</v>
      </c>
      <c r="AG254" s="93">
        <f t="shared" si="26"/>
        <v>1</v>
      </c>
      <c r="AH254" s="93">
        <f t="shared" si="27"/>
        <v>0</v>
      </c>
      <c r="AI254" s="93">
        <f t="shared" si="28"/>
        <v>1</v>
      </c>
      <c r="AJ254" s="93">
        <f t="shared" si="29"/>
        <v>9</v>
      </c>
      <c r="AK254" s="93">
        <f t="shared" si="30"/>
        <v>9</v>
      </c>
      <c r="AL254" s="93">
        <f t="shared" si="31"/>
        <v>0</v>
      </c>
      <c r="AM254" s="93">
        <f t="shared" si="32"/>
        <v>1</v>
      </c>
      <c r="AN254" s="93">
        <f t="shared" si="33"/>
        <v>1</v>
      </c>
      <c r="AO254" s="93">
        <f t="shared" si="34"/>
        <v>8</v>
      </c>
    </row>
    <row r="255" spans="1:41" ht="12.75" customHeight="1" x14ac:dyDescent="0.25">
      <c r="A255" s="89">
        <v>2019</v>
      </c>
      <c r="B255" s="89">
        <v>102499</v>
      </c>
      <c r="C255" s="89" t="s">
        <v>810</v>
      </c>
      <c r="D255" s="89" t="s">
        <v>846</v>
      </c>
      <c r="E255" s="89" t="s">
        <v>1311</v>
      </c>
      <c r="F255" s="89" t="s">
        <v>1312</v>
      </c>
      <c r="G255" s="93">
        <f t="shared" si="0"/>
        <v>8</v>
      </c>
      <c r="H255" s="93">
        <f t="shared" si="1"/>
        <v>1</v>
      </c>
      <c r="I255" s="93">
        <f t="shared" si="2"/>
        <v>0</v>
      </c>
      <c r="J255" s="93">
        <f t="shared" si="3"/>
        <v>1</v>
      </c>
      <c r="K255" s="93">
        <f t="shared" si="4"/>
        <v>0</v>
      </c>
      <c r="L255" s="93">
        <f t="shared" si="5"/>
        <v>1</v>
      </c>
      <c r="M255" s="93">
        <f t="shared" si="6"/>
        <v>1</v>
      </c>
      <c r="N255" s="93">
        <f t="shared" si="7"/>
        <v>1</v>
      </c>
      <c r="O255" s="93">
        <f t="shared" si="8"/>
        <v>1</v>
      </c>
      <c r="P255" s="93">
        <f t="shared" si="9"/>
        <v>9</v>
      </c>
      <c r="Q255" s="93">
        <f t="shared" si="10"/>
        <v>0</v>
      </c>
      <c r="R255" s="93">
        <f t="shared" si="11"/>
        <v>1</v>
      </c>
      <c r="S255" s="93">
        <f t="shared" si="12"/>
        <v>0</v>
      </c>
      <c r="T255" s="93">
        <f t="shared" si="13"/>
        <v>9</v>
      </c>
      <c r="U255" s="93">
        <f t="shared" si="14"/>
        <v>1</v>
      </c>
      <c r="V255" s="93">
        <f t="shared" si="15"/>
        <v>0</v>
      </c>
      <c r="W255" s="93">
        <f t="shared" si="16"/>
        <v>1</v>
      </c>
      <c r="X255" s="93">
        <f t="shared" si="17"/>
        <v>1</v>
      </c>
      <c r="Y255" s="93">
        <f t="shared" si="18"/>
        <v>1</v>
      </c>
      <c r="Z255" s="93">
        <f t="shared" si="19"/>
        <v>1</v>
      </c>
      <c r="AA255" s="93">
        <f t="shared" si="20"/>
        <v>1</v>
      </c>
      <c r="AB255" s="93">
        <f t="shared" si="21"/>
        <v>1</v>
      </c>
      <c r="AC255" s="93">
        <f t="shared" si="22"/>
        <v>1</v>
      </c>
      <c r="AD255" s="93">
        <f t="shared" si="23"/>
        <v>9</v>
      </c>
      <c r="AE255" s="93">
        <f t="shared" si="24"/>
        <v>0</v>
      </c>
      <c r="AF255" s="93">
        <f t="shared" si="25"/>
        <v>0</v>
      </c>
      <c r="AG255" s="93">
        <f t="shared" si="26"/>
        <v>0</v>
      </c>
      <c r="AH255" s="93">
        <f t="shared" si="27"/>
        <v>1</v>
      </c>
      <c r="AI255" s="93">
        <f t="shared" si="28"/>
        <v>0</v>
      </c>
      <c r="AJ255" s="93">
        <f t="shared" si="29"/>
        <v>9</v>
      </c>
      <c r="AK255" s="93">
        <f t="shared" si="30"/>
        <v>9</v>
      </c>
      <c r="AL255" s="93">
        <f t="shared" si="31"/>
        <v>1</v>
      </c>
      <c r="AM255" s="93">
        <f t="shared" si="32"/>
        <v>1</v>
      </c>
      <c r="AN255" s="93">
        <f t="shared" si="33"/>
        <v>1</v>
      </c>
      <c r="AO255" s="93">
        <f t="shared" si="34"/>
        <v>8</v>
      </c>
    </row>
    <row r="256" spans="1:41" ht="12.75" customHeight="1" x14ac:dyDescent="0.25">
      <c r="A256" s="89">
        <v>2019</v>
      </c>
      <c r="B256" s="89">
        <v>1181819</v>
      </c>
      <c r="C256" s="89" t="s">
        <v>810</v>
      </c>
      <c r="D256" s="89" t="s">
        <v>829</v>
      </c>
      <c r="E256" s="89" t="s">
        <v>1313</v>
      </c>
      <c r="F256" s="89" t="s">
        <v>1314</v>
      </c>
      <c r="G256" s="93">
        <f t="shared" si="0"/>
        <v>8</v>
      </c>
      <c r="H256" s="93">
        <f t="shared" si="1"/>
        <v>1</v>
      </c>
      <c r="I256" s="93">
        <f t="shared" si="2"/>
        <v>1</v>
      </c>
      <c r="J256" s="93">
        <f t="shared" si="3"/>
        <v>1</v>
      </c>
      <c r="K256" s="93">
        <f t="shared" si="4"/>
        <v>0</v>
      </c>
      <c r="L256" s="93">
        <f t="shared" si="5"/>
        <v>0</v>
      </c>
      <c r="M256" s="93">
        <f t="shared" si="6"/>
        <v>1</v>
      </c>
      <c r="N256" s="93">
        <f t="shared" si="7"/>
        <v>1</v>
      </c>
      <c r="O256" s="93">
        <f t="shared" si="8"/>
        <v>0</v>
      </c>
      <c r="P256" s="93">
        <f t="shared" si="9"/>
        <v>1</v>
      </c>
      <c r="Q256" s="93">
        <f t="shared" si="10"/>
        <v>1</v>
      </c>
      <c r="R256" s="93">
        <f t="shared" si="11"/>
        <v>1</v>
      </c>
      <c r="S256" s="93">
        <f t="shared" si="12"/>
        <v>1</v>
      </c>
      <c r="T256" s="93">
        <f t="shared" si="13"/>
        <v>1</v>
      </c>
      <c r="U256" s="93">
        <f t="shared" si="14"/>
        <v>0</v>
      </c>
      <c r="V256" s="93">
        <f t="shared" si="15"/>
        <v>0</v>
      </c>
      <c r="W256" s="93">
        <f t="shared" si="16"/>
        <v>0</v>
      </c>
      <c r="X256" s="93">
        <f t="shared" si="17"/>
        <v>1</v>
      </c>
      <c r="Y256" s="93">
        <f t="shared" si="18"/>
        <v>1</v>
      </c>
      <c r="Z256" s="93">
        <f t="shared" si="19"/>
        <v>1</v>
      </c>
      <c r="AA256" s="93">
        <f t="shared" si="20"/>
        <v>1</v>
      </c>
      <c r="AB256" s="93">
        <f t="shared" si="21"/>
        <v>0</v>
      </c>
      <c r="AC256" s="93">
        <f t="shared" si="22"/>
        <v>1</v>
      </c>
      <c r="AD256" s="93">
        <f t="shared" si="23"/>
        <v>1</v>
      </c>
      <c r="AE256" s="93">
        <f t="shared" si="24"/>
        <v>1</v>
      </c>
      <c r="AF256" s="93">
        <f t="shared" si="25"/>
        <v>0</v>
      </c>
      <c r="AG256" s="93">
        <f t="shared" si="26"/>
        <v>1</v>
      </c>
      <c r="AH256" s="93">
        <f t="shared" si="27"/>
        <v>0</v>
      </c>
      <c r="AI256" s="93">
        <f t="shared" si="28"/>
        <v>1</v>
      </c>
      <c r="AJ256" s="93">
        <f t="shared" si="29"/>
        <v>0</v>
      </c>
      <c r="AK256" s="93">
        <f t="shared" si="30"/>
        <v>1</v>
      </c>
      <c r="AL256" s="93">
        <f t="shared" si="31"/>
        <v>9</v>
      </c>
      <c r="AM256" s="93">
        <f t="shared" si="32"/>
        <v>0</v>
      </c>
      <c r="AN256" s="93">
        <f t="shared" si="33"/>
        <v>9</v>
      </c>
      <c r="AO256" s="93">
        <f t="shared" si="34"/>
        <v>1</v>
      </c>
    </row>
    <row r="257" spans="1:41" ht="12.75" customHeight="1" x14ac:dyDescent="0.25">
      <c r="A257" s="89">
        <v>2019</v>
      </c>
      <c r="B257" s="89">
        <v>1181819</v>
      </c>
      <c r="C257" s="89" t="s">
        <v>810</v>
      </c>
      <c r="D257" s="89" t="s">
        <v>829</v>
      </c>
      <c r="E257" s="89" t="s">
        <v>1315</v>
      </c>
      <c r="F257" s="89" t="s">
        <v>1316</v>
      </c>
      <c r="G257" s="93">
        <f t="shared" ref="G257:G368" si="35">IF(E257="","",IF(RIGHT(LEFT(E257,1))=".","B",IF(RIGHT(LEFT(E257,1))="*","M",IF(RIGHT(LEFT(C257,1))="Z",8,IF(RIGHT(LEFT(C257,1))="X",9,IF(RIGHT(LEFT(E257,1))=RIGHT(LEFT(C257,1)),1,0))))))</f>
        <v>8</v>
      </c>
      <c r="H257" s="93">
        <f t="shared" ref="H257:H368" si="36">IF(E257="","",IF(RIGHT(LEFT(E257,2))=".","B",IF(RIGHT(LEFT(E257,2))="*","M",IF(RIGHT(LEFT(C257,2))="Z",8,IF(RIGHT(LEFT(C257,2))="X",9,IF(RIGHT(LEFT(E257,2))=RIGHT(LEFT(C257,2)),1,0))))))</f>
        <v>1</v>
      </c>
      <c r="I257" s="93">
        <f t="shared" ref="I257:I368" si="37">IF(E257="","",IF(RIGHT(LEFT(E257,3))=".","B",IF(RIGHT(LEFT(E257,3))="*","M",IF(RIGHT(LEFT(C257,3))="Z",8,IF(RIGHT(LEFT(C257,3))="X",9,IF(RIGHT(LEFT(E257,3))=RIGHT(LEFT(C257,3)),1,0))))))</f>
        <v>1</v>
      </c>
      <c r="J257" s="93">
        <f t="shared" ref="J257:J368" si="38">IF(E257="","",IF(RIGHT(LEFT(E257,4))=".","B",IF(RIGHT(LEFT(E257,4))="*","M",IF(RIGHT(LEFT(C257,4))="Z",8,IF(RIGHT(LEFT(C257,4))="X",9,IF(RIGHT(LEFT(E257,4))=RIGHT(LEFT(C257,4)),1,0))))))</f>
        <v>1</v>
      </c>
      <c r="K257" s="93">
        <f t="shared" ref="K257:K368" si="39">IF(E257="","",IF(RIGHT(LEFT(E257,5))=".","B",IF(RIGHT(LEFT(E257,5))="*","M",IF(RIGHT(LEFT(C257,5))="Z",8,IF(RIGHT(LEFT(C257,5))="X",9,IF(RIGHT(LEFT(E257,5))=RIGHT(LEFT(C257,5)),1,0))))))</f>
        <v>0</v>
      </c>
      <c r="L257" s="93">
        <f t="shared" ref="L257:L368" si="40">IF(E257="","",IF(RIGHT(LEFT(E257,6))=".","B",IF(RIGHT(LEFT(E257,6))="*","M",IF(RIGHT(LEFT(C257,6))="Z",8,IF(RIGHT(LEFT(C257,6))="X",9,IF(RIGHT(LEFT(E257,6))=RIGHT(LEFT(C257,6)),1,0))))))</f>
        <v>0</v>
      </c>
      <c r="M257" s="93">
        <f t="shared" ref="M257:M368" si="41">IF(E257="","",IF(RIGHT(LEFT(E257,7))=".","B",IF(RIGHT(LEFT(E257,7))="*","M",IF(RIGHT(LEFT(C257,7))="Z",8,IF(RIGHT(LEFT(C257,7))="X",9,IF(RIGHT(LEFT(E257,7))=RIGHT(LEFT(C257,7)),1,0))))))</f>
        <v>1</v>
      </c>
      <c r="N257" s="93">
        <f t="shared" ref="N257:N368" si="42">IF(E257="","",IF(RIGHT(LEFT(E257,8))=".","B",IF(RIGHT(LEFT(E257,8))="*","M",IF(RIGHT(LEFT(C257,8))="Z",8,IF(RIGHT(LEFT(C257,8))="X",9,IF(RIGHT(LEFT(E257,8))=RIGHT(LEFT(C257,8)),1,0))))))</f>
        <v>1</v>
      </c>
      <c r="O257" s="93">
        <f t="shared" ref="O257:O368" si="43">IF(F257="","",IF(RIGHT(LEFT(F257,1))=".","B",IF(RIGHT(LEFT(F257,1))="*","M",IF(RIGHT(LEFT(D257,1))="Z",8,IF(RIGHT(LEFT(D257,1))="X",9,IF(RIGHT(LEFT(F257,1))=RIGHT(LEFT(D257,1)),1,0))))))</f>
        <v>0</v>
      </c>
      <c r="P257" s="93">
        <f t="shared" ref="P257:P368" si="44">IF(F257="","",IF(RIGHT(LEFT(F257,2))=".","B",IF(RIGHT(LEFT(F257,2))="*","M",IF(RIGHT(LEFT(D257,2))="Z",8,IF(RIGHT(LEFT(D257,2))="X",9,IF(RIGHT(LEFT(F257,2))=RIGHT(LEFT(D257,2)),1,0))))))</f>
        <v>0</v>
      </c>
      <c r="Q257" s="93">
        <f t="shared" ref="Q257:Q368" si="45">IF(F257="","",IF(RIGHT(LEFT(F257,3))=".","B",IF(RIGHT(LEFT(F257,3))="*","M",IF(RIGHT(LEFT(D257,3))="Z",8,IF(RIGHT(LEFT(D257,3))="X",9,IF(RIGHT(LEFT(F257,3))=RIGHT(LEFT(D257,3)),1,0))))))</f>
        <v>1</v>
      </c>
      <c r="R257" s="93">
        <f t="shared" ref="R257:R368" si="46">IF(F257="","",IF(RIGHT(LEFT(F257,4))=".","B",IF(RIGHT(LEFT(F257,4))="*","M",IF(RIGHT(LEFT(D257,4))="Z",8,IF(RIGHT(LEFT(D257,4))="X",9,IF(RIGHT(LEFT(F257,4))=RIGHT(LEFT(D257,4)),1,0))))))</f>
        <v>1</v>
      </c>
      <c r="S257" s="93">
        <f t="shared" ref="S257:S368" si="47">IF(F257="","",IF(RIGHT(LEFT(F257,5))=".","B",IF(RIGHT(LEFT(F257,5))="*","M",IF(RIGHT(LEFT(D257,5))="Z",8,IF(RIGHT(LEFT(D257,5))="X",9,IF(RIGHT(LEFT(F257,5))=RIGHT(LEFT(D257,5)),1,0))))))</f>
        <v>1</v>
      </c>
      <c r="T257" s="93">
        <f t="shared" ref="T257:T368" si="48">IF(F257="","",IF(RIGHT(LEFT(F257,6))=".","B",IF(RIGHT(LEFT(F257,6))="*","M",IF(RIGHT(LEFT(D257,6))="Z",8,IF(RIGHT(LEFT(D257,6))="X",9,IF(RIGHT(LEFT(F257,6))=RIGHT(LEFT(D257,6)),1,0))))))</f>
        <v>1</v>
      </c>
      <c r="U257" s="93">
        <f t="shared" ref="U257:U368" si="49">IF(F257="","",IF(RIGHT(LEFT(F257,7))=".","B",IF(RIGHT(LEFT(F257,7))="*","M",IF(RIGHT(LEFT(D257,7))="Z",8,IF(RIGHT(LEFT(D257,7))="X",9,IF(RIGHT(LEFT(F257,7))=RIGHT(LEFT(D257,7)),1,0))))))</f>
        <v>0</v>
      </c>
      <c r="V257" s="93">
        <f t="shared" ref="V257:V368" si="50">IF(F257="","",IF(RIGHT(LEFT(F257,8))=".","B",IF(RIGHT(LEFT(F257,8))="*","M",IF(RIGHT(LEFT(D257,8))="Z",8,IF(RIGHT(LEFT(D257,8))="X",9,IF(RIGHT(LEFT(F257,8))=RIGHT(LEFT(D257,8)),1,0))))))</f>
        <v>0</v>
      </c>
      <c r="W257" s="93">
        <f t="shared" ref="W257:W368" si="51">IF(F257="","",IF(RIGHT(LEFT(F257,9))=".","B",IF(RIGHT(LEFT(F257,9))="*","M",IF(RIGHT(LEFT(D257,9))="Z",8,IF(RIGHT(LEFT(D257,9))="X",9,IF(RIGHT(LEFT(F257,9))=RIGHT(LEFT(D257,9)),1,0))))))</f>
        <v>1</v>
      </c>
      <c r="X257" s="93">
        <f t="shared" ref="X257:X368" si="52">IF(F257="","",IF(RIGHT(LEFT(F257,10))=".","B",IF(RIGHT(LEFT(F257,10))="*","M",IF(RIGHT(LEFT(D257,10))="Z",8,IF(RIGHT(LEFT(D257,10))="X",9,IF(RIGHT(LEFT(F257,10))=RIGHT(LEFT(D257,10)),1,0))))))</f>
        <v>1</v>
      </c>
      <c r="Y257" s="93">
        <f t="shared" ref="Y257:Y368" si="53">IF(F257="","",IF(RIGHT(LEFT(F257,11))=".","B",IF(RIGHT(LEFT(F257,11))="*","M",IF(RIGHT(LEFT(D257,11))="Z",8,IF(RIGHT(LEFT(D257,11))="X",9,IF(RIGHT(LEFT(F257,11))=RIGHT(LEFT(D257,11)),1,0))))))</f>
        <v>1</v>
      </c>
      <c r="Z257" s="93">
        <f t="shared" ref="Z257:Z368" si="54">IF(F257="","",IF(RIGHT(LEFT(F257,12))=".","B",IF(RIGHT(LEFT(F257,12))="*","M",IF(RIGHT(LEFT(D257,12))="Z",8,IF(RIGHT(LEFT(D257,12))="X",9,IF(RIGHT(LEFT(F257,12))=RIGHT(LEFT(D257,12)),1,0))))))</f>
        <v>1</v>
      </c>
      <c r="AA257" s="93">
        <f t="shared" ref="AA257:AA368" si="55">IF(F257="","",IF(RIGHT(LEFT(F257,13))=".","B",IF(RIGHT(LEFT(F257,13))="*","M",IF(RIGHT(LEFT(D257,13))="Z",8,IF(RIGHT(LEFT(D257,13))="X",9,IF(RIGHT(LEFT(F257,13))=RIGHT(LEFT(D257,13)),1,0))))))</f>
        <v>1</v>
      </c>
      <c r="AB257" s="93">
        <f t="shared" ref="AB257:AB368" si="56">IF(F257="","",IF(RIGHT(LEFT(F257,14))=".","B",IF(RIGHT(LEFT(F257,14))="*","M",IF(RIGHT(LEFT(D257,14))="Z",8,IF(RIGHT(LEFT(D257,14))="X",9,IF(RIGHT(LEFT(F257,14))=RIGHT(LEFT(D257,14)),1,0))))))</f>
        <v>1</v>
      </c>
      <c r="AC257" s="93">
        <f t="shared" ref="AC257:AC368" si="57">IF(F257="","",IF(RIGHT(LEFT(F257,15))=".","B",IF(RIGHT(LEFT(F257,15))="*","M",IF(RIGHT(LEFT(D257,15))="Z",8,IF(RIGHT(LEFT(D257,15))="X",9,IF(RIGHT(LEFT(F257,15))=RIGHT(LEFT(D257,15)),1,0))))))</f>
        <v>1</v>
      </c>
      <c r="AD257" s="93">
        <f t="shared" ref="AD257:AD368" si="58">IF(F257="","",IF(RIGHT(LEFT(F257,16))=".","B",IF(RIGHT(LEFT(F257,16))="*","M",IF(RIGHT(LEFT(D257,16))="Z",8,IF(RIGHT(LEFT(D257,16))="X",9,IF(RIGHT(LEFT(F257,16))=RIGHT(LEFT(D257,16)),1,0))))))</f>
        <v>0</v>
      </c>
      <c r="AE257" s="93">
        <f t="shared" ref="AE257:AE368" si="59">IF(F257="","",IF(RIGHT(LEFT(F257,17))=".","B",IF(RIGHT(LEFT(F257,17))="*","M",IF(RIGHT(LEFT(D257,17))="Z",8,IF(RIGHT(LEFT(D257,17))="X",9,IF(RIGHT(LEFT(F257,17))=RIGHT(LEFT(D257,17)),1,0))))))</f>
        <v>1</v>
      </c>
      <c r="AF257" s="93">
        <f t="shared" ref="AF257:AF368" si="60">IF(F257="","",IF(RIGHT(LEFT(F257,18))=".","B",IF(RIGHT(LEFT(F257,18))="*","M",IF(RIGHT(LEFT(D257,18))="Z",8,IF(RIGHT(LEFT(D257,18))="X",9,IF(RIGHT(LEFT(F257,18))=RIGHT(LEFT(D257,18)),1,0))))))</f>
        <v>0</v>
      </c>
      <c r="AG257" s="93">
        <f t="shared" ref="AG257:AG368" si="61">IF(F257="","",IF(RIGHT(LEFT(F257,19))=".","B",IF(RIGHT(LEFT(F257,19))="*","M",IF(RIGHT(LEFT(D257,19))="Z",8,IF(RIGHT(LEFT(D257,19))="X",9,IF(RIGHT(LEFT(F257,19))=RIGHT(LEFT(D257,19)),1,0))))))</f>
        <v>1</v>
      </c>
      <c r="AH257" s="93">
        <f t="shared" ref="AH257:AH368" si="62">IF(F257="","",IF(RIGHT(LEFT(F257,20))=".","B",IF(RIGHT(LEFT(F257,20))="*","M",IF(RIGHT(LEFT(D257,20))="Z",8,IF(RIGHT(LEFT(D257,20))="X",9,IF(RIGHT(LEFT(F257,20))=RIGHT(LEFT(D257,20)),1,0))))))</f>
        <v>0</v>
      </c>
      <c r="AI257" s="93">
        <f t="shared" ref="AI257:AI368" si="63">IF(F257="","",IF(RIGHT(LEFT(F257,21))=".","B",IF(RIGHT(LEFT(F257,21))="*","M",IF(RIGHT(LEFT(D257,21))="Z",8,IF(RIGHT(LEFT(D257,21))="X",9,IF(RIGHT(LEFT(F257,21))=RIGHT(LEFT(D257,21)),1,0))))))</f>
        <v>1</v>
      </c>
      <c r="AJ257" s="93">
        <f t="shared" ref="AJ257:AJ368" si="64">IF(F257="","",IF(RIGHT(LEFT(F257,22))=".","B",IF(RIGHT(LEFT(F257,22))="*","M",IF(RIGHT(LEFT(D257,22))="Z",8,IF(RIGHT(LEFT(D257,22))="X",9,IF(RIGHT(LEFT(F257,22))=RIGHT(LEFT(D257,22)),1,0))))))</f>
        <v>1</v>
      </c>
      <c r="AK257" s="93">
        <f t="shared" ref="AK257:AK368" si="65">IF(F257="","",IF(RIGHT(LEFT(F257,23))=".","B",IF(RIGHT(LEFT(F257,23))="*","M",IF(RIGHT(LEFT(D257,23))="Z",8,IF(RIGHT(LEFT(D257,23))="X",9,IF(RIGHT(LEFT(F257,23))=RIGHT(LEFT(D257,23)),1,0))))))</f>
        <v>0</v>
      </c>
      <c r="AL257" s="93">
        <f t="shared" ref="AL257:AL368" si="66">IF(F257="","",IF(RIGHT(LEFT(F257,24))=".","B",IF(RIGHT(LEFT(F257,24))="*","M",IF(RIGHT(LEFT(D257,24))="Z",8,IF(RIGHT(LEFT(D257,24))="X",9,IF(RIGHT(LEFT(F257,24))=RIGHT(LEFT(D257,24)),1,0))))))</f>
        <v>9</v>
      </c>
      <c r="AM257" s="93">
        <f t="shared" ref="AM257:AM368" si="67">IF(F257="","",IF(RIGHT(LEFT(F257,25))=".","B",IF(RIGHT(LEFT(F257,25))="*","M",IF(RIGHT(LEFT(D257,25))="Z",8,IF(RIGHT(LEFT(D257,25))="X",9,IF(RIGHT(LEFT(F257,25))=RIGHT(LEFT(D257,25)),1,0))))))</f>
        <v>0</v>
      </c>
      <c r="AN257" s="93">
        <f t="shared" ref="AN257:AN368" si="68">IF(F257="","",IF(RIGHT(LEFT(F257,26))=".","B",IF(RIGHT(LEFT(F257,26))="*","M",IF(RIGHT(LEFT(D257,26))="Z",8,IF(RIGHT(LEFT(D257,26))="X",9,IF(RIGHT(LEFT(F257,26))=RIGHT(LEFT(D257,26)),1,0))))))</f>
        <v>9</v>
      </c>
      <c r="AO257" s="93">
        <f t="shared" ref="AO257:AO368" si="69">IF(F257="","",IF(RIGHT(LEFT(F257,27))=".","B",IF(RIGHT(LEFT(F257,27))="*","M",IF(RIGHT(LEFT(D257,27))="Z",8,IF(RIGHT(LEFT(D257,27))="X",9,IF(RIGHT(LEFT(F257,27))=RIGHT(LEFT(D257,27)),1,0))))))</f>
        <v>1</v>
      </c>
    </row>
    <row r="258" spans="1:41" ht="12.75" customHeight="1" x14ac:dyDescent="0.25">
      <c r="A258" s="89">
        <v>2019</v>
      </c>
      <c r="B258" s="89">
        <v>1103831</v>
      </c>
      <c r="C258" s="89" t="s">
        <v>810</v>
      </c>
      <c r="D258" s="89" t="s">
        <v>811</v>
      </c>
      <c r="E258" s="89" t="s">
        <v>1317</v>
      </c>
      <c r="F258" s="89" t="s">
        <v>1318</v>
      </c>
      <c r="G258" s="93">
        <f t="shared" si="35"/>
        <v>8</v>
      </c>
      <c r="H258" s="93">
        <f t="shared" si="36"/>
        <v>0</v>
      </c>
      <c r="I258" s="93">
        <f t="shared" si="37"/>
        <v>1</v>
      </c>
      <c r="J258" s="93">
        <f t="shared" si="38"/>
        <v>1</v>
      </c>
      <c r="K258" s="93">
        <f t="shared" si="39"/>
        <v>0</v>
      </c>
      <c r="L258" s="93">
        <f t="shared" si="40"/>
        <v>1</v>
      </c>
      <c r="M258" s="93">
        <f t="shared" si="41"/>
        <v>1</v>
      </c>
      <c r="N258" s="93">
        <f t="shared" si="42"/>
        <v>0</v>
      </c>
      <c r="O258" s="93">
        <f t="shared" si="43"/>
        <v>8</v>
      </c>
      <c r="P258" s="93">
        <f t="shared" si="44"/>
        <v>1</v>
      </c>
      <c r="Q258" s="93">
        <f t="shared" si="45"/>
        <v>0</v>
      </c>
      <c r="R258" s="93">
        <f t="shared" si="46"/>
        <v>8</v>
      </c>
      <c r="S258" s="93">
        <f t="shared" si="47"/>
        <v>0</v>
      </c>
      <c r="T258" s="93">
        <f t="shared" si="48"/>
        <v>1</v>
      </c>
      <c r="U258" s="93">
        <f t="shared" si="49"/>
        <v>1</v>
      </c>
      <c r="V258" s="93">
        <f t="shared" si="50"/>
        <v>1</v>
      </c>
      <c r="W258" s="93">
        <f t="shared" si="51"/>
        <v>1</v>
      </c>
      <c r="X258" s="93">
        <f t="shared" si="52"/>
        <v>1</v>
      </c>
      <c r="Y258" s="93">
        <f t="shared" si="53"/>
        <v>0</v>
      </c>
      <c r="Z258" s="93">
        <f t="shared" si="54"/>
        <v>0</v>
      </c>
      <c r="AA258" s="93">
        <f t="shared" si="55"/>
        <v>1</v>
      </c>
      <c r="AB258" s="93">
        <f t="shared" si="56"/>
        <v>1</v>
      </c>
      <c r="AC258" s="93">
        <f t="shared" si="57"/>
        <v>8</v>
      </c>
      <c r="AD258" s="93">
        <f t="shared" si="58"/>
        <v>9</v>
      </c>
      <c r="AE258" s="93">
        <f t="shared" si="59"/>
        <v>1</v>
      </c>
      <c r="AF258" s="93">
        <f t="shared" si="60"/>
        <v>0</v>
      </c>
      <c r="AG258" s="93">
        <f t="shared" si="61"/>
        <v>1</v>
      </c>
      <c r="AH258" s="93">
        <f t="shared" si="62"/>
        <v>1</v>
      </c>
      <c r="AI258" s="93">
        <f t="shared" si="63"/>
        <v>1</v>
      </c>
      <c r="AJ258" s="93">
        <f t="shared" si="64"/>
        <v>0</v>
      </c>
      <c r="AK258" s="93">
        <f t="shared" si="65"/>
        <v>1</v>
      </c>
      <c r="AL258" s="93">
        <f t="shared" si="66"/>
        <v>1</v>
      </c>
      <c r="AM258" s="93">
        <f t="shared" si="67"/>
        <v>9</v>
      </c>
      <c r="AN258" s="93">
        <f t="shared" si="68"/>
        <v>1</v>
      </c>
      <c r="AO258" s="93">
        <f t="shared" si="69"/>
        <v>0</v>
      </c>
    </row>
    <row r="259" spans="1:41" ht="12.75" customHeight="1" x14ac:dyDescent="0.25">
      <c r="A259" s="89">
        <v>2019</v>
      </c>
      <c r="B259" s="89">
        <v>1117583</v>
      </c>
      <c r="C259" s="89" t="s">
        <v>810</v>
      </c>
      <c r="D259" s="89" t="s">
        <v>811</v>
      </c>
      <c r="E259" s="89" t="s">
        <v>1319</v>
      </c>
      <c r="F259" s="89" t="s">
        <v>1320</v>
      </c>
      <c r="G259" s="93">
        <f t="shared" si="35"/>
        <v>8</v>
      </c>
      <c r="H259" s="93">
        <f t="shared" si="36"/>
        <v>1</v>
      </c>
      <c r="I259" s="93">
        <f t="shared" si="37"/>
        <v>0</v>
      </c>
      <c r="J259" s="93">
        <f t="shared" si="38"/>
        <v>1</v>
      </c>
      <c r="K259" s="93">
        <f t="shared" si="39"/>
        <v>0</v>
      </c>
      <c r="L259" s="93">
        <f t="shared" si="40"/>
        <v>1</v>
      </c>
      <c r="M259" s="93">
        <f t="shared" si="41"/>
        <v>1</v>
      </c>
      <c r="N259" s="93">
        <f t="shared" si="42"/>
        <v>0</v>
      </c>
      <c r="O259" s="93">
        <f t="shared" si="43"/>
        <v>8</v>
      </c>
      <c r="P259" s="93">
        <f t="shared" si="44"/>
        <v>1</v>
      </c>
      <c r="Q259" s="93">
        <f t="shared" si="45"/>
        <v>1</v>
      </c>
      <c r="R259" s="93">
        <f t="shared" si="46"/>
        <v>8</v>
      </c>
      <c r="S259" s="93">
        <f t="shared" si="47"/>
        <v>0</v>
      </c>
      <c r="T259" s="93">
        <f t="shared" si="48"/>
        <v>0</v>
      </c>
      <c r="U259" s="93">
        <f t="shared" si="49"/>
        <v>0</v>
      </c>
      <c r="V259" s="93">
        <f t="shared" si="50"/>
        <v>1</v>
      </c>
      <c r="W259" s="93">
        <f t="shared" si="51"/>
        <v>1</v>
      </c>
      <c r="X259" s="93">
        <f t="shared" si="52"/>
        <v>1</v>
      </c>
      <c r="Y259" s="93">
        <f t="shared" si="53"/>
        <v>1</v>
      </c>
      <c r="Z259" s="93">
        <f t="shared" si="54"/>
        <v>1</v>
      </c>
      <c r="AA259" s="93">
        <f t="shared" si="55"/>
        <v>1</v>
      </c>
      <c r="AB259" s="93">
        <f t="shared" si="56"/>
        <v>1</v>
      </c>
      <c r="AC259" s="93">
        <f t="shared" si="57"/>
        <v>8</v>
      </c>
      <c r="AD259" s="93">
        <f t="shared" si="58"/>
        <v>9</v>
      </c>
      <c r="AE259" s="93">
        <f t="shared" si="59"/>
        <v>1</v>
      </c>
      <c r="AF259" s="93">
        <f t="shared" si="60"/>
        <v>1</v>
      </c>
      <c r="AG259" s="93">
        <f t="shared" si="61"/>
        <v>1</v>
      </c>
      <c r="AH259" s="93">
        <f t="shared" si="62"/>
        <v>1</v>
      </c>
      <c r="AI259" s="93">
        <f t="shared" si="63"/>
        <v>1</v>
      </c>
      <c r="AJ259" s="93">
        <f t="shared" si="64"/>
        <v>0</v>
      </c>
      <c r="AK259" s="93">
        <f t="shared" si="65"/>
        <v>0</v>
      </c>
      <c r="AL259" s="93">
        <f t="shared" si="66"/>
        <v>0</v>
      </c>
      <c r="AM259" s="93">
        <f t="shared" si="67"/>
        <v>9</v>
      </c>
      <c r="AN259" s="93">
        <f t="shared" si="68"/>
        <v>1</v>
      </c>
      <c r="AO259" s="93">
        <f t="shared" si="69"/>
        <v>1</v>
      </c>
    </row>
    <row r="260" spans="1:41" ht="12.75" customHeight="1" x14ac:dyDescent="0.25">
      <c r="A260" s="89">
        <v>2019</v>
      </c>
      <c r="B260" s="89">
        <v>121880</v>
      </c>
      <c r="C260" s="89" t="s">
        <v>810</v>
      </c>
      <c r="D260" s="89" t="s">
        <v>814</v>
      </c>
      <c r="E260" s="89" t="s">
        <v>1321</v>
      </c>
      <c r="F260" s="89" t="s">
        <v>1322</v>
      </c>
      <c r="G260" s="93">
        <f t="shared" si="35"/>
        <v>8</v>
      </c>
      <c r="H260" s="93">
        <f t="shared" si="36"/>
        <v>1</v>
      </c>
      <c r="I260" s="93">
        <f t="shared" si="37"/>
        <v>0</v>
      </c>
      <c r="J260" s="93">
        <f t="shared" si="38"/>
        <v>0</v>
      </c>
      <c r="K260" s="93">
        <f t="shared" si="39"/>
        <v>1</v>
      </c>
      <c r="L260" s="93">
        <f t="shared" si="40"/>
        <v>0</v>
      </c>
      <c r="M260" s="93">
        <f t="shared" si="41"/>
        <v>1</v>
      </c>
      <c r="N260" s="93">
        <f t="shared" si="42"/>
        <v>1</v>
      </c>
      <c r="O260" s="93">
        <f t="shared" si="43"/>
        <v>0</v>
      </c>
      <c r="P260" s="93">
        <f t="shared" si="44"/>
        <v>9</v>
      </c>
      <c r="Q260" s="93">
        <f t="shared" si="45"/>
        <v>0</v>
      </c>
      <c r="R260" s="93">
        <f t="shared" si="46"/>
        <v>1</v>
      </c>
      <c r="S260" s="93">
        <f t="shared" si="47"/>
        <v>9</v>
      </c>
      <c r="T260" s="93">
        <f t="shared" si="48"/>
        <v>0</v>
      </c>
      <c r="U260" s="93">
        <f t="shared" si="49"/>
        <v>1</v>
      </c>
      <c r="V260" s="93">
        <f t="shared" si="50"/>
        <v>9</v>
      </c>
      <c r="W260" s="93">
        <f t="shared" si="51"/>
        <v>1</v>
      </c>
      <c r="X260" s="93">
        <f t="shared" si="52"/>
        <v>1</v>
      </c>
      <c r="Y260" s="93">
        <f t="shared" si="53"/>
        <v>0</v>
      </c>
      <c r="Z260" s="93">
        <f t="shared" si="54"/>
        <v>1</v>
      </c>
      <c r="AA260" s="93">
        <f t="shared" si="55"/>
        <v>1</v>
      </c>
      <c r="AB260" s="93">
        <f t="shared" si="56"/>
        <v>1</v>
      </c>
      <c r="AC260" s="93">
        <f t="shared" si="57"/>
        <v>1</v>
      </c>
      <c r="AD260" s="93">
        <f t="shared" si="58"/>
        <v>0</v>
      </c>
      <c r="AE260" s="93">
        <f t="shared" si="59"/>
        <v>1</v>
      </c>
      <c r="AF260" s="93">
        <f t="shared" si="60"/>
        <v>1</v>
      </c>
      <c r="AG260" s="93">
        <f t="shared" si="61"/>
        <v>1</v>
      </c>
      <c r="AH260" s="93">
        <f t="shared" si="62"/>
        <v>0</v>
      </c>
      <c r="AI260" s="93">
        <f t="shared" si="63"/>
        <v>0</v>
      </c>
      <c r="AJ260" s="93">
        <f t="shared" si="64"/>
        <v>0</v>
      </c>
      <c r="AK260" s="93">
        <f t="shared" si="65"/>
        <v>0</v>
      </c>
      <c r="AL260" s="93">
        <f t="shared" si="66"/>
        <v>9</v>
      </c>
      <c r="AM260" s="93">
        <f t="shared" si="67"/>
        <v>1</v>
      </c>
      <c r="AN260" s="93">
        <f t="shared" si="68"/>
        <v>1</v>
      </c>
      <c r="AO260" s="93">
        <f t="shared" si="69"/>
        <v>1</v>
      </c>
    </row>
    <row r="261" spans="1:41" ht="12.75" customHeight="1" x14ac:dyDescent="0.25">
      <c r="A261" s="89">
        <v>2019</v>
      </c>
      <c r="B261" s="89">
        <v>123569</v>
      </c>
      <c r="C261" s="89" t="s">
        <v>810</v>
      </c>
      <c r="D261" s="89" t="s">
        <v>824</v>
      </c>
      <c r="E261" s="89" t="s">
        <v>885</v>
      </c>
      <c r="F261" s="89" t="s">
        <v>1323</v>
      </c>
      <c r="G261" s="93">
        <f t="shared" si="35"/>
        <v>8</v>
      </c>
      <c r="H261" s="93">
        <f t="shared" si="36"/>
        <v>1</v>
      </c>
      <c r="I261" s="93">
        <f t="shared" si="37"/>
        <v>1</v>
      </c>
      <c r="J261" s="93">
        <f t="shared" si="38"/>
        <v>1</v>
      </c>
      <c r="K261" s="93">
        <f t="shared" si="39"/>
        <v>1</v>
      </c>
      <c r="L261" s="93">
        <f t="shared" si="40"/>
        <v>1</v>
      </c>
      <c r="M261" s="93">
        <f t="shared" si="41"/>
        <v>1</v>
      </c>
      <c r="N261" s="93">
        <f t="shared" si="42"/>
        <v>1</v>
      </c>
      <c r="O261" s="93">
        <f t="shared" si="43"/>
        <v>8</v>
      </c>
      <c r="P261" s="93">
        <f t="shared" si="44"/>
        <v>1</v>
      </c>
      <c r="Q261" s="93">
        <f t="shared" si="45"/>
        <v>0</v>
      </c>
      <c r="R261" s="93">
        <f t="shared" si="46"/>
        <v>1</v>
      </c>
      <c r="S261" s="93">
        <f t="shared" si="47"/>
        <v>0</v>
      </c>
      <c r="T261" s="93">
        <f t="shared" si="48"/>
        <v>0</v>
      </c>
      <c r="U261" s="93">
        <f t="shared" si="49"/>
        <v>0</v>
      </c>
      <c r="V261" s="93">
        <f t="shared" si="50"/>
        <v>0</v>
      </c>
      <c r="W261" s="93">
        <f t="shared" si="51"/>
        <v>9</v>
      </c>
      <c r="X261" s="93">
        <f t="shared" si="52"/>
        <v>1</v>
      </c>
      <c r="Y261" s="93">
        <f t="shared" si="53"/>
        <v>1</v>
      </c>
      <c r="Z261" s="93">
        <f t="shared" si="54"/>
        <v>1</v>
      </c>
      <c r="AA261" s="93">
        <f t="shared" si="55"/>
        <v>8</v>
      </c>
      <c r="AB261" s="93">
        <f t="shared" si="56"/>
        <v>9</v>
      </c>
      <c r="AC261" s="93">
        <f t="shared" si="57"/>
        <v>1</v>
      </c>
      <c r="AD261" s="93">
        <f t="shared" si="58"/>
        <v>1</v>
      </c>
      <c r="AE261" s="93">
        <f t="shared" si="59"/>
        <v>9</v>
      </c>
      <c r="AF261" s="93">
        <f t="shared" si="60"/>
        <v>0</v>
      </c>
      <c r="AG261" s="93">
        <f t="shared" si="61"/>
        <v>1</v>
      </c>
      <c r="AH261" s="93">
        <f t="shared" si="62"/>
        <v>8</v>
      </c>
      <c r="AI261" s="93">
        <f t="shared" si="63"/>
        <v>1</v>
      </c>
      <c r="AJ261" s="93">
        <f t="shared" si="64"/>
        <v>0</v>
      </c>
      <c r="AK261" s="93">
        <f t="shared" si="65"/>
        <v>1</v>
      </c>
      <c r="AL261" s="93">
        <f t="shared" si="66"/>
        <v>1</v>
      </c>
      <c r="AM261" s="93">
        <f t="shared" si="67"/>
        <v>1</v>
      </c>
      <c r="AN261" s="93">
        <f t="shared" si="68"/>
        <v>9</v>
      </c>
      <c r="AO261" s="93">
        <f t="shared" si="69"/>
        <v>1</v>
      </c>
    </row>
    <row r="262" spans="1:41" ht="12.75" customHeight="1" x14ac:dyDescent="0.25">
      <c r="A262" s="89">
        <v>2019</v>
      </c>
      <c r="B262" s="89">
        <v>1103831</v>
      </c>
      <c r="C262" s="89" t="s">
        <v>810</v>
      </c>
      <c r="D262" s="89" t="s">
        <v>811</v>
      </c>
      <c r="E262" s="89" t="s">
        <v>1324</v>
      </c>
      <c r="F262" s="89" t="s">
        <v>1325</v>
      </c>
      <c r="G262" s="93">
        <f t="shared" si="35"/>
        <v>8</v>
      </c>
      <c r="H262" s="93">
        <f t="shared" si="36"/>
        <v>0</v>
      </c>
      <c r="I262" s="93">
        <f t="shared" si="37"/>
        <v>0</v>
      </c>
      <c r="J262" s="93">
        <f t="shared" si="38"/>
        <v>0</v>
      </c>
      <c r="K262" s="93">
        <f t="shared" si="39"/>
        <v>0</v>
      </c>
      <c r="L262" s="93">
        <f t="shared" si="40"/>
        <v>0</v>
      </c>
      <c r="M262" s="93">
        <f t="shared" si="41"/>
        <v>1</v>
      </c>
      <c r="N262" s="93">
        <f t="shared" si="42"/>
        <v>0</v>
      </c>
      <c r="O262" s="93">
        <f t="shared" si="43"/>
        <v>8</v>
      </c>
      <c r="P262" s="93">
        <f t="shared" si="44"/>
        <v>1</v>
      </c>
      <c r="Q262" s="93">
        <f t="shared" si="45"/>
        <v>1</v>
      </c>
      <c r="R262" s="93">
        <f t="shared" si="46"/>
        <v>8</v>
      </c>
      <c r="S262" s="93">
        <f t="shared" si="47"/>
        <v>1</v>
      </c>
      <c r="T262" s="93">
        <f t="shared" si="48"/>
        <v>1</v>
      </c>
      <c r="U262" s="93">
        <f t="shared" si="49"/>
        <v>0</v>
      </c>
      <c r="V262" s="93">
        <f t="shared" si="50"/>
        <v>1</v>
      </c>
      <c r="W262" s="93">
        <f t="shared" si="51"/>
        <v>1</v>
      </c>
      <c r="X262" s="93">
        <f t="shared" si="52"/>
        <v>1</v>
      </c>
      <c r="Y262" s="93">
        <f t="shared" si="53"/>
        <v>1</v>
      </c>
      <c r="Z262" s="93">
        <f t="shared" si="54"/>
        <v>0</v>
      </c>
      <c r="AA262" s="93">
        <f t="shared" si="55"/>
        <v>1</v>
      </c>
      <c r="AB262" s="93">
        <f t="shared" si="56"/>
        <v>1</v>
      </c>
      <c r="AC262" s="93">
        <f t="shared" si="57"/>
        <v>8</v>
      </c>
      <c r="AD262" s="93">
        <f t="shared" si="58"/>
        <v>9</v>
      </c>
      <c r="AE262" s="93">
        <f t="shared" si="59"/>
        <v>1</v>
      </c>
      <c r="AF262" s="93">
        <f t="shared" si="60"/>
        <v>1</v>
      </c>
      <c r="AG262" s="93">
        <f t="shared" si="61"/>
        <v>1</v>
      </c>
      <c r="AH262" s="93">
        <f t="shared" si="62"/>
        <v>1</v>
      </c>
      <c r="AI262" s="93">
        <f t="shared" si="63"/>
        <v>1</v>
      </c>
      <c r="AJ262" s="93">
        <f t="shared" si="64"/>
        <v>0</v>
      </c>
      <c r="AK262" s="93">
        <f t="shared" si="65"/>
        <v>1</v>
      </c>
      <c r="AL262" s="93">
        <f t="shared" si="66"/>
        <v>0</v>
      </c>
      <c r="AM262" s="93">
        <f t="shared" si="67"/>
        <v>9</v>
      </c>
      <c r="AN262" s="93">
        <f t="shared" si="68"/>
        <v>1</v>
      </c>
      <c r="AO262" s="93">
        <f t="shared" si="69"/>
        <v>0</v>
      </c>
    </row>
    <row r="263" spans="1:41" ht="12.75" customHeight="1" x14ac:dyDescent="0.25">
      <c r="A263" s="89">
        <v>2019</v>
      </c>
      <c r="B263" s="89">
        <v>88399</v>
      </c>
      <c r="C263" s="89" t="s">
        <v>810</v>
      </c>
      <c r="D263" s="89" t="s">
        <v>820</v>
      </c>
      <c r="E263" s="89" t="s">
        <v>1170</v>
      </c>
      <c r="F263" s="89" t="s">
        <v>1326</v>
      </c>
      <c r="G263" s="93">
        <f t="shared" si="35"/>
        <v>8</v>
      </c>
      <c r="H263" s="93">
        <f t="shared" si="36"/>
        <v>1</v>
      </c>
      <c r="I263" s="93">
        <f t="shared" si="37"/>
        <v>1</v>
      </c>
      <c r="J263" s="93">
        <f t="shared" si="38"/>
        <v>1</v>
      </c>
      <c r="K263" s="93">
        <f t="shared" si="39"/>
        <v>0</v>
      </c>
      <c r="L263" s="93">
        <f t="shared" si="40"/>
        <v>0</v>
      </c>
      <c r="M263" s="93">
        <f t="shared" si="41"/>
        <v>1</v>
      </c>
      <c r="N263" s="93">
        <f t="shared" si="42"/>
        <v>1</v>
      </c>
      <c r="O263" s="93">
        <f t="shared" si="43"/>
        <v>8</v>
      </c>
      <c r="P263" s="93">
        <f t="shared" si="44"/>
        <v>0</v>
      </c>
      <c r="Q263" s="93">
        <f t="shared" si="45"/>
        <v>9</v>
      </c>
      <c r="R263" s="93">
        <f t="shared" si="46"/>
        <v>0</v>
      </c>
      <c r="S263" s="93">
        <f t="shared" si="47"/>
        <v>1</v>
      </c>
      <c r="T263" s="93">
        <f t="shared" si="48"/>
        <v>1</v>
      </c>
      <c r="U263" s="93">
        <f t="shared" si="49"/>
        <v>1</v>
      </c>
      <c r="V263" s="93">
        <f t="shared" si="50"/>
        <v>9</v>
      </c>
      <c r="W263" s="93">
        <f t="shared" si="51"/>
        <v>1</v>
      </c>
      <c r="X263" s="93">
        <f t="shared" si="52"/>
        <v>1</v>
      </c>
      <c r="Y263" s="93">
        <f t="shared" si="53"/>
        <v>1</v>
      </c>
      <c r="Z263" s="93">
        <f t="shared" si="54"/>
        <v>1</v>
      </c>
      <c r="AA263" s="93">
        <f t="shared" si="55"/>
        <v>1</v>
      </c>
      <c r="AB263" s="93">
        <f t="shared" si="56"/>
        <v>8</v>
      </c>
      <c r="AC263" s="93">
        <f t="shared" si="57"/>
        <v>0</v>
      </c>
      <c r="AD263" s="93">
        <f t="shared" si="58"/>
        <v>0</v>
      </c>
      <c r="AE263" s="93">
        <f t="shared" si="59"/>
        <v>8</v>
      </c>
      <c r="AF263" s="93">
        <f t="shared" si="60"/>
        <v>1</v>
      </c>
      <c r="AG263" s="93">
        <f t="shared" si="61"/>
        <v>0</v>
      </c>
      <c r="AH263" s="93">
        <f t="shared" si="62"/>
        <v>8</v>
      </c>
      <c r="AI263" s="93">
        <f t="shared" si="63"/>
        <v>1</v>
      </c>
      <c r="AJ263" s="93">
        <f t="shared" si="64"/>
        <v>1</v>
      </c>
      <c r="AK263" s="93">
        <f t="shared" si="65"/>
        <v>9</v>
      </c>
      <c r="AL263" s="93">
        <f t="shared" si="66"/>
        <v>0</v>
      </c>
      <c r="AM263" s="93">
        <f t="shared" si="67"/>
        <v>8</v>
      </c>
      <c r="AN263" s="93">
        <f t="shared" si="68"/>
        <v>1</v>
      </c>
      <c r="AO263" s="93">
        <f t="shared" si="69"/>
        <v>1</v>
      </c>
    </row>
    <row r="264" spans="1:41" ht="12.75" customHeight="1" x14ac:dyDescent="0.25">
      <c r="A264" s="89">
        <v>2019</v>
      </c>
      <c r="B264" s="89">
        <v>1103831</v>
      </c>
      <c r="C264" s="89" t="s">
        <v>810</v>
      </c>
      <c r="D264" s="89" t="s">
        <v>811</v>
      </c>
      <c r="E264" s="89" t="s">
        <v>1028</v>
      </c>
      <c r="F264" s="89" t="s">
        <v>1327</v>
      </c>
      <c r="G264" s="93">
        <f t="shared" si="35"/>
        <v>8</v>
      </c>
      <c r="H264" s="93">
        <f t="shared" si="36"/>
        <v>1</v>
      </c>
      <c r="I264" s="93">
        <f t="shared" si="37"/>
        <v>1</v>
      </c>
      <c r="J264" s="93">
        <f t="shared" si="38"/>
        <v>0</v>
      </c>
      <c r="K264" s="93">
        <f t="shared" si="39"/>
        <v>0</v>
      </c>
      <c r="L264" s="93">
        <f t="shared" si="40"/>
        <v>0</v>
      </c>
      <c r="M264" s="93">
        <f t="shared" si="41"/>
        <v>1</v>
      </c>
      <c r="N264" s="93">
        <f t="shared" si="42"/>
        <v>1</v>
      </c>
      <c r="O264" s="93">
        <f t="shared" si="43"/>
        <v>8</v>
      </c>
      <c r="P264" s="93">
        <f t="shared" si="44"/>
        <v>0</v>
      </c>
      <c r="Q264" s="93">
        <f t="shared" si="45"/>
        <v>1</v>
      </c>
      <c r="R264" s="93">
        <f t="shared" si="46"/>
        <v>8</v>
      </c>
      <c r="S264" s="93">
        <f t="shared" si="47"/>
        <v>0</v>
      </c>
      <c r="T264" s="93">
        <f t="shared" si="48"/>
        <v>1</v>
      </c>
      <c r="U264" s="93">
        <f t="shared" si="49"/>
        <v>0</v>
      </c>
      <c r="V264" s="93">
        <f t="shared" si="50"/>
        <v>0</v>
      </c>
      <c r="W264" s="93">
        <f t="shared" si="51"/>
        <v>1</v>
      </c>
      <c r="X264" s="93">
        <f t="shared" si="52"/>
        <v>1</v>
      </c>
      <c r="Y264" s="93">
        <f t="shared" si="53"/>
        <v>1</v>
      </c>
      <c r="Z264" s="93">
        <f t="shared" si="54"/>
        <v>1</v>
      </c>
      <c r="AA264" s="93">
        <f t="shared" si="55"/>
        <v>1</v>
      </c>
      <c r="AB264" s="93">
        <f t="shared" si="56"/>
        <v>0</v>
      </c>
      <c r="AC264" s="93" t="str">
        <f t="shared" si="57"/>
        <v>B</v>
      </c>
      <c r="AD264" s="93">
        <f t="shared" si="58"/>
        <v>9</v>
      </c>
      <c r="AE264" s="93">
        <f t="shared" si="59"/>
        <v>1</v>
      </c>
      <c r="AF264" s="93">
        <f t="shared" si="60"/>
        <v>1</v>
      </c>
      <c r="AG264" s="93">
        <f t="shared" si="61"/>
        <v>1</v>
      </c>
      <c r="AH264" s="93">
        <f t="shared" si="62"/>
        <v>1</v>
      </c>
      <c r="AI264" s="93">
        <f t="shared" si="63"/>
        <v>1</v>
      </c>
      <c r="AJ264" s="93">
        <f t="shared" si="64"/>
        <v>0</v>
      </c>
      <c r="AK264" s="93">
        <f t="shared" si="65"/>
        <v>1</v>
      </c>
      <c r="AL264" s="93">
        <f t="shared" si="66"/>
        <v>1</v>
      </c>
      <c r="AM264" s="93">
        <f t="shared" si="67"/>
        <v>9</v>
      </c>
      <c r="AN264" s="93">
        <f t="shared" si="68"/>
        <v>0</v>
      </c>
      <c r="AO264" s="93">
        <f t="shared" si="69"/>
        <v>1</v>
      </c>
    </row>
    <row r="265" spans="1:41" ht="12.75" customHeight="1" x14ac:dyDescent="0.25">
      <c r="A265" s="89">
        <v>2019</v>
      </c>
      <c r="B265" s="89">
        <v>88399</v>
      </c>
      <c r="C265" s="89" t="s">
        <v>810</v>
      </c>
      <c r="D265" s="89" t="s">
        <v>820</v>
      </c>
      <c r="E265" s="89" t="s">
        <v>1328</v>
      </c>
      <c r="F265" s="89" t="s">
        <v>1329</v>
      </c>
      <c r="G265" s="93">
        <f t="shared" si="35"/>
        <v>8</v>
      </c>
      <c r="H265" s="93">
        <f t="shared" si="36"/>
        <v>1</v>
      </c>
      <c r="I265" s="93">
        <f t="shared" si="37"/>
        <v>0</v>
      </c>
      <c r="J265" s="93">
        <f t="shared" si="38"/>
        <v>0</v>
      </c>
      <c r="K265" s="93">
        <f t="shared" si="39"/>
        <v>0</v>
      </c>
      <c r="L265" s="93">
        <f t="shared" si="40"/>
        <v>0</v>
      </c>
      <c r="M265" s="93">
        <f t="shared" si="41"/>
        <v>0</v>
      </c>
      <c r="N265" s="93">
        <f t="shared" si="42"/>
        <v>1</v>
      </c>
      <c r="O265" s="93">
        <f t="shared" si="43"/>
        <v>8</v>
      </c>
      <c r="P265" s="93">
        <f t="shared" si="44"/>
        <v>0</v>
      </c>
      <c r="Q265" s="93">
        <f t="shared" si="45"/>
        <v>9</v>
      </c>
      <c r="R265" s="93">
        <f t="shared" si="46"/>
        <v>1</v>
      </c>
      <c r="S265" s="93">
        <f t="shared" si="47"/>
        <v>1</v>
      </c>
      <c r="T265" s="93">
        <f t="shared" si="48"/>
        <v>1</v>
      </c>
      <c r="U265" s="93">
        <f t="shared" si="49"/>
        <v>1</v>
      </c>
      <c r="V265" s="93">
        <f t="shared" si="50"/>
        <v>9</v>
      </c>
      <c r="W265" s="93">
        <f t="shared" si="51"/>
        <v>1</v>
      </c>
      <c r="X265" s="93">
        <f t="shared" si="52"/>
        <v>1</v>
      </c>
      <c r="Y265" s="93">
        <f t="shared" si="53"/>
        <v>1</v>
      </c>
      <c r="Z265" s="93">
        <f t="shared" si="54"/>
        <v>0</v>
      </c>
      <c r="AA265" s="93">
        <f t="shared" si="55"/>
        <v>1</v>
      </c>
      <c r="AB265" s="93">
        <f t="shared" si="56"/>
        <v>8</v>
      </c>
      <c r="AC265" s="93">
        <f t="shared" si="57"/>
        <v>1</v>
      </c>
      <c r="AD265" s="93">
        <f t="shared" si="58"/>
        <v>1</v>
      </c>
      <c r="AE265" s="93">
        <f t="shared" si="59"/>
        <v>8</v>
      </c>
      <c r="AF265" s="93">
        <f t="shared" si="60"/>
        <v>1</v>
      </c>
      <c r="AG265" s="93">
        <f t="shared" si="61"/>
        <v>0</v>
      </c>
      <c r="AH265" s="93">
        <f t="shared" si="62"/>
        <v>8</v>
      </c>
      <c r="AI265" s="93">
        <f t="shared" si="63"/>
        <v>0</v>
      </c>
      <c r="AJ265" s="93">
        <f t="shared" si="64"/>
        <v>1</v>
      </c>
      <c r="AK265" s="93">
        <f t="shared" si="65"/>
        <v>9</v>
      </c>
      <c r="AL265" s="93">
        <f t="shared" si="66"/>
        <v>0</v>
      </c>
      <c r="AM265" s="93">
        <f t="shared" si="67"/>
        <v>8</v>
      </c>
      <c r="AN265" s="93">
        <f t="shared" si="68"/>
        <v>1</v>
      </c>
      <c r="AO265" s="93">
        <f t="shared" si="69"/>
        <v>1</v>
      </c>
    </row>
    <row r="266" spans="1:41" ht="12.75" customHeight="1" x14ac:dyDescent="0.25">
      <c r="A266" s="89">
        <v>2019</v>
      </c>
      <c r="B266" s="89">
        <v>121884</v>
      </c>
      <c r="C266" s="89" t="s">
        <v>810</v>
      </c>
      <c r="D266" s="89" t="s">
        <v>851</v>
      </c>
      <c r="E266" s="89" t="s">
        <v>1330</v>
      </c>
      <c r="F266" s="89" t="s">
        <v>1331</v>
      </c>
      <c r="G266" s="93">
        <f t="shared" si="35"/>
        <v>8</v>
      </c>
      <c r="H266" s="93">
        <f t="shared" si="36"/>
        <v>1</v>
      </c>
      <c r="I266" s="93">
        <f t="shared" si="37"/>
        <v>1</v>
      </c>
      <c r="J266" s="93">
        <f t="shared" si="38"/>
        <v>1</v>
      </c>
      <c r="K266" s="93">
        <f t="shared" si="39"/>
        <v>0</v>
      </c>
      <c r="L266" s="93">
        <f t="shared" si="40"/>
        <v>1</v>
      </c>
      <c r="M266" s="93">
        <f t="shared" si="41"/>
        <v>1</v>
      </c>
      <c r="N266" s="93">
        <f t="shared" si="42"/>
        <v>1</v>
      </c>
      <c r="O266" s="93">
        <f t="shared" si="43"/>
        <v>0</v>
      </c>
      <c r="P266" s="93">
        <f t="shared" si="44"/>
        <v>0</v>
      </c>
      <c r="Q266" s="93">
        <f t="shared" si="45"/>
        <v>1</v>
      </c>
      <c r="R266" s="93">
        <f t="shared" si="46"/>
        <v>1</v>
      </c>
      <c r="S266" s="93">
        <f t="shared" si="47"/>
        <v>1</v>
      </c>
      <c r="T266" s="93">
        <f t="shared" si="48"/>
        <v>0</v>
      </c>
      <c r="U266" s="93">
        <f t="shared" si="49"/>
        <v>1</v>
      </c>
      <c r="V266" s="93">
        <f t="shared" si="50"/>
        <v>1</v>
      </c>
      <c r="W266" s="93">
        <f t="shared" si="51"/>
        <v>0</v>
      </c>
      <c r="X266" s="93">
        <f t="shared" si="52"/>
        <v>1</v>
      </c>
      <c r="Y266" s="93">
        <f t="shared" si="53"/>
        <v>1</v>
      </c>
      <c r="Z266" s="93">
        <f t="shared" si="54"/>
        <v>0</v>
      </c>
      <c r="AA266" s="93">
        <f t="shared" si="55"/>
        <v>1</v>
      </c>
      <c r="AB266" s="93">
        <f t="shared" si="56"/>
        <v>0</v>
      </c>
      <c r="AC266" s="93">
        <f t="shared" si="57"/>
        <v>0</v>
      </c>
      <c r="AD266" s="93">
        <f t="shared" si="58"/>
        <v>8</v>
      </c>
      <c r="AE266" s="93">
        <f t="shared" si="59"/>
        <v>0</v>
      </c>
      <c r="AF266" s="93">
        <f t="shared" si="60"/>
        <v>0</v>
      </c>
      <c r="AG266" s="93">
        <f t="shared" si="61"/>
        <v>0</v>
      </c>
      <c r="AH266" s="93">
        <f t="shared" si="62"/>
        <v>9</v>
      </c>
      <c r="AI266" s="93">
        <f t="shared" si="63"/>
        <v>1</v>
      </c>
      <c r="AJ266" s="93">
        <f t="shared" si="64"/>
        <v>9</v>
      </c>
      <c r="AK266" s="93">
        <f t="shared" si="65"/>
        <v>1</v>
      </c>
      <c r="AL266" s="93">
        <f t="shared" si="66"/>
        <v>1</v>
      </c>
      <c r="AM266" s="93">
        <f t="shared" si="67"/>
        <v>1</v>
      </c>
      <c r="AN266" s="93">
        <f t="shared" si="68"/>
        <v>1</v>
      </c>
      <c r="AO266" s="93">
        <f t="shared" si="69"/>
        <v>9</v>
      </c>
    </row>
    <row r="267" spans="1:41" ht="12.75" customHeight="1" x14ac:dyDescent="0.25">
      <c r="A267" s="89">
        <v>2019</v>
      </c>
      <c r="B267" s="89">
        <v>1117583</v>
      </c>
      <c r="C267" s="89" t="s">
        <v>810</v>
      </c>
      <c r="D267" s="89" t="s">
        <v>811</v>
      </c>
      <c r="E267" s="89" t="s">
        <v>1332</v>
      </c>
      <c r="F267" s="89" t="s">
        <v>1333</v>
      </c>
      <c r="G267" s="93">
        <f t="shared" si="35"/>
        <v>8</v>
      </c>
      <c r="H267" s="93">
        <f t="shared" si="36"/>
        <v>1</v>
      </c>
      <c r="I267" s="93">
        <f t="shared" si="37"/>
        <v>1</v>
      </c>
      <c r="J267" s="93">
        <f t="shared" si="38"/>
        <v>0</v>
      </c>
      <c r="K267" s="93">
        <f t="shared" si="39"/>
        <v>0</v>
      </c>
      <c r="L267" s="93" t="str">
        <f t="shared" si="40"/>
        <v>M</v>
      </c>
      <c r="M267" s="93" t="str">
        <f t="shared" si="41"/>
        <v>M</v>
      </c>
      <c r="N267" s="93">
        <f t="shared" si="42"/>
        <v>1</v>
      </c>
      <c r="O267" s="93">
        <f t="shared" si="43"/>
        <v>8</v>
      </c>
      <c r="P267" s="93">
        <f t="shared" si="44"/>
        <v>1</v>
      </c>
      <c r="Q267" s="93">
        <f t="shared" si="45"/>
        <v>0</v>
      </c>
      <c r="R267" s="93">
        <f t="shared" si="46"/>
        <v>8</v>
      </c>
      <c r="S267" s="93">
        <f t="shared" si="47"/>
        <v>1</v>
      </c>
      <c r="T267" s="93">
        <f t="shared" si="48"/>
        <v>1</v>
      </c>
      <c r="U267" s="93">
        <f t="shared" si="49"/>
        <v>0</v>
      </c>
      <c r="V267" s="93">
        <f t="shared" si="50"/>
        <v>0</v>
      </c>
      <c r="W267" s="93">
        <f t="shared" si="51"/>
        <v>1</v>
      </c>
      <c r="X267" s="93">
        <f t="shared" si="52"/>
        <v>1</v>
      </c>
      <c r="Y267" s="93">
        <f t="shared" si="53"/>
        <v>0</v>
      </c>
      <c r="Z267" s="93">
        <f t="shared" si="54"/>
        <v>1</v>
      </c>
      <c r="AA267" s="93">
        <f t="shared" si="55"/>
        <v>1</v>
      </c>
      <c r="AB267" s="93">
        <f t="shared" si="56"/>
        <v>1</v>
      </c>
      <c r="AC267" s="93">
        <f t="shared" si="57"/>
        <v>8</v>
      </c>
      <c r="AD267" s="93">
        <f t="shared" si="58"/>
        <v>9</v>
      </c>
      <c r="AE267" s="93">
        <f t="shared" si="59"/>
        <v>1</v>
      </c>
      <c r="AF267" s="93">
        <f t="shared" si="60"/>
        <v>1</v>
      </c>
      <c r="AG267" s="93">
        <f t="shared" si="61"/>
        <v>1</v>
      </c>
      <c r="AH267" s="93">
        <f t="shared" si="62"/>
        <v>1</v>
      </c>
      <c r="AI267" s="93">
        <f t="shared" si="63"/>
        <v>1</v>
      </c>
      <c r="AJ267" s="93">
        <f t="shared" si="64"/>
        <v>0</v>
      </c>
      <c r="AK267" s="93">
        <f t="shared" si="65"/>
        <v>0</v>
      </c>
      <c r="AL267" s="93">
        <f t="shared" si="66"/>
        <v>1</v>
      </c>
      <c r="AM267" s="93">
        <f t="shared" si="67"/>
        <v>9</v>
      </c>
      <c r="AN267" s="93">
        <f t="shared" si="68"/>
        <v>1</v>
      </c>
      <c r="AO267" s="93">
        <f t="shared" si="69"/>
        <v>1</v>
      </c>
    </row>
    <row r="268" spans="1:41" ht="12.75" customHeight="1" x14ac:dyDescent="0.25">
      <c r="A268" s="89">
        <v>2019</v>
      </c>
      <c r="B268" s="89">
        <v>121884</v>
      </c>
      <c r="C268" s="89" t="s">
        <v>810</v>
      </c>
      <c r="D268" s="89" t="s">
        <v>851</v>
      </c>
      <c r="E268" s="89" t="s">
        <v>1307</v>
      </c>
      <c r="F268" s="89" t="s">
        <v>1334</v>
      </c>
      <c r="G268" s="93">
        <f t="shared" si="35"/>
        <v>8</v>
      </c>
      <c r="H268" s="93">
        <f t="shared" si="36"/>
        <v>1</v>
      </c>
      <c r="I268" s="93">
        <f t="shared" si="37"/>
        <v>1</v>
      </c>
      <c r="J268" s="93">
        <f t="shared" si="38"/>
        <v>1</v>
      </c>
      <c r="K268" s="93">
        <f t="shared" si="39"/>
        <v>1</v>
      </c>
      <c r="L268" s="93">
        <f t="shared" si="40"/>
        <v>0</v>
      </c>
      <c r="M268" s="93">
        <f t="shared" si="41"/>
        <v>1</v>
      </c>
      <c r="N268" s="93">
        <f t="shared" si="42"/>
        <v>1</v>
      </c>
      <c r="O268" s="93">
        <f t="shared" si="43"/>
        <v>0</v>
      </c>
      <c r="P268" s="93">
        <f t="shared" si="44"/>
        <v>1</v>
      </c>
      <c r="Q268" s="93">
        <f t="shared" si="45"/>
        <v>1</v>
      </c>
      <c r="R268" s="93">
        <f t="shared" si="46"/>
        <v>1</v>
      </c>
      <c r="S268" s="93">
        <f t="shared" si="47"/>
        <v>0</v>
      </c>
      <c r="T268" s="93">
        <f t="shared" si="48"/>
        <v>0</v>
      </c>
      <c r="U268" s="93">
        <f t="shared" si="49"/>
        <v>1</v>
      </c>
      <c r="V268" s="93">
        <f t="shared" si="50"/>
        <v>0</v>
      </c>
      <c r="W268" s="93">
        <f t="shared" si="51"/>
        <v>1</v>
      </c>
      <c r="X268" s="93">
        <f t="shared" si="52"/>
        <v>1</v>
      </c>
      <c r="Y268" s="93">
        <f t="shared" si="53"/>
        <v>1</v>
      </c>
      <c r="Z268" s="93">
        <f t="shared" si="54"/>
        <v>0</v>
      </c>
      <c r="AA268" s="93">
        <f t="shared" si="55"/>
        <v>1</v>
      </c>
      <c r="AB268" s="93">
        <f t="shared" si="56"/>
        <v>1</v>
      </c>
      <c r="AC268" s="93">
        <f t="shared" si="57"/>
        <v>1</v>
      </c>
      <c r="AD268" s="93">
        <f t="shared" si="58"/>
        <v>8</v>
      </c>
      <c r="AE268" s="93">
        <f t="shared" si="59"/>
        <v>0</v>
      </c>
      <c r="AF268" s="93">
        <f t="shared" si="60"/>
        <v>1</v>
      </c>
      <c r="AG268" s="93">
        <f t="shared" si="61"/>
        <v>0</v>
      </c>
      <c r="AH268" s="93">
        <f t="shared" si="62"/>
        <v>9</v>
      </c>
      <c r="AI268" s="93">
        <f t="shared" si="63"/>
        <v>1</v>
      </c>
      <c r="AJ268" s="93">
        <f t="shared" si="64"/>
        <v>9</v>
      </c>
      <c r="AK268" s="93">
        <f t="shared" si="65"/>
        <v>1</v>
      </c>
      <c r="AL268" s="93">
        <f t="shared" si="66"/>
        <v>0</v>
      </c>
      <c r="AM268" s="93">
        <f t="shared" si="67"/>
        <v>1</v>
      </c>
      <c r="AN268" s="93">
        <f t="shared" si="68"/>
        <v>0</v>
      </c>
      <c r="AO268" s="93">
        <f t="shared" si="69"/>
        <v>9</v>
      </c>
    </row>
    <row r="269" spans="1:41" ht="12.75" customHeight="1" x14ac:dyDescent="0.25">
      <c r="A269" s="89">
        <v>2019</v>
      </c>
      <c r="B269" s="89">
        <v>1181815</v>
      </c>
      <c r="C269" s="89" t="s">
        <v>810</v>
      </c>
      <c r="D269" s="89" t="s">
        <v>824</v>
      </c>
      <c r="E269" s="89" t="s">
        <v>1335</v>
      </c>
      <c r="F269" s="89" t="s">
        <v>1336</v>
      </c>
      <c r="G269" s="93">
        <f t="shared" si="35"/>
        <v>8</v>
      </c>
      <c r="H269" s="93">
        <f t="shared" si="36"/>
        <v>1</v>
      </c>
      <c r="I269" s="93">
        <f t="shared" si="37"/>
        <v>1</v>
      </c>
      <c r="J269" s="93">
        <f t="shared" si="38"/>
        <v>0</v>
      </c>
      <c r="K269" s="93">
        <f t="shared" si="39"/>
        <v>0</v>
      </c>
      <c r="L269" s="93">
        <f t="shared" si="40"/>
        <v>1</v>
      </c>
      <c r="M269" s="93">
        <f t="shared" si="41"/>
        <v>1</v>
      </c>
      <c r="N269" s="93">
        <f t="shared" si="42"/>
        <v>1</v>
      </c>
      <c r="O269" s="93">
        <f t="shared" si="43"/>
        <v>8</v>
      </c>
      <c r="P269" s="93">
        <f t="shared" si="44"/>
        <v>1</v>
      </c>
      <c r="Q269" s="93">
        <f t="shared" si="45"/>
        <v>0</v>
      </c>
      <c r="R269" s="93">
        <f t="shared" si="46"/>
        <v>0</v>
      </c>
      <c r="S269" s="93">
        <f t="shared" si="47"/>
        <v>0</v>
      </c>
      <c r="T269" s="93">
        <f t="shared" si="48"/>
        <v>1</v>
      </c>
      <c r="U269" s="93">
        <f t="shared" si="49"/>
        <v>0</v>
      </c>
      <c r="V269" s="93">
        <f t="shared" si="50"/>
        <v>1</v>
      </c>
      <c r="W269" s="93">
        <f t="shared" si="51"/>
        <v>9</v>
      </c>
      <c r="X269" s="93">
        <f t="shared" si="52"/>
        <v>1</v>
      </c>
      <c r="Y269" s="93">
        <f t="shared" si="53"/>
        <v>1</v>
      </c>
      <c r="Z269" s="93">
        <f t="shared" si="54"/>
        <v>1</v>
      </c>
      <c r="AA269" s="93">
        <f t="shared" si="55"/>
        <v>8</v>
      </c>
      <c r="AB269" s="93">
        <f t="shared" si="56"/>
        <v>9</v>
      </c>
      <c r="AC269" s="93">
        <f t="shared" si="57"/>
        <v>0</v>
      </c>
      <c r="AD269" s="93">
        <f t="shared" si="58"/>
        <v>1</v>
      </c>
      <c r="AE269" s="93">
        <f t="shared" si="59"/>
        <v>9</v>
      </c>
      <c r="AF269" s="93">
        <f t="shared" si="60"/>
        <v>1</v>
      </c>
      <c r="AG269" s="93">
        <f t="shared" si="61"/>
        <v>1</v>
      </c>
      <c r="AH269" s="93">
        <f t="shared" si="62"/>
        <v>8</v>
      </c>
      <c r="AI269" s="93">
        <f t="shared" si="63"/>
        <v>1</v>
      </c>
      <c r="AJ269" s="93">
        <f t="shared" si="64"/>
        <v>1</v>
      </c>
      <c r="AK269" s="93">
        <f t="shared" si="65"/>
        <v>0</v>
      </c>
      <c r="AL269" s="93">
        <f t="shared" si="66"/>
        <v>0</v>
      </c>
      <c r="AM269" s="93">
        <f t="shared" si="67"/>
        <v>1</v>
      </c>
      <c r="AN269" s="93">
        <f t="shared" si="68"/>
        <v>9</v>
      </c>
      <c r="AO269" s="93">
        <f t="shared" si="69"/>
        <v>1</v>
      </c>
    </row>
    <row r="270" spans="1:41" ht="12.75" customHeight="1" x14ac:dyDescent="0.25">
      <c r="A270" s="89">
        <v>2019</v>
      </c>
      <c r="B270" s="89">
        <v>121884</v>
      </c>
      <c r="C270" s="89" t="s">
        <v>810</v>
      </c>
      <c r="D270" s="89" t="s">
        <v>851</v>
      </c>
      <c r="E270" s="89" t="s">
        <v>1337</v>
      </c>
      <c r="F270" s="89" t="s">
        <v>1338</v>
      </c>
      <c r="G270" s="93">
        <f t="shared" si="35"/>
        <v>8</v>
      </c>
      <c r="H270" s="93">
        <f t="shared" si="36"/>
        <v>1</v>
      </c>
      <c r="I270" s="93">
        <f t="shared" si="37"/>
        <v>1</v>
      </c>
      <c r="J270" s="93">
        <f t="shared" si="38"/>
        <v>1</v>
      </c>
      <c r="K270" s="93">
        <f t="shared" si="39"/>
        <v>1</v>
      </c>
      <c r="L270" s="93">
        <f t="shared" si="40"/>
        <v>0</v>
      </c>
      <c r="M270" s="93">
        <f t="shared" si="41"/>
        <v>0</v>
      </c>
      <c r="N270" s="93">
        <f t="shared" si="42"/>
        <v>1</v>
      </c>
      <c r="O270" s="93">
        <f t="shared" si="43"/>
        <v>1</v>
      </c>
      <c r="P270" s="93">
        <f t="shared" si="44"/>
        <v>1</v>
      </c>
      <c r="Q270" s="93">
        <f t="shared" si="45"/>
        <v>0</v>
      </c>
      <c r="R270" s="93">
        <f t="shared" si="46"/>
        <v>1</v>
      </c>
      <c r="S270" s="93">
        <f t="shared" si="47"/>
        <v>0</v>
      </c>
      <c r="T270" s="93">
        <f t="shared" si="48"/>
        <v>1</v>
      </c>
      <c r="U270" s="93">
        <f t="shared" si="49"/>
        <v>1</v>
      </c>
      <c r="V270" s="93">
        <f t="shared" si="50"/>
        <v>1</v>
      </c>
      <c r="W270" s="93">
        <f t="shared" si="51"/>
        <v>1</v>
      </c>
      <c r="X270" s="93">
        <f t="shared" si="52"/>
        <v>0</v>
      </c>
      <c r="Y270" s="93">
        <f t="shared" si="53"/>
        <v>1</v>
      </c>
      <c r="Z270" s="93">
        <f t="shared" si="54"/>
        <v>1</v>
      </c>
      <c r="AA270" s="93">
        <f t="shared" si="55"/>
        <v>1</v>
      </c>
      <c r="AB270" s="93">
        <f t="shared" si="56"/>
        <v>0</v>
      </c>
      <c r="AC270" s="93">
        <f t="shared" si="57"/>
        <v>1</v>
      </c>
      <c r="AD270" s="93">
        <f t="shared" si="58"/>
        <v>8</v>
      </c>
      <c r="AE270" s="93">
        <f t="shared" si="59"/>
        <v>1</v>
      </c>
      <c r="AF270" s="93">
        <f t="shared" si="60"/>
        <v>0</v>
      </c>
      <c r="AG270" s="93">
        <f t="shared" si="61"/>
        <v>0</v>
      </c>
      <c r="AH270" s="93">
        <f t="shared" si="62"/>
        <v>9</v>
      </c>
      <c r="AI270" s="93">
        <f t="shared" si="63"/>
        <v>1</v>
      </c>
      <c r="AJ270" s="93">
        <f t="shared" si="64"/>
        <v>9</v>
      </c>
      <c r="AK270" s="93">
        <f t="shared" si="65"/>
        <v>1</v>
      </c>
      <c r="AL270" s="93">
        <f t="shared" si="66"/>
        <v>0</v>
      </c>
      <c r="AM270" s="93">
        <f t="shared" si="67"/>
        <v>0</v>
      </c>
      <c r="AN270" s="93">
        <f t="shared" si="68"/>
        <v>1</v>
      </c>
      <c r="AO270" s="93">
        <f t="shared" si="69"/>
        <v>9</v>
      </c>
    </row>
    <row r="271" spans="1:41" ht="12.75" customHeight="1" x14ac:dyDescent="0.25">
      <c r="A271" s="89">
        <v>2019</v>
      </c>
      <c r="B271" s="89">
        <v>121880</v>
      </c>
      <c r="C271" s="89" t="s">
        <v>810</v>
      </c>
      <c r="D271" s="89" t="s">
        <v>814</v>
      </c>
      <c r="E271" s="89" t="s">
        <v>1339</v>
      </c>
      <c r="F271" s="89" t="s">
        <v>1340</v>
      </c>
      <c r="G271" s="93">
        <f t="shared" si="35"/>
        <v>8</v>
      </c>
      <c r="H271" s="93">
        <f t="shared" si="36"/>
        <v>1</v>
      </c>
      <c r="I271" s="93">
        <f t="shared" si="37"/>
        <v>1</v>
      </c>
      <c r="J271" s="93">
        <f t="shared" si="38"/>
        <v>1</v>
      </c>
      <c r="K271" s="93">
        <f t="shared" si="39"/>
        <v>1</v>
      </c>
      <c r="L271" s="93">
        <f t="shared" si="40"/>
        <v>0</v>
      </c>
      <c r="M271" s="93">
        <f t="shared" si="41"/>
        <v>1</v>
      </c>
      <c r="N271" s="93">
        <f t="shared" si="42"/>
        <v>1</v>
      </c>
      <c r="O271" s="93">
        <f t="shared" si="43"/>
        <v>1</v>
      </c>
      <c r="P271" s="93">
        <f t="shared" si="44"/>
        <v>9</v>
      </c>
      <c r="Q271" s="93">
        <f t="shared" si="45"/>
        <v>1</v>
      </c>
      <c r="R271" s="93">
        <f t="shared" si="46"/>
        <v>1</v>
      </c>
      <c r="S271" s="93">
        <f t="shared" si="47"/>
        <v>9</v>
      </c>
      <c r="T271" s="93">
        <f t="shared" si="48"/>
        <v>0</v>
      </c>
      <c r="U271" s="93">
        <f t="shared" si="49"/>
        <v>0</v>
      </c>
      <c r="V271" s="93">
        <f t="shared" si="50"/>
        <v>9</v>
      </c>
      <c r="W271" s="93">
        <f t="shared" si="51"/>
        <v>0</v>
      </c>
      <c r="X271" s="93">
        <f t="shared" si="52"/>
        <v>1</v>
      </c>
      <c r="Y271" s="93">
        <f t="shared" si="53"/>
        <v>0</v>
      </c>
      <c r="Z271" s="93">
        <f t="shared" si="54"/>
        <v>0</v>
      </c>
      <c r="AA271" s="93">
        <f t="shared" si="55"/>
        <v>1</v>
      </c>
      <c r="AB271" s="93">
        <f t="shared" si="56"/>
        <v>0</v>
      </c>
      <c r="AC271" s="93">
        <f t="shared" si="57"/>
        <v>1</v>
      </c>
      <c r="AD271" s="93">
        <f t="shared" si="58"/>
        <v>1</v>
      </c>
      <c r="AE271" s="93">
        <f t="shared" si="59"/>
        <v>0</v>
      </c>
      <c r="AF271" s="93">
        <f t="shared" si="60"/>
        <v>1</v>
      </c>
      <c r="AG271" s="93">
        <f t="shared" si="61"/>
        <v>0</v>
      </c>
      <c r="AH271" s="93">
        <f t="shared" si="62"/>
        <v>0</v>
      </c>
      <c r="AI271" s="93">
        <f t="shared" si="63"/>
        <v>0</v>
      </c>
      <c r="AJ271" s="93">
        <f t="shared" si="64"/>
        <v>1</v>
      </c>
      <c r="AK271" s="93">
        <f t="shared" si="65"/>
        <v>1</v>
      </c>
      <c r="AL271" s="93">
        <f t="shared" si="66"/>
        <v>9</v>
      </c>
      <c r="AM271" s="93">
        <f t="shared" si="67"/>
        <v>0</v>
      </c>
      <c r="AN271" s="93">
        <f t="shared" si="68"/>
        <v>1</v>
      </c>
      <c r="AO271" s="93">
        <f t="shared" si="69"/>
        <v>1</v>
      </c>
    </row>
    <row r="272" spans="1:41" ht="12.75" customHeight="1" x14ac:dyDescent="0.25">
      <c r="A272" s="89">
        <v>2019</v>
      </c>
      <c r="B272" s="89">
        <v>102499</v>
      </c>
      <c r="C272" s="89" t="s">
        <v>810</v>
      </c>
      <c r="D272" s="89" t="s">
        <v>846</v>
      </c>
      <c r="E272" s="89" t="s">
        <v>1341</v>
      </c>
      <c r="F272" s="89" t="s">
        <v>1342</v>
      </c>
      <c r="G272" s="93">
        <f t="shared" si="35"/>
        <v>8</v>
      </c>
      <c r="H272" s="93">
        <f t="shared" si="36"/>
        <v>1</v>
      </c>
      <c r="I272" s="93">
        <f t="shared" si="37"/>
        <v>1</v>
      </c>
      <c r="J272" s="93">
        <f t="shared" si="38"/>
        <v>1</v>
      </c>
      <c r="K272" s="93">
        <f t="shared" si="39"/>
        <v>1</v>
      </c>
      <c r="L272" s="93">
        <f t="shared" si="40"/>
        <v>0</v>
      </c>
      <c r="M272" s="93">
        <f t="shared" si="41"/>
        <v>1</v>
      </c>
      <c r="N272" s="93">
        <f t="shared" si="42"/>
        <v>0</v>
      </c>
      <c r="O272" s="93">
        <f t="shared" si="43"/>
        <v>1</v>
      </c>
      <c r="P272" s="93">
        <f t="shared" si="44"/>
        <v>9</v>
      </c>
      <c r="Q272" s="93">
        <f t="shared" si="45"/>
        <v>0</v>
      </c>
      <c r="R272" s="93">
        <f t="shared" si="46"/>
        <v>0</v>
      </c>
      <c r="S272" s="93">
        <f t="shared" si="47"/>
        <v>1</v>
      </c>
      <c r="T272" s="93">
        <f t="shared" si="48"/>
        <v>9</v>
      </c>
      <c r="U272" s="93">
        <f t="shared" si="49"/>
        <v>1</v>
      </c>
      <c r="V272" s="93">
        <f t="shared" si="50"/>
        <v>1</v>
      </c>
      <c r="W272" s="93">
        <f t="shared" si="51"/>
        <v>1</v>
      </c>
      <c r="X272" s="93">
        <f t="shared" si="52"/>
        <v>1</v>
      </c>
      <c r="Y272" s="93">
        <f t="shared" si="53"/>
        <v>1</v>
      </c>
      <c r="Z272" s="93">
        <f t="shared" si="54"/>
        <v>1</v>
      </c>
      <c r="AA272" s="93">
        <f t="shared" si="55"/>
        <v>1</v>
      </c>
      <c r="AB272" s="93">
        <f t="shared" si="56"/>
        <v>1</v>
      </c>
      <c r="AC272" s="93">
        <f t="shared" si="57"/>
        <v>1</v>
      </c>
      <c r="AD272" s="93">
        <f t="shared" si="58"/>
        <v>9</v>
      </c>
      <c r="AE272" s="93">
        <f t="shared" si="59"/>
        <v>0</v>
      </c>
      <c r="AF272" s="93">
        <f t="shared" si="60"/>
        <v>1</v>
      </c>
      <c r="AG272" s="93">
        <f t="shared" si="61"/>
        <v>1</v>
      </c>
      <c r="AH272" s="93">
        <f t="shared" si="62"/>
        <v>1</v>
      </c>
      <c r="AI272" s="93">
        <f t="shared" si="63"/>
        <v>0</v>
      </c>
      <c r="AJ272" s="93">
        <f t="shared" si="64"/>
        <v>9</v>
      </c>
      <c r="AK272" s="93">
        <f t="shared" si="65"/>
        <v>9</v>
      </c>
      <c r="AL272" s="93">
        <f t="shared" si="66"/>
        <v>0</v>
      </c>
      <c r="AM272" s="93">
        <f t="shared" si="67"/>
        <v>0</v>
      </c>
      <c r="AN272" s="93">
        <f t="shared" si="68"/>
        <v>1</v>
      </c>
      <c r="AO272" s="93">
        <f t="shared" si="69"/>
        <v>8</v>
      </c>
    </row>
    <row r="273" spans="1:41" ht="12.75" customHeight="1" x14ac:dyDescent="0.25">
      <c r="A273" s="89">
        <v>2019</v>
      </c>
      <c r="B273" s="89">
        <v>1117583</v>
      </c>
      <c r="C273" s="89" t="s">
        <v>810</v>
      </c>
      <c r="D273" s="89" t="s">
        <v>811</v>
      </c>
      <c r="E273" s="89" t="s">
        <v>1343</v>
      </c>
      <c r="F273" s="89" t="s">
        <v>1344</v>
      </c>
      <c r="G273" s="93">
        <f t="shared" si="35"/>
        <v>8</v>
      </c>
      <c r="H273" s="93">
        <f t="shared" si="36"/>
        <v>1</v>
      </c>
      <c r="I273" s="93">
        <f t="shared" si="37"/>
        <v>0</v>
      </c>
      <c r="J273" s="93">
        <f t="shared" si="38"/>
        <v>0</v>
      </c>
      <c r="K273" s="93">
        <f t="shared" si="39"/>
        <v>0</v>
      </c>
      <c r="L273" s="93">
        <f t="shared" si="40"/>
        <v>1</v>
      </c>
      <c r="M273" s="93">
        <f t="shared" si="41"/>
        <v>1</v>
      </c>
      <c r="N273" s="93">
        <f t="shared" si="42"/>
        <v>1</v>
      </c>
      <c r="O273" s="93">
        <f t="shared" si="43"/>
        <v>8</v>
      </c>
      <c r="P273" s="93">
        <f t="shared" si="44"/>
        <v>0</v>
      </c>
      <c r="Q273" s="93">
        <f t="shared" si="45"/>
        <v>1</v>
      </c>
      <c r="R273" s="93">
        <f t="shared" si="46"/>
        <v>8</v>
      </c>
      <c r="S273" s="93">
        <f t="shared" si="47"/>
        <v>1</v>
      </c>
      <c r="T273" s="93">
        <f t="shared" si="48"/>
        <v>1</v>
      </c>
      <c r="U273" s="93">
        <f t="shared" si="49"/>
        <v>1</v>
      </c>
      <c r="V273" s="93">
        <f t="shared" si="50"/>
        <v>1</v>
      </c>
      <c r="W273" s="93">
        <f t="shared" si="51"/>
        <v>0</v>
      </c>
      <c r="X273" s="93">
        <f t="shared" si="52"/>
        <v>1</v>
      </c>
      <c r="Y273" s="93">
        <f t="shared" si="53"/>
        <v>1</v>
      </c>
      <c r="Z273" s="93">
        <f t="shared" si="54"/>
        <v>0</v>
      </c>
      <c r="AA273" s="93">
        <f t="shared" si="55"/>
        <v>0</v>
      </c>
      <c r="AB273" s="93">
        <f t="shared" si="56"/>
        <v>1</v>
      </c>
      <c r="AC273" s="93">
        <f t="shared" si="57"/>
        <v>8</v>
      </c>
      <c r="AD273" s="93">
        <f t="shared" si="58"/>
        <v>9</v>
      </c>
      <c r="AE273" s="93">
        <f t="shared" si="59"/>
        <v>1</v>
      </c>
      <c r="AF273" s="93">
        <f t="shared" si="60"/>
        <v>0</v>
      </c>
      <c r="AG273" s="93">
        <f t="shared" si="61"/>
        <v>1</v>
      </c>
      <c r="AH273" s="93">
        <f t="shared" si="62"/>
        <v>1</v>
      </c>
      <c r="AI273" s="93">
        <f t="shared" si="63"/>
        <v>1</v>
      </c>
      <c r="AJ273" s="93">
        <f t="shared" si="64"/>
        <v>0</v>
      </c>
      <c r="AK273" s="93">
        <f t="shared" si="65"/>
        <v>1</v>
      </c>
      <c r="AL273" s="93">
        <f t="shared" si="66"/>
        <v>1</v>
      </c>
      <c r="AM273" s="93">
        <f t="shared" si="67"/>
        <v>9</v>
      </c>
      <c r="AN273" s="93">
        <f t="shared" si="68"/>
        <v>0</v>
      </c>
      <c r="AO273" s="93">
        <f t="shared" si="69"/>
        <v>1</v>
      </c>
    </row>
    <row r="274" spans="1:41" ht="12.75" customHeight="1" x14ac:dyDescent="0.25">
      <c r="A274" s="89">
        <v>2019</v>
      </c>
      <c r="B274" s="89">
        <v>1117583</v>
      </c>
      <c r="C274" s="89" t="s">
        <v>810</v>
      </c>
      <c r="D274" s="89" t="s">
        <v>811</v>
      </c>
      <c r="E274" s="89" t="s">
        <v>1345</v>
      </c>
      <c r="F274" s="89" t="s">
        <v>1346</v>
      </c>
      <c r="G274" s="93">
        <f t="shared" si="35"/>
        <v>8</v>
      </c>
      <c r="H274" s="93">
        <f t="shared" si="36"/>
        <v>1</v>
      </c>
      <c r="I274" s="93">
        <f t="shared" si="37"/>
        <v>0</v>
      </c>
      <c r="J274" s="93">
        <f t="shared" si="38"/>
        <v>0</v>
      </c>
      <c r="K274" s="93">
        <f t="shared" si="39"/>
        <v>0</v>
      </c>
      <c r="L274" s="93">
        <f t="shared" si="40"/>
        <v>1</v>
      </c>
      <c r="M274" s="93">
        <f t="shared" si="41"/>
        <v>0</v>
      </c>
      <c r="N274" s="93">
        <f t="shared" si="42"/>
        <v>0</v>
      </c>
      <c r="O274" s="93">
        <f t="shared" si="43"/>
        <v>8</v>
      </c>
      <c r="P274" s="93">
        <f t="shared" si="44"/>
        <v>1</v>
      </c>
      <c r="Q274" s="93">
        <f t="shared" si="45"/>
        <v>1</v>
      </c>
      <c r="R274" s="93">
        <f t="shared" si="46"/>
        <v>8</v>
      </c>
      <c r="S274" s="93">
        <f t="shared" si="47"/>
        <v>1</v>
      </c>
      <c r="T274" s="93">
        <f t="shared" si="48"/>
        <v>1</v>
      </c>
      <c r="U274" s="93">
        <f t="shared" si="49"/>
        <v>1</v>
      </c>
      <c r="V274" s="93">
        <f t="shared" si="50"/>
        <v>0</v>
      </c>
      <c r="W274" s="93">
        <f t="shared" si="51"/>
        <v>0</v>
      </c>
      <c r="X274" s="93">
        <f t="shared" si="52"/>
        <v>1</v>
      </c>
      <c r="Y274" s="93">
        <f t="shared" si="53"/>
        <v>1</v>
      </c>
      <c r="Z274" s="93">
        <f t="shared" si="54"/>
        <v>0</v>
      </c>
      <c r="AA274" s="93">
        <f t="shared" si="55"/>
        <v>1</v>
      </c>
      <c r="AB274" s="93">
        <f t="shared" si="56"/>
        <v>1</v>
      </c>
      <c r="AC274" s="93">
        <f t="shared" si="57"/>
        <v>8</v>
      </c>
      <c r="AD274" s="93">
        <f t="shared" si="58"/>
        <v>9</v>
      </c>
      <c r="AE274" s="93">
        <f t="shared" si="59"/>
        <v>1</v>
      </c>
      <c r="AF274" s="93">
        <f t="shared" si="60"/>
        <v>1</v>
      </c>
      <c r="AG274" s="93">
        <f t="shared" si="61"/>
        <v>1</v>
      </c>
      <c r="AH274" s="93">
        <f t="shared" si="62"/>
        <v>0</v>
      </c>
      <c r="AI274" s="93">
        <f t="shared" si="63"/>
        <v>1</v>
      </c>
      <c r="AJ274" s="93">
        <f t="shared" si="64"/>
        <v>0</v>
      </c>
      <c r="AK274" s="93">
        <f t="shared" si="65"/>
        <v>1</v>
      </c>
      <c r="AL274" s="93">
        <f t="shared" si="66"/>
        <v>1</v>
      </c>
      <c r="AM274" s="93">
        <f t="shared" si="67"/>
        <v>9</v>
      </c>
      <c r="AN274" s="93">
        <f t="shared" si="68"/>
        <v>1</v>
      </c>
      <c r="AO274" s="93">
        <f t="shared" si="69"/>
        <v>1</v>
      </c>
    </row>
    <row r="275" spans="1:41" ht="12.75" customHeight="1" x14ac:dyDescent="0.25">
      <c r="A275" s="89">
        <v>2019</v>
      </c>
      <c r="B275" s="89">
        <v>1181819</v>
      </c>
      <c r="C275" s="89" t="s">
        <v>810</v>
      </c>
      <c r="D275" s="89" t="s">
        <v>829</v>
      </c>
      <c r="E275" s="89" t="s">
        <v>1347</v>
      </c>
      <c r="F275" s="89" t="s">
        <v>1348</v>
      </c>
      <c r="G275" s="93">
        <f t="shared" si="35"/>
        <v>8</v>
      </c>
      <c r="H275" s="93">
        <f t="shared" si="36"/>
        <v>0</v>
      </c>
      <c r="I275" s="93">
        <f t="shared" si="37"/>
        <v>1</v>
      </c>
      <c r="J275" s="93">
        <f t="shared" si="38"/>
        <v>1</v>
      </c>
      <c r="K275" s="93">
        <f t="shared" si="39"/>
        <v>1</v>
      </c>
      <c r="L275" s="93">
        <f t="shared" si="40"/>
        <v>1</v>
      </c>
      <c r="M275" s="93">
        <f t="shared" si="41"/>
        <v>1</v>
      </c>
      <c r="N275" s="93">
        <f t="shared" si="42"/>
        <v>0</v>
      </c>
      <c r="O275" s="93">
        <f t="shared" si="43"/>
        <v>1</v>
      </c>
      <c r="P275" s="93">
        <f t="shared" si="44"/>
        <v>1</v>
      </c>
      <c r="Q275" s="93">
        <f t="shared" si="45"/>
        <v>1</v>
      </c>
      <c r="R275" s="93">
        <f t="shared" si="46"/>
        <v>0</v>
      </c>
      <c r="S275" s="93">
        <f t="shared" si="47"/>
        <v>1</v>
      </c>
      <c r="T275" s="93">
        <f t="shared" si="48"/>
        <v>1</v>
      </c>
      <c r="U275" s="93">
        <f t="shared" si="49"/>
        <v>0</v>
      </c>
      <c r="V275" s="93">
        <f t="shared" si="50"/>
        <v>1</v>
      </c>
      <c r="W275" s="93">
        <f t="shared" si="51"/>
        <v>0</v>
      </c>
      <c r="X275" s="93">
        <f t="shared" si="52"/>
        <v>1</v>
      </c>
      <c r="Y275" s="93">
        <f t="shared" si="53"/>
        <v>1</v>
      </c>
      <c r="Z275" s="93">
        <f t="shared" si="54"/>
        <v>1</v>
      </c>
      <c r="AA275" s="93">
        <f t="shared" si="55"/>
        <v>1</v>
      </c>
      <c r="AB275" s="93">
        <f t="shared" si="56"/>
        <v>1</v>
      </c>
      <c r="AC275" s="93">
        <f t="shared" si="57"/>
        <v>1</v>
      </c>
      <c r="AD275" s="93">
        <f t="shared" si="58"/>
        <v>1</v>
      </c>
      <c r="AE275" s="93">
        <f t="shared" si="59"/>
        <v>0</v>
      </c>
      <c r="AF275" s="93">
        <f t="shared" si="60"/>
        <v>0</v>
      </c>
      <c r="AG275" s="93">
        <f t="shared" si="61"/>
        <v>1</v>
      </c>
      <c r="AH275" s="93">
        <f t="shared" si="62"/>
        <v>1</v>
      </c>
      <c r="AI275" s="93">
        <f t="shared" si="63"/>
        <v>1</v>
      </c>
      <c r="AJ275" s="93">
        <f t="shared" si="64"/>
        <v>0</v>
      </c>
      <c r="AK275" s="93">
        <f t="shared" si="65"/>
        <v>0</v>
      </c>
      <c r="AL275" s="93">
        <f t="shared" si="66"/>
        <v>9</v>
      </c>
      <c r="AM275" s="93">
        <f t="shared" si="67"/>
        <v>0</v>
      </c>
      <c r="AN275" s="93">
        <f t="shared" si="68"/>
        <v>9</v>
      </c>
      <c r="AO275" s="93">
        <f t="shared" si="69"/>
        <v>1</v>
      </c>
    </row>
    <row r="276" spans="1:41" ht="12.75" customHeight="1" x14ac:dyDescent="0.25">
      <c r="A276" s="89">
        <v>2019</v>
      </c>
      <c r="B276" s="89">
        <v>121884</v>
      </c>
      <c r="C276" s="89" t="s">
        <v>810</v>
      </c>
      <c r="D276" s="89" t="s">
        <v>851</v>
      </c>
      <c r="E276" s="89" t="s">
        <v>1005</v>
      </c>
      <c r="F276" s="89" t="s">
        <v>1349</v>
      </c>
      <c r="G276" s="93">
        <f t="shared" si="35"/>
        <v>8</v>
      </c>
      <c r="H276" s="93">
        <f t="shared" si="36"/>
        <v>1</v>
      </c>
      <c r="I276" s="93">
        <f t="shared" si="37"/>
        <v>1</v>
      </c>
      <c r="J276" s="93">
        <f t="shared" si="38"/>
        <v>1</v>
      </c>
      <c r="K276" s="93">
        <f t="shared" si="39"/>
        <v>0</v>
      </c>
      <c r="L276" s="93">
        <f t="shared" si="40"/>
        <v>1</v>
      </c>
      <c r="M276" s="93">
        <f t="shared" si="41"/>
        <v>0</v>
      </c>
      <c r="N276" s="93">
        <f t="shared" si="42"/>
        <v>1</v>
      </c>
      <c r="O276" s="93">
        <f t="shared" si="43"/>
        <v>0</v>
      </c>
      <c r="P276" s="93">
        <f t="shared" si="44"/>
        <v>0</v>
      </c>
      <c r="Q276" s="93">
        <f t="shared" si="45"/>
        <v>1</v>
      </c>
      <c r="R276" s="93">
        <f t="shared" si="46"/>
        <v>0</v>
      </c>
      <c r="S276" s="93">
        <f t="shared" si="47"/>
        <v>1</v>
      </c>
      <c r="T276" s="93">
        <f t="shared" si="48"/>
        <v>1</v>
      </c>
      <c r="U276" s="93">
        <f t="shared" si="49"/>
        <v>1</v>
      </c>
      <c r="V276" s="93">
        <f t="shared" si="50"/>
        <v>1</v>
      </c>
      <c r="W276" s="93">
        <f t="shared" si="51"/>
        <v>1</v>
      </c>
      <c r="X276" s="93">
        <f t="shared" si="52"/>
        <v>1</v>
      </c>
      <c r="Y276" s="93">
        <f t="shared" si="53"/>
        <v>1</v>
      </c>
      <c r="Z276" s="93">
        <f t="shared" si="54"/>
        <v>1</v>
      </c>
      <c r="AA276" s="93">
        <f t="shared" si="55"/>
        <v>1</v>
      </c>
      <c r="AB276" s="93">
        <f t="shared" si="56"/>
        <v>1</v>
      </c>
      <c r="AC276" s="93">
        <f t="shared" si="57"/>
        <v>1</v>
      </c>
      <c r="AD276" s="93">
        <f t="shared" si="58"/>
        <v>8</v>
      </c>
      <c r="AE276" s="93">
        <f t="shared" si="59"/>
        <v>1</v>
      </c>
      <c r="AF276" s="93">
        <f t="shared" si="60"/>
        <v>0</v>
      </c>
      <c r="AG276" s="93">
        <f t="shared" si="61"/>
        <v>0</v>
      </c>
      <c r="AH276" s="93">
        <f t="shared" si="62"/>
        <v>9</v>
      </c>
      <c r="AI276" s="93">
        <f t="shared" si="63"/>
        <v>1</v>
      </c>
      <c r="AJ276" s="93">
        <f t="shared" si="64"/>
        <v>9</v>
      </c>
      <c r="AK276" s="93">
        <f t="shared" si="65"/>
        <v>1</v>
      </c>
      <c r="AL276" s="93">
        <f t="shared" si="66"/>
        <v>0</v>
      </c>
      <c r="AM276" s="93">
        <f t="shared" si="67"/>
        <v>0</v>
      </c>
      <c r="AN276" s="93">
        <f t="shared" si="68"/>
        <v>0</v>
      </c>
      <c r="AO276" s="93">
        <f t="shared" si="69"/>
        <v>9</v>
      </c>
    </row>
    <row r="277" spans="1:41" ht="12.75" customHeight="1" x14ac:dyDescent="0.25">
      <c r="A277" s="89">
        <v>2019</v>
      </c>
      <c r="B277" s="89">
        <v>1181819</v>
      </c>
      <c r="C277" s="89" t="s">
        <v>810</v>
      </c>
      <c r="D277" s="89" t="s">
        <v>829</v>
      </c>
      <c r="E277" s="89" t="s">
        <v>1350</v>
      </c>
      <c r="F277" s="89" t="s">
        <v>1351</v>
      </c>
      <c r="G277" s="93">
        <f t="shared" si="35"/>
        <v>8</v>
      </c>
      <c r="H277" s="93">
        <f t="shared" si="36"/>
        <v>1</v>
      </c>
      <c r="I277" s="93">
        <f t="shared" si="37"/>
        <v>1</v>
      </c>
      <c r="J277" s="93">
        <f t="shared" si="38"/>
        <v>0</v>
      </c>
      <c r="K277" s="93">
        <f t="shared" si="39"/>
        <v>0</v>
      </c>
      <c r="L277" s="93">
        <f t="shared" si="40"/>
        <v>1</v>
      </c>
      <c r="M277" s="93">
        <f t="shared" si="41"/>
        <v>1</v>
      </c>
      <c r="N277" s="93">
        <f t="shared" si="42"/>
        <v>0</v>
      </c>
      <c r="O277" s="93">
        <f t="shared" si="43"/>
        <v>0</v>
      </c>
      <c r="P277" s="93">
        <f t="shared" si="44"/>
        <v>0</v>
      </c>
      <c r="Q277" s="93">
        <f t="shared" si="45"/>
        <v>1</v>
      </c>
      <c r="R277" s="93">
        <f t="shared" si="46"/>
        <v>0</v>
      </c>
      <c r="S277" s="93">
        <f t="shared" si="47"/>
        <v>1</v>
      </c>
      <c r="T277" s="93">
        <f t="shared" si="48"/>
        <v>1</v>
      </c>
      <c r="U277" s="93">
        <f t="shared" si="49"/>
        <v>0</v>
      </c>
      <c r="V277" s="93">
        <f t="shared" si="50"/>
        <v>1</v>
      </c>
      <c r="W277" s="93">
        <f t="shared" si="51"/>
        <v>0</v>
      </c>
      <c r="X277" s="93">
        <f t="shared" si="52"/>
        <v>1</v>
      </c>
      <c r="Y277" s="93">
        <f t="shared" si="53"/>
        <v>1</v>
      </c>
      <c r="Z277" s="93">
        <f t="shared" si="54"/>
        <v>1</v>
      </c>
      <c r="AA277" s="93">
        <f t="shared" si="55"/>
        <v>1</v>
      </c>
      <c r="AB277" s="93">
        <f t="shared" si="56"/>
        <v>1</v>
      </c>
      <c r="AC277" s="93">
        <f t="shared" si="57"/>
        <v>1</v>
      </c>
      <c r="AD277" s="93">
        <f t="shared" si="58"/>
        <v>0</v>
      </c>
      <c r="AE277" s="93">
        <f t="shared" si="59"/>
        <v>1</v>
      </c>
      <c r="AF277" s="93">
        <f t="shared" si="60"/>
        <v>0</v>
      </c>
      <c r="AG277" s="93">
        <f t="shared" si="61"/>
        <v>1</v>
      </c>
      <c r="AH277" s="93">
        <f t="shared" si="62"/>
        <v>1</v>
      </c>
      <c r="AI277" s="93">
        <f t="shared" si="63"/>
        <v>1</v>
      </c>
      <c r="AJ277" s="93">
        <f t="shared" si="64"/>
        <v>1</v>
      </c>
      <c r="AK277" s="93">
        <f t="shared" si="65"/>
        <v>1</v>
      </c>
      <c r="AL277" s="93">
        <f t="shared" si="66"/>
        <v>9</v>
      </c>
      <c r="AM277" s="93">
        <f t="shared" si="67"/>
        <v>0</v>
      </c>
      <c r="AN277" s="93">
        <f t="shared" si="68"/>
        <v>9</v>
      </c>
      <c r="AO277" s="93">
        <f t="shared" si="69"/>
        <v>1</v>
      </c>
    </row>
    <row r="278" spans="1:41" ht="12.75" customHeight="1" x14ac:dyDescent="0.25">
      <c r="A278" s="89">
        <v>2019</v>
      </c>
      <c r="B278" s="89">
        <v>121880</v>
      </c>
      <c r="C278" s="89" t="s">
        <v>810</v>
      </c>
      <c r="D278" s="89" t="s">
        <v>814</v>
      </c>
      <c r="E278" s="89" t="s">
        <v>1352</v>
      </c>
      <c r="F278" s="89" t="s">
        <v>1353</v>
      </c>
      <c r="G278" s="93">
        <f t="shared" si="35"/>
        <v>8</v>
      </c>
      <c r="H278" s="93">
        <f t="shared" si="36"/>
        <v>1</v>
      </c>
      <c r="I278" s="93">
        <f t="shared" si="37"/>
        <v>1</v>
      </c>
      <c r="J278" s="93">
        <f t="shared" si="38"/>
        <v>1</v>
      </c>
      <c r="K278" s="93">
        <f t="shared" si="39"/>
        <v>1</v>
      </c>
      <c r="L278" s="93">
        <f t="shared" si="40"/>
        <v>0</v>
      </c>
      <c r="M278" s="93">
        <f t="shared" si="41"/>
        <v>0</v>
      </c>
      <c r="N278" s="93">
        <f t="shared" si="42"/>
        <v>1</v>
      </c>
      <c r="O278" s="93">
        <f t="shared" si="43"/>
        <v>1</v>
      </c>
      <c r="P278" s="93">
        <f t="shared" si="44"/>
        <v>9</v>
      </c>
      <c r="Q278" s="93">
        <f t="shared" si="45"/>
        <v>0</v>
      </c>
      <c r="R278" s="93">
        <f t="shared" si="46"/>
        <v>1</v>
      </c>
      <c r="S278" s="93">
        <f t="shared" si="47"/>
        <v>9</v>
      </c>
      <c r="T278" s="93">
        <f t="shared" si="48"/>
        <v>1</v>
      </c>
      <c r="U278" s="93">
        <f t="shared" si="49"/>
        <v>1</v>
      </c>
      <c r="V278" s="93">
        <f t="shared" si="50"/>
        <v>9</v>
      </c>
      <c r="W278" s="93">
        <f t="shared" si="51"/>
        <v>1</v>
      </c>
      <c r="X278" s="93">
        <f t="shared" si="52"/>
        <v>1</v>
      </c>
      <c r="Y278" s="93">
        <f t="shared" si="53"/>
        <v>0</v>
      </c>
      <c r="Z278" s="93">
        <f t="shared" si="54"/>
        <v>1</v>
      </c>
      <c r="AA278" s="93">
        <f t="shared" si="55"/>
        <v>1</v>
      </c>
      <c r="AB278" s="93">
        <f t="shared" si="56"/>
        <v>0</v>
      </c>
      <c r="AC278" s="93">
        <f t="shared" si="57"/>
        <v>1</v>
      </c>
      <c r="AD278" s="93">
        <f t="shared" si="58"/>
        <v>0</v>
      </c>
      <c r="AE278" s="93">
        <f t="shared" si="59"/>
        <v>0</v>
      </c>
      <c r="AF278" s="93">
        <f t="shared" si="60"/>
        <v>1</v>
      </c>
      <c r="AG278" s="93">
        <f t="shared" si="61"/>
        <v>1</v>
      </c>
      <c r="AH278" s="93">
        <f t="shared" si="62"/>
        <v>0</v>
      </c>
      <c r="AI278" s="93">
        <f t="shared" si="63"/>
        <v>1</v>
      </c>
      <c r="AJ278" s="93">
        <f t="shared" si="64"/>
        <v>0</v>
      </c>
      <c r="AK278" s="93">
        <f t="shared" si="65"/>
        <v>0</v>
      </c>
      <c r="AL278" s="93">
        <f t="shared" si="66"/>
        <v>9</v>
      </c>
      <c r="AM278" s="93">
        <f t="shared" si="67"/>
        <v>1</v>
      </c>
      <c r="AN278" s="93">
        <f t="shared" si="68"/>
        <v>1</v>
      </c>
      <c r="AO278" s="93">
        <f t="shared" si="69"/>
        <v>0</v>
      </c>
    </row>
    <row r="279" spans="1:41" ht="12.75" customHeight="1" x14ac:dyDescent="0.25">
      <c r="A279" s="89">
        <v>2019</v>
      </c>
      <c r="B279" s="89">
        <v>1181819</v>
      </c>
      <c r="C279" s="89" t="s">
        <v>810</v>
      </c>
      <c r="D279" s="89" t="s">
        <v>829</v>
      </c>
      <c r="E279" s="89" t="s">
        <v>1354</v>
      </c>
      <c r="F279" s="89" t="s">
        <v>1355</v>
      </c>
      <c r="G279" s="93">
        <f t="shared" si="35"/>
        <v>8</v>
      </c>
      <c r="H279" s="93">
        <f t="shared" si="36"/>
        <v>1</v>
      </c>
      <c r="I279" s="93">
        <f t="shared" si="37"/>
        <v>1</v>
      </c>
      <c r="J279" s="93">
        <f t="shared" si="38"/>
        <v>0</v>
      </c>
      <c r="K279" s="93">
        <f t="shared" si="39"/>
        <v>0</v>
      </c>
      <c r="L279" s="93">
        <f t="shared" si="40"/>
        <v>0</v>
      </c>
      <c r="M279" s="93">
        <f t="shared" si="41"/>
        <v>1</v>
      </c>
      <c r="N279" s="93">
        <f t="shared" si="42"/>
        <v>1</v>
      </c>
      <c r="O279" s="93">
        <f t="shared" si="43"/>
        <v>1</v>
      </c>
      <c r="P279" s="93">
        <f t="shared" si="44"/>
        <v>1</v>
      </c>
      <c r="Q279" s="93">
        <f t="shared" si="45"/>
        <v>1</v>
      </c>
      <c r="R279" s="93">
        <f t="shared" si="46"/>
        <v>0</v>
      </c>
      <c r="S279" s="93">
        <f t="shared" si="47"/>
        <v>1</v>
      </c>
      <c r="T279" s="93">
        <f t="shared" si="48"/>
        <v>1</v>
      </c>
      <c r="U279" s="93">
        <f t="shared" si="49"/>
        <v>0</v>
      </c>
      <c r="V279" s="93">
        <f t="shared" si="50"/>
        <v>0</v>
      </c>
      <c r="W279" s="93">
        <f t="shared" si="51"/>
        <v>1</v>
      </c>
      <c r="X279" s="93">
        <f t="shared" si="52"/>
        <v>1</v>
      </c>
      <c r="Y279" s="93">
        <f t="shared" si="53"/>
        <v>0</v>
      </c>
      <c r="Z279" s="93">
        <f t="shared" si="54"/>
        <v>1</v>
      </c>
      <c r="AA279" s="93">
        <f t="shared" si="55"/>
        <v>1</v>
      </c>
      <c r="AB279" s="93">
        <f t="shared" si="56"/>
        <v>1</v>
      </c>
      <c r="AC279" s="93">
        <f t="shared" si="57"/>
        <v>0</v>
      </c>
      <c r="AD279" s="93">
        <f t="shared" si="58"/>
        <v>1</v>
      </c>
      <c r="AE279" s="93">
        <f t="shared" si="59"/>
        <v>0</v>
      </c>
      <c r="AF279" s="93">
        <f t="shared" si="60"/>
        <v>1</v>
      </c>
      <c r="AG279" s="93">
        <f t="shared" si="61"/>
        <v>1</v>
      </c>
      <c r="AH279" s="93">
        <f t="shared" si="62"/>
        <v>0</v>
      </c>
      <c r="AI279" s="93">
        <f t="shared" si="63"/>
        <v>1</v>
      </c>
      <c r="AJ279" s="93">
        <f t="shared" si="64"/>
        <v>0</v>
      </c>
      <c r="AK279" s="93">
        <f t="shared" si="65"/>
        <v>1</v>
      </c>
      <c r="AL279" s="93">
        <f t="shared" si="66"/>
        <v>9</v>
      </c>
      <c r="AM279" s="93">
        <f t="shared" si="67"/>
        <v>0</v>
      </c>
      <c r="AN279" s="93">
        <f t="shared" si="68"/>
        <v>9</v>
      </c>
      <c r="AO279" s="93">
        <f t="shared" si="69"/>
        <v>1</v>
      </c>
    </row>
    <row r="280" spans="1:41" ht="12.75" customHeight="1" x14ac:dyDescent="0.25">
      <c r="A280" s="89">
        <v>2019</v>
      </c>
      <c r="B280" s="89">
        <v>123569</v>
      </c>
      <c r="C280" s="89" t="s">
        <v>810</v>
      </c>
      <c r="D280" s="89" t="s">
        <v>824</v>
      </c>
      <c r="E280" s="89" t="s">
        <v>1356</v>
      </c>
      <c r="F280" s="89" t="s">
        <v>1357</v>
      </c>
      <c r="G280" s="93">
        <f t="shared" si="35"/>
        <v>8</v>
      </c>
      <c r="H280" s="93">
        <f t="shared" si="36"/>
        <v>1</v>
      </c>
      <c r="I280" s="93">
        <f t="shared" si="37"/>
        <v>1</v>
      </c>
      <c r="J280" s="93">
        <f t="shared" si="38"/>
        <v>1</v>
      </c>
      <c r="K280" s="93">
        <f t="shared" si="39"/>
        <v>0</v>
      </c>
      <c r="L280" s="93">
        <f t="shared" si="40"/>
        <v>1</v>
      </c>
      <c r="M280" s="93">
        <f t="shared" si="41"/>
        <v>1</v>
      </c>
      <c r="N280" s="93">
        <f t="shared" si="42"/>
        <v>1</v>
      </c>
      <c r="O280" s="93">
        <f t="shared" si="43"/>
        <v>8</v>
      </c>
      <c r="P280" s="93">
        <f t="shared" si="44"/>
        <v>1</v>
      </c>
      <c r="Q280" s="93">
        <f t="shared" si="45"/>
        <v>1</v>
      </c>
      <c r="R280" s="93">
        <f t="shared" si="46"/>
        <v>0</v>
      </c>
      <c r="S280" s="93">
        <f t="shared" si="47"/>
        <v>0</v>
      </c>
      <c r="T280" s="93">
        <f t="shared" si="48"/>
        <v>1</v>
      </c>
      <c r="U280" s="93">
        <f t="shared" si="49"/>
        <v>1</v>
      </c>
      <c r="V280" s="93">
        <f t="shared" si="50"/>
        <v>0</v>
      </c>
      <c r="W280" s="93">
        <f t="shared" si="51"/>
        <v>9</v>
      </c>
      <c r="X280" s="93">
        <f t="shared" si="52"/>
        <v>0</v>
      </c>
      <c r="Y280" s="93">
        <f t="shared" si="53"/>
        <v>1</v>
      </c>
      <c r="Z280" s="93">
        <f t="shared" si="54"/>
        <v>1</v>
      </c>
      <c r="AA280" s="93">
        <f t="shared" si="55"/>
        <v>8</v>
      </c>
      <c r="AB280" s="93">
        <f t="shared" si="56"/>
        <v>9</v>
      </c>
      <c r="AC280" s="93">
        <f t="shared" si="57"/>
        <v>0</v>
      </c>
      <c r="AD280" s="93">
        <f t="shared" si="58"/>
        <v>1</v>
      </c>
      <c r="AE280" s="93">
        <f t="shared" si="59"/>
        <v>9</v>
      </c>
      <c r="AF280" s="93">
        <f t="shared" si="60"/>
        <v>1</v>
      </c>
      <c r="AG280" s="93">
        <f t="shared" si="61"/>
        <v>1</v>
      </c>
      <c r="AH280" s="93">
        <f t="shared" si="62"/>
        <v>8</v>
      </c>
      <c r="AI280" s="93">
        <f t="shared" si="63"/>
        <v>1</v>
      </c>
      <c r="AJ280" s="93">
        <f t="shared" si="64"/>
        <v>0</v>
      </c>
      <c r="AK280" s="93">
        <f t="shared" si="65"/>
        <v>1</v>
      </c>
      <c r="AL280" s="93">
        <f t="shared" si="66"/>
        <v>0</v>
      </c>
      <c r="AM280" s="93">
        <f t="shared" si="67"/>
        <v>1</v>
      </c>
      <c r="AN280" s="93">
        <f t="shared" si="68"/>
        <v>9</v>
      </c>
      <c r="AO280" s="93">
        <f t="shared" si="69"/>
        <v>0</v>
      </c>
    </row>
    <row r="281" spans="1:41" ht="12.75" customHeight="1" x14ac:dyDescent="0.25">
      <c r="A281" s="89">
        <v>2019</v>
      </c>
      <c r="B281" s="89">
        <v>1319229</v>
      </c>
      <c r="C281" s="89" t="s">
        <v>810</v>
      </c>
      <c r="D281" s="89" t="s">
        <v>824</v>
      </c>
      <c r="E281" s="89" t="s">
        <v>1358</v>
      </c>
      <c r="F281" s="89" t="s">
        <v>1359</v>
      </c>
      <c r="G281" s="93">
        <f t="shared" si="35"/>
        <v>8</v>
      </c>
      <c r="H281" s="93">
        <f t="shared" si="36"/>
        <v>1</v>
      </c>
      <c r="I281" s="93">
        <f t="shared" si="37"/>
        <v>1</v>
      </c>
      <c r="J281" s="93">
        <f t="shared" si="38"/>
        <v>0</v>
      </c>
      <c r="K281" s="93">
        <f t="shared" si="39"/>
        <v>0</v>
      </c>
      <c r="L281" s="93">
        <f t="shared" si="40"/>
        <v>0</v>
      </c>
      <c r="M281" s="93">
        <f t="shared" si="41"/>
        <v>1</v>
      </c>
      <c r="N281" s="93">
        <f t="shared" si="42"/>
        <v>0</v>
      </c>
      <c r="O281" s="93">
        <f t="shared" si="43"/>
        <v>8</v>
      </c>
      <c r="P281" s="93">
        <f t="shared" si="44"/>
        <v>1</v>
      </c>
      <c r="Q281" s="93">
        <f t="shared" si="45"/>
        <v>1</v>
      </c>
      <c r="R281" s="93">
        <f t="shared" si="46"/>
        <v>1</v>
      </c>
      <c r="S281" s="93">
        <f t="shared" si="47"/>
        <v>0</v>
      </c>
      <c r="T281" s="93">
        <f t="shared" si="48"/>
        <v>0</v>
      </c>
      <c r="U281" s="93">
        <f t="shared" si="49"/>
        <v>1</v>
      </c>
      <c r="V281" s="93">
        <f t="shared" si="50"/>
        <v>1</v>
      </c>
      <c r="W281" s="93">
        <f t="shared" si="51"/>
        <v>9</v>
      </c>
      <c r="X281" s="93">
        <f t="shared" si="52"/>
        <v>1</v>
      </c>
      <c r="Y281" s="93">
        <f t="shared" si="53"/>
        <v>1</v>
      </c>
      <c r="Z281" s="93">
        <f t="shared" si="54"/>
        <v>1</v>
      </c>
      <c r="AA281" s="93">
        <f t="shared" si="55"/>
        <v>8</v>
      </c>
      <c r="AB281" s="93">
        <f t="shared" si="56"/>
        <v>9</v>
      </c>
      <c r="AC281" s="93">
        <f t="shared" si="57"/>
        <v>1</v>
      </c>
      <c r="AD281" s="93">
        <f t="shared" si="58"/>
        <v>1</v>
      </c>
      <c r="AE281" s="93">
        <f t="shared" si="59"/>
        <v>9</v>
      </c>
      <c r="AF281" s="93">
        <f t="shared" si="60"/>
        <v>1</v>
      </c>
      <c r="AG281" s="93">
        <f t="shared" si="61"/>
        <v>0</v>
      </c>
      <c r="AH281" s="93">
        <f t="shared" si="62"/>
        <v>8</v>
      </c>
      <c r="AI281" s="93">
        <f t="shared" si="63"/>
        <v>1</v>
      </c>
      <c r="AJ281" s="93">
        <f t="shared" si="64"/>
        <v>0</v>
      </c>
      <c r="AK281" s="93">
        <f t="shared" si="65"/>
        <v>1</v>
      </c>
      <c r="AL281" s="93">
        <f t="shared" si="66"/>
        <v>1</v>
      </c>
      <c r="AM281" s="93">
        <f t="shared" si="67"/>
        <v>0</v>
      </c>
      <c r="AN281" s="93">
        <f t="shared" si="68"/>
        <v>9</v>
      </c>
      <c r="AO281" s="93">
        <f t="shared" si="69"/>
        <v>1</v>
      </c>
    </row>
    <row r="282" spans="1:41" ht="12.75" customHeight="1" x14ac:dyDescent="0.25">
      <c r="A282" s="89">
        <v>2019</v>
      </c>
      <c r="B282" s="89">
        <v>102499</v>
      </c>
      <c r="C282" s="89" t="s">
        <v>810</v>
      </c>
      <c r="D282" s="89" t="s">
        <v>846</v>
      </c>
      <c r="E282" s="89" t="s">
        <v>1360</v>
      </c>
      <c r="F282" s="89" t="s">
        <v>1361</v>
      </c>
      <c r="G282" s="93">
        <f t="shared" si="35"/>
        <v>8</v>
      </c>
      <c r="H282" s="93">
        <f t="shared" si="36"/>
        <v>0</v>
      </c>
      <c r="I282" s="93">
        <f t="shared" si="37"/>
        <v>1</v>
      </c>
      <c r="J282" s="93">
        <f t="shared" si="38"/>
        <v>1</v>
      </c>
      <c r="K282" s="93">
        <f t="shared" si="39"/>
        <v>0</v>
      </c>
      <c r="L282" s="93">
        <f t="shared" si="40"/>
        <v>1</v>
      </c>
      <c r="M282" s="93">
        <f t="shared" si="41"/>
        <v>1</v>
      </c>
      <c r="N282" s="93">
        <f t="shared" si="42"/>
        <v>1</v>
      </c>
      <c r="O282" s="93">
        <f t="shared" si="43"/>
        <v>1</v>
      </c>
      <c r="P282" s="93">
        <f t="shared" si="44"/>
        <v>9</v>
      </c>
      <c r="Q282" s="93">
        <f t="shared" si="45"/>
        <v>1</v>
      </c>
      <c r="R282" s="93">
        <f t="shared" si="46"/>
        <v>1</v>
      </c>
      <c r="S282" s="93">
        <f t="shared" si="47"/>
        <v>0</v>
      </c>
      <c r="T282" s="93">
        <f t="shared" si="48"/>
        <v>9</v>
      </c>
      <c r="U282" s="93">
        <f t="shared" si="49"/>
        <v>1</v>
      </c>
      <c r="V282" s="93">
        <f t="shared" si="50"/>
        <v>0</v>
      </c>
      <c r="W282" s="93">
        <f t="shared" si="51"/>
        <v>1</v>
      </c>
      <c r="X282" s="93">
        <f t="shared" si="52"/>
        <v>1</v>
      </c>
      <c r="Y282" s="93">
        <f t="shared" si="53"/>
        <v>1</v>
      </c>
      <c r="Z282" s="93">
        <f t="shared" si="54"/>
        <v>1</v>
      </c>
      <c r="AA282" s="93">
        <f t="shared" si="55"/>
        <v>1</v>
      </c>
      <c r="AB282" s="93">
        <f t="shared" si="56"/>
        <v>1</v>
      </c>
      <c r="AC282" s="93">
        <f t="shared" si="57"/>
        <v>1</v>
      </c>
      <c r="AD282" s="93">
        <f t="shared" si="58"/>
        <v>9</v>
      </c>
      <c r="AE282" s="93">
        <f t="shared" si="59"/>
        <v>0</v>
      </c>
      <c r="AF282" s="93">
        <f t="shared" si="60"/>
        <v>0</v>
      </c>
      <c r="AG282" s="93">
        <f t="shared" si="61"/>
        <v>1</v>
      </c>
      <c r="AH282" s="93">
        <f t="shared" si="62"/>
        <v>1</v>
      </c>
      <c r="AI282" s="93">
        <f t="shared" si="63"/>
        <v>1</v>
      </c>
      <c r="AJ282" s="93">
        <f t="shared" si="64"/>
        <v>9</v>
      </c>
      <c r="AK282" s="93">
        <f t="shared" si="65"/>
        <v>9</v>
      </c>
      <c r="AL282" s="93">
        <f t="shared" si="66"/>
        <v>1</v>
      </c>
      <c r="AM282" s="93">
        <f t="shared" si="67"/>
        <v>1</v>
      </c>
      <c r="AN282" s="93">
        <f t="shared" si="68"/>
        <v>1</v>
      </c>
      <c r="AO282" s="93">
        <f t="shared" si="69"/>
        <v>8</v>
      </c>
    </row>
    <row r="283" spans="1:41" ht="12.75" customHeight="1" x14ac:dyDescent="0.25">
      <c r="A283" s="89">
        <v>2019</v>
      </c>
      <c r="B283" s="89">
        <v>121880</v>
      </c>
      <c r="C283" s="89" t="s">
        <v>810</v>
      </c>
      <c r="D283" s="89" t="s">
        <v>814</v>
      </c>
      <c r="E283" s="89" t="s">
        <v>1362</v>
      </c>
      <c r="F283" s="89" t="s">
        <v>1363</v>
      </c>
      <c r="G283" s="93">
        <f t="shared" si="35"/>
        <v>8</v>
      </c>
      <c r="H283" s="93">
        <f t="shared" si="36"/>
        <v>1</v>
      </c>
      <c r="I283" s="93">
        <f t="shared" si="37"/>
        <v>0</v>
      </c>
      <c r="J283" s="93">
        <f t="shared" si="38"/>
        <v>0</v>
      </c>
      <c r="K283" s="93">
        <f t="shared" si="39"/>
        <v>0</v>
      </c>
      <c r="L283" s="93">
        <f t="shared" si="40"/>
        <v>1</v>
      </c>
      <c r="M283" s="93">
        <f t="shared" si="41"/>
        <v>0</v>
      </c>
      <c r="N283" s="93">
        <f t="shared" si="42"/>
        <v>1</v>
      </c>
      <c r="O283" s="93">
        <f t="shared" si="43"/>
        <v>0</v>
      </c>
      <c r="P283" s="93">
        <f t="shared" si="44"/>
        <v>9</v>
      </c>
      <c r="Q283" s="93">
        <f t="shared" si="45"/>
        <v>1</v>
      </c>
      <c r="R283" s="93">
        <f t="shared" si="46"/>
        <v>1</v>
      </c>
      <c r="S283" s="93">
        <f t="shared" si="47"/>
        <v>9</v>
      </c>
      <c r="T283" s="93">
        <f t="shared" si="48"/>
        <v>0</v>
      </c>
      <c r="U283" s="93">
        <f t="shared" si="49"/>
        <v>0</v>
      </c>
      <c r="V283" s="93">
        <f t="shared" si="50"/>
        <v>9</v>
      </c>
      <c r="W283" s="93">
        <f t="shared" si="51"/>
        <v>1</v>
      </c>
      <c r="X283" s="93">
        <f t="shared" si="52"/>
        <v>1</v>
      </c>
      <c r="Y283" s="93">
        <f t="shared" si="53"/>
        <v>1</v>
      </c>
      <c r="Z283" s="93">
        <f t="shared" si="54"/>
        <v>0</v>
      </c>
      <c r="AA283" s="93">
        <f t="shared" si="55"/>
        <v>0</v>
      </c>
      <c r="AB283" s="93">
        <f t="shared" si="56"/>
        <v>0</v>
      </c>
      <c r="AC283" s="93">
        <f t="shared" si="57"/>
        <v>1</v>
      </c>
      <c r="AD283" s="93">
        <f t="shared" si="58"/>
        <v>1</v>
      </c>
      <c r="AE283" s="93">
        <f t="shared" si="59"/>
        <v>0</v>
      </c>
      <c r="AF283" s="93">
        <f t="shared" si="60"/>
        <v>0</v>
      </c>
      <c r="AG283" s="93">
        <f t="shared" si="61"/>
        <v>1</v>
      </c>
      <c r="AH283" s="93">
        <f t="shared" si="62"/>
        <v>1</v>
      </c>
      <c r="AI283" s="93">
        <f t="shared" si="63"/>
        <v>1</v>
      </c>
      <c r="AJ283" s="93">
        <f t="shared" si="64"/>
        <v>1</v>
      </c>
      <c r="AK283" s="93">
        <f t="shared" si="65"/>
        <v>1</v>
      </c>
      <c r="AL283" s="93">
        <f t="shared" si="66"/>
        <v>9</v>
      </c>
      <c r="AM283" s="93">
        <f t="shared" si="67"/>
        <v>1</v>
      </c>
      <c r="AN283" s="93">
        <f t="shared" si="68"/>
        <v>1</v>
      </c>
      <c r="AO283" s="93">
        <f t="shared" si="69"/>
        <v>1</v>
      </c>
    </row>
    <row r="284" spans="1:41" ht="12.75" customHeight="1" x14ac:dyDescent="0.25">
      <c r="A284" s="89">
        <v>2019</v>
      </c>
      <c r="B284" s="89">
        <v>1181819</v>
      </c>
      <c r="C284" s="89" t="s">
        <v>810</v>
      </c>
      <c r="D284" s="89" t="s">
        <v>829</v>
      </c>
      <c r="E284" s="89" t="s">
        <v>1364</v>
      </c>
      <c r="F284" s="89" t="s">
        <v>1365</v>
      </c>
      <c r="G284" s="93">
        <f t="shared" si="35"/>
        <v>8</v>
      </c>
      <c r="H284" s="93">
        <f t="shared" si="36"/>
        <v>1</v>
      </c>
      <c r="I284" s="93">
        <f t="shared" si="37"/>
        <v>1</v>
      </c>
      <c r="J284" s="93">
        <f t="shared" si="38"/>
        <v>1</v>
      </c>
      <c r="K284" s="93">
        <f t="shared" si="39"/>
        <v>1</v>
      </c>
      <c r="L284" s="93">
        <f t="shared" si="40"/>
        <v>1</v>
      </c>
      <c r="M284" s="93">
        <f t="shared" si="41"/>
        <v>1</v>
      </c>
      <c r="N284" s="93">
        <f t="shared" si="42"/>
        <v>1</v>
      </c>
      <c r="O284" s="93">
        <f t="shared" si="43"/>
        <v>0</v>
      </c>
      <c r="P284" s="93">
        <f t="shared" si="44"/>
        <v>0</v>
      </c>
      <c r="Q284" s="93">
        <f t="shared" si="45"/>
        <v>0</v>
      </c>
      <c r="R284" s="93">
        <f t="shared" si="46"/>
        <v>0</v>
      </c>
      <c r="S284" s="93">
        <f t="shared" si="47"/>
        <v>1</v>
      </c>
      <c r="T284" s="93">
        <f t="shared" si="48"/>
        <v>1</v>
      </c>
      <c r="U284" s="93">
        <f t="shared" si="49"/>
        <v>0</v>
      </c>
      <c r="V284" s="93">
        <f t="shared" si="50"/>
        <v>0</v>
      </c>
      <c r="W284" s="93">
        <f t="shared" si="51"/>
        <v>0</v>
      </c>
      <c r="X284" s="93">
        <f t="shared" si="52"/>
        <v>1</v>
      </c>
      <c r="Y284" s="93">
        <f t="shared" si="53"/>
        <v>1</v>
      </c>
      <c r="Z284" s="93">
        <f t="shared" si="54"/>
        <v>1</v>
      </c>
      <c r="AA284" s="93">
        <f t="shared" si="55"/>
        <v>1</v>
      </c>
      <c r="AB284" s="93">
        <f t="shared" si="56"/>
        <v>1</v>
      </c>
      <c r="AC284" s="93">
        <f t="shared" si="57"/>
        <v>1</v>
      </c>
      <c r="AD284" s="93">
        <f t="shared" si="58"/>
        <v>1</v>
      </c>
      <c r="AE284" s="93">
        <f t="shared" si="59"/>
        <v>1</v>
      </c>
      <c r="AF284" s="93">
        <f t="shared" si="60"/>
        <v>1</v>
      </c>
      <c r="AG284" s="93">
        <f t="shared" si="61"/>
        <v>1</v>
      </c>
      <c r="AH284" s="93">
        <f t="shared" si="62"/>
        <v>0</v>
      </c>
      <c r="AI284" s="93">
        <f t="shared" si="63"/>
        <v>1</v>
      </c>
      <c r="AJ284" s="93">
        <f t="shared" si="64"/>
        <v>0</v>
      </c>
      <c r="AK284" s="93">
        <f t="shared" si="65"/>
        <v>1</v>
      </c>
      <c r="AL284" s="93">
        <f t="shared" si="66"/>
        <v>9</v>
      </c>
      <c r="AM284" s="93">
        <f t="shared" si="67"/>
        <v>1</v>
      </c>
      <c r="AN284" s="93">
        <f t="shared" si="68"/>
        <v>9</v>
      </c>
      <c r="AO284" s="93">
        <f t="shared" si="69"/>
        <v>0</v>
      </c>
    </row>
    <row r="285" spans="1:41" ht="12.75" customHeight="1" x14ac:dyDescent="0.25">
      <c r="A285" s="89">
        <v>2019</v>
      </c>
      <c r="B285" s="89">
        <v>121880</v>
      </c>
      <c r="C285" s="89" t="s">
        <v>810</v>
      </c>
      <c r="D285" s="89" t="s">
        <v>814</v>
      </c>
      <c r="E285" s="89" t="s">
        <v>1366</v>
      </c>
      <c r="F285" s="89" t="s">
        <v>1367</v>
      </c>
      <c r="G285" s="93">
        <f t="shared" si="35"/>
        <v>8</v>
      </c>
      <c r="H285" s="93">
        <f t="shared" si="36"/>
        <v>0</v>
      </c>
      <c r="I285" s="93">
        <f t="shared" si="37"/>
        <v>0</v>
      </c>
      <c r="J285" s="93">
        <f t="shared" si="38"/>
        <v>1</v>
      </c>
      <c r="K285" s="93">
        <f t="shared" si="39"/>
        <v>1</v>
      </c>
      <c r="L285" s="93">
        <f t="shared" si="40"/>
        <v>1</v>
      </c>
      <c r="M285" s="93">
        <f t="shared" si="41"/>
        <v>1</v>
      </c>
      <c r="N285" s="93">
        <f t="shared" si="42"/>
        <v>1</v>
      </c>
      <c r="O285" s="93">
        <f t="shared" si="43"/>
        <v>1</v>
      </c>
      <c r="P285" s="93">
        <f t="shared" si="44"/>
        <v>9</v>
      </c>
      <c r="Q285" s="93">
        <f t="shared" si="45"/>
        <v>1</v>
      </c>
      <c r="R285" s="93">
        <f t="shared" si="46"/>
        <v>1</v>
      </c>
      <c r="S285" s="93">
        <f t="shared" si="47"/>
        <v>9</v>
      </c>
      <c r="T285" s="93">
        <f t="shared" si="48"/>
        <v>0</v>
      </c>
      <c r="U285" s="93">
        <f t="shared" si="49"/>
        <v>0</v>
      </c>
      <c r="V285" s="93">
        <f t="shared" si="50"/>
        <v>9</v>
      </c>
      <c r="W285" s="93">
        <f t="shared" si="51"/>
        <v>1</v>
      </c>
      <c r="X285" s="93">
        <f t="shared" si="52"/>
        <v>1</v>
      </c>
      <c r="Y285" s="93">
        <f t="shared" si="53"/>
        <v>0</v>
      </c>
      <c r="Z285" s="93">
        <f t="shared" si="54"/>
        <v>1</v>
      </c>
      <c r="AA285" s="93">
        <f t="shared" si="55"/>
        <v>1</v>
      </c>
      <c r="AB285" s="93">
        <f t="shared" si="56"/>
        <v>0</v>
      </c>
      <c r="AC285" s="93">
        <f t="shared" si="57"/>
        <v>1</v>
      </c>
      <c r="AD285" s="93">
        <f t="shared" si="58"/>
        <v>0</v>
      </c>
      <c r="AE285" s="93">
        <f t="shared" si="59"/>
        <v>1</v>
      </c>
      <c r="AF285" s="93">
        <f t="shared" si="60"/>
        <v>0</v>
      </c>
      <c r="AG285" s="93">
        <f t="shared" si="61"/>
        <v>1</v>
      </c>
      <c r="AH285" s="93">
        <f t="shared" si="62"/>
        <v>0</v>
      </c>
      <c r="AI285" s="93">
        <f t="shared" si="63"/>
        <v>1</v>
      </c>
      <c r="AJ285" s="93">
        <f t="shared" si="64"/>
        <v>1</v>
      </c>
      <c r="AK285" s="93">
        <f t="shared" si="65"/>
        <v>1</v>
      </c>
      <c r="AL285" s="93">
        <f t="shared" si="66"/>
        <v>9</v>
      </c>
      <c r="AM285" s="93">
        <f t="shared" si="67"/>
        <v>1</v>
      </c>
      <c r="AN285" s="93">
        <f t="shared" si="68"/>
        <v>1</v>
      </c>
      <c r="AO285" s="93">
        <f t="shared" si="69"/>
        <v>1</v>
      </c>
    </row>
    <row r="286" spans="1:41" ht="12.75" customHeight="1" x14ac:dyDescent="0.25">
      <c r="A286" s="89">
        <v>2019</v>
      </c>
      <c r="B286" s="89">
        <v>88399</v>
      </c>
      <c r="C286" s="89" t="s">
        <v>810</v>
      </c>
      <c r="D286" s="89" t="s">
        <v>820</v>
      </c>
      <c r="E286" s="89" t="s">
        <v>1368</v>
      </c>
      <c r="F286" s="89" t="s">
        <v>1369</v>
      </c>
      <c r="G286" s="93">
        <f t="shared" si="35"/>
        <v>8</v>
      </c>
      <c r="H286" s="93">
        <f t="shared" si="36"/>
        <v>1</v>
      </c>
      <c r="I286" s="93">
        <f t="shared" si="37"/>
        <v>1</v>
      </c>
      <c r="J286" s="93">
        <f t="shared" si="38"/>
        <v>1</v>
      </c>
      <c r="K286" s="93">
        <f t="shared" si="39"/>
        <v>1</v>
      </c>
      <c r="L286" s="93">
        <f t="shared" si="40"/>
        <v>0</v>
      </c>
      <c r="M286" s="93">
        <f t="shared" si="41"/>
        <v>1</v>
      </c>
      <c r="N286" s="93">
        <f t="shared" si="42"/>
        <v>1</v>
      </c>
      <c r="O286" s="93">
        <f t="shared" si="43"/>
        <v>8</v>
      </c>
      <c r="P286" s="93">
        <f t="shared" si="44"/>
        <v>0</v>
      </c>
      <c r="Q286" s="93">
        <f t="shared" si="45"/>
        <v>9</v>
      </c>
      <c r="R286" s="93">
        <f t="shared" si="46"/>
        <v>0</v>
      </c>
      <c r="S286" s="93">
        <f t="shared" si="47"/>
        <v>1</v>
      </c>
      <c r="T286" s="93">
        <f t="shared" si="48"/>
        <v>1</v>
      </c>
      <c r="U286" s="93">
        <f t="shared" si="49"/>
        <v>1</v>
      </c>
      <c r="V286" s="93">
        <f t="shared" si="50"/>
        <v>9</v>
      </c>
      <c r="W286" s="93">
        <f t="shared" si="51"/>
        <v>1</v>
      </c>
      <c r="X286" s="93">
        <f t="shared" si="52"/>
        <v>1</v>
      </c>
      <c r="Y286" s="93">
        <f t="shared" si="53"/>
        <v>1</v>
      </c>
      <c r="Z286" s="93">
        <f t="shared" si="54"/>
        <v>1</v>
      </c>
      <c r="AA286" s="93">
        <f t="shared" si="55"/>
        <v>1</v>
      </c>
      <c r="AB286" s="93">
        <f t="shared" si="56"/>
        <v>8</v>
      </c>
      <c r="AC286" s="93">
        <f t="shared" si="57"/>
        <v>0</v>
      </c>
      <c r="AD286" s="93">
        <f t="shared" si="58"/>
        <v>1</v>
      </c>
      <c r="AE286" s="93">
        <f t="shared" si="59"/>
        <v>8</v>
      </c>
      <c r="AF286" s="93">
        <f t="shared" si="60"/>
        <v>1</v>
      </c>
      <c r="AG286" s="93">
        <f t="shared" si="61"/>
        <v>0</v>
      </c>
      <c r="AH286" s="93">
        <f t="shared" si="62"/>
        <v>8</v>
      </c>
      <c r="AI286" s="93">
        <f t="shared" si="63"/>
        <v>0</v>
      </c>
      <c r="AJ286" s="93">
        <f t="shared" si="64"/>
        <v>1</v>
      </c>
      <c r="AK286" s="93">
        <f t="shared" si="65"/>
        <v>9</v>
      </c>
      <c r="AL286" s="93">
        <f t="shared" si="66"/>
        <v>0</v>
      </c>
      <c r="AM286" s="93">
        <f t="shared" si="67"/>
        <v>8</v>
      </c>
      <c r="AN286" s="93">
        <f t="shared" si="68"/>
        <v>1</v>
      </c>
      <c r="AO286" s="93">
        <f t="shared" si="69"/>
        <v>1</v>
      </c>
    </row>
    <row r="287" spans="1:41" ht="12.75" customHeight="1" x14ac:dyDescent="0.25">
      <c r="A287" s="89">
        <v>2019</v>
      </c>
      <c r="B287" s="89">
        <v>88399</v>
      </c>
      <c r="C287" s="89" t="s">
        <v>810</v>
      </c>
      <c r="D287" s="89" t="s">
        <v>820</v>
      </c>
      <c r="E287" s="89" t="s">
        <v>1356</v>
      </c>
      <c r="F287" s="89" t="s">
        <v>1370</v>
      </c>
      <c r="G287" s="93">
        <f t="shared" si="35"/>
        <v>8</v>
      </c>
      <c r="H287" s="93">
        <f t="shared" si="36"/>
        <v>1</v>
      </c>
      <c r="I287" s="93">
        <f t="shared" si="37"/>
        <v>1</v>
      </c>
      <c r="J287" s="93">
        <f t="shared" si="38"/>
        <v>1</v>
      </c>
      <c r="K287" s="93">
        <f t="shared" si="39"/>
        <v>0</v>
      </c>
      <c r="L287" s="93">
        <f t="shared" si="40"/>
        <v>1</v>
      </c>
      <c r="M287" s="93">
        <f t="shared" si="41"/>
        <v>1</v>
      </c>
      <c r="N287" s="93">
        <f t="shared" si="42"/>
        <v>1</v>
      </c>
      <c r="O287" s="93">
        <f t="shared" si="43"/>
        <v>8</v>
      </c>
      <c r="P287" s="93">
        <f t="shared" si="44"/>
        <v>0</v>
      </c>
      <c r="Q287" s="93">
        <f t="shared" si="45"/>
        <v>9</v>
      </c>
      <c r="R287" s="93">
        <f t="shared" si="46"/>
        <v>1</v>
      </c>
      <c r="S287" s="93">
        <f t="shared" si="47"/>
        <v>1</v>
      </c>
      <c r="T287" s="93">
        <f t="shared" si="48"/>
        <v>1</v>
      </c>
      <c r="U287" s="93">
        <f t="shared" si="49"/>
        <v>1</v>
      </c>
      <c r="V287" s="93">
        <f t="shared" si="50"/>
        <v>9</v>
      </c>
      <c r="W287" s="93">
        <f t="shared" si="51"/>
        <v>1</v>
      </c>
      <c r="X287" s="93">
        <f t="shared" si="52"/>
        <v>1</v>
      </c>
      <c r="Y287" s="93">
        <f t="shared" si="53"/>
        <v>1</v>
      </c>
      <c r="Z287" s="93">
        <f t="shared" si="54"/>
        <v>0</v>
      </c>
      <c r="AA287" s="93">
        <f t="shared" si="55"/>
        <v>1</v>
      </c>
      <c r="AB287" s="93">
        <f t="shared" si="56"/>
        <v>8</v>
      </c>
      <c r="AC287" s="93">
        <f t="shared" si="57"/>
        <v>0</v>
      </c>
      <c r="AD287" s="93">
        <f t="shared" si="58"/>
        <v>1</v>
      </c>
      <c r="AE287" s="93">
        <f t="shared" si="59"/>
        <v>8</v>
      </c>
      <c r="AF287" s="93">
        <f t="shared" si="60"/>
        <v>1</v>
      </c>
      <c r="AG287" s="93">
        <f t="shared" si="61"/>
        <v>0</v>
      </c>
      <c r="AH287" s="93">
        <f t="shared" si="62"/>
        <v>8</v>
      </c>
      <c r="AI287" s="93">
        <f t="shared" si="63"/>
        <v>0</v>
      </c>
      <c r="AJ287" s="93">
        <f t="shared" si="64"/>
        <v>0</v>
      </c>
      <c r="AK287" s="93">
        <f t="shared" si="65"/>
        <v>9</v>
      </c>
      <c r="AL287" s="93">
        <f t="shared" si="66"/>
        <v>1</v>
      </c>
      <c r="AM287" s="93">
        <f t="shared" si="67"/>
        <v>8</v>
      </c>
      <c r="AN287" s="93">
        <f t="shared" si="68"/>
        <v>1</v>
      </c>
      <c r="AO287" s="93">
        <f t="shared" si="69"/>
        <v>1</v>
      </c>
    </row>
    <row r="288" spans="1:41" ht="12.75" customHeight="1" x14ac:dyDescent="0.25">
      <c r="A288" s="89">
        <v>2019</v>
      </c>
      <c r="B288" s="89">
        <v>1103831</v>
      </c>
      <c r="C288" s="89" t="s">
        <v>810</v>
      </c>
      <c r="D288" s="89" t="s">
        <v>811</v>
      </c>
      <c r="E288" s="89" t="s">
        <v>1371</v>
      </c>
      <c r="F288" s="89" t="s">
        <v>1372</v>
      </c>
      <c r="G288" s="93">
        <f t="shared" si="35"/>
        <v>8</v>
      </c>
      <c r="H288" s="93">
        <f t="shared" si="36"/>
        <v>1</v>
      </c>
      <c r="I288" s="93">
        <f t="shared" si="37"/>
        <v>0</v>
      </c>
      <c r="J288" s="93">
        <f t="shared" si="38"/>
        <v>1</v>
      </c>
      <c r="K288" s="93">
        <f t="shared" si="39"/>
        <v>0</v>
      </c>
      <c r="L288" s="93">
        <f t="shared" si="40"/>
        <v>0</v>
      </c>
      <c r="M288" s="93">
        <f t="shared" si="41"/>
        <v>1</v>
      </c>
      <c r="N288" s="93">
        <f t="shared" si="42"/>
        <v>1</v>
      </c>
      <c r="O288" s="93">
        <f t="shared" si="43"/>
        <v>8</v>
      </c>
      <c r="P288" s="93">
        <f t="shared" si="44"/>
        <v>0</v>
      </c>
      <c r="Q288" s="93">
        <f t="shared" si="45"/>
        <v>1</v>
      </c>
      <c r="R288" s="93">
        <f t="shared" si="46"/>
        <v>8</v>
      </c>
      <c r="S288" s="93">
        <f t="shared" si="47"/>
        <v>0</v>
      </c>
      <c r="T288" s="93">
        <f t="shared" si="48"/>
        <v>1</v>
      </c>
      <c r="U288" s="93">
        <f t="shared" si="49"/>
        <v>0</v>
      </c>
      <c r="V288" s="93">
        <f t="shared" si="50"/>
        <v>0</v>
      </c>
      <c r="W288" s="93">
        <f t="shared" si="51"/>
        <v>1</v>
      </c>
      <c r="X288" s="93">
        <f t="shared" si="52"/>
        <v>1</v>
      </c>
      <c r="Y288" s="93">
        <f t="shared" si="53"/>
        <v>1</v>
      </c>
      <c r="Z288" s="93">
        <f t="shared" si="54"/>
        <v>0</v>
      </c>
      <c r="AA288" s="93">
        <f t="shared" si="55"/>
        <v>1</v>
      </c>
      <c r="AB288" s="93">
        <f t="shared" si="56"/>
        <v>1</v>
      </c>
      <c r="AC288" s="93">
        <f t="shared" si="57"/>
        <v>8</v>
      </c>
      <c r="AD288" s="93">
        <f t="shared" si="58"/>
        <v>9</v>
      </c>
      <c r="AE288" s="93">
        <f t="shared" si="59"/>
        <v>1</v>
      </c>
      <c r="AF288" s="93">
        <f t="shared" si="60"/>
        <v>1</v>
      </c>
      <c r="AG288" s="93">
        <f t="shared" si="61"/>
        <v>1</v>
      </c>
      <c r="AH288" s="93">
        <f t="shared" si="62"/>
        <v>1</v>
      </c>
      <c r="AI288" s="93">
        <f t="shared" si="63"/>
        <v>1</v>
      </c>
      <c r="AJ288" s="93">
        <f t="shared" si="64"/>
        <v>0</v>
      </c>
      <c r="AK288" s="93">
        <f t="shared" si="65"/>
        <v>1</v>
      </c>
      <c r="AL288" s="93">
        <f t="shared" si="66"/>
        <v>1</v>
      </c>
      <c r="AM288" s="93">
        <f t="shared" si="67"/>
        <v>9</v>
      </c>
      <c r="AN288" s="93">
        <f t="shared" si="68"/>
        <v>1</v>
      </c>
      <c r="AO288" s="93">
        <f t="shared" si="69"/>
        <v>1</v>
      </c>
    </row>
    <row r="289" spans="1:41" ht="12.75" customHeight="1" x14ac:dyDescent="0.25">
      <c r="A289" s="89">
        <v>2019</v>
      </c>
      <c r="B289" s="89">
        <v>121880</v>
      </c>
      <c r="C289" s="89" t="s">
        <v>810</v>
      </c>
      <c r="D289" s="89" t="s">
        <v>814</v>
      </c>
      <c r="E289" s="89" t="s">
        <v>1373</v>
      </c>
      <c r="F289" s="89" t="s">
        <v>1374</v>
      </c>
      <c r="G289" s="93">
        <f t="shared" si="35"/>
        <v>8</v>
      </c>
      <c r="H289" s="93">
        <f t="shared" si="36"/>
        <v>1</v>
      </c>
      <c r="I289" s="93">
        <f t="shared" si="37"/>
        <v>1</v>
      </c>
      <c r="J289" s="93">
        <f t="shared" si="38"/>
        <v>1</v>
      </c>
      <c r="K289" s="93">
        <f t="shared" si="39"/>
        <v>0</v>
      </c>
      <c r="L289" s="93">
        <f t="shared" si="40"/>
        <v>0</v>
      </c>
      <c r="M289" s="93">
        <f t="shared" si="41"/>
        <v>0</v>
      </c>
      <c r="N289" s="93">
        <f t="shared" si="42"/>
        <v>1</v>
      </c>
      <c r="O289" s="93">
        <f t="shared" si="43"/>
        <v>0</v>
      </c>
      <c r="P289" s="93">
        <f t="shared" si="44"/>
        <v>9</v>
      </c>
      <c r="Q289" s="93">
        <f t="shared" si="45"/>
        <v>1</v>
      </c>
      <c r="R289" s="93">
        <f t="shared" si="46"/>
        <v>1</v>
      </c>
      <c r="S289" s="93">
        <f t="shared" si="47"/>
        <v>9</v>
      </c>
      <c r="T289" s="93">
        <f t="shared" si="48"/>
        <v>1</v>
      </c>
      <c r="U289" s="93">
        <f t="shared" si="49"/>
        <v>1</v>
      </c>
      <c r="V289" s="93">
        <f t="shared" si="50"/>
        <v>9</v>
      </c>
      <c r="W289" s="93">
        <f t="shared" si="51"/>
        <v>1</v>
      </c>
      <c r="X289" s="93">
        <f t="shared" si="52"/>
        <v>1</v>
      </c>
      <c r="Y289" s="93">
        <f t="shared" si="53"/>
        <v>1</v>
      </c>
      <c r="Z289" s="93">
        <f t="shared" si="54"/>
        <v>0</v>
      </c>
      <c r="AA289" s="93">
        <f t="shared" si="55"/>
        <v>1</v>
      </c>
      <c r="AB289" s="93">
        <f t="shared" si="56"/>
        <v>1</v>
      </c>
      <c r="AC289" s="93">
        <f t="shared" si="57"/>
        <v>1</v>
      </c>
      <c r="AD289" s="93">
        <f t="shared" si="58"/>
        <v>0</v>
      </c>
      <c r="AE289" s="93">
        <f t="shared" si="59"/>
        <v>0</v>
      </c>
      <c r="AF289" s="93">
        <f t="shared" si="60"/>
        <v>1</v>
      </c>
      <c r="AG289" s="93">
        <f t="shared" si="61"/>
        <v>1</v>
      </c>
      <c r="AH289" s="93">
        <f t="shared" si="62"/>
        <v>1</v>
      </c>
      <c r="AI289" s="93">
        <f t="shared" si="63"/>
        <v>0</v>
      </c>
      <c r="AJ289" s="93">
        <f t="shared" si="64"/>
        <v>1</v>
      </c>
      <c r="AK289" s="93">
        <f t="shared" si="65"/>
        <v>1</v>
      </c>
      <c r="AL289" s="93">
        <f t="shared" si="66"/>
        <v>9</v>
      </c>
      <c r="AM289" s="93">
        <f t="shared" si="67"/>
        <v>0</v>
      </c>
      <c r="AN289" s="93">
        <f t="shared" si="68"/>
        <v>1</v>
      </c>
      <c r="AO289" s="93">
        <f t="shared" si="69"/>
        <v>0</v>
      </c>
    </row>
    <row r="290" spans="1:41" ht="12.75" customHeight="1" x14ac:dyDescent="0.25">
      <c r="A290" s="89">
        <v>2019</v>
      </c>
      <c r="B290" s="89">
        <v>1103831</v>
      </c>
      <c r="C290" s="89" t="s">
        <v>810</v>
      </c>
      <c r="D290" s="89" t="s">
        <v>811</v>
      </c>
      <c r="E290" s="89" t="s">
        <v>1375</v>
      </c>
      <c r="F290" s="89" t="s">
        <v>1376</v>
      </c>
      <c r="G290" s="93">
        <f t="shared" si="35"/>
        <v>8</v>
      </c>
      <c r="H290" s="93">
        <f t="shared" si="36"/>
        <v>0</v>
      </c>
      <c r="I290" s="93">
        <f t="shared" si="37"/>
        <v>0</v>
      </c>
      <c r="J290" s="93">
        <f t="shared" si="38"/>
        <v>0</v>
      </c>
      <c r="K290" s="93">
        <f t="shared" si="39"/>
        <v>0</v>
      </c>
      <c r="L290" s="93">
        <f t="shared" si="40"/>
        <v>0</v>
      </c>
      <c r="M290" s="93">
        <f t="shared" si="41"/>
        <v>0</v>
      </c>
      <c r="N290" s="93">
        <f t="shared" si="42"/>
        <v>1</v>
      </c>
      <c r="O290" s="93">
        <f t="shared" si="43"/>
        <v>8</v>
      </c>
      <c r="P290" s="93">
        <f t="shared" si="44"/>
        <v>0</v>
      </c>
      <c r="Q290" s="93">
        <f t="shared" si="45"/>
        <v>1</v>
      </c>
      <c r="R290" s="93">
        <f t="shared" si="46"/>
        <v>8</v>
      </c>
      <c r="S290" s="93">
        <f t="shared" si="47"/>
        <v>1</v>
      </c>
      <c r="T290" s="93">
        <f t="shared" si="48"/>
        <v>1</v>
      </c>
      <c r="U290" s="93">
        <f t="shared" si="49"/>
        <v>0</v>
      </c>
      <c r="V290" s="93">
        <f t="shared" si="50"/>
        <v>1</v>
      </c>
      <c r="W290" s="93">
        <f t="shared" si="51"/>
        <v>1</v>
      </c>
      <c r="X290" s="93">
        <f t="shared" si="52"/>
        <v>1</v>
      </c>
      <c r="Y290" s="93">
        <f t="shared" si="53"/>
        <v>1</v>
      </c>
      <c r="Z290" s="93">
        <f t="shared" si="54"/>
        <v>0</v>
      </c>
      <c r="AA290" s="93">
        <f t="shared" si="55"/>
        <v>1</v>
      </c>
      <c r="AB290" s="93">
        <f t="shared" si="56"/>
        <v>1</v>
      </c>
      <c r="AC290" s="93">
        <f t="shared" si="57"/>
        <v>8</v>
      </c>
      <c r="AD290" s="93">
        <f t="shared" si="58"/>
        <v>9</v>
      </c>
      <c r="AE290" s="93">
        <f t="shared" si="59"/>
        <v>1</v>
      </c>
      <c r="AF290" s="93">
        <f t="shared" si="60"/>
        <v>1</v>
      </c>
      <c r="AG290" s="93">
        <f t="shared" si="61"/>
        <v>1</v>
      </c>
      <c r="AH290" s="93">
        <f t="shared" si="62"/>
        <v>1</v>
      </c>
      <c r="AI290" s="93">
        <f t="shared" si="63"/>
        <v>1</v>
      </c>
      <c r="AJ290" s="93">
        <f t="shared" si="64"/>
        <v>0</v>
      </c>
      <c r="AK290" s="93">
        <f t="shared" si="65"/>
        <v>1</v>
      </c>
      <c r="AL290" s="93">
        <f t="shared" si="66"/>
        <v>1</v>
      </c>
      <c r="AM290" s="93">
        <f t="shared" si="67"/>
        <v>9</v>
      </c>
      <c r="AN290" s="93">
        <f t="shared" si="68"/>
        <v>1</v>
      </c>
      <c r="AO290" s="93">
        <f t="shared" si="69"/>
        <v>1</v>
      </c>
    </row>
    <row r="291" spans="1:41" ht="12.75" customHeight="1" x14ac:dyDescent="0.25">
      <c r="A291" s="89">
        <v>2019</v>
      </c>
      <c r="B291" s="89">
        <v>121884</v>
      </c>
      <c r="C291" s="89" t="s">
        <v>810</v>
      </c>
      <c r="D291" s="89" t="s">
        <v>851</v>
      </c>
      <c r="E291" s="89" t="s">
        <v>1377</v>
      </c>
      <c r="F291" s="89" t="s">
        <v>1378</v>
      </c>
      <c r="G291" s="93">
        <f t="shared" si="35"/>
        <v>8</v>
      </c>
      <c r="H291" s="93">
        <f t="shared" si="36"/>
        <v>1</v>
      </c>
      <c r="I291" s="93">
        <f t="shared" si="37"/>
        <v>0</v>
      </c>
      <c r="J291" s="93">
        <f t="shared" si="38"/>
        <v>0</v>
      </c>
      <c r="K291" s="93">
        <f t="shared" si="39"/>
        <v>0</v>
      </c>
      <c r="L291" s="93">
        <f t="shared" si="40"/>
        <v>1</v>
      </c>
      <c r="M291" s="93">
        <f t="shared" si="41"/>
        <v>1</v>
      </c>
      <c r="N291" s="93">
        <f t="shared" si="42"/>
        <v>1</v>
      </c>
      <c r="O291" s="93">
        <f t="shared" si="43"/>
        <v>1</v>
      </c>
      <c r="P291" s="93">
        <f t="shared" si="44"/>
        <v>1</v>
      </c>
      <c r="Q291" s="93">
        <f t="shared" si="45"/>
        <v>1</v>
      </c>
      <c r="R291" s="93">
        <f t="shared" si="46"/>
        <v>1</v>
      </c>
      <c r="S291" s="93">
        <f t="shared" si="47"/>
        <v>1</v>
      </c>
      <c r="T291" s="93">
        <f t="shared" si="48"/>
        <v>0</v>
      </c>
      <c r="U291" s="93">
        <f t="shared" si="49"/>
        <v>0</v>
      </c>
      <c r="V291" s="93">
        <f t="shared" si="50"/>
        <v>0</v>
      </c>
      <c r="W291" s="93">
        <f t="shared" si="51"/>
        <v>1</v>
      </c>
      <c r="X291" s="93">
        <f t="shared" si="52"/>
        <v>1</v>
      </c>
      <c r="Y291" s="93">
        <f t="shared" si="53"/>
        <v>1</v>
      </c>
      <c r="Z291" s="93">
        <f t="shared" si="54"/>
        <v>0</v>
      </c>
      <c r="AA291" s="93">
        <f t="shared" si="55"/>
        <v>0</v>
      </c>
      <c r="AB291" s="93">
        <f t="shared" si="56"/>
        <v>1</v>
      </c>
      <c r="AC291" s="93">
        <f t="shared" si="57"/>
        <v>1</v>
      </c>
      <c r="AD291" s="93">
        <f t="shared" si="58"/>
        <v>8</v>
      </c>
      <c r="AE291" s="93">
        <f t="shared" si="59"/>
        <v>1</v>
      </c>
      <c r="AF291" s="93">
        <f t="shared" si="60"/>
        <v>1</v>
      </c>
      <c r="AG291" s="93">
        <f t="shared" si="61"/>
        <v>0</v>
      </c>
      <c r="AH291" s="93">
        <f t="shared" si="62"/>
        <v>9</v>
      </c>
      <c r="AI291" s="93">
        <f t="shared" si="63"/>
        <v>1</v>
      </c>
      <c r="AJ291" s="93">
        <f t="shared" si="64"/>
        <v>9</v>
      </c>
      <c r="AK291" s="93">
        <f t="shared" si="65"/>
        <v>1</v>
      </c>
      <c r="AL291" s="93">
        <f t="shared" si="66"/>
        <v>1</v>
      </c>
      <c r="AM291" s="93">
        <f t="shared" si="67"/>
        <v>0</v>
      </c>
      <c r="AN291" s="93">
        <f t="shared" si="68"/>
        <v>0</v>
      </c>
      <c r="AO291" s="93">
        <f t="shared" si="69"/>
        <v>9</v>
      </c>
    </row>
    <row r="292" spans="1:41" ht="12.75" customHeight="1" x14ac:dyDescent="0.25">
      <c r="A292" s="89">
        <v>2019</v>
      </c>
      <c r="B292" s="89">
        <v>88399</v>
      </c>
      <c r="C292" s="89" t="s">
        <v>810</v>
      </c>
      <c r="D292" s="89" t="s">
        <v>820</v>
      </c>
      <c r="E292" s="89" t="s">
        <v>1048</v>
      </c>
      <c r="F292" s="89" t="s">
        <v>1379</v>
      </c>
      <c r="G292" s="93">
        <f t="shared" si="35"/>
        <v>8</v>
      </c>
      <c r="H292" s="93">
        <f t="shared" si="36"/>
        <v>1</v>
      </c>
      <c r="I292" s="93">
        <f t="shared" si="37"/>
        <v>1</v>
      </c>
      <c r="J292" s="93">
        <f t="shared" si="38"/>
        <v>1</v>
      </c>
      <c r="K292" s="93">
        <f t="shared" si="39"/>
        <v>1</v>
      </c>
      <c r="L292" s="93">
        <f t="shared" si="40"/>
        <v>1</v>
      </c>
      <c r="M292" s="93">
        <f t="shared" si="41"/>
        <v>0</v>
      </c>
      <c r="N292" s="93">
        <f t="shared" si="42"/>
        <v>1</v>
      </c>
      <c r="O292" s="93">
        <f t="shared" si="43"/>
        <v>8</v>
      </c>
      <c r="P292" s="93">
        <f t="shared" si="44"/>
        <v>1</v>
      </c>
      <c r="Q292" s="93">
        <f t="shared" si="45"/>
        <v>9</v>
      </c>
      <c r="R292" s="93">
        <f t="shared" si="46"/>
        <v>1</v>
      </c>
      <c r="S292" s="93">
        <f t="shared" si="47"/>
        <v>1</v>
      </c>
      <c r="T292" s="93">
        <f t="shared" si="48"/>
        <v>1</v>
      </c>
      <c r="U292" s="93">
        <f t="shared" si="49"/>
        <v>1</v>
      </c>
      <c r="V292" s="93">
        <f t="shared" si="50"/>
        <v>9</v>
      </c>
      <c r="W292" s="93">
        <f t="shared" si="51"/>
        <v>0</v>
      </c>
      <c r="X292" s="93">
        <f t="shared" si="52"/>
        <v>0</v>
      </c>
      <c r="Y292" s="93">
        <f t="shared" si="53"/>
        <v>1</v>
      </c>
      <c r="Z292" s="93">
        <f t="shared" si="54"/>
        <v>0</v>
      </c>
      <c r="AA292" s="93">
        <f t="shared" si="55"/>
        <v>1</v>
      </c>
      <c r="AB292" s="93">
        <f t="shared" si="56"/>
        <v>8</v>
      </c>
      <c r="AC292" s="93">
        <f t="shared" si="57"/>
        <v>0</v>
      </c>
      <c r="AD292" s="93">
        <f t="shared" si="58"/>
        <v>0</v>
      </c>
      <c r="AE292" s="93">
        <f t="shared" si="59"/>
        <v>8</v>
      </c>
      <c r="AF292" s="93">
        <f t="shared" si="60"/>
        <v>1</v>
      </c>
      <c r="AG292" s="93">
        <f t="shared" si="61"/>
        <v>1</v>
      </c>
      <c r="AH292" s="93">
        <f t="shared" si="62"/>
        <v>8</v>
      </c>
      <c r="AI292" s="93">
        <f t="shared" si="63"/>
        <v>1</v>
      </c>
      <c r="AJ292" s="93">
        <f t="shared" si="64"/>
        <v>0</v>
      </c>
      <c r="AK292" s="93">
        <f t="shared" si="65"/>
        <v>9</v>
      </c>
      <c r="AL292" s="93">
        <f t="shared" si="66"/>
        <v>0</v>
      </c>
      <c r="AM292" s="93">
        <f t="shared" si="67"/>
        <v>8</v>
      </c>
      <c r="AN292" s="93">
        <f t="shared" si="68"/>
        <v>1</v>
      </c>
      <c r="AO292" s="93">
        <f t="shared" si="69"/>
        <v>0</v>
      </c>
    </row>
    <row r="293" spans="1:41" ht="12.75" customHeight="1" x14ac:dyDescent="0.25">
      <c r="A293" s="89">
        <v>2019</v>
      </c>
      <c r="B293" s="89">
        <v>1181819</v>
      </c>
      <c r="C293" s="89" t="s">
        <v>810</v>
      </c>
      <c r="D293" s="89" t="s">
        <v>829</v>
      </c>
      <c r="E293" s="89" t="s">
        <v>1380</v>
      </c>
      <c r="F293" s="89" t="s">
        <v>1381</v>
      </c>
      <c r="G293" s="93">
        <f t="shared" si="35"/>
        <v>8</v>
      </c>
      <c r="H293" s="93">
        <f t="shared" si="36"/>
        <v>1</v>
      </c>
      <c r="I293" s="93">
        <f t="shared" si="37"/>
        <v>1</v>
      </c>
      <c r="J293" s="93">
        <f t="shared" si="38"/>
        <v>1</v>
      </c>
      <c r="K293" s="93">
        <f t="shared" si="39"/>
        <v>0</v>
      </c>
      <c r="L293" s="93">
        <f t="shared" si="40"/>
        <v>0</v>
      </c>
      <c r="M293" s="93">
        <f t="shared" si="41"/>
        <v>0</v>
      </c>
      <c r="N293" s="93">
        <f t="shared" si="42"/>
        <v>1</v>
      </c>
      <c r="O293" s="93">
        <f t="shared" si="43"/>
        <v>1</v>
      </c>
      <c r="P293" s="93">
        <f t="shared" si="44"/>
        <v>0</v>
      </c>
      <c r="Q293" s="93">
        <f t="shared" si="45"/>
        <v>1</v>
      </c>
      <c r="R293" s="93">
        <f t="shared" si="46"/>
        <v>0</v>
      </c>
      <c r="S293" s="93">
        <f t="shared" si="47"/>
        <v>1</v>
      </c>
      <c r="T293" s="93">
        <f t="shared" si="48"/>
        <v>1</v>
      </c>
      <c r="U293" s="93">
        <f t="shared" si="49"/>
        <v>1</v>
      </c>
      <c r="V293" s="93">
        <f t="shared" si="50"/>
        <v>0</v>
      </c>
      <c r="W293" s="93">
        <f t="shared" si="51"/>
        <v>1</v>
      </c>
      <c r="X293" s="93">
        <f t="shared" si="52"/>
        <v>1</v>
      </c>
      <c r="Y293" s="93">
        <f t="shared" si="53"/>
        <v>1</v>
      </c>
      <c r="Z293" s="93">
        <f t="shared" si="54"/>
        <v>1</v>
      </c>
      <c r="AA293" s="93">
        <f t="shared" si="55"/>
        <v>1</v>
      </c>
      <c r="AB293" s="93">
        <f t="shared" si="56"/>
        <v>1</v>
      </c>
      <c r="AC293" s="93">
        <f t="shared" si="57"/>
        <v>1</v>
      </c>
      <c r="AD293" s="93">
        <f t="shared" si="58"/>
        <v>1</v>
      </c>
      <c r="AE293" s="93">
        <f t="shared" si="59"/>
        <v>1</v>
      </c>
      <c r="AF293" s="93">
        <f t="shared" si="60"/>
        <v>0</v>
      </c>
      <c r="AG293" s="93">
        <f t="shared" si="61"/>
        <v>0</v>
      </c>
      <c r="AH293" s="93">
        <f t="shared" si="62"/>
        <v>1</v>
      </c>
      <c r="AI293" s="93">
        <f t="shared" si="63"/>
        <v>1</v>
      </c>
      <c r="AJ293" s="93">
        <f t="shared" si="64"/>
        <v>1</v>
      </c>
      <c r="AK293" s="93">
        <f t="shared" si="65"/>
        <v>1</v>
      </c>
      <c r="AL293" s="93">
        <f t="shared" si="66"/>
        <v>9</v>
      </c>
      <c r="AM293" s="93">
        <f t="shared" si="67"/>
        <v>1</v>
      </c>
      <c r="AN293" s="93">
        <f t="shared" si="68"/>
        <v>9</v>
      </c>
      <c r="AO293" s="93">
        <f t="shared" si="69"/>
        <v>0</v>
      </c>
    </row>
    <row r="294" spans="1:41" ht="12.75" customHeight="1" x14ac:dyDescent="0.25">
      <c r="A294" s="89">
        <v>2019</v>
      </c>
      <c r="B294" s="89">
        <v>1117583</v>
      </c>
      <c r="C294" s="89" t="s">
        <v>810</v>
      </c>
      <c r="D294" s="89" t="s">
        <v>811</v>
      </c>
      <c r="E294" s="89" t="s">
        <v>1364</v>
      </c>
      <c r="F294" s="89" t="s">
        <v>1382</v>
      </c>
      <c r="G294" s="93">
        <f t="shared" si="35"/>
        <v>8</v>
      </c>
      <c r="H294" s="93">
        <f t="shared" si="36"/>
        <v>1</v>
      </c>
      <c r="I294" s="93">
        <f t="shared" si="37"/>
        <v>1</v>
      </c>
      <c r="J294" s="93">
        <f t="shared" si="38"/>
        <v>1</v>
      </c>
      <c r="K294" s="93">
        <f t="shared" si="39"/>
        <v>1</v>
      </c>
      <c r="L294" s="93">
        <f t="shared" si="40"/>
        <v>1</v>
      </c>
      <c r="M294" s="93">
        <f t="shared" si="41"/>
        <v>1</v>
      </c>
      <c r="N294" s="93">
        <f t="shared" si="42"/>
        <v>1</v>
      </c>
      <c r="O294" s="93">
        <f t="shared" si="43"/>
        <v>8</v>
      </c>
      <c r="P294" s="93">
        <f t="shared" si="44"/>
        <v>1</v>
      </c>
      <c r="Q294" s="93">
        <f t="shared" si="45"/>
        <v>1</v>
      </c>
      <c r="R294" s="93">
        <f t="shared" si="46"/>
        <v>8</v>
      </c>
      <c r="S294" s="93">
        <f t="shared" si="47"/>
        <v>0</v>
      </c>
      <c r="T294" s="93">
        <f t="shared" si="48"/>
        <v>0</v>
      </c>
      <c r="U294" s="93">
        <f t="shared" si="49"/>
        <v>0</v>
      </c>
      <c r="V294" s="93">
        <f t="shared" si="50"/>
        <v>0</v>
      </c>
      <c r="W294" s="93">
        <f t="shared" si="51"/>
        <v>1</v>
      </c>
      <c r="X294" s="93">
        <f t="shared" si="52"/>
        <v>1</v>
      </c>
      <c r="Y294" s="93">
        <f t="shared" si="53"/>
        <v>0</v>
      </c>
      <c r="Z294" s="93">
        <f t="shared" si="54"/>
        <v>1</v>
      </c>
      <c r="AA294" s="93">
        <f t="shared" si="55"/>
        <v>0</v>
      </c>
      <c r="AB294" s="93">
        <f t="shared" si="56"/>
        <v>0</v>
      </c>
      <c r="AC294" s="93">
        <f t="shared" si="57"/>
        <v>8</v>
      </c>
      <c r="AD294" s="93">
        <f t="shared" si="58"/>
        <v>9</v>
      </c>
      <c r="AE294" s="93">
        <f t="shared" si="59"/>
        <v>1</v>
      </c>
      <c r="AF294" s="93">
        <f t="shared" si="60"/>
        <v>1</v>
      </c>
      <c r="AG294" s="93">
        <f t="shared" si="61"/>
        <v>1</v>
      </c>
      <c r="AH294" s="93">
        <f t="shared" si="62"/>
        <v>1</v>
      </c>
      <c r="AI294" s="93">
        <f t="shared" si="63"/>
        <v>1</v>
      </c>
      <c r="AJ294" s="93">
        <f t="shared" si="64"/>
        <v>0</v>
      </c>
      <c r="AK294" s="93">
        <f t="shared" si="65"/>
        <v>1</v>
      </c>
      <c r="AL294" s="93">
        <f t="shared" si="66"/>
        <v>1</v>
      </c>
      <c r="AM294" s="93">
        <f t="shared" si="67"/>
        <v>9</v>
      </c>
      <c r="AN294" s="93">
        <f t="shared" si="68"/>
        <v>1</v>
      </c>
      <c r="AO294" s="93">
        <f t="shared" si="69"/>
        <v>1</v>
      </c>
    </row>
    <row r="295" spans="1:41" ht="12.75" customHeight="1" x14ac:dyDescent="0.25">
      <c r="A295" s="89">
        <v>2019</v>
      </c>
      <c r="B295" s="89">
        <v>1103831</v>
      </c>
      <c r="C295" s="89" t="s">
        <v>810</v>
      </c>
      <c r="D295" s="89" t="s">
        <v>811</v>
      </c>
      <c r="E295" s="89" t="s">
        <v>1383</v>
      </c>
      <c r="F295" s="89" t="s">
        <v>1384</v>
      </c>
      <c r="G295" s="93">
        <f t="shared" si="35"/>
        <v>8</v>
      </c>
      <c r="H295" s="93">
        <f t="shared" si="36"/>
        <v>0</v>
      </c>
      <c r="I295" s="93">
        <f t="shared" si="37"/>
        <v>1</v>
      </c>
      <c r="J295" s="93">
        <f t="shared" si="38"/>
        <v>0</v>
      </c>
      <c r="K295" s="93">
        <f t="shared" si="39"/>
        <v>0</v>
      </c>
      <c r="L295" s="93">
        <f t="shared" si="40"/>
        <v>1</v>
      </c>
      <c r="M295" s="93">
        <f t="shared" si="41"/>
        <v>1</v>
      </c>
      <c r="N295" s="93">
        <f t="shared" si="42"/>
        <v>0</v>
      </c>
      <c r="O295" s="93">
        <f t="shared" si="43"/>
        <v>8</v>
      </c>
      <c r="P295" s="93">
        <f t="shared" si="44"/>
        <v>0</v>
      </c>
      <c r="Q295" s="93">
        <f t="shared" si="45"/>
        <v>1</v>
      </c>
      <c r="R295" s="93">
        <f t="shared" si="46"/>
        <v>8</v>
      </c>
      <c r="S295" s="93">
        <f t="shared" si="47"/>
        <v>0</v>
      </c>
      <c r="T295" s="93">
        <f t="shared" si="48"/>
        <v>1</v>
      </c>
      <c r="U295" s="93">
        <f t="shared" si="49"/>
        <v>1</v>
      </c>
      <c r="V295" s="93">
        <f t="shared" si="50"/>
        <v>1</v>
      </c>
      <c r="W295" s="93">
        <f t="shared" si="51"/>
        <v>0</v>
      </c>
      <c r="X295" s="93">
        <f t="shared" si="52"/>
        <v>1</v>
      </c>
      <c r="Y295" s="93">
        <f t="shared" si="53"/>
        <v>1</v>
      </c>
      <c r="Z295" s="93">
        <f t="shared" si="54"/>
        <v>1</v>
      </c>
      <c r="AA295" s="93">
        <f t="shared" si="55"/>
        <v>1</v>
      </c>
      <c r="AB295" s="93">
        <f t="shared" si="56"/>
        <v>1</v>
      </c>
      <c r="AC295" s="93">
        <f t="shared" si="57"/>
        <v>8</v>
      </c>
      <c r="AD295" s="93">
        <f t="shared" si="58"/>
        <v>9</v>
      </c>
      <c r="AE295" s="93">
        <f t="shared" si="59"/>
        <v>1</v>
      </c>
      <c r="AF295" s="93">
        <f t="shared" si="60"/>
        <v>1</v>
      </c>
      <c r="AG295" s="93">
        <f t="shared" si="61"/>
        <v>1</v>
      </c>
      <c r="AH295" s="93">
        <f t="shared" si="62"/>
        <v>0</v>
      </c>
      <c r="AI295" s="93">
        <f t="shared" si="63"/>
        <v>1</v>
      </c>
      <c r="AJ295" s="93">
        <f t="shared" si="64"/>
        <v>1</v>
      </c>
      <c r="AK295" s="93">
        <f t="shared" si="65"/>
        <v>1</v>
      </c>
      <c r="AL295" s="93">
        <f t="shared" si="66"/>
        <v>1</v>
      </c>
      <c r="AM295" s="93">
        <f t="shared" si="67"/>
        <v>9</v>
      </c>
      <c r="AN295" s="93">
        <f t="shared" si="68"/>
        <v>1</v>
      </c>
      <c r="AO295" s="93">
        <f t="shared" si="69"/>
        <v>1</v>
      </c>
    </row>
    <row r="296" spans="1:41" ht="12.75" customHeight="1" x14ac:dyDescent="0.25">
      <c r="A296" s="89">
        <v>2019</v>
      </c>
      <c r="B296" s="89">
        <v>88399</v>
      </c>
      <c r="C296" s="89" t="s">
        <v>810</v>
      </c>
      <c r="D296" s="89" t="s">
        <v>820</v>
      </c>
      <c r="E296" s="89" t="s">
        <v>1385</v>
      </c>
      <c r="F296" s="89" t="s">
        <v>1386</v>
      </c>
      <c r="G296" s="93">
        <f t="shared" si="35"/>
        <v>8</v>
      </c>
      <c r="H296" s="93">
        <f t="shared" si="36"/>
        <v>1</v>
      </c>
      <c r="I296" s="93">
        <f t="shared" si="37"/>
        <v>1</v>
      </c>
      <c r="J296" s="93">
        <f t="shared" si="38"/>
        <v>1</v>
      </c>
      <c r="K296" s="93">
        <f t="shared" si="39"/>
        <v>1</v>
      </c>
      <c r="L296" s="93">
        <f t="shared" si="40"/>
        <v>0</v>
      </c>
      <c r="M296" s="93">
        <f t="shared" si="41"/>
        <v>1</v>
      </c>
      <c r="N296" s="93">
        <f t="shared" si="42"/>
        <v>1</v>
      </c>
      <c r="O296" s="93">
        <f t="shared" si="43"/>
        <v>8</v>
      </c>
      <c r="P296" s="93">
        <f t="shared" si="44"/>
        <v>0</v>
      </c>
      <c r="Q296" s="93">
        <f t="shared" si="45"/>
        <v>9</v>
      </c>
      <c r="R296" s="93">
        <f t="shared" si="46"/>
        <v>0</v>
      </c>
      <c r="S296" s="93">
        <f t="shared" si="47"/>
        <v>1</v>
      </c>
      <c r="T296" s="93">
        <f t="shared" si="48"/>
        <v>0</v>
      </c>
      <c r="U296" s="93">
        <f t="shared" si="49"/>
        <v>1</v>
      </c>
      <c r="V296" s="93">
        <f t="shared" si="50"/>
        <v>9</v>
      </c>
      <c r="W296" s="93">
        <f t="shared" si="51"/>
        <v>1</v>
      </c>
      <c r="X296" s="93">
        <f t="shared" si="52"/>
        <v>1</v>
      </c>
      <c r="Y296" s="93">
        <f t="shared" si="53"/>
        <v>1</v>
      </c>
      <c r="Z296" s="93">
        <f t="shared" si="54"/>
        <v>0</v>
      </c>
      <c r="AA296" s="93">
        <f t="shared" si="55"/>
        <v>1</v>
      </c>
      <c r="AB296" s="93">
        <f t="shared" si="56"/>
        <v>8</v>
      </c>
      <c r="AC296" s="93">
        <f t="shared" si="57"/>
        <v>1</v>
      </c>
      <c r="AD296" s="93">
        <f t="shared" si="58"/>
        <v>0</v>
      </c>
      <c r="AE296" s="93">
        <f t="shared" si="59"/>
        <v>8</v>
      </c>
      <c r="AF296" s="93">
        <f t="shared" si="60"/>
        <v>1</v>
      </c>
      <c r="AG296" s="93">
        <f t="shared" si="61"/>
        <v>1</v>
      </c>
      <c r="AH296" s="93">
        <f t="shared" si="62"/>
        <v>8</v>
      </c>
      <c r="AI296" s="93">
        <f t="shared" si="63"/>
        <v>1</v>
      </c>
      <c r="AJ296" s="93">
        <f t="shared" si="64"/>
        <v>1</v>
      </c>
      <c r="AK296" s="93">
        <f t="shared" si="65"/>
        <v>9</v>
      </c>
      <c r="AL296" s="93">
        <f t="shared" si="66"/>
        <v>0</v>
      </c>
      <c r="AM296" s="93">
        <f t="shared" si="67"/>
        <v>8</v>
      </c>
      <c r="AN296" s="93">
        <f t="shared" si="68"/>
        <v>1</v>
      </c>
      <c r="AO296" s="93">
        <f t="shared" si="69"/>
        <v>1</v>
      </c>
    </row>
    <row r="297" spans="1:41" ht="12.75" customHeight="1" x14ac:dyDescent="0.25">
      <c r="A297" s="89">
        <v>2019</v>
      </c>
      <c r="B297" s="89">
        <v>1103831</v>
      </c>
      <c r="C297" s="89" t="s">
        <v>810</v>
      </c>
      <c r="D297" s="89" t="s">
        <v>811</v>
      </c>
      <c r="E297" s="89" t="s">
        <v>1387</v>
      </c>
      <c r="F297" s="89" t="s">
        <v>1388</v>
      </c>
      <c r="G297" s="93">
        <f t="shared" si="35"/>
        <v>8</v>
      </c>
      <c r="H297" s="93">
        <f t="shared" si="36"/>
        <v>0</v>
      </c>
      <c r="I297" s="93">
        <f t="shared" si="37"/>
        <v>1</v>
      </c>
      <c r="J297" s="93">
        <f t="shared" si="38"/>
        <v>0</v>
      </c>
      <c r="K297" s="93">
        <f t="shared" si="39"/>
        <v>0</v>
      </c>
      <c r="L297" s="93">
        <f t="shared" si="40"/>
        <v>0</v>
      </c>
      <c r="M297" s="93">
        <f t="shared" si="41"/>
        <v>0</v>
      </c>
      <c r="N297" s="93">
        <f t="shared" si="42"/>
        <v>1</v>
      </c>
      <c r="O297" s="93">
        <f t="shared" si="43"/>
        <v>8</v>
      </c>
      <c r="P297" s="93">
        <f t="shared" si="44"/>
        <v>1</v>
      </c>
      <c r="Q297" s="93">
        <f t="shared" si="45"/>
        <v>1</v>
      </c>
      <c r="R297" s="93">
        <f t="shared" si="46"/>
        <v>8</v>
      </c>
      <c r="S297" s="93">
        <f t="shared" si="47"/>
        <v>1</v>
      </c>
      <c r="T297" s="93">
        <f t="shared" si="48"/>
        <v>1</v>
      </c>
      <c r="U297" s="93">
        <f t="shared" si="49"/>
        <v>1</v>
      </c>
      <c r="V297" s="93">
        <f t="shared" si="50"/>
        <v>0</v>
      </c>
      <c r="W297" s="93">
        <f t="shared" si="51"/>
        <v>0</v>
      </c>
      <c r="X297" s="93">
        <f t="shared" si="52"/>
        <v>1</v>
      </c>
      <c r="Y297" s="93">
        <f t="shared" si="53"/>
        <v>1</v>
      </c>
      <c r="Z297" s="93">
        <f t="shared" si="54"/>
        <v>1</v>
      </c>
      <c r="AA297" s="93">
        <f t="shared" si="55"/>
        <v>1</v>
      </c>
      <c r="AB297" s="93">
        <f t="shared" si="56"/>
        <v>1</v>
      </c>
      <c r="AC297" s="93">
        <f t="shared" si="57"/>
        <v>8</v>
      </c>
      <c r="AD297" s="93">
        <f t="shared" si="58"/>
        <v>9</v>
      </c>
      <c r="AE297" s="93">
        <f t="shared" si="59"/>
        <v>1</v>
      </c>
      <c r="AF297" s="93">
        <f t="shared" si="60"/>
        <v>1</v>
      </c>
      <c r="AG297" s="93">
        <f t="shared" si="61"/>
        <v>1</v>
      </c>
      <c r="AH297" s="93">
        <f t="shared" si="62"/>
        <v>0</v>
      </c>
      <c r="AI297" s="93">
        <f t="shared" si="63"/>
        <v>1</v>
      </c>
      <c r="AJ297" s="93">
        <f t="shared" si="64"/>
        <v>0</v>
      </c>
      <c r="AK297" s="93">
        <f t="shared" si="65"/>
        <v>1</v>
      </c>
      <c r="AL297" s="93">
        <f t="shared" si="66"/>
        <v>1</v>
      </c>
      <c r="AM297" s="93">
        <f t="shared" si="67"/>
        <v>9</v>
      </c>
      <c r="AN297" s="93">
        <f t="shared" si="68"/>
        <v>1</v>
      </c>
      <c r="AO297" s="93">
        <f t="shared" si="69"/>
        <v>1</v>
      </c>
    </row>
    <row r="298" spans="1:41" ht="12.75" customHeight="1" x14ac:dyDescent="0.25">
      <c r="A298" s="89">
        <v>2019</v>
      </c>
      <c r="B298" s="89">
        <v>1181819</v>
      </c>
      <c r="C298" s="89" t="s">
        <v>810</v>
      </c>
      <c r="D298" s="89" t="s">
        <v>829</v>
      </c>
      <c r="E298" s="89" t="s">
        <v>1389</v>
      </c>
      <c r="F298" s="89" t="s">
        <v>1390</v>
      </c>
      <c r="G298" s="93">
        <f t="shared" si="35"/>
        <v>8</v>
      </c>
      <c r="H298" s="93">
        <f t="shared" si="36"/>
        <v>1</v>
      </c>
      <c r="I298" s="93">
        <f t="shared" si="37"/>
        <v>1</v>
      </c>
      <c r="J298" s="93">
        <f t="shared" si="38"/>
        <v>1</v>
      </c>
      <c r="K298" s="93">
        <f t="shared" si="39"/>
        <v>0</v>
      </c>
      <c r="L298" s="93">
        <f t="shared" si="40"/>
        <v>0</v>
      </c>
      <c r="M298" s="93">
        <f t="shared" si="41"/>
        <v>1</v>
      </c>
      <c r="N298" s="93">
        <f t="shared" si="42"/>
        <v>1</v>
      </c>
      <c r="O298" s="93">
        <f t="shared" si="43"/>
        <v>0</v>
      </c>
      <c r="P298" s="93">
        <f t="shared" si="44"/>
        <v>1</v>
      </c>
      <c r="Q298" s="93">
        <f t="shared" si="45"/>
        <v>1</v>
      </c>
      <c r="R298" s="93">
        <f t="shared" si="46"/>
        <v>0</v>
      </c>
      <c r="S298" s="93">
        <f t="shared" si="47"/>
        <v>1</v>
      </c>
      <c r="T298" s="93">
        <f t="shared" si="48"/>
        <v>1</v>
      </c>
      <c r="U298" s="93">
        <f t="shared" si="49"/>
        <v>0</v>
      </c>
      <c r="V298" s="93">
        <f t="shared" si="50"/>
        <v>0</v>
      </c>
      <c r="W298" s="93">
        <f t="shared" si="51"/>
        <v>1</v>
      </c>
      <c r="X298" s="93">
        <f t="shared" si="52"/>
        <v>1</v>
      </c>
      <c r="Y298" s="93">
        <f t="shared" si="53"/>
        <v>1</v>
      </c>
      <c r="Z298" s="93">
        <f t="shared" si="54"/>
        <v>1</v>
      </c>
      <c r="AA298" s="93">
        <f t="shared" si="55"/>
        <v>1</v>
      </c>
      <c r="AB298" s="93">
        <f t="shared" si="56"/>
        <v>1</v>
      </c>
      <c r="AC298" s="93">
        <f t="shared" si="57"/>
        <v>1</v>
      </c>
      <c r="AD298" s="93">
        <f t="shared" si="58"/>
        <v>1</v>
      </c>
      <c r="AE298" s="93">
        <f t="shared" si="59"/>
        <v>1</v>
      </c>
      <c r="AF298" s="93">
        <f t="shared" si="60"/>
        <v>1</v>
      </c>
      <c r="AG298" s="93">
        <f t="shared" si="61"/>
        <v>0</v>
      </c>
      <c r="AH298" s="93">
        <f t="shared" si="62"/>
        <v>1</v>
      </c>
      <c r="AI298" s="93">
        <f t="shared" si="63"/>
        <v>1</v>
      </c>
      <c r="AJ298" s="93">
        <f t="shared" si="64"/>
        <v>0</v>
      </c>
      <c r="AK298" s="93">
        <f t="shared" si="65"/>
        <v>1</v>
      </c>
      <c r="AL298" s="93">
        <f t="shared" si="66"/>
        <v>9</v>
      </c>
      <c r="AM298" s="93">
        <f t="shared" si="67"/>
        <v>1</v>
      </c>
      <c r="AN298" s="93">
        <f t="shared" si="68"/>
        <v>9</v>
      </c>
      <c r="AO298" s="93">
        <f t="shared" si="69"/>
        <v>1</v>
      </c>
    </row>
    <row r="299" spans="1:41" ht="12.75" customHeight="1" x14ac:dyDescent="0.25">
      <c r="A299" s="89">
        <v>2019</v>
      </c>
      <c r="B299" s="89">
        <v>121880</v>
      </c>
      <c r="C299" s="89" t="s">
        <v>810</v>
      </c>
      <c r="D299" s="89" t="s">
        <v>814</v>
      </c>
      <c r="E299" s="89" t="s">
        <v>1142</v>
      </c>
      <c r="F299" s="89" t="s">
        <v>1391</v>
      </c>
      <c r="G299" s="93">
        <f t="shared" si="35"/>
        <v>8</v>
      </c>
      <c r="H299" s="93">
        <f t="shared" si="36"/>
        <v>1</v>
      </c>
      <c r="I299" s="93">
        <f t="shared" si="37"/>
        <v>1</v>
      </c>
      <c r="J299" s="93">
        <f t="shared" si="38"/>
        <v>1</v>
      </c>
      <c r="K299" s="93">
        <f t="shared" si="39"/>
        <v>0</v>
      </c>
      <c r="L299" s="93">
        <f t="shared" si="40"/>
        <v>1</v>
      </c>
      <c r="M299" s="93">
        <f t="shared" si="41"/>
        <v>0</v>
      </c>
      <c r="N299" s="93">
        <f t="shared" si="42"/>
        <v>1</v>
      </c>
      <c r="O299" s="93">
        <f t="shared" si="43"/>
        <v>0</v>
      </c>
      <c r="P299" s="93">
        <f t="shared" si="44"/>
        <v>9</v>
      </c>
      <c r="Q299" s="93">
        <f t="shared" si="45"/>
        <v>0</v>
      </c>
      <c r="R299" s="93">
        <f t="shared" si="46"/>
        <v>1</v>
      </c>
      <c r="S299" s="93">
        <f t="shared" si="47"/>
        <v>9</v>
      </c>
      <c r="T299" s="93">
        <f t="shared" si="48"/>
        <v>0</v>
      </c>
      <c r="U299" s="93">
        <f t="shared" si="49"/>
        <v>0</v>
      </c>
      <c r="V299" s="93">
        <f t="shared" si="50"/>
        <v>9</v>
      </c>
      <c r="W299" s="93">
        <f t="shared" si="51"/>
        <v>1</v>
      </c>
      <c r="X299" s="93">
        <f t="shared" si="52"/>
        <v>1</v>
      </c>
      <c r="Y299" s="93">
        <f t="shared" si="53"/>
        <v>1</v>
      </c>
      <c r="Z299" s="93">
        <f t="shared" si="54"/>
        <v>1</v>
      </c>
      <c r="AA299" s="93">
        <f t="shared" si="55"/>
        <v>1</v>
      </c>
      <c r="AB299" s="93">
        <f t="shared" si="56"/>
        <v>1</v>
      </c>
      <c r="AC299" s="93">
        <f t="shared" si="57"/>
        <v>1</v>
      </c>
      <c r="AD299" s="93">
        <f t="shared" si="58"/>
        <v>0</v>
      </c>
      <c r="AE299" s="93">
        <f t="shared" si="59"/>
        <v>1</v>
      </c>
      <c r="AF299" s="93">
        <f t="shared" si="60"/>
        <v>0</v>
      </c>
      <c r="AG299" s="93">
        <f t="shared" si="61"/>
        <v>1</v>
      </c>
      <c r="AH299" s="93">
        <f t="shared" si="62"/>
        <v>1</v>
      </c>
      <c r="AI299" s="93">
        <f t="shared" si="63"/>
        <v>1</v>
      </c>
      <c r="AJ299" s="93">
        <f t="shared" si="64"/>
        <v>1</v>
      </c>
      <c r="AK299" s="93">
        <f t="shared" si="65"/>
        <v>0</v>
      </c>
      <c r="AL299" s="93">
        <f t="shared" si="66"/>
        <v>9</v>
      </c>
      <c r="AM299" s="93">
        <f t="shared" si="67"/>
        <v>1</v>
      </c>
      <c r="AN299" s="93">
        <f t="shared" si="68"/>
        <v>1</v>
      </c>
      <c r="AO299" s="93">
        <f t="shared" si="69"/>
        <v>1</v>
      </c>
    </row>
    <row r="300" spans="1:41" ht="12.75" customHeight="1" x14ac:dyDescent="0.25">
      <c r="A300" s="89">
        <v>2019</v>
      </c>
      <c r="B300" s="89">
        <v>1103831</v>
      </c>
      <c r="C300" s="89" t="s">
        <v>810</v>
      </c>
      <c r="D300" s="89" t="s">
        <v>811</v>
      </c>
      <c r="E300" s="89" t="s">
        <v>1392</v>
      </c>
      <c r="F300" s="89" t="s">
        <v>1393</v>
      </c>
      <c r="G300" s="93">
        <f t="shared" si="35"/>
        <v>8</v>
      </c>
      <c r="H300" s="93">
        <f t="shared" si="36"/>
        <v>1</v>
      </c>
      <c r="I300" s="93">
        <f t="shared" si="37"/>
        <v>1</v>
      </c>
      <c r="J300" s="93">
        <f t="shared" si="38"/>
        <v>0</v>
      </c>
      <c r="K300" s="93">
        <f t="shared" si="39"/>
        <v>0</v>
      </c>
      <c r="L300" s="93">
        <f t="shared" si="40"/>
        <v>1</v>
      </c>
      <c r="M300" s="93">
        <f t="shared" si="41"/>
        <v>0</v>
      </c>
      <c r="N300" s="93">
        <f t="shared" si="42"/>
        <v>1</v>
      </c>
      <c r="O300" s="93">
        <f t="shared" si="43"/>
        <v>8</v>
      </c>
      <c r="P300" s="93">
        <f t="shared" si="44"/>
        <v>1</v>
      </c>
      <c r="Q300" s="93">
        <f t="shared" si="45"/>
        <v>1</v>
      </c>
      <c r="R300" s="93">
        <f t="shared" si="46"/>
        <v>8</v>
      </c>
      <c r="S300" s="93">
        <f t="shared" si="47"/>
        <v>1</v>
      </c>
      <c r="T300" s="93">
        <f t="shared" si="48"/>
        <v>1</v>
      </c>
      <c r="U300" s="93">
        <f t="shared" si="49"/>
        <v>0</v>
      </c>
      <c r="V300" s="93">
        <f t="shared" si="50"/>
        <v>0</v>
      </c>
      <c r="W300" s="93">
        <f t="shared" si="51"/>
        <v>1</v>
      </c>
      <c r="X300" s="93">
        <f t="shared" si="52"/>
        <v>1</v>
      </c>
      <c r="Y300" s="93">
        <f t="shared" si="53"/>
        <v>1</v>
      </c>
      <c r="Z300" s="93">
        <f t="shared" si="54"/>
        <v>0</v>
      </c>
      <c r="AA300" s="93">
        <f t="shared" si="55"/>
        <v>1</v>
      </c>
      <c r="AB300" s="93">
        <f t="shared" si="56"/>
        <v>1</v>
      </c>
      <c r="AC300" s="93">
        <f t="shared" si="57"/>
        <v>8</v>
      </c>
      <c r="AD300" s="93">
        <f t="shared" si="58"/>
        <v>9</v>
      </c>
      <c r="AE300" s="93">
        <f t="shared" si="59"/>
        <v>1</v>
      </c>
      <c r="AF300" s="93">
        <f t="shared" si="60"/>
        <v>1</v>
      </c>
      <c r="AG300" s="93">
        <f t="shared" si="61"/>
        <v>1</v>
      </c>
      <c r="AH300" s="93">
        <f t="shared" si="62"/>
        <v>1</v>
      </c>
      <c r="AI300" s="93">
        <f t="shared" si="63"/>
        <v>1</v>
      </c>
      <c r="AJ300" s="93">
        <f t="shared" si="64"/>
        <v>0</v>
      </c>
      <c r="AK300" s="93">
        <f t="shared" si="65"/>
        <v>1</v>
      </c>
      <c r="AL300" s="93">
        <f t="shared" si="66"/>
        <v>0</v>
      </c>
      <c r="AM300" s="93">
        <f t="shared" si="67"/>
        <v>9</v>
      </c>
      <c r="AN300" s="93">
        <f t="shared" si="68"/>
        <v>1</v>
      </c>
      <c r="AO300" s="93">
        <f t="shared" si="69"/>
        <v>1</v>
      </c>
    </row>
    <row r="301" spans="1:41" ht="12.75" customHeight="1" x14ac:dyDescent="0.25">
      <c r="A301" s="89">
        <v>2019</v>
      </c>
      <c r="B301" s="89">
        <v>121880</v>
      </c>
      <c r="C301" s="89" t="s">
        <v>810</v>
      </c>
      <c r="D301" s="89" t="s">
        <v>814</v>
      </c>
      <c r="E301" s="89" t="s">
        <v>1120</v>
      </c>
      <c r="F301" s="89" t="s">
        <v>1394</v>
      </c>
      <c r="G301" s="93">
        <f t="shared" si="35"/>
        <v>8</v>
      </c>
      <c r="H301" s="93">
        <f t="shared" si="36"/>
        <v>1</v>
      </c>
      <c r="I301" s="93">
        <f t="shared" si="37"/>
        <v>1</v>
      </c>
      <c r="J301" s="93">
        <f t="shared" si="38"/>
        <v>1</v>
      </c>
      <c r="K301" s="93">
        <f t="shared" si="39"/>
        <v>1</v>
      </c>
      <c r="L301" s="93">
        <f t="shared" si="40"/>
        <v>1</v>
      </c>
      <c r="M301" s="93">
        <f t="shared" si="41"/>
        <v>1</v>
      </c>
      <c r="N301" s="93">
        <f t="shared" si="42"/>
        <v>1</v>
      </c>
      <c r="O301" s="93">
        <f t="shared" si="43"/>
        <v>0</v>
      </c>
      <c r="P301" s="93">
        <f t="shared" si="44"/>
        <v>9</v>
      </c>
      <c r="Q301" s="93">
        <f t="shared" si="45"/>
        <v>1</v>
      </c>
      <c r="R301" s="93">
        <f t="shared" si="46"/>
        <v>1</v>
      </c>
      <c r="S301" s="93">
        <f t="shared" si="47"/>
        <v>9</v>
      </c>
      <c r="T301" s="93">
        <f t="shared" si="48"/>
        <v>0</v>
      </c>
      <c r="U301" s="93">
        <f t="shared" si="49"/>
        <v>0</v>
      </c>
      <c r="V301" s="93">
        <f t="shared" si="50"/>
        <v>9</v>
      </c>
      <c r="W301" s="93">
        <f t="shared" si="51"/>
        <v>1</v>
      </c>
      <c r="X301" s="93">
        <f t="shared" si="52"/>
        <v>1</v>
      </c>
      <c r="Y301" s="93">
        <f t="shared" si="53"/>
        <v>1</v>
      </c>
      <c r="Z301" s="93">
        <f t="shared" si="54"/>
        <v>0</v>
      </c>
      <c r="AA301" s="93">
        <f t="shared" si="55"/>
        <v>1</v>
      </c>
      <c r="AB301" s="93">
        <f t="shared" si="56"/>
        <v>1</v>
      </c>
      <c r="AC301" s="93">
        <f t="shared" si="57"/>
        <v>0</v>
      </c>
      <c r="AD301" s="93">
        <f t="shared" si="58"/>
        <v>1</v>
      </c>
      <c r="AE301" s="93">
        <f t="shared" si="59"/>
        <v>1</v>
      </c>
      <c r="AF301" s="93">
        <f t="shared" si="60"/>
        <v>1</v>
      </c>
      <c r="AG301" s="93">
        <f t="shared" si="61"/>
        <v>1</v>
      </c>
      <c r="AH301" s="93">
        <f t="shared" si="62"/>
        <v>0</v>
      </c>
      <c r="AI301" s="93">
        <f t="shared" si="63"/>
        <v>1</v>
      </c>
      <c r="AJ301" s="93">
        <f t="shared" si="64"/>
        <v>0</v>
      </c>
      <c r="AK301" s="93">
        <f t="shared" si="65"/>
        <v>1</v>
      </c>
      <c r="AL301" s="93">
        <f t="shared" si="66"/>
        <v>9</v>
      </c>
      <c r="AM301" s="93">
        <f t="shared" si="67"/>
        <v>1</v>
      </c>
      <c r="AN301" s="93">
        <f t="shared" si="68"/>
        <v>1</v>
      </c>
      <c r="AO301" s="93">
        <f t="shared" si="69"/>
        <v>0</v>
      </c>
    </row>
    <row r="302" spans="1:41" ht="12.75" customHeight="1" x14ac:dyDescent="0.25">
      <c r="A302" s="89">
        <v>2019</v>
      </c>
      <c r="B302" s="89">
        <v>1181819</v>
      </c>
      <c r="C302" s="89" t="s">
        <v>810</v>
      </c>
      <c r="D302" s="89" t="s">
        <v>829</v>
      </c>
      <c r="E302" s="89" t="s">
        <v>1124</v>
      </c>
      <c r="F302" s="89" t="s">
        <v>1395</v>
      </c>
      <c r="G302" s="93">
        <f t="shared" si="35"/>
        <v>8</v>
      </c>
      <c r="H302" s="93">
        <f t="shared" si="36"/>
        <v>1</v>
      </c>
      <c r="I302" s="93">
        <f t="shared" si="37"/>
        <v>1</v>
      </c>
      <c r="J302" s="93">
        <f t="shared" si="38"/>
        <v>1</v>
      </c>
      <c r="K302" s="93">
        <f t="shared" si="39"/>
        <v>0</v>
      </c>
      <c r="L302" s="93">
        <f t="shared" si="40"/>
        <v>1</v>
      </c>
      <c r="M302" s="93">
        <f t="shared" si="41"/>
        <v>1</v>
      </c>
      <c r="N302" s="93">
        <f t="shared" si="42"/>
        <v>1</v>
      </c>
      <c r="O302" s="93">
        <f t="shared" si="43"/>
        <v>1</v>
      </c>
      <c r="P302" s="93">
        <f t="shared" si="44"/>
        <v>1</v>
      </c>
      <c r="Q302" s="93">
        <f t="shared" si="45"/>
        <v>1</v>
      </c>
      <c r="R302" s="93">
        <f t="shared" si="46"/>
        <v>1</v>
      </c>
      <c r="S302" s="93">
        <f t="shared" si="47"/>
        <v>1</v>
      </c>
      <c r="T302" s="93">
        <f t="shared" si="48"/>
        <v>1</v>
      </c>
      <c r="U302" s="93">
        <f t="shared" si="49"/>
        <v>0</v>
      </c>
      <c r="V302" s="93">
        <f t="shared" si="50"/>
        <v>0</v>
      </c>
      <c r="W302" s="93">
        <f t="shared" si="51"/>
        <v>1</v>
      </c>
      <c r="X302" s="93">
        <f t="shared" si="52"/>
        <v>1</v>
      </c>
      <c r="Y302" s="93">
        <f t="shared" si="53"/>
        <v>1</v>
      </c>
      <c r="Z302" s="93">
        <f t="shared" si="54"/>
        <v>1</v>
      </c>
      <c r="AA302" s="93">
        <f t="shared" si="55"/>
        <v>1</v>
      </c>
      <c r="AB302" s="93">
        <f t="shared" si="56"/>
        <v>1</v>
      </c>
      <c r="AC302" s="93">
        <f t="shared" si="57"/>
        <v>1</v>
      </c>
      <c r="AD302" s="93">
        <f t="shared" si="58"/>
        <v>1</v>
      </c>
      <c r="AE302" s="93">
        <f t="shared" si="59"/>
        <v>0</v>
      </c>
      <c r="AF302" s="93">
        <f t="shared" si="60"/>
        <v>1</v>
      </c>
      <c r="AG302" s="93">
        <f t="shared" si="61"/>
        <v>1</v>
      </c>
      <c r="AH302" s="93">
        <f t="shared" si="62"/>
        <v>0</v>
      </c>
      <c r="AI302" s="93">
        <f t="shared" si="63"/>
        <v>0</v>
      </c>
      <c r="AJ302" s="93">
        <f t="shared" si="64"/>
        <v>1</v>
      </c>
      <c r="AK302" s="93">
        <f t="shared" si="65"/>
        <v>0</v>
      </c>
      <c r="AL302" s="93">
        <f t="shared" si="66"/>
        <v>9</v>
      </c>
      <c r="AM302" s="93">
        <f t="shared" si="67"/>
        <v>1</v>
      </c>
      <c r="AN302" s="93">
        <f t="shared" si="68"/>
        <v>9</v>
      </c>
      <c r="AO302" s="93">
        <f t="shared" si="69"/>
        <v>0</v>
      </c>
    </row>
    <row r="303" spans="1:41" ht="12.75" customHeight="1" x14ac:dyDescent="0.25">
      <c r="A303" s="89">
        <v>2019</v>
      </c>
      <c r="B303" s="89">
        <v>121880</v>
      </c>
      <c r="C303" s="89" t="s">
        <v>810</v>
      </c>
      <c r="D303" s="89" t="s">
        <v>814</v>
      </c>
      <c r="E303" s="89" t="s">
        <v>1396</v>
      </c>
      <c r="F303" s="89" t="s">
        <v>1397</v>
      </c>
      <c r="G303" s="93">
        <f t="shared" si="35"/>
        <v>8</v>
      </c>
      <c r="H303" s="93">
        <f t="shared" si="36"/>
        <v>1</v>
      </c>
      <c r="I303" s="93">
        <f t="shared" si="37"/>
        <v>1</v>
      </c>
      <c r="J303" s="93">
        <f t="shared" si="38"/>
        <v>1</v>
      </c>
      <c r="K303" s="93">
        <f t="shared" si="39"/>
        <v>1</v>
      </c>
      <c r="L303" s="93">
        <f t="shared" si="40"/>
        <v>1</v>
      </c>
      <c r="M303" s="93">
        <f t="shared" si="41"/>
        <v>0</v>
      </c>
      <c r="N303" s="93">
        <f t="shared" si="42"/>
        <v>1</v>
      </c>
      <c r="O303" s="93">
        <f t="shared" si="43"/>
        <v>0</v>
      </c>
      <c r="P303" s="93">
        <f t="shared" si="44"/>
        <v>9</v>
      </c>
      <c r="Q303" s="93">
        <f t="shared" si="45"/>
        <v>1</v>
      </c>
      <c r="R303" s="93">
        <f t="shared" si="46"/>
        <v>1</v>
      </c>
      <c r="S303" s="93">
        <f t="shared" si="47"/>
        <v>9</v>
      </c>
      <c r="T303" s="93">
        <f t="shared" si="48"/>
        <v>1</v>
      </c>
      <c r="U303" s="93">
        <f t="shared" si="49"/>
        <v>0</v>
      </c>
      <c r="V303" s="93">
        <f t="shared" si="50"/>
        <v>9</v>
      </c>
      <c r="W303" s="93">
        <f t="shared" si="51"/>
        <v>1</v>
      </c>
      <c r="X303" s="93">
        <f t="shared" si="52"/>
        <v>1</v>
      </c>
      <c r="Y303" s="93">
        <f t="shared" si="53"/>
        <v>0</v>
      </c>
      <c r="Z303" s="93">
        <f t="shared" si="54"/>
        <v>0</v>
      </c>
      <c r="AA303" s="93">
        <f t="shared" si="55"/>
        <v>1</v>
      </c>
      <c r="AB303" s="93">
        <f t="shared" si="56"/>
        <v>1</v>
      </c>
      <c r="AC303" s="93">
        <f t="shared" si="57"/>
        <v>1</v>
      </c>
      <c r="AD303" s="93">
        <f t="shared" si="58"/>
        <v>1</v>
      </c>
      <c r="AE303" s="93">
        <f t="shared" si="59"/>
        <v>1</v>
      </c>
      <c r="AF303" s="93">
        <f t="shared" si="60"/>
        <v>1</v>
      </c>
      <c r="AG303" s="93">
        <f t="shared" si="61"/>
        <v>0</v>
      </c>
      <c r="AH303" s="93">
        <f t="shared" si="62"/>
        <v>1</v>
      </c>
      <c r="AI303" s="93">
        <f t="shared" si="63"/>
        <v>0</v>
      </c>
      <c r="AJ303" s="93">
        <f t="shared" si="64"/>
        <v>1</v>
      </c>
      <c r="AK303" s="93">
        <f t="shared" si="65"/>
        <v>0</v>
      </c>
      <c r="AL303" s="93">
        <f t="shared" si="66"/>
        <v>9</v>
      </c>
      <c r="AM303" s="93">
        <f t="shared" si="67"/>
        <v>0</v>
      </c>
      <c r="AN303" s="93">
        <f t="shared" si="68"/>
        <v>1</v>
      </c>
      <c r="AO303" s="93">
        <f t="shared" si="69"/>
        <v>1</v>
      </c>
    </row>
    <row r="304" spans="1:41" ht="12.75" customHeight="1" x14ac:dyDescent="0.25">
      <c r="A304" s="89">
        <v>2019</v>
      </c>
      <c r="B304" s="89">
        <v>123569</v>
      </c>
      <c r="C304" s="89" t="s">
        <v>810</v>
      </c>
      <c r="D304" s="89" t="s">
        <v>824</v>
      </c>
      <c r="E304" s="89" t="s">
        <v>961</v>
      </c>
      <c r="F304" s="89" t="s">
        <v>1398</v>
      </c>
      <c r="G304" s="93">
        <f t="shared" si="35"/>
        <v>8</v>
      </c>
      <c r="H304" s="93">
        <f t="shared" si="36"/>
        <v>1</v>
      </c>
      <c r="I304" s="93">
        <f t="shared" si="37"/>
        <v>1</v>
      </c>
      <c r="J304" s="93">
        <f t="shared" si="38"/>
        <v>1</v>
      </c>
      <c r="K304" s="93">
        <f t="shared" si="39"/>
        <v>1</v>
      </c>
      <c r="L304" s="93">
        <f t="shared" si="40"/>
        <v>1</v>
      </c>
      <c r="M304" s="93">
        <f t="shared" si="41"/>
        <v>1</v>
      </c>
      <c r="N304" s="93">
        <f t="shared" si="42"/>
        <v>1</v>
      </c>
      <c r="O304" s="93">
        <f t="shared" si="43"/>
        <v>8</v>
      </c>
      <c r="P304" s="93">
        <f t="shared" si="44"/>
        <v>1</v>
      </c>
      <c r="Q304" s="93">
        <f t="shared" si="45"/>
        <v>1</v>
      </c>
      <c r="R304" s="93">
        <f t="shared" si="46"/>
        <v>0</v>
      </c>
      <c r="S304" s="93">
        <f t="shared" si="47"/>
        <v>0</v>
      </c>
      <c r="T304" s="93">
        <f t="shared" si="48"/>
        <v>0</v>
      </c>
      <c r="U304" s="93">
        <f t="shared" si="49"/>
        <v>1</v>
      </c>
      <c r="V304" s="93">
        <f t="shared" si="50"/>
        <v>1</v>
      </c>
      <c r="W304" s="93">
        <f t="shared" si="51"/>
        <v>9</v>
      </c>
      <c r="X304" s="93">
        <f t="shared" si="52"/>
        <v>1</v>
      </c>
      <c r="Y304" s="93">
        <f t="shared" si="53"/>
        <v>1</v>
      </c>
      <c r="Z304" s="93">
        <f t="shared" si="54"/>
        <v>1</v>
      </c>
      <c r="AA304" s="93">
        <f t="shared" si="55"/>
        <v>8</v>
      </c>
      <c r="AB304" s="93">
        <f t="shared" si="56"/>
        <v>9</v>
      </c>
      <c r="AC304" s="93">
        <f t="shared" si="57"/>
        <v>0</v>
      </c>
      <c r="AD304" s="93">
        <f t="shared" si="58"/>
        <v>1</v>
      </c>
      <c r="AE304" s="93">
        <f t="shared" si="59"/>
        <v>9</v>
      </c>
      <c r="AF304" s="93">
        <f t="shared" si="60"/>
        <v>0</v>
      </c>
      <c r="AG304" s="93">
        <f t="shared" si="61"/>
        <v>1</v>
      </c>
      <c r="AH304" s="93">
        <f t="shared" si="62"/>
        <v>8</v>
      </c>
      <c r="AI304" s="93">
        <f t="shared" si="63"/>
        <v>0</v>
      </c>
      <c r="AJ304" s="93">
        <f t="shared" si="64"/>
        <v>1</v>
      </c>
      <c r="AK304" s="93">
        <f t="shared" si="65"/>
        <v>1</v>
      </c>
      <c r="AL304" s="93">
        <f t="shared" si="66"/>
        <v>1</v>
      </c>
      <c r="AM304" s="93">
        <f t="shared" si="67"/>
        <v>0</v>
      </c>
      <c r="AN304" s="93">
        <f t="shared" si="68"/>
        <v>9</v>
      </c>
      <c r="AO304" s="93">
        <f t="shared" si="69"/>
        <v>1</v>
      </c>
    </row>
    <row r="305" spans="1:41" ht="12.75" customHeight="1" x14ac:dyDescent="0.25">
      <c r="A305" s="89">
        <v>2019</v>
      </c>
      <c r="B305" s="89">
        <v>121880</v>
      </c>
      <c r="C305" s="89" t="s">
        <v>810</v>
      </c>
      <c r="D305" s="89" t="s">
        <v>814</v>
      </c>
      <c r="E305" s="89" t="s">
        <v>1399</v>
      </c>
      <c r="F305" s="89" t="s">
        <v>1400</v>
      </c>
      <c r="G305" s="93" t="str">
        <f t="shared" si="35"/>
        <v>B</v>
      </c>
      <c r="H305" s="93">
        <f t="shared" si="36"/>
        <v>1</v>
      </c>
      <c r="I305" s="93">
        <f t="shared" si="37"/>
        <v>1</v>
      </c>
      <c r="J305" s="93">
        <f t="shared" si="38"/>
        <v>1</v>
      </c>
      <c r="K305" s="93">
        <f t="shared" si="39"/>
        <v>0</v>
      </c>
      <c r="L305" s="93">
        <f t="shared" si="40"/>
        <v>0</v>
      </c>
      <c r="M305" s="93">
        <f t="shared" si="41"/>
        <v>1</v>
      </c>
      <c r="N305" s="93">
        <f t="shared" si="42"/>
        <v>1</v>
      </c>
      <c r="O305" s="93">
        <f t="shared" si="43"/>
        <v>1</v>
      </c>
      <c r="P305" s="93">
        <f t="shared" si="44"/>
        <v>9</v>
      </c>
      <c r="Q305" s="93">
        <f t="shared" si="45"/>
        <v>1</v>
      </c>
      <c r="R305" s="93">
        <f t="shared" si="46"/>
        <v>1</v>
      </c>
      <c r="S305" s="93">
        <f t="shared" si="47"/>
        <v>9</v>
      </c>
      <c r="T305" s="93">
        <f t="shared" si="48"/>
        <v>0</v>
      </c>
      <c r="U305" s="93">
        <f t="shared" si="49"/>
        <v>1</v>
      </c>
      <c r="V305" s="93">
        <f t="shared" si="50"/>
        <v>9</v>
      </c>
      <c r="W305" s="93">
        <f t="shared" si="51"/>
        <v>1</v>
      </c>
      <c r="X305" s="93">
        <f t="shared" si="52"/>
        <v>1</v>
      </c>
      <c r="Y305" s="93">
        <f t="shared" si="53"/>
        <v>0</v>
      </c>
      <c r="Z305" s="93">
        <f t="shared" si="54"/>
        <v>1</v>
      </c>
      <c r="AA305" s="93">
        <f t="shared" si="55"/>
        <v>1</v>
      </c>
      <c r="AB305" s="93">
        <f t="shared" si="56"/>
        <v>1</v>
      </c>
      <c r="AC305" s="93">
        <f t="shared" si="57"/>
        <v>0</v>
      </c>
      <c r="AD305" s="93">
        <f t="shared" si="58"/>
        <v>1</v>
      </c>
      <c r="AE305" s="93">
        <f t="shared" si="59"/>
        <v>1</v>
      </c>
      <c r="AF305" s="93">
        <f t="shared" si="60"/>
        <v>1</v>
      </c>
      <c r="AG305" s="93">
        <f t="shared" si="61"/>
        <v>1</v>
      </c>
      <c r="AH305" s="93">
        <f t="shared" si="62"/>
        <v>0</v>
      </c>
      <c r="AI305" s="93">
        <f t="shared" si="63"/>
        <v>1</v>
      </c>
      <c r="AJ305" s="93">
        <f t="shared" si="64"/>
        <v>0</v>
      </c>
      <c r="AK305" s="93">
        <f t="shared" si="65"/>
        <v>1</v>
      </c>
      <c r="AL305" s="93">
        <f t="shared" si="66"/>
        <v>9</v>
      </c>
      <c r="AM305" s="93">
        <f t="shared" si="67"/>
        <v>0</v>
      </c>
      <c r="AN305" s="93">
        <f t="shared" si="68"/>
        <v>1</v>
      </c>
      <c r="AO305" s="93">
        <f t="shared" si="69"/>
        <v>0</v>
      </c>
    </row>
    <row r="306" spans="1:41" ht="12.75" customHeight="1" x14ac:dyDescent="0.25">
      <c r="A306" s="89">
        <v>2019</v>
      </c>
      <c r="B306" s="89">
        <v>1181819</v>
      </c>
      <c r="C306" s="89" t="s">
        <v>810</v>
      </c>
      <c r="D306" s="89" t="s">
        <v>829</v>
      </c>
      <c r="E306" s="89" t="s">
        <v>1134</v>
      </c>
      <c r="F306" s="89" t="s">
        <v>1401</v>
      </c>
      <c r="G306" s="93">
        <f t="shared" si="35"/>
        <v>8</v>
      </c>
      <c r="H306" s="93">
        <f t="shared" si="36"/>
        <v>1</v>
      </c>
      <c r="I306" s="93">
        <f t="shared" si="37"/>
        <v>1</v>
      </c>
      <c r="J306" s="93">
        <f t="shared" si="38"/>
        <v>0</v>
      </c>
      <c r="K306" s="93">
        <f t="shared" si="39"/>
        <v>0</v>
      </c>
      <c r="L306" s="93">
        <f t="shared" si="40"/>
        <v>1</v>
      </c>
      <c r="M306" s="93">
        <f t="shared" si="41"/>
        <v>0</v>
      </c>
      <c r="N306" s="93">
        <f t="shared" si="42"/>
        <v>1</v>
      </c>
      <c r="O306" s="93">
        <f t="shared" si="43"/>
        <v>0</v>
      </c>
      <c r="P306" s="93">
        <f t="shared" si="44"/>
        <v>0</v>
      </c>
      <c r="Q306" s="93">
        <f t="shared" si="45"/>
        <v>1</v>
      </c>
      <c r="R306" s="93">
        <f t="shared" si="46"/>
        <v>0</v>
      </c>
      <c r="S306" s="93">
        <f t="shared" si="47"/>
        <v>1</v>
      </c>
      <c r="T306" s="93">
        <f t="shared" si="48"/>
        <v>1</v>
      </c>
      <c r="U306" s="93">
        <f t="shared" si="49"/>
        <v>1</v>
      </c>
      <c r="V306" s="93">
        <f t="shared" si="50"/>
        <v>0</v>
      </c>
      <c r="W306" s="93">
        <f t="shared" si="51"/>
        <v>1</v>
      </c>
      <c r="X306" s="93">
        <f t="shared" si="52"/>
        <v>1</v>
      </c>
      <c r="Y306" s="93">
        <f t="shared" si="53"/>
        <v>1</v>
      </c>
      <c r="Z306" s="93">
        <f t="shared" si="54"/>
        <v>1</v>
      </c>
      <c r="AA306" s="93">
        <f t="shared" si="55"/>
        <v>1</v>
      </c>
      <c r="AB306" s="93">
        <f t="shared" si="56"/>
        <v>1</v>
      </c>
      <c r="AC306" s="93">
        <f t="shared" si="57"/>
        <v>0</v>
      </c>
      <c r="AD306" s="93">
        <f t="shared" si="58"/>
        <v>1</v>
      </c>
      <c r="AE306" s="93">
        <f t="shared" si="59"/>
        <v>1</v>
      </c>
      <c r="AF306" s="93">
        <f t="shared" si="60"/>
        <v>1</v>
      </c>
      <c r="AG306" s="93">
        <f t="shared" si="61"/>
        <v>1</v>
      </c>
      <c r="AH306" s="93">
        <f t="shared" si="62"/>
        <v>0</v>
      </c>
      <c r="AI306" s="93">
        <f t="shared" si="63"/>
        <v>1</v>
      </c>
      <c r="AJ306" s="93">
        <f t="shared" si="64"/>
        <v>1</v>
      </c>
      <c r="AK306" s="93">
        <f t="shared" si="65"/>
        <v>1</v>
      </c>
      <c r="AL306" s="93">
        <f t="shared" si="66"/>
        <v>9</v>
      </c>
      <c r="AM306" s="93">
        <f t="shared" si="67"/>
        <v>1</v>
      </c>
      <c r="AN306" s="93">
        <f t="shared" si="68"/>
        <v>9</v>
      </c>
      <c r="AO306" s="93">
        <f t="shared" si="69"/>
        <v>1</v>
      </c>
    </row>
    <row r="307" spans="1:41" ht="12.75" customHeight="1" x14ac:dyDescent="0.25">
      <c r="A307" s="89">
        <v>2019</v>
      </c>
      <c r="B307" s="89">
        <v>121880</v>
      </c>
      <c r="C307" s="89" t="s">
        <v>810</v>
      </c>
      <c r="D307" s="89" t="s">
        <v>814</v>
      </c>
      <c r="E307" s="89" t="s">
        <v>1402</v>
      </c>
      <c r="F307" s="89" t="s">
        <v>1403</v>
      </c>
      <c r="G307" s="93">
        <f t="shared" si="35"/>
        <v>8</v>
      </c>
      <c r="H307" s="93">
        <f t="shared" si="36"/>
        <v>1</v>
      </c>
      <c r="I307" s="93">
        <f t="shared" si="37"/>
        <v>0</v>
      </c>
      <c r="J307" s="93">
        <f t="shared" si="38"/>
        <v>0</v>
      </c>
      <c r="K307" s="93">
        <f t="shared" si="39"/>
        <v>0</v>
      </c>
      <c r="L307" s="93">
        <f t="shared" si="40"/>
        <v>1</v>
      </c>
      <c r="M307" s="93">
        <f t="shared" si="41"/>
        <v>0</v>
      </c>
      <c r="N307" s="93">
        <f t="shared" si="42"/>
        <v>1</v>
      </c>
      <c r="O307" s="93">
        <f t="shared" si="43"/>
        <v>1</v>
      </c>
      <c r="P307" s="93">
        <f t="shared" si="44"/>
        <v>9</v>
      </c>
      <c r="Q307" s="93">
        <f t="shared" si="45"/>
        <v>0</v>
      </c>
      <c r="R307" s="93">
        <f t="shared" si="46"/>
        <v>1</v>
      </c>
      <c r="S307" s="93">
        <f t="shared" si="47"/>
        <v>9</v>
      </c>
      <c r="T307" s="93">
        <f t="shared" si="48"/>
        <v>1</v>
      </c>
      <c r="U307" s="93">
        <f t="shared" si="49"/>
        <v>1</v>
      </c>
      <c r="V307" s="93">
        <f t="shared" si="50"/>
        <v>9</v>
      </c>
      <c r="W307" s="93">
        <f t="shared" si="51"/>
        <v>1</v>
      </c>
      <c r="X307" s="93">
        <f t="shared" si="52"/>
        <v>1</v>
      </c>
      <c r="Y307" s="93">
        <f t="shared" si="53"/>
        <v>1</v>
      </c>
      <c r="Z307" s="93">
        <f t="shared" si="54"/>
        <v>1</v>
      </c>
      <c r="AA307" s="93">
        <f t="shared" si="55"/>
        <v>1</v>
      </c>
      <c r="AB307" s="93">
        <f t="shared" si="56"/>
        <v>1</v>
      </c>
      <c r="AC307" s="93">
        <f t="shared" si="57"/>
        <v>0</v>
      </c>
      <c r="AD307" s="93">
        <f t="shared" si="58"/>
        <v>0</v>
      </c>
      <c r="AE307" s="93">
        <f t="shared" si="59"/>
        <v>1</v>
      </c>
      <c r="AF307" s="93">
        <f t="shared" si="60"/>
        <v>1</v>
      </c>
      <c r="AG307" s="93">
        <f t="shared" si="61"/>
        <v>0</v>
      </c>
      <c r="AH307" s="93">
        <f t="shared" si="62"/>
        <v>1</v>
      </c>
      <c r="AI307" s="93">
        <f t="shared" si="63"/>
        <v>1</v>
      </c>
      <c r="AJ307" s="93">
        <f t="shared" si="64"/>
        <v>1</v>
      </c>
      <c r="AK307" s="93">
        <f t="shared" si="65"/>
        <v>1</v>
      </c>
      <c r="AL307" s="93">
        <f t="shared" si="66"/>
        <v>9</v>
      </c>
      <c r="AM307" s="93">
        <f t="shared" si="67"/>
        <v>1</v>
      </c>
      <c r="AN307" s="93">
        <f t="shared" si="68"/>
        <v>1</v>
      </c>
      <c r="AO307" s="93">
        <f t="shared" si="69"/>
        <v>0</v>
      </c>
    </row>
    <row r="308" spans="1:41" ht="12.75" customHeight="1" x14ac:dyDescent="0.25">
      <c r="A308" s="89">
        <v>2019</v>
      </c>
      <c r="B308" s="89">
        <v>1103831</v>
      </c>
      <c r="C308" s="89" t="s">
        <v>810</v>
      </c>
      <c r="D308" s="89" t="s">
        <v>811</v>
      </c>
      <c r="E308" s="89" t="s">
        <v>1404</v>
      </c>
      <c r="F308" s="89" t="s">
        <v>1405</v>
      </c>
      <c r="G308" s="93">
        <f t="shared" si="35"/>
        <v>8</v>
      </c>
      <c r="H308" s="93">
        <f t="shared" si="36"/>
        <v>1</v>
      </c>
      <c r="I308" s="93">
        <f t="shared" si="37"/>
        <v>1</v>
      </c>
      <c r="J308" s="93">
        <f t="shared" si="38"/>
        <v>1</v>
      </c>
      <c r="K308" s="93">
        <f t="shared" si="39"/>
        <v>0</v>
      </c>
      <c r="L308" s="93">
        <f t="shared" si="40"/>
        <v>1</v>
      </c>
      <c r="M308" s="93">
        <f t="shared" si="41"/>
        <v>1</v>
      </c>
      <c r="N308" s="93">
        <f t="shared" si="42"/>
        <v>1</v>
      </c>
      <c r="O308" s="93">
        <f t="shared" si="43"/>
        <v>8</v>
      </c>
      <c r="P308" s="93">
        <f t="shared" si="44"/>
        <v>1</v>
      </c>
      <c r="Q308" s="93">
        <f t="shared" si="45"/>
        <v>0</v>
      </c>
      <c r="R308" s="93">
        <f t="shared" si="46"/>
        <v>8</v>
      </c>
      <c r="S308" s="93">
        <f t="shared" si="47"/>
        <v>1</v>
      </c>
      <c r="T308" s="93">
        <f t="shared" si="48"/>
        <v>1</v>
      </c>
      <c r="U308" s="93">
        <f t="shared" si="49"/>
        <v>1</v>
      </c>
      <c r="V308" s="93">
        <f t="shared" si="50"/>
        <v>0</v>
      </c>
      <c r="W308" s="93">
        <f t="shared" si="51"/>
        <v>1</v>
      </c>
      <c r="X308" s="93">
        <f t="shared" si="52"/>
        <v>1</v>
      </c>
      <c r="Y308" s="93">
        <f t="shared" si="53"/>
        <v>0</v>
      </c>
      <c r="Z308" s="93">
        <f t="shared" si="54"/>
        <v>0</v>
      </c>
      <c r="AA308" s="93">
        <f t="shared" si="55"/>
        <v>0</v>
      </c>
      <c r="AB308" s="93">
        <f t="shared" si="56"/>
        <v>1</v>
      </c>
      <c r="AC308" s="93">
        <f t="shared" si="57"/>
        <v>8</v>
      </c>
      <c r="AD308" s="93">
        <f t="shared" si="58"/>
        <v>9</v>
      </c>
      <c r="AE308" s="93">
        <f t="shared" si="59"/>
        <v>1</v>
      </c>
      <c r="AF308" s="93">
        <f t="shared" si="60"/>
        <v>1</v>
      </c>
      <c r="AG308" s="93">
        <f t="shared" si="61"/>
        <v>1</v>
      </c>
      <c r="AH308" s="93">
        <f t="shared" si="62"/>
        <v>1</v>
      </c>
      <c r="AI308" s="93">
        <f t="shared" si="63"/>
        <v>1</v>
      </c>
      <c r="AJ308" s="93">
        <f t="shared" si="64"/>
        <v>0</v>
      </c>
      <c r="AK308" s="93">
        <f t="shared" si="65"/>
        <v>1</v>
      </c>
      <c r="AL308" s="93">
        <f t="shared" si="66"/>
        <v>1</v>
      </c>
      <c r="AM308" s="93">
        <f t="shared" si="67"/>
        <v>9</v>
      </c>
      <c r="AN308" s="93">
        <f t="shared" si="68"/>
        <v>0</v>
      </c>
      <c r="AO308" s="93">
        <f t="shared" si="69"/>
        <v>1</v>
      </c>
    </row>
    <row r="309" spans="1:41" ht="12.75" customHeight="1" x14ac:dyDescent="0.25">
      <c r="A309" s="89">
        <v>2019</v>
      </c>
      <c r="B309" s="89">
        <v>1117583</v>
      </c>
      <c r="C309" s="89" t="s">
        <v>810</v>
      </c>
      <c r="D309" s="89" t="s">
        <v>811</v>
      </c>
      <c r="E309" s="89" t="s">
        <v>1406</v>
      </c>
      <c r="F309" s="89" t="s">
        <v>1407</v>
      </c>
      <c r="G309" s="93">
        <f t="shared" si="35"/>
        <v>8</v>
      </c>
      <c r="H309" s="93">
        <f t="shared" si="36"/>
        <v>0</v>
      </c>
      <c r="I309" s="93">
        <f t="shared" si="37"/>
        <v>1</v>
      </c>
      <c r="J309" s="93">
        <f t="shared" si="38"/>
        <v>1</v>
      </c>
      <c r="K309" s="93">
        <f t="shared" si="39"/>
        <v>0</v>
      </c>
      <c r="L309" s="93">
        <f t="shared" si="40"/>
        <v>0</v>
      </c>
      <c r="M309" s="93">
        <f t="shared" si="41"/>
        <v>0</v>
      </c>
      <c r="N309" s="93">
        <f t="shared" si="42"/>
        <v>0</v>
      </c>
      <c r="O309" s="93">
        <f t="shared" si="43"/>
        <v>8</v>
      </c>
      <c r="P309" s="93">
        <f t="shared" si="44"/>
        <v>1</v>
      </c>
      <c r="Q309" s="93">
        <f t="shared" si="45"/>
        <v>1</v>
      </c>
      <c r="R309" s="93">
        <f t="shared" si="46"/>
        <v>8</v>
      </c>
      <c r="S309" s="93">
        <f t="shared" si="47"/>
        <v>1</v>
      </c>
      <c r="T309" s="93">
        <f t="shared" si="48"/>
        <v>1</v>
      </c>
      <c r="U309" s="93">
        <f t="shared" si="49"/>
        <v>1</v>
      </c>
      <c r="V309" s="93">
        <f t="shared" si="50"/>
        <v>0</v>
      </c>
      <c r="W309" s="93">
        <f t="shared" si="51"/>
        <v>1</v>
      </c>
      <c r="X309" s="93">
        <f t="shared" si="52"/>
        <v>1</v>
      </c>
      <c r="Y309" s="93">
        <f t="shared" si="53"/>
        <v>0</v>
      </c>
      <c r="Z309" s="93">
        <f t="shared" si="54"/>
        <v>1</v>
      </c>
      <c r="AA309" s="93">
        <f t="shared" si="55"/>
        <v>0</v>
      </c>
      <c r="AB309" s="93">
        <f t="shared" si="56"/>
        <v>1</v>
      </c>
      <c r="AC309" s="93">
        <f t="shared" si="57"/>
        <v>8</v>
      </c>
      <c r="AD309" s="93">
        <f t="shared" si="58"/>
        <v>9</v>
      </c>
      <c r="AE309" s="93">
        <f t="shared" si="59"/>
        <v>1</v>
      </c>
      <c r="AF309" s="93">
        <f t="shared" si="60"/>
        <v>1</v>
      </c>
      <c r="AG309" s="93">
        <f t="shared" si="61"/>
        <v>1</v>
      </c>
      <c r="AH309" s="93">
        <f t="shared" si="62"/>
        <v>1</v>
      </c>
      <c r="AI309" s="93">
        <f t="shared" si="63"/>
        <v>1</v>
      </c>
      <c r="AJ309" s="93">
        <f t="shared" si="64"/>
        <v>0</v>
      </c>
      <c r="AK309" s="93">
        <f t="shared" si="65"/>
        <v>1</v>
      </c>
      <c r="AL309" s="93">
        <f t="shared" si="66"/>
        <v>1</v>
      </c>
      <c r="AM309" s="93">
        <f t="shared" si="67"/>
        <v>9</v>
      </c>
      <c r="AN309" s="93">
        <f t="shared" si="68"/>
        <v>1</v>
      </c>
      <c r="AO309" s="93">
        <f t="shared" si="69"/>
        <v>1</v>
      </c>
    </row>
    <row r="310" spans="1:41" ht="12.75" customHeight="1" x14ac:dyDescent="0.25">
      <c r="A310" s="89">
        <v>2019</v>
      </c>
      <c r="B310" s="89">
        <v>1117583</v>
      </c>
      <c r="C310" s="89" t="s">
        <v>810</v>
      </c>
      <c r="D310" s="89" t="s">
        <v>811</v>
      </c>
      <c r="E310" s="89" t="s">
        <v>1408</v>
      </c>
      <c r="F310" s="89" t="s">
        <v>1409</v>
      </c>
      <c r="G310" s="93">
        <f t="shared" si="35"/>
        <v>8</v>
      </c>
      <c r="H310" s="93">
        <f t="shared" si="36"/>
        <v>1</v>
      </c>
      <c r="I310" s="93">
        <f t="shared" si="37"/>
        <v>1</v>
      </c>
      <c r="J310" s="93">
        <f t="shared" si="38"/>
        <v>1</v>
      </c>
      <c r="K310" s="93">
        <f t="shared" si="39"/>
        <v>0</v>
      </c>
      <c r="L310" s="93">
        <f t="shared" si="40"/>
        <v>0</v>
      </c>
      <c r="M310" s="93">
        <f t="shared" si="41"/>
        <v>0</v>
      </c>
      <c r="N310" s="93">
        <f t="shared" si="42"/>
        <v>1</v>
      </c>
      <c r="O310" s="93">
        <f t="shared" si="43"/>
        <v>8</v>
      </c>
      <c r="P310" s="93">
        <f t="shared" si="44"/>
        <v>0</v>
      </c>
      <c r="Q310" s="93">
        <f t="shared" si="45"/>
        <v>1</v>
      </c>
      <c r="R310" s="93">
        <f t="shared" si="46"/>
        <v>8</v>
      </c>
      <c r="S310" s="93">
        <f t="shared" si="47"/>
        <v>1</v>
      </c>
      <c r="T310" s="93">
        <f t="shared" si="48"/>
        <v>0</v>
      </c>
      <c r="U310" s="93">
        <f t="shared" si="49"/>
        <v>1</v>
      </c>
      <c r="V310" s="93">
        <f t="shared" si="50"/>
        <v>0</v>
      </c>
      <c r="W310" s="93">
        <f t="shared" si="51"/>
        <v>1</v>
      </c>
      <c r="X310" s="93">
        <f t="shared" si="52"/>
        <v>1</v>
      </c>
      <c r="Y310" s="93">
        <f t="shared" si="53"/>
        <v>0</v>
      </c>
      <c r="Z310" s="93">
        <f t="shared" si="54"/>
        <v>1</v>
      </c>
      <c r="AA310" s="93">
        <f t="shared" si="55"/>
        <v>1</v>
      </c>
      <c r="AB310" s="93">
        <f t="shared" si="56"/>
        <v>1</v>
      </c>
      <c r="AC310" s="93">
        <f t="shared" si="57"/>
        <v>8</v>
      </c>
      <c r="AD310" s="93">
        <f t="shared" si="58"/>
        <v>9</v>
      </c>
      <c r="AE310" s="93">
        <f t="shared" si="59"/>
        <v>1</v>
      </c>
      <c r="AF310" s="93">
        <f t="shared" si="60"/>
        <v>1</v>
      </c>
      <c r="AG310" s="93">
        <f t="shared" si="61"/>
        <v>1</v>
      </c>
      <c r="AH310" s="93">
        <f t="shared" si="62"/>
        <v>1</v>
      </c>
      <c r="AI310" s="93">
        <f t="shared" si="63"/>
        <v>1</v>
      </c>
      <c r="AJ310" s="93">
        <f t="shared" si="64"/>
        <v>0</v>
      </c>
      <c r="AK310" s="93">
        <f t="shared" si="65"/>
        <v>1</v>
      </c>
      <c r="AL310" s="93">
        <f t="shared" si="66"/>
        <v>1</v>
      </c>
      <c r="AM310" s="93">
        <f t="shared" si="67"/>
        <v>9</v>
      </c>
      <c r="AN310" s="93">
        <f t="shared" si="68"/>
        <v>0</v>
      </c>
      <c r="AO310" s="93">
        <f t="shared" si="69"/>
        <v>1</v>
      </c>
    </row>
    <row r="311" spans="1:41" ht="12.75" customHeight="1" x14ac:dyDescent="0.25">
      <c r="A311" s="89">
        <v>2019</v>
      </c>
      <c r="B311" s="89">
        <v>1181819</v>
      </c>
      <c r="C311" s="89" t="s">
        <v>810</v>
      </c>
      <c r="D311" s="89" t="s">
        <v>829</v>
      </c>
      <c r="E311" s="89" t="s">
        <v>1410</v>
      </c>
      <c r="F311" s="89" t="s">
        <v>1411</v>
      </c>
      <c r="G311" s="93">
        <f t="shared" si="35"/>
        <v>8</v>
      </c>
      <c r="H311" s="93">
        <f t="shared" si="36"/>
        <v>1</v>
      </c>
      <c r="I311" s="93">
        <f t="shared" si="37"/>
        <v>1</v>
      </c>
      <c r="J311" s="93">
        <f t="shared" si="38"/>
        <v>0</v>
      </c>
      <c r="K311" s="93">
        <f t="shared" si="39"/>
        <v>0</v>
      </c>
      <c r="L311" s="93">
        <f t="shared" si="40"/>
        <v>1</v>
      </c>
      <c r="M311" s="93">
        <f t="shared" si="41"/>
        <v>1</v>
      </c>
      <c r="N311" s="93">
        <f t="shared" si="42"/>
        <v>1</v>
      </c>
      <c r="O311" s="93">
        <f t="shared" si="43"/>
        <v>1</v>
      </c>
      <c r="P311" s="93">
        <f t="shared" si="44"/>
        <v>0</v>
      </c>
      <c r="Q311" s="93">
        <f t="shared" si="45"/>
        <v>1</v>
      </c>
      <c r="R311" s="93">
        <f t="shared" si="46"/>
        <v>0</v>
      </c>
      <c r="S311" s="93">
        <f t="shared" si="47"/>
        <v>1</v>
      </c>
      <c r="T311" s="93">
        <f t="shared" si="48"/>
        <v>1</v>
      </c>
      <c r="U311" s="93">
        <f t="shared" si="49"/>
        <v>0</v>
      </c>
      <c r="V311" s="93">
        <f t="shared" si="50"/>
        <v>1</v>
      </c>
      <c r="W311" s="93">
        <f t="shared" si="51"/>
        <v>0</v>
      </c>
      <c r="X311" s="93">
        <f t="shared" si="52"/>
        <v>1</v>
      </c>
      <c r="Y311" s="93">
        <f t="shared" si="53"/>
        <v>1</v>
      </c>
      <c r="Z311" s="93">
        <f t="shared" si="54"/>
        <v>1</v>
      </c>
      <c r="AA311" s="93">
        <f t="shared" si="55"/>
        <v>1</v>
      </c>
      <c r="AB311" s="93">
        <f t="shared" si="56"/>
        <v>1</v>
      </c>
      <c r="AC311" s="93">
        <f t="shared" si="57"/>
        <v>1</v>
      </c>
      <c r="AD311" s="93">
        <f t="shared" si="58"/>
        <v>1</v>
      </c>
      <c r="AE311" s="93">
        <f t="shared" si="59"/>
        <v>1</v>
      </c>
      <c r="AF311" s="93">
        <f t="shared" si="60"/>
        <v>0</v>
      </c>
      <c r="AG311" s="93">
        <f t="shared" si="61"/>
        <v>1</v>
      </c>
      <c r="AH311" s="93">
        <f t="shared" si="62"/>
        <v>0</v>
      </c>
      <c r="AI311" s="93">
        <f t="shared" si="63"/>
        <v>1</v>
      </c>
      <c r="AJ311" s="93">
        <f t="shared" si="64"/>
        <v>1</v>
      </c>
      <c r="AK311" s="93">
        <f t="shared" si="65"/>
        <v>1</v>
      </c>
      <c r="AL311" s="93">
        <f t="shared" si="66"/>
        <v>9</v>
      </c>
      <c r="AM311" s="93">
        <f t="shared" si="67"/>
        <v>1</v>
      </c>
      <c r="AN311" s="93">
        <f t="shared" si="68"/>
        <v>9</v>
      </c>
      <c r="AO311" s="93">
        <f t="shared" si="69"/>
        <v>1</v>
      </c>
    </row>
    <row r="312" spans="1:41" ht="12.75" customHeight="1" x14ac:dyDescent="0.25">
      <c r="A312" s="89">
        <v>2019</v>
      </c>
      <c r="B312" s="89">
        <v>1181819</v>
      </c>
      <c r="C312" s="89" t="s">
        <v>810</v>
      </c>
      <c r="D312" s="89" t="s">
        <v>829</v>
      </c>
      <c r="E312" s="89" t="s">
        <v>974</v>
      </c>
      <c r="F312" s="89" t="s">
        <v>1412</v>
      </c>
      <c r="G312" s="93">
        <f t="shared" si="35"/>
        <v>8</v>
      </c>
      <c r="H312" s="93">
        <f t="shared" si="36"/>
        <v>1</v>
      </c>
      <c r="I312" s="93">
        <f t="shared" si="37"/>
        <v>1</v>
      </c>
      <c r="J312" s="93">
        <f t="shared" si="38"/>
        <v>1</v>
      </c>
      <c r="K312" s="93">
        <f t="shared" si="39"/>
        <v>0</v>
      </c>
      <c r="L312" s="93">
        <f t="shared" si="40"/>
        <v>1</v>
      </c>
      <c r="M312" s="93">
        <f t="shared" si="41"/>
        <v>1</v>
      </c>
      <c r="N312" s="93">
        <f t="shared" si="42"/>
        <v>1</v>
      </c>
      <c r="O312" s="93">
        <f t="shared" si="43"/>
        <v>1</v>
      </c>
      <c r="P312" s="93">
        <f t="shared" si="44"/>
        <v>1</v>
      </c>
      <c r="Q312" s="93">
        <f t="shared" si="45"/>
        <v>1</v>
      </c>
      <c r="R312" s="93">
        <f t="shared" si="46"/>
        <v>0</v>
      </c>
      <c r="S312" s="93">
        <f t="shared" si="47"/>
        <v>1</v>
      </c>
      <c r="T312" s="93">
        <f t="shared" si="48"/>
        <v>1</v>
      </c>
      <c r="U312" s="93">
        <f t="shared" si="49"/>
        <v>1</v>
      </c>
      <c r="V312" s="93">
        <f t="shared" si="50"/>
        <v>0</v>
      </c>
      <c r="W312" s="93">
        <f t="shared" si="51"/>
        <v>1</v>
      </c>
      <c r="X312" s="93">
        <f t="shared" si="52"/>
        <v>1</v>
      </c>
      <c r="Y312" s="93">
        <f t="shared" si="53"/>
        <v>1</v>
      </c>
      <c r="Z312" s="93">
        <f t="shared" si="54"/>
        <v>1</v>
      </c>
      <c r="AA312" s="93">
        <f t="shared" si="55"/>
        <v>1</v>
      </c>
      <c r="AB312" s="93">
        <f t="shared" si="56"/>
        <v>0</v>
      </c>
      <c r="AC312" s="93">
        <f t="shared" si="57"/>
        <v>1</v>
      </c>
      <c r="AD312" s="93">
        <f t="shared" si="58"/>
        <v>1</v>
      </c>
      <c r="AE312" s="93">
        <f t="shared" si="59"/>
        <v>0</v>
      </c>
      <c r="AF312" s="93">
        <f t="shared" si="60"/>
        <v>1</v>
      </c>
      <c r="AG312" s="93">
        <f t="shared" si="61"/>
        <v>1</v>
      </c>
      <c r="AH312" s="93">
        <f t="shared" si="62"/>
        <v>0</v>
      </c>
      <c r="AI312" s="93">
        <f t="shared" si="63"/>
        <v>1</v>
      </c>
      <c r="AJ312" s="93">
        <f t="shared" si="64"/>
        <v>1</v>
      </c>
      <c r="AK312" s="93">
        <f t="shared" si="65"/>
        <v>0</v>
      </c>
      <c r="AL312" s="93">
        <f t="shared" si="66"/>
        <v>9</v>
      </c>
      <c r="AM312" s="93">
        <f t="shared" si="67"/>
        <v>0</v>
      </c>
      <c r="AN312" s="93">
        <f t="shared" si="68"/>
        <v>9</v>
      </c>
      <c r="AO312" s="93">
        <f t="shared" si="69"/>
        <v>1</v>
      </c>
    </row>
    <row r="313" spans="1:41" ht="12.75" customHeight="1" x14ac:dyDescent="0.25">
      <c r="A313" s="89">
        <v>2019</v>
      </c>
      <c r="B313" s="89">
        <v>102499</v>
      </c>
      <c r="C313" s="89" t="s">
        <v>810</v>
      </c>
      <c r="D313" s="89" t="s">
        <v>846</v>
      </c>
      <c r="E313" s="89" t="s">
        <v>1413</v>
      </c>
      <c r="F313" s="89" t="s">
        <v>1414</v>
      </c>
      <c r="G313" s="93">
        <f t="shared" si="35"/>
        <v>8</v>
      </c>
      <c r="H313" s="93">
        <f t="shared" si="36"/>
        <v>1</v>
      </c>
      <c r="I313" s="93">
        <f t="shared" si="37"/>
        <v>1</v>
      </c>
      <c r="J313" s="93">
        <f t="shared" si="38"/>
        <v>0</v>
      </c>
      <c r="K313" s="93">
        <f t="shared" si="39"/>
        <v>0</v>
      </c>
      <c r="L313" s="93">
        <f t="shared" si="40"/>
        <v>0</v>
      </c>
      <c r="M313" s="93">
        <f t="shared" si="41"/>
        <v>1</v>
      </c>
      <c r="N313" s="93">
        <f t="shared" si="42"/>
        <v>1</v>
      </c>
      <c r="O313" s="93">
        <f t="shared" si="43"/>
        <v>1</v>
      </c>
      <c r="P313" s="93">
        <f t="shared" si="44"/>
        <v>9</v>
      </c>
      <c r="Q313" s="93">
        <f t="shared" si="45"/>
        <v>0</v>
      </c>
      <c r="R313" s="93">
        <f t="shared" si="46"/>
        <v>0</v>
      </c>
      <c r="S313" s="93">
        <f t="shared" si="47"/>
        <v>1</v>
      </c>
      <c r="T313" s="93">
        <f t="shared" si="48"/>
        <v>9</v>
      </c>
      <c r="U313" s="93">
        <f t="shared" si="49"/>
        <v>1</v>
      </c>
      <c r="V313" s="93">
        <f t="shared" si="50"/>
        <v>1</v>
      </c>
      <c r="W313" s="93">
        <f t="shared" si="51"/>
        <v>1</v>
      </c>
      <c r="X313" s="93">
        <f t="shared" si="52"/>
        <v>1</v>
      </c>
      <c r="Y313" s="93">
        <f t="shared" si="53"/>
        <v>1</v>
      </c>
      <c r="Z313" s="93">
        <f t="shared" si="54"/>
        <v>1</v>
      </c>
      <c r="AA313" s="93">
        <f t="shared" si="55"/>
        <v>1</v>
      </c>
      <c r="AB313" s="93">
        <f t="shared" si="56"/>
        <v>1</v>
      </c>
      <c r="AC313" s="93">
        <f t="shared" si="57"/>
        <v>1</v>
      </c>
      <c r="AD313" s="93">
        <f t="shared" si="58"/>
        <v>9</v>
      </c>
      <c r="AE313" s="93">
        <f t="shared" si="59"/>
        <v>0</v>
      </c>
      <c r="AF313" s="93">
        <f t="shared" si="60"/>
        <v>0</v>
      </c>
      <c r="AG313" s="93">
        <f t="shared" si="61"/>
        <v>1</v>
      </c>
      <c r="AH313" s="93">
        <f t="shared" si="62"/>
        <v>1</v>
      </c>
      <c r="AI313" s="93">
        <f t="shared" si="63"/>
        <v>1</v>
      </c>
      <c r="AJ313" s="93">
        <f t="shared" si="64"/>
        <v>9</v>
      </c>
      <c r="AK313" s="93">
        <f t="shared" si="65"/>
        <v>9</v>
      </c>
      <c r="AL313" s="93">
        <f t="shared" si="66"/>
        <v>1</v>
      </c>
      <c r="AM313" s="93">
        <f t="shared" si="67"/>
        <v>1</v>
      </c>
      <c r="AN313" s="93">
        <f t="shared" si="68"/>
        <v>1</v>
      </c>
      <c r="AO313" s="93">
        <f t="shared" si="69"/>
        <v>8</v>
      </c>
    </row>
    <row r="314" spans="1:41" ht="12.75" customHeight="1" x14ac:dyDescent="0.25">
      <c r="A314" s="89">
        <v>2019</v>
      </c>
      <c r="B314" s="89">
        <v>88399</v>
      </c>
      <c r="C314" s="89" t="s">
        <v>810</v>
      </c>
      <c r="D314" s="89" t="s">
        <v>820</v>
      </c>
      <c r="E314" s="89" t="s">
        <v>961</v>
      </c>
      <c r="F314" s="89" t="s">
        <v>1415</v>
      </c>
      <c r="G314" s="93">
        <f t="shared" si="35"/>
        <v>8</v>
      </c>
      <c r="H314" s="93">
        <f t="shared" si="36"/>
        <v>1</v>
      </c>
      <c r="I314" s="93">
        <f t="shared" si="37"/>
        <v>1</v>
      </c>
      <c r="J314" s="93">
        <f t="shared" si="38"/>
        <v>1</v>
      </c>
      <c r="K314" s="93">
        <f t="shared" si="39"/>
        <v>1</v>
      </c>
      <c r="L314" s="93">
        <f t="shared" si="40"/>
        <v>1</v>
      </c>
      <c r="M314" s="93">
        <f t="shared" si="41"/>
        <v>1</v>
      </c>
      <c r="N314" s="93">
        <f t="shared" si="42"/>
        <v>1</v>
      </c>
      <c r="O314" s="93">
        <f t="shared" si="43"/>
        <v>8</v>
      </c>
      <c r="P314" s="93">
        <f t="shared" si="44"/>
        <v>1</v>
      </c>
      <c r="Q314" s="93">
        <f t="shared" si="45"/>
        <v>9</v>
      </c>
      <c r="R314" s="93">
        <f t="shared" si="46"/>
        <v>0</v>
      </c>
      <c r="S314" s="93">
        <f t="shared" si="47"/>
        <v>1</v>
      </c>
      <c r="T314" s="93">
        <f t="shared" si="48"/>
        <v>1</v>
      </c>
      <c r="U314" s="93">
        <f t="shared" si="49"/>
        <v>1</v>
      </c>
      <c r="V314" s="93">
        <f t="shared" si="50"/>
        <v>9</v>
      </c>
      <c r="W314" s="93">
        <f t="shared" si="51"/>
        <v>1</v>
      </c>
      <c r="X314" s="93">
        <f t="shared" si="52"/>
        <v>1</v>
      </c>
      <c r="Y314" s="93">
        <f t="shared" si="53"/>
        <v>1</v>
      </c>
      <c r="Z314" s="93">
        <f t="shared" si="54"/>
        <v>1</v>
      </c>
      <c r="AA314" s="93">
        <f t="shared" si="55"/>
        <v>1</v>
      </c>
      <c r="AB314" s="93">
        <f t="shared" si="56"/>
        <v>8</v>
      </c>
      <c r="AC314" s="93">
        <f t="shared" si="57"/>
        <v>0</v>
      </c>
      <c r="AD314" s="93">
        <f t="shared" si="58"/>
        <v>0</v>
      </c>
      <c r="AE314" s="93">
        <f t="shared" si="59"/>
        <v>8</v>
      </c>
      <c r="AF314" s="93">
        <f t="shared" si="60"/>
        <v>1</v>
      </c>
      <c r="AG314" s="93">
        <f t="shared" si="61"/>
        <v>1</v>
      </c>
      <c r="AH314" s="93">
        <f t="shared" si="62"/>
        <v>8</v>
      </c>
      <c r="AI314" s="93">
        <f t="shared" si="63"/>
        <v>0</v>
      </c>
      <c r="AJ314" s="93">
        <f t="shared" si="64"/>
        <v>1</v>
      </c>
      <c r="AK314" s="93">
        <f t="shared" si="65"/>
        <v>9</v>
      </c>
      <c r="AL314" s="93">
        <f t="shared" si="66"/>
        <v>1</v>
      </c>
      <c r="AM314" s="93">
        <f t="shared" si="67"/>
        <v>8</v>
      </c>
      <c r="AN314" s="93">
        <f t="shared" si="68"/>
        <v>1</v>
      </c>
      <c r="AO314" s="93">
        <f t="shared" si="69"/>
        <v>1</v>
      </c>
    </row>
    <row r="315" spans="1:41" ht="12.75" customHeight="1" x14ac:dyDescent="0.25">
      <c r="A315" s="89">
        <v>2019</v>
      </c>
      <c r="B315" s="89">
        <v>121884</v>
      </c>
      <c r="C315" s="89" t="s">
        <v>810</v>
      </c>
      <c r="D315" s="89" t="s">
        <v>851</v>
      </c>
      <c r="E315" s="89" t="s">
        <v>1416</v>
      </c>
      <c r="F315" s="89" t="s">
        <v>1417</v>
      </c>
      <c r="G315" s="93">
        <f t="shared" si="35"/>
        <v>8</v>
      </c>
      <c r="H315" s="93">
        <f t="shared" si="36"/>
        <v>1</v>
      </c>
      <c r="I315" s="93">
        <f t="shared" si="37"/>
        <v>0</v>
      </c>
      <c r="J315" s="93">
        <f t="shared" si="38"/>
        <v>0</v>
      </c>
      <c r="K315" s="93">
        <f t="shared" si="39"/>
        <v>1</v>
      </c>
      <c r="L315" s="93">
        <f t="shared" si="40"/>
        <v>1</v>
      </c>
      <c r="M315" s="93">
        <f t="shared" si="41"/>
        <v>1</v>
      </c>
      <c r="N315" s="93">
        <f t="shared" si="42"/>
        <v>1</v>
      </c>
      <c r="O315" s="93">
        <f t="shared" si="43"/>
        <v>0</v>
      </c>
      <c r="P315" s="93">
        <f t="shared" si="44"/>
        <v>0</v>
      </c>
      <c r="Q315" s="93">
        <f t="shared" si="45"/>
        <v>1</v>
      </c>
      <c r="R315" s="93">
        <f t="shared" si="46"/>
        <v>0</v>
      </c>
      <c r="S315" s="93">
        <f t="shared" si="47"/>
        <v>1</v>
      </c>
      <c r="T315" s="93">
        <f t="shared" si="48"/>
        <v>0</v>
      </c>
      <c r="U315" s="93">
        <f t="shared" si="49"/>
        <v>1</v>
      </c>
      <c r="V315" s="93">
        <f t="shared" si="50"/>
        <v>1</v>
      </c>
      <c r="W315" s="93">
        <f t="shared" si="51"/>
        <v>1</v>
      </c>
      <c r="X315" s="93">
        <f t="shared" si="52"/>
        <v>1</v>
      </c>
      <c r="Y315" s="93">
        <f t="shared" si="53"/>
        <v>1</v>
      </c>
      <c r="Z315" s="93">
        <f t="shared" si="54"/>
        <v>0</v>
      </c>
      <c r="AA315" s="93">
        <f t="shared" si="55"/>
        <v>1</v>
      </c>
      <c r="AB315" s="93">
        <f t="shared" si="56"/>
        <v>1</v>
      </c>
      <c r="AC315" s="93">
        <f t="shared" si="57"/>
        <v>1</v>
      </c>
      <c r="AD315" s="93">
        <f t="shared" si="58"/>
        <v>8</v>
      </c>
      <c r="AE315" s="93">
        <f t="shared" si="59"/>
        <v>0</v>
      </c>
      <c r="AF315" s="93">
        <f t="shared" si="60"/>
        <v>1</v>
      </c>
      <c r="AG315" s="93">
        <f t="shared" si="61"/>
        <v>0</v>
      </c>
      <c r="AH315" s="93">
        <f t="shared" si="62"/>
        <v>9</v>
      </c>
      <c r="AI315" s="93">
        <f t="shared" si="63"/>
        <v>1</v>
      </c>
      <c r="AJ315" s="93">
        <f t="shared" si="64"/>
        <v>9</v>
      </c>
      <c r="AK315" s="93">
        <f t="shared" si="65"/>
        <v>1</v>
      </c>
      <c r="AL315" s="93">
        <f t="shared" si="66"/>
        <v>1</v>
      </c>
      <c r="AM315" s="93">
        <f t="shared" si="67"/>
        <v>1</v>
      </c>
      <c r="AN315" s="93">
        <f t="shared" si="68"/>
        <v>1</v>
      </c>
      <c r="AO315" s="93">
        <f t="shared" si="69"/>
        <v>9</v>
      </c>
    </row>
    <row r="316" spans="1:41" ht="12.75" customHeight="1" x14ac:dyDescent="0.25">
      <c r="A316" s="89">
        <v>2019</v>
      </c>
      <c r="B316" s="89">
        <v>121884</v>
      </c>
      <c r="C316" s="89" t="s">
        <v>810</v>
      </c>
      <c r="D316" s="89" t="s">
        <v>851</v>
      </c>
      <c r="E316" s="89" t="s">
        <v>1120</v>
      </c>
      <c r="F316" s="89" t="s">
        <v>1418</v>
      </c>
      <c r="G316" s="93">
        <f t="shared" si="35"/>
        <v>8</v>
      </c>
      <c r="H316" s="93">
        <f t="shared" si="36"/>
        <v>1</v>
      </c>
      <c r="I316" s="93">
        <f t="shared" si="37"/>
        <v>1</v>
      </c>
      <c r="J316" s="93">
        <f t="shared" si="38"/>
        <v>1</v>
      </c>
      <c r="K316" s="93">
        <f t="shared" si="39"/>
        <v>1</v>
      </c>
      <c r="L316" s="93">
        <f t="shared" si="40"/>
        <v>1</v>
      </c>
      <c r="M316" s="93">
        <f t="shared" si="41"/>
        <v>1</v>
      </c>
      <c r="N316" s="93">
        <f t="shared" si="42"/>
        <v>1</v>
      </c>
      <c r="O316" s="93">
        <f t="shared" si="43"/>
        <v>0</v>
      </c>
      <c r="P316" s="93">
        <f t="shared" si="44"/>
        <v>0</v>
      </c>
      <c r="Q316" s="93">
        <f t="shared" si="45"/>
        <v>0</v>
      </c>
      <c r="R316" s="93">
        <f t="shared" si="46"/>
        <v>0</v>
      </c>
      <c r="S316" s="93">
        <f t="shared" si="47"/>
        <v>1</v>
      </c>
      <c r="T316" s="93">
        <f t="shared" si="48"/>
        <v>1</v>
      </c>
      <c r="U316" s="93">
        <f t="shared" si="49"/>
        <v>1</v>
      </c>
      <c r="V316" s="93">
        <f t="shared" si="50"/>
        <v>1</v>
      </c>
      <c r="W316" s="93">
        <f t="shared" si="51"/>
        <v>1</v>
      </c>
      <c r="X316" s="93">
        <f t="shared" si="52"/>
        <v>0</v>
      </c>
      <c r="Y316" s="93">
        <f t="shared" si="53"/>
        <v>1</v>
      </c>
      <c r="Z316" s="93">
        <f t="shared" si="54"/>
        <v>1</v>
      </c>
      <c r="AA316" s="93">
        <f t="shared" si="55"/>
        <v>1</v>
      </c>
      <c r="AB316" s="93">
        <f t="shared" si="56"/>
        <v>1</v>
      </c>
      <c r="AC316" s="93">
        <f t="shared" si="57"/>
        <v>1</v>
      </c>
      <c r="AD316" s="93">
        <f t="shared" si="58"/>
        <v>8</v>
      </c>
      <c r="AE316" s="93">
        <f t="shared" si="59"/>
        <v>0</v>
      </c>
      <c r="AF316" s="93">
        <f t="shared" si="60"/>
        <v>1</v>
      </c>
      <c r="AG316" s="93">
        <f t="shared" si="61"/>
        <v>1</v>
      </c>
      <c r="AH316" s="93">
        <f t="shared" si="62"/>
        <v>9</v>
      </c>
      <c r="AI316" s="93">
        <f t="shared" si="63"/>
        <v>1</v>
      </c>
      <c r="AJ316" s="93">
        <f t="shared" si="64"/>
        <v>9</v>
      </c>
      <c r="AK316" s="93">
        <f t="shared" si="65"/>
        <v>1</v>
      </c>
      <c r="AL316" s="93">
        <f t="shared" si="66"/>
        <v>0</v>
      </c>
      <c r="AM316" s="93">
        <f t="shared" si="67"/>
        <v>0</v>
      </c>
      <c r="AN316" s="93">
        <f t="shared" si="68"/>
        <v>1</v>
      </c>
      <c r="AO316" s="93">
        <f t="shared" si="69"/>
        <v>9</v>
      </c>
    </row>
    <row r="317" spans="1:41" ht="12.75" customHeight="1" x14ac:dyDescent="0.25">
      <c r="A317" s="89">
        <v>2019</v>
      </c>
      <c r="B317" s="89">
        <v>121880</v>
      </c>
      <c r="C317" s="89" t="s">
        <v>810</v>
      </c>
      <c r="D317" s="89" t="s">
        <v>814</v>
      </c>
      <c r="E317" s="89" t="s">
        <v>1419</v>
      </c>
      <c r="F317" s="89" t="s">
        <v>1420</v>
      </c>
      <c r="G317" s="93">
        <f t="shared" si="35"/>
        <v>8</v>
      </c>
      <c r="H317" s="93">
        <f t="shared" si="36"/>
        <v>1</v>
      </c>
      <c r="I317" s="93">
        <f t="shared" si="37"/>
        <v>1</v>
      </c>
      <c r="J317" s="93">
        <f t="shared" si="38"/>
        <v>1</v>
      </c>
      <c r="K317" s="93">
        <f t="shared" si="39"/>
        <v>0</v>
      </c>
      <c r="L317" s="93">
        <f t="shared" si="40"/>
        <v>0</v>
      </c>
      <c r="M317" s="93">
        <f t="shared" si="41"/>
        <v>1</v>
      </c>
      <c r="N317" s="93">
        <f t="shared" si="42"/>
        <v>1</v>
      </c>
      <c r="O317" s="93">
        <f t="shared" si="43"/>
        <v>0</v>
      </c>
      <c r="P317" s="93">
        <f t="shared" si="44"/>
        <v>9</v>
      </c>
      <c r="Q317" s="93">
        <f t="shared" si="45"/>
        <v>1</v>
      </c>
      <c r="R317" s="93">
        <f t="shared" si="46"/>
        <v>1</v>
      </c>
      <c r="S317" s="93">
        <f t="shared" si="47"/>
        <v>9</v>
      </c>
      <c r="T317" s="93">
        <f t="shared" si="48"/>
        <v>0</v>
      </c>
      <c r="U317" s="93">
        <f t="shared" si="49"/>
        <v>0</v>
      </c>
      <c r="V317" s="93">
        <f t="shared" si="50"/>
        <v>9</v>
      </c>
      <c r="W317" s="93">
        <f t="shared" si="51"/>
        <v>1</v>
      </c>
      <c r="X317" s="93">
        <f t="shared" si="52"/>
        <v>1</v>
      </c>
      <c r="Y317" s="93">
        <f t="shared" si="53"/>
        <v>1</v>
      </c>
      <c r="Z317" s="93">
        <f t="shared" si="54"/>
        <v>1</v>
      </c>
      <c r="AA317" s="93">
        <f t="shared" si="55"/>
        <v>1</v>
      </c>
      <c r="AB317" s="93">
        <f t="shared" si="56"/>
        <v>1</v>
      </c>
      <c r="AC317" s="93">
        <f t="shared" si="57"/>
        <v>1</v>
      </c>
      <c r="AD317" s="93">
        <f t="shared" si="58"/>
        <v>1</v>
      </c>
      <c r="AE317" s="93">
        <f t="shared" si="59"/>
        <v>0</v>
      </c>
      <c r="AF317" s="93">
        <f t="shared" si="60"/>
        <v>0</v>
      </c>
      <c r="AG317" s="93">
        <f t="shared" si="61"/>
        <v>0</v>
      </c>
      <c r="AH317" s="93">
        <f t="shared" si="62"/>
        <v>0</v>
      </c>
      <c r="AI317" s="93">
        <f t="shared" si="63"/>
        <v>1</v>
      </c>
      <c r="AJ317" s="93">
        <f t="shared" si="64"/>
        <v>1</v>
      </c>
      <c r="AK317" s="93">
        <f t="shared" si="65"/>
        <v>1</v>
      </c>
      <c r="AL317" s="93">
        <f t="shared" si="66"/>
        <v>9</v>
      </c>
      <c r="AM317" s="93">
        <f t="shared" si="67"/>
        <v>1</v>
      </c>
      <c r="AN317" s="93">
        <f t="shared" si="68"/>
        <v>1</v>
      </c>
      <c r="AO317" s="93">
        <f t="shared" si="69"/>
        <v>1</v>
      </c>
    </row>
    <row r="318" spans="1:41" ht="12.75" customHeight="1" x14ac:dyDescent="0.25">
      <c r="A318" s="89">
        <v>2019</v>
      </c>
      <c r="B318" s="89">
        <v>121880</v>
      </c>
      <c r="C318" s="89" t="s">
        <v>810</v>
      </c>
      <c r="D318" s="89" t="s">
        <v>814</v>
      </c>
      <c r="E318" s="89" t="s">
        <v>1421</v>
      </c>
      <c r="F318" s="89" t="s">
        <v>1422</v>
      </c>
      <c r="G318" s="93">
        <f t="shared" si="35"/>
        <v>8</v>
      </c>
      <c r="H318" s="93">
        <f t="shared" si="36"/>
        <v>0</v>
      </c>
      <c r="I318" s="93">
        <f t="shared" si="37"/>
        <v>1</v>
      </c>
      <c r="J318" s="93">
        <f t="shared" si="38"/>
        <v>0</v>
      </c>
      <c r="K318" s="93">
        <f t="shared" si="39"/>
        <v>0</v>
      </c>
      <c r="L318" s="93">
        <f t="shared" si="40"/>
        <v>1</v>
      </c>
      <c r="M318" s="93">
        <f t="shared" si="41"/>
        <v>1</v>
      </c>
      <c r="N318" s="93">
        <f t="shared" si="42"/>
        <v>1</v>
      </c>
      <c r="O318" s="93">
        <f t="shared" si="43"/>
        <v>0</v>
      </c>
      <c r="P318" s="93">
        <f t="shared" si="44"/>
        <v>9</v>
      </c>
      <c r="Q318" s="93">
        <f t="shared" si="45"/>
        <v>0</v>
      </c>
      <c r="R318" s="93">
        <f t="shared" si="46"/>
        <v>1</v>
      </c>
      <c r="S318" s="93">
        <f t="shared" si="47"/>
        <v>9</v>
      </c>
      <c r="T318" s="93">
        <f t="shared" si="48"/>
        <v>1</v>
      </c>
      <c r="U318" s="93">
        <f t="shared" si="49"/>
        <v>1</v>
      </c>
      <c r="V318" s="93">
        <f t="shared" si="50"/>
        <v>9</v>
      </c>
      <c r="W318" s="93">
        <f t="shared" si="51"/>
        <v>1</v>
      </c>
      <c r="X318" s="93">
        <f t="shared" si="52"/>
        <v>1</v>
      </c>
      <c r="Y318" s="93">
        <f t="shared" si="53"/>
        <v>1</v>
      </c>
      <c r="Z318" s="93">
        <f t="shared" si="54"/>
        <v>1</v>
      </c>
      <c r="AA318" s="93">
        <f t="shared" si="55"/>
        <v>1</v>
      </c>
      <c r="AB318" s="93">
        <f t="shared" si="56"/>
        <v>0</v>
      </c>
      <c r="AC318" s="93">
        <f t="shared" si="57"/>
        <v>1</v>
      </c>
      <c r="AD318" s="93">
        <f t="shared" si="58"/>
        <v>1</v>
      </c>
      <c r="AE318" s="93">
        <f t="shared" si="59"/>
        <v>1</v>
      </c>
      <c r="AF318" s="93">
        <f t="shared" si="60"/>
        <v>0</v>
      </c>
      <c r="AG318" s="93">
        <f t="shared" si="61"/>
        <v>1</v>
      </c>
      <c r="AH318" s="93">
        <f t="shared" si="62"/>
        <v>1</v>
      </c>
      <c r="AI318" s="93">
        <f t="shared" si="63"/>
        <v>1</v>
      </c>
      <c r="AJ318" s="93">
        <f t="shared" si="64"/>
        <v>0</v>
      </c>
      <c r="AK318" s="93">
        <f t="shared" si="65"/>
        <v>1</v>
      </c>
      <c r="AL318" s="93">
        <f t="shared" si="66"/>
        <v>9</v>
      </c>
      <c r="AM318" s="93">
        <f t="shared" si="67"/>
        <v>1</v>
      </c>
      <c r="AN318" s="93">
        <f t="shared" si="68"/>
        <v>1</v>
      </c>
      <c r="AO318" s="93">
        <f t="shared" si="69"/>
        <v>0</v>
      </c>
    </row>
    <row r="319" spans="1:41" ht="12.75" customHeight="1" x14ac:dyDescent="0.25">
      <c r="A319" s="89">
        <v>2019</v>
      </c>
      <c r="B319" s="89">
        <v>1117583</v>
      </c>
      <c r="C319" s="89" t="s">
        <v>810</v>
      </c>
      <c r="D319" s="89" t="s">
        <v>811</v>
      </c>
      <c r="E319" s="89" t="s">
        <v>1330</v>
      </c>
      <c r="F319" s="89" t="s">
        <v>1423</v>
      </c>
      <c r="G319" s="93">
        <f t="shared" si="35"/>
        <v>8</v>
      </c>
      <c r="H319" s="93">
        <f t="shared" si="36"/>
        <v>1</v>
      </c>
      <c r="I319" s="93">
        <f t="shared" si="37"/>
        <v>1</v>
      </c>
      <c r="J319" s="93">
        <f t="shared" si="38"/>
        <v>1</v>
      </c>
      <c r="K319" s="93">
        <f t="shared" si="39"/>
        <v>0</v>
      </c>
      <c r="L319" s="93">
        <f t="shared" si="40"/>
        <v>1</v>
      </c>
      <c r="M319" s="93">
        <f t="shared" si="41"/>
        <v>1</v>
      </c>
      <c r="N319" s="93">
        <f t="shared" si="42"/>
        <v>1</v>
      </c>
      <c r="O319" s="93">
        <f t="shared" si="43"/>
        <v>8</v>
      </c>
      <c r="P319" s="93">
        <f t="shared" si="44"/>
        <v>0</v>
      </c>
      <c r="Q319" s="93">
        <f t="shared" si="45"/>
        <v>1</v>
      </c>
      <c r="R319" s="93">
        <f t="shared" si="46"/>
        <v>8</v>
      </c>
      <c r="S319" s="93">
        <f t="shared" si="47"/>
        <v>1</v>
      </c>
      <c r="T319" s="93">
        <f t="shared" si="48"/>
        <v>1</v>
      </c>
      <c r="U319" s="93">
        <f t="shared" si="49"/>
        <v>0</v>
      </c>
      <c r="V319" s="93">
        <f t="shared" si="50"/>
        <v>0</v>
      </c>
      <c r="W319" s="93">
        <f t="shared" si="51"/>
        <v>1</v>
      </c>
      <c r="X319" s="93">
        <f t="shared" si="52"/>
        <v>1</v>
      </c>
      <c r="Y319" s="93">
        <f t="shared" si="53"/>
        <v>1</v>
      </c>
      <c r="Z319" s="93">
        <f t="shared" si="54"/>
        <v>1</v>
      </c>
      <c r="AA319" s="93">
        <f t="shared" si="55"/>
        <v>0</v>
      </c>
      <c r="AB319" s="93">
        <f t="shared" si="56"/>
        <v>1</v>
      </c>
      <c r="AC319" s="93">
        <f t="shared" si="57"/>
        <v>8</v>
      </c>
      <c r="AD319" s="93">
        <f t="shared" si="58"/>
        <v>9</v>
      </c>
      <c r="AE319" s="93">
        <f t="shared" si="59"/>
        <v>1</v>
      </c>
      <c r="AF319" s="93">
        <f t="shared" si="60"/>
        <v>1</v>
      </c>
      <c r="AG319" s="93">
        <f t="shared" si="61"/>
        <v>1</v>
      </c>
      <c r="AH319" s="93">
        <f t="shared" si="62"/>
        <v>1</v>
      </c>
      <c r="AI319" s="93">
        <f t="shared" si="63"/>
        <v>1</v>
      </c>
      <c r="AJ319" s="93">
        <f t="shared" si="64"/>
        <v>0</v>
      </c>
      <c r="AK319" s="93">
        <f t="shared" si="65"/>
        <v>1</v>
      </c>
      <c r="AL319" s="93">
        <f t="shared" si="66"/>
        <v>1</v>
      </c>
      <c r="AM319" s="93">
        <f t="shared" si="67"/>
        <v>9</v>
      </c>
      <c r="AN319" s="93">
        <f t="shared" si="68"/>
        <v>1</v>
      </c>
      <c r="AO319" s="93">
        <f t="shared" si="69"/>
        <v>0</v>
      </c>
    </row>
    <row r="320" spans="1:41" ht="12.75" customHeight="1" x14ac:dyDescent="0.25">
      <c r="A320" s="89">
        <v>2019</v>
      </c>
      <c r="B320" s="89">
        <v>121880</v>
      </c>
      <c r="C320" s="89" t="s">
        <v>810</v>
      </c>
      <c r="D320" s="89" t="s">
        <v>814</v>
      </c>
      <c r="E320" s="89" t="s">
        <v>1424</v>
      </c>
      <c r="F320" s="89" t="s">
        <v>1425</v>
      </c>
      <c r="G320" s="93">
        <f t="shared" si="35"/>
        <v>8</v>
      </c>
      <c r="H320" s="93">
        <f t="shared" si="36"/>
        <v>1</v>
      </c>
      <c r="I320" s="93">
        <f t="shared" si="37"/>
        <v>0</v>
      </c>
      <c r="J320" s="93">
        <f t="shared" si="38"/>
        <v>0</v>
      </c>
      <c r="K320" s="93">
        <f t="shared" si="39"/>
        <v>1</v>
      </c>
      <c r="L320" s="93">
        <f t="shared" si="40"/>
        <v>0</v>
      </c>
      <c r="M320" s="93">
        <f t="shared" si="41"/>
        <v>1</v>
      </c>
      <c r="N320" s="93">
        <f t="shared" si="42"/>
        <v>1</v>
      </c>
      <c r="O320" s="93">
        <f t="shared" si="43"/>
        <v>0</v>
      </c>
      <c r="P320" s="93">
        <f t="shared" si="44"/>
        <v>9</v>
      </c>
      <c r="Q320" s="93">
        <f t="shared" si="45"/>
        <v>0</v>
      </c>
      <c r="R320" s="93">
        <f t="shared" si="46"/>
        <v>1</v>
      </c>
      <c r="S320" s="93">
        <f t="shared" si="47"/>
        <v>9</v>
      </c>
      <c r="T320" s="93">
        <f t="shared" si="48"/>
        <v>1</v>
      </c>
      <c r="U320" s="93">
        <f t="shared" si="49"/>
        <v>1</v>
      </c>
      <c r="V320" s="93">
        <f t="shared" si="50"/>
        <v>9</v>
      </c>
      <c r="W320" s="93">
        <f t="shared" si="51"/>
        <v>1</v>
      </c>
      <c r="X320" s="93">
        <f t="shared" si="52"/>
        <v>1</v>
      </c>
      <c r="Y320" s="93">
        <f t="shared" si="53"/>
        <v>1</v>
      </c>
      <c r="Z320" s="93">
        <f t="shared" si="54"/>
        <v>0</v>
      </c>
      <c r="AA320" s="93">
        <f t="shared" si="55"/>
        <v>1</v>
      </c>
      <c r="AB320" s="93">
        <f t="shared" si="56"/>
        <v>1</v>
      </c>
      <c r="AC320" s="93">
        <f t="shared" si="57"/>
        <v>1</v>
      </c>
      <c r="AD320" s="93">
        <f t="shared" si="58"/>
        <v>1</v>
      </c>
      <c r="AE320" s="93">
        <f t="shared" si="59"/>
        <v>0</v>
      </c>
      <c r="AF320" s="93">
        <f t="shared" si="60"/>
        <v>0</v>
      </c>
      <c r="AG320" s="93">
        <f t="shared" si="61"/>
        <v>1</v>
      </c>
      <c r="AH320" s="93">
        <f t="shared" si="62"/>
        <v>1</v>
      </c>
      <c r="AI320" s="93">
        <f t="shared" si="63"/>
        <v>0</v>
      </c>
      <c r="AJ320" s="93">
        <f t="shared" si="64"/>
        <v>1</v>
      </c>
      <c r="AK320" s="93">
        <f t="shared" si="65"/>
        <v>1</v>
      </c>
      <c r="AL320" s="93">
        <f t="shared" si="66"/>
        <v>9</v>
      </c>
      <c r="AM320" s="93">
        <f t="shared" si="67"/>
        <v>1</v>
      </c>
      <c r="AN320" s="93">
        <f t="shared" si="68"/>
        <v>1</v>
      </c>
      <c r="AO320" s="93">
        <f t="shared" si="69"/>
        <v>0</v>
      </c>
    </row>
    <row r="321" spans="1:41" ht="12.75" customHeight="1" x14ac:dyDescent="0.25">
      <c r="A321" s="89">
        <v>2019</v>
      </c>
      <c r="B321" s="89">
        <v>88399</v>
      </c>
      <c r="C321" s="89" t="s">
        <v>810</v>
      </c>
      <c r="D321" s="89" t="s">
        <v>820</v>
      </c>
      <c r="E321" s="89" t="s">
        <v>1426</v>
      </c>
      <c r="F321" s="89" t="s">
        <v>1427</v>
      </c>
      <c r="G321" s="93">
        <f t="shared" si="35"/>
        <v>8</v>
      </c>
      <c r="H321" s="93">
        <f t="shared" si="36"/>
        <v>1</v>
      </c>
      <c r="I321" s="93">
        <f t="shared" si="37"/>
        <v>1</v>
      </c>
      <c r="J321" s="93">
        <f t="shared" si="38"/>
        <v>0</v>
      </c>
      <c r="K321" s="93">
        <f t="shared" si="39"/>
        <v>0</v>
      </c>
      <c r="L321" s="93">
        <f t="shared" si="40"/>
        <v>0</v>
      </c>
      <c r="M321" s="93">
        <f t="shared" si="41"/>
        <v>0</v>
      </c>
      <c r="N321" s="93">
        <f t="shared" si="42"/>
        <v>0</v>
      </c>
      <c r="O321" s="93">
        <f t="shared" si="43"/>
        <v>8</v>
      </c>
      <c r="P321" s="93">
        <f t="shared" si="44"/>
        <v>0</v>
      </c>
      <c r="Q321" s="93">
        <f t="shared" si="45"/>
        <v>9</v>
      </c>
      <c r="R321" s="93">
        <f t="shared" si="46"/>
        <v>0</v>
      </c>
      <c r="S321" s="93">
        <f t="shared" si="47"/>
        <v>1</v>
      </c>
      <c r="T321" s="93">
        <f t="shared" si="48"/>
        <v>1</v>
      </c>
      <c r="U321" s="93">
        <f t="shared" si="49"/>
        <v>1</v>
      </c>
      <c r="V321" s="93">
        <f t="shared" si="50"/>
        <v>9</v>
      </c>
      <c r="W321" s="93">
        <f t="shared" si="51"/>
        <v>1</v>
      </c>
      <c r="X321" s="93">
        <f t="shared" si="52"/>
        <v>1</v>
      </c>
      <c r="Y321" s="93">
        <f t="shared" si="53"/>
        <v>1</v>
      </c>
      <c r="Z321" s="93">
        <f t="shared" si="54"/>
        <v>1</v>
      </c>
      <c r="AA321" s="93">
        <f t="shared" si="55"/>
        <v>1</v>
      </c>
      <c r="AB321" s="93">
        <f t="shared" si="56"/>
        <v>8</v>
      </c>
      <c r="AC321" s="93">
        <f t="shared" si="57"/>
        <v>1</v>
      </c>
      <c r="AD321" s="93">
        <f t="shared" si="58"/>
        <v>1</v>
      </c>
      <c r="AE321" s="93">
        <f t="shared" si="59"/>
        <v>8</v>
      </c>
      <c r="AF321" s="93">
        <f t="shared" si="60"/>
        <v>1</v>
      </c>
      <c r="AG321" s="93">
        <f t="shared" si="61"/>
        <v>1</v>
      </c>
      <c r="AH321" s="93">
        <f t="shared" si="62"/>
        <v>8</v>
      </c>
      <c r="AI321" s="93">
        <f t="shared" si="63"/>
        <v>0</v>
      </c>
      <c r="AJ321" s="93">
        <f t="shared" si="64"/>
        <v>1</v>
      </c>
      <c r="AK321" s="93">
        <f t="shared" si="65"/>
        <v>9</v>
      </c>
      <c r="AL321" s="93">
        <f t="shared" si="66"/>
        <v>1</v>
      </c>
      <c r="AM321" s="93">
        <f t="shared" si="67"/>
        <v>8</v>
      </c>
      <c r="AN321" s="93">
        <f t="shared" si="68"/>
        <v>1</v>
      </c>
      <c r="AO321" s="93">
        <f t="shared" si="69"/>
        <v>1</v>
      </c>
    </row>
    <row r="322" spans="1:41" ht="12.75" customHeight="1" x14ac:dyDescent="0.25">
      <c r="A322" s="89">
        <v>2019</v>
      </c>
      <c r="B322" s="89">
        <v>121884</v>
      </c>
      <c r="C322" s="89" t="s">
        <v>810</v>
      </c>
      <c r="D322" s="89" t="s">
        <v>851</v>
      </c>
      <c r="E322" s="89" t="s">
        <v>1428</v>
      </c>
      <c r="F322" s="89" t="s">
        <v>1429</v>
      </c>
      <c r="G322" s="93">
        <f t="shared" si="35"/>
        <v>8</v>
      </c>
      <c r="H322" s="93">
        <f t="shared" si="36"/>
        <v>1</v>
      </c>
      <c r="I322" s="93">
        <f t="shared" si="37"/>
        <v>1</v>
      </c>
      <c r="J322" s="93">
        <f t="shared" si="38"/>
        <v>1</v>
      </c>
      <c r="K322" s="93">
        <f t="shared" si="39"/>
        <v>0</v>
      </c>
      <c r="L322" s="93">
        <f t="shared" si="40"/>
        <v>0</v>
      </c>
      <c r="M322" s="93">
        <f t="shared" si="41"/>
        <v>1</v>
      </c>
      <c r="N322" s="93">
        <f t="shared" si="42"/>
        <v>1</v>
      </c>
      <c r="O322" s="93">
        <f t="shared" si="43"/>
        <v>1</v>
      </c>
      <c r="P322" s="93">
        <f t="shared" si="44"/>
        <v>0</v>
      </c>
      <c r="Q322" s="93">
        <f t="shared" si="45"/>
        <v>1</v>
      </c>
      <c r="R322" s="93">
        <f t="shared" si="46"/>
        <v>1</v>
      </c>
      <c r="S322" s="93">
        <f t="shared" si="47"/>
        <v>0</v>
      </c>
      <c r="T322" s="93">
        <f t="shared" si="48"/>
        <v>1</v>
      </c>
      <c r="U322" s="93">
        <f t="shared" si="49"/>
        <v>1</v>
      </c>
      <c r="V322" s="93">
        <f t="shared" si="50"/>
        <v>1</v>
      </c>
      <c r="W322" s="93">
        <f t="shared" si="51"/>
        <v>1</v>
      </c>
      <c r="X322" s="93">
        <f t="shared" si="52"/>
        <v>1</v>
      </c>
      <c r="Y322" s="93">
        <f t="shared" si="53"/>
        <v>0</v>
      </c>
      <c r="Z322" s="93">
        <f t="shared" si="54"/>
        <v>1</v>
      </c>
      <c r="AA322" s="93">
        <f t="shared" si="55"/>
        <v>1</v>
      </c>
      <c r="AB322" s="93">
        <f t="shared" si="56"/>
        <v>1</v>
      </c>
      <c r="AC322" s="93">
        <f t="shared" si="57"/>
        <v>1</v>
      </c>
      <c r="AD322" s="93">
        <f t="shared" si="58"/>
        <v>8</v>
      </c>
      <c r="AE322" s="93">
        <f t="shared" si="59"/>
        <v>1</v>
      </c>
      <c r="AF322" s="93">
        <f t="shared" si="60"/>
        <v>1</v>
      </c>
      <c r="AG322" s="93">
        <f t="shared" si="61"/>
        <v>1</v>
      </c>
      <c r="AH322" s="93">
        <f t="shared" si="62"/>
        <v>9</v>
      </c>
      <c r="AI322" s="93">
        <f t="shared" si="63"/>
        <v>1</v>
      </c>
      <c r="AJ322" s="93">
        <f t="shared" si="64"/>
        <v>9</v>
      </c>
      <c r="AK322" s="93">
        <f t="shared" si="65"/>
        <v>1</v>
      </c>
      <c r="AL322" s="93">
        <f t="shared" si="66"/>
        <v>0</v>
      </c>
      <c r="AM322" s="93">
        <f t="shared" si="67"/>
        <v>1</v>
      </c>
      <c r="AN322" s="93">
        <f t="shared" si="68"/>
        <v>0</v>
      </c>
      <c r="AO322" s="93">
        <f t="shared" si="69"/>
        <v>9</v>
      </c>
    </row>
    <row r="323" spans="1:41" ht="12.75" customHeight="1" x14ac:dyDescent="0.25">
      <c r="A323" s="89">
        <v>2019</v>
      </c>
      <c r="B323" s="89">
        <v>1103831</v>
      </c>
      <c r="C323" s="89" t="s">
        <v>810</v>
      </c>
      <c r="D323" s="89" t="s">
        <v>811</v>
      </c>
      <c r="E323" s="89" t="s">
        <v>876</v>
      </c>
      <c r="F323" s="89" t="s">
        <v>1430</v>
      </c>
      <c r="G323" s="93">
        <f t="shared" si="35"/>
        <v>8</v>
      </c>
      <c r="H323" s="93">
        <f t="shared" si="36"/>
        <v>1</v>
      </c>
      <c r="I323" s="93">
        <f t="shared" si="37"/>
        <v>1</v>
      </c>
      <c r="J323" s="93">
        <f t="shared" si="38"/>
        <v>0</v>
      </c>
      <c r="K323" s="93">
        <f t="shared" si="39"/>
        <v>1</v>
      </c>
      <c r="L323" s="93">
        <f t="shared" si="40"/>
        <v>0</v>
      </c>
      <c r="M323" s="93">
        <f t="shared" si="41"/>
        <v>1</v>
      </c>
      <c r="N323" s="93">
        <f t="shared" si="42"/>
        <v>1</v>
      </c>
      <c r="O323" s="93">
        <f t="shared" si="43"/>
        <v>8</v>
      </c>
      <c r="P323" s="93">
        <f t="shared" si="44"/>
        <v>1</v>
      </c>
      <c r="Q323" s="93">
        <f t="shared" si="45"/>
        <v>1</v>
      </c>
      <c r="R323" s="93">
        <f t="shared" si="46"/>
        <v>8</v>
      </c>
      <c r="S323" s="93">
        <f t="shared" si="47"/>
        <v>0</v>
      </c>
      <c r="T323" s="93">
        <f t="shared" si="48"/>
        <v>0</v>
      </c>
      <c r="U323" s="93">
        <f t="shared" si="49"/>
        <v>0</v>
      </c>
      <c r="V323" s="93">
        <f t="shared" si="50"/>
        <v>1</v>
      </c>
      <c r="W323" s="93">
        <f t="shared" si="51"/>
        <v>1</v>
      </c>
      <c r="X323" s="93">
        <f t="shared" si="52"/>
        <v>1</v>
      </c>
      <c r="Y323" s="93">
        <f t="shared" si="53"/>
        <v>0</v>
      </c>
      <c r="Z323" s="93">
        <f t="shared" si="54"/>
        <v>1</v>
      </c>
      <c r="AA323" s="93">
        <f t="shared" si="55"/>
        <v>1</v>
      </c>
      <c r="AB323" s="93">
        <f t="shared" si="56"/>
        <v>1</v>
      </c>
      <c r="AC323" s="93">
        <f t="shared" si="57"/>
        <v>8</v>
      </c>
      <c r="AD323" s="93">
        <f t="shared" si="58"/>
        <v>9</v>
      </c>
      <c r="AE323" s="93">
        <f t="shared" si="59"/>
        <v>1</v>
      </c>
      <c r="AF323" s="93">
        <f t="shared" si="60"/>
        <v>1</v>
      </c>
      <c r="AG323" s="93">
        <f t="shared" si="61"/>
        <v>1</v>
      </c>
      <c r="AH323" s="93">
        <f t="shared" si="62"/>
        <v>1</v>
      </c>
      <c r="AI323" s="93">
        <f t="shared" si="63"/>
        <v>1</v>
      </c>
      <c r="AJ323" s="93">
        <f t="shared" si="64"/>
        <v>0</v>
      </c>
      <c r="AK323" s="93">
        <f t="shared" si="65"/>
        <v>1</v>
      </c>
      <c r="AL323" s="93">
        <f t="shared" si="66"/>
        <v>1</v>
      </c>
      <c r="AM323" s="93">
        <f t="shared" si="67"/>
        <v>9</v>
      </c>
      <c r="AN323" s="93">
        <f t="shared" si="68"/>
        <v>0</v>
      </c>
      <c r="AO323" s="93">
        <f t="shared" si="69"/>
        <v>1</v>
      </c>
    </row>
    <row r="324" spans="1:41" ht="12.75" customHeight="1" x14ac:dyDescent="0.25">
      <c r="A324" s="89">
        <v>2019</v>
      </c>
      <c r="B324" s="89">
        <v>1117583</v>
      </c>
      <c r="C324" s="89" t="s">
        <v>810</v>
      </c>
      <c r="D324" s="89" t="s">
        <v>811</v>
      </c>
      <c r="E324" s="89" t="s">
        <v>1431</v>
      </c>
      <c r="F324" s="89" t="s">
        <v>1432</v>
      </c>
      <c r="G324" s="93">
        <f t="shared" si="35"/>
        <v>8</v>
      </c>
      <c r="H324" s="93">
        <f t="shared" si="36"/>
        <v>1</v>
      </c>
      <c r="I324" s="93">
        <f t="shared" si="37"/>
        <v>1</v>
      </c>
      <c r="J324" s="93">
        <f t="shared" si="38"/>
        <v>0</v>
      </c>
      <c r="K324" s="93">
        <f t="shared" si="39"/>
        <v>0</v>
      </c>
      <c r="L324" s="93">
        <f t="shared" si="40"/>
        <v>1</v>
      </c>
      <c r="M324" s="93">
        <f t="shared" si="41"/>
        <v>1</v>
      </c>
      <c r="N324" s="93">
        <f t="shared" si="42"/>
        <v>1</v>
      </c>
      <c r="O324" s="93">
        <f t="shared" si="43"/>
        <v>8</v>
      </c>
      <c r="P324" s="93">
        <f t="shared" si="44"/>
        <v>1</v>
      </c>
      <c r="Q324" s="93">
        <f t="shared" si="45"/>
        <v>1</v>
      </c>
      <c r="R324" s="93">
        <f t="shared" si="46"/>
        <v>8</v>
      </c>
      <c r="S324" s="93">
        <f t="shared" si="47"/>
        <v>1</v>
      </c>
      <c r="T324" s="93">
        <f t="shared" si="48"/>
        <v>1</v>
      </c>
      <c r="U324" s="93">
        <f t="shared" si="49"/>
        <v>0</v>
      </c>
      <c r="V324" s="93">
        <f t="shared" si="50"/>
        <v>1</v>
      </c>
      <c r="W324" s="93">
        <f t="shared" si="51"/>
        <v>1</v>
      </c>
      <c r="X324" s="93">
        <f t="shared" si="52"/>
        <v>1</v>
      </c>
      <c r="Y324" s="93">
        <f t="shared" si="53"/>
        <v>0</v>
      </c>
      <c r="Z324" s="93">
        <f t="shared" si="54"/>
        <v>1</v>
      </c>
      <c r="AA324" s="93">
        <f t="shared" si="55"/>
        <v>1</v>
      </c>
      <c r="AB324" s="93">
        <f t="shared" si="56"/>
        <v>1</v>
      </c>
      <c r="AC324" s="93">
        <f t="shared" si="57"/>
        <v>8</v>
      </c>
      <c r="AD324" s="93">
        <f t="shared" si="58"/>
        <v>9</v>
      </c>
      <c r="AE324" s="93">
        <f t="shared" si="59"/>
        <v>1</v>
      </c>
      <c r="AF324" s="93">
        <f t="shared" si="60"/>
        <v>1</v>
      </c>
      <c r="AG324" s="93">
        <f t="shared" si="61"/>
        <v>1</v>
      </c>
      <c r="AH324" s="93">
        <f t="shared" si="62"/>
        <v>0</v>
      </c>
      <c r="AI324" s="93">
        <f t="shared" si="63"/>
        <v>1</v>
      </c>
      <c r="AJ324" s="93">
        <f t="shared" si="64"/>
        <v>1</v>
      </c>
      <c r="AK324" s="93">
        <f t="shared" si="65"/>
        <v>1</v>
      </c>
      <c r="AL324" s="93">
        <f t="shared" si="66"/>
        <v>1</v>
      </c>
      <c r="AM324" s="93">
        <f t="shared" si="67"/>
        <v>9</v>
      </c>
      <c r="AN324" s="93">
        <f t="shared" si="68"/>
        <v>0</v>
      </c>
      <c r="AO324" s="93">
        <f t="shared" si="69"/>
        <v>1</v>
      </c>
    </row>
    <row r="325" spans="1:41" ht="12.75" customHeight="1" x14ac:dyDescent="0.25">
      <c r="A325" s="89">
        <v>2019</v>
      </c>
      <c r="B325" s="89">
        <v>121884</v>
      </c>
      <c r="C325" s="89" t="s">
        <v>810</v>
      </c>
      <c r="D325" s="89" t="s">
        <v>851</v>
      </c>
      <c r="E325" s="89" t="s">
        <v>1433</v>
      </c>
      <c r="F325" s="89" t="s">
        <v>1434</v>
      </c>
      <c r="G325" s="93">
        <f t="shared" si="35"/>
        <v>8</v>
      </c>
      <c r="H325" s="93">
        <f t="shared" si="36"/>
        <v>1</v>
      </c>
      <c r="I325" s="93">
        <f t="shared" si="37"/>
        <v>1</v>
      </c>
      <c r="J325" s="93">
        <f t="shared" si="38"/>
        <v>1</v>
      </c>
      <c r="K325" s="93">
        <f t="shared" si="39"/>
        <v>0</v>
      </c>
      <c r="L325" s="93">
        <f t="shared" si="40"/>
        <v>1</v>
      </c>
      <c r="M325" s="93">
        <f t="shared" si="41"/>
        <v>0</v>
      </c>
      <c r="N325" s="93">
        <f t="shared" si="42"/>
        <v>1</v>
      </c>
      <c r="O325" s="93">
        <f t="shared" si="43"/>
        <v>0</v>
      </c>
      <c r="P325" s="93">
        <f t="shared" si="44"/>
        <v>1</v>
      </c>
      <c r="Q325" s="93">
        <f t="shared" si="45"/>
        <v>1</v>
      </c>
      <c r="R325" s="93">
        <f t="shared" si="46"/>
        <v>1</v>
      </c>
      <c r="S325" s="93">
        <f t="shared" si="47"/>
        <v>1</v>
      </c>
      <c r="T325" s="93">
        <f t="shared" si="48"/>
        <v>1</v>
      </c>
      <c r="U325" s="93">
        <f t="shared" si="49"/>
        <v>1</v>
      </c>
      <c r="V325" s="93">
        <f t="shared" si="50"/>
        <v>1</v>
      </c>
      <c r="W325" s="93">
        <f t="shared" si="51"/>
        <v>1</v>
      </c>
      <c r="X325" s="93">
        <f t="shared" si="52"/>
        <v>1</v>
      </c>
      <c r="Y325" s="93">
        <f t="shared" si="53"/>
        <v>1</v>
      </c>
      <c r="Z325" s="93">
        <f t="shared" si="54"/>
        <v>1</v>
      </c>
      <c r="AA325" s="93">
        <f t="shared" si="55"/>
        <v>0</v>
      </c>
      <c r="AB325" s="93">
        <f t="shared" si="56"/>
        <v>0</v>
      </c>
      <c r="AC325" s="93">
        <f t="shared" si="57"/>
        <v>1</v>
      </c>
      <c r="AD325" s="93">
        <f t="shared" si="58"/>
        <v>8</v>
      </c>
      <c r="AE325" s="93">
        <f t="shared" si="59"/>
        <v>1</v>
      </c>
      <c r="AF325" s="93">
        <f t="shared" si="60"/>
        <v>0</v>
      </c>
      <c r="AG325" s="93">
        <f t="shared" si="61"/>
        <v>0</v>
      </c>
      <c r="AH325" s="93">
        <f t="shared" si="62"/>
        <v>9</v>
      </c>
      <c r="AI325" s="93">
        <f t="shared" si="63"/>
        <v>1</v>
      </c>
      <c r="AJ325" s="93">
        <f t="shared" si="64"/>
        <v>9</v>
      </c>
      <c r="AK325" s="93">
        <f t="shared" si="65"/>
        <v>1</v>
      </c>
      <c r="AL325" s="93" t="str">
        <f t="shared" si="66"/>
        <v>B</v>
      </c>
      <c r="AM325" s="93">
        <f t="shared" si="67"/>
        <v>1</v>
      </c>
      <c r="AN325" s="93">
        <f t="shared" si="68"/>
        <v>1</v>
      </c>
      <c r="AO325" s="93">
        <f t="shared" si="69"/>
        <v>9</v>
      </c>
    </row>
    <row r="326" spans="1:41" ht="12.75" customHeight="1" x14ac:dyDescent="0.25">
      <c r="A326" s="89">
        <v>2019</v>
      </c>
      <c r="B326" s="89">
        <v>121880</v>
      </c>
      <c r="C326" s="89" t="s">
        <v>810</v>
      </c>
      <c r="D326" s="89" t="s">
        <v>814</v>
      </c>
      <c r="E326" s="89" t="s">
        <v>1142</v>
      </c>
      <c r="F326" s="89" t="s">
        <v>1435</v>
      </c>
      <c r="G326" s="93">
        <f t="shared" si="35"/>
        <v>8</v>
      </c>
      <c r="H326" s="93">
        <f t="shared" si="36"/>
        <v>1</v>
      </c>
      <c r="I326" s="93">
        <f t="shared" si="37"/>
        <v>1</v>
      </c>
      <c r="J326" s="93">
        <f t="shared" si="38"/>
        <v>1</v>
      </c>
      <c r="K326" s="93">
        <f t="shared" si="39"/>
        <v>0</v>
      </c>
      <c r="L326" s="93">
        <f t="shared" si="40"/>
        <v>1</v>
      </c>
      <c r="M326" s="93">
        <f t="shared" si="41"/>
        <v>0</v>
      </c>
      <c r="N326" s="93">
        <f t="shared" si="42"/>
        <v>1</v>
      </c>
      <c r="O326" s="93">
        <f t="shared" si="43"/>
        <v>0</v>
      </c>
      <c r="P326" s="93">
        <f t="shared" si="44"/>
        <v>9</v>
      </c>
      <c r="Q326" s="93">
        <f t="shared" si="45"/>
        <v>0</v>
      </c>
      <c r="R326" s="93">
        <f t="shared" si="46"/>
        <v>1</v>
      </c>
      <c r="S326" s="93">
        <f t="shared" si="47"/>
        <v>9</v>
      </c>
      <c r="T326" s="93">
        <f t="shared" si="48"/>
        <v>0</v>
      </c>
      <c r="U326" s="93">
        <f t="shared" si="49"/>
        <v>1</v>
      </c>
      <c r="V326" s="93">
        <f t="shared" si="50"/>
        <v>9</v>
      </c>
      <c r="W326" s="93">
        <f t="shared" si="51"/>
        <v>1</v>
      </c>
      <c r="X326" s="93">
        <f t="shared" si="52"/>
        <v>1</v>
      </c>
      <c r="Y326" s="93">
        <f t="shared" si="53"/>
        <v>1</v>
      </c>
      <c r="Z326" s="93">
        <f t="shared" si="54"/>
        <v>1</v>
      </c>
      <c r="AA326" s="93">
        <f t="shared" si="55"/>
        <v>1</v>
      </c>
      <c r="AB326" s="93">
        <f t="shared" si="56"/>
        <v>1</v>
      </c>
      <c r="AC326" s="93">
        <f t="shared" si="57"/>
        <v>0</v>
      </c>
      <c r="AD326" s="93">
        <f t="shared" si="58"/>
        <v>1</v>
      </c>
      <c r="AE326" s="93">
        <f t="shared" si="59"/>
        <v>1</v>
      </c>
      <c r="AF326" s="93">
        <f t="shared" si="60"/>
        <v>0</v>
      </c>
      <c r="AG326" s="93">
        <f t="shared" si="61"/>
        <v>1</v>
      </c>
      <c r="AH326" s="93">
        <f t="shared" si="62"/>
        <v>1</v>
      </c>
      <c r="AI326" s="93">
        <f t="shared" si="63"/>
        <v>1</v>
      </c>
      <c r="AJ326" s="93">
        <f t="shared" si="64"/>
        <v>0</v>
      </c>
      <c r="AK326" s="93">
        <f t="shared" si="65"/>
        <v>1</v>
      </c>
      <c r="AL326" s="93">
        <f t="shared" si="66"/>
        <v>9</v>
      </c>
      <c r="AM326" s="93">
        <f t="shared" si="67"/>
        <v>1</v>
      </c>
      <c r="AN326" s="93">
        <f t="shared" si="68"/>
        <v>1</v>
      </c>
      <c r="AO326" s="93">
        <f t="shared" si="69"/>
        <v>1</v>
      </c>
    </row>
    <row r="327" spans="1:41" ht="12.75" customHeight="1" x14ac:dyDescent="0.25">
      <c r="A327" s="89">
        <v>2019</v>
      </c>
      <c r="B327" s="89">
        <v>88399</v>
      </c>
      <c r="C327" s="89" t="s">
        <v>810</v>
      </c>
      <c r="D327" s="89" t="s">
        <v>820</v>
      </c>
      <c r="E327" s="89" t="s">
        <v>1436</v>
      </c>
      <c r="F327" s="89" t="s">
        <v>1437</v>
      </c>
      <c r="G327" s="93">
        <f t="shared" si="35"/>
        <v>8</v>
      </c>
      <c r="H327" s="93">
        <f t="shared" si="36"/>
        <v>1</v>
      </c>
      <c r="I327" s="93">
        <f t="shared" si="37"/>
        <v>1</v>
      </c>
      <c r="J327" s="93">
        <f t="shared" si="38"/>
        <v>1</v>
      </c>
      <c r="K327" s="93">
        <f t="shared" si="39"/>
        <v>1</v>
      </c>
      <c r="L327" s="93">
        <f t="shared" si="40"/>
        <v>0</v>
      </c>
      <c r="M327" s="93">
        <f t="shared" si="41"/>
        <v>1</v>
      </c>
      <c r="N327" s="93">
        <f t="shared" si="42"/>
        <v>1</v>
      </c>
      <c r="O327" s="93">
        <f t="shared" si="43"/>
        <v>8</v>
      </c>
      <c r="P327" s="93">
        <f t="shared" si="44"/>
        <v>1</v>
      </c>
      <c r="Q327" s="93">
        <f t="shared" si="45"/>
        <v>9</v>
      </c>
      <c r="R327" s="93">
        <f t="shared" si="46"/>
        <v>1</v>
      </c>
      <c r="S327" s="93">
        <f t="shared" si="47"/>
        <v>1</v>
      </c>
      <c r="T327" s="93">
        <f t="shared" si="48"/>
        <v>1</v>
      </c>
      <c r="U327" s="93">
        <f t="shared" si="49"/>
        <v>1</v>
      </c>
      <c r="V327" s="93">
        <f t="shared" si="50"/>
        <v>9</v>
      </c>
      <c r="W327" s="93">
        <f t="shared" si="51"/>
        <v>1</v>
      </c>
      <c r="X327" s="93">
        <f t="shared" si="52"/>
        <v>1</v>
      </c>
      <c r="Y327" s="93">
        <f t="shared" si="53"/>
        <v>1</v>
      </c>
      <c r="Z327" s="93">
        <f t="shared" si="54"/>
        <v>1</v>
      </c>
      <c r="AA327" s="93">
        <f t="shared" si="55"/>
        <v>1</v>
      </c>
      <c r="AB327" s="93">
        <f t="shared" si="56"/>
        <v>8</v>
      </c>
      <c r="AC327" s="93">
        <f t="shared" si="57"/>
        <v>1</v>
      </c>
      <c r="AD327" s="93">
        <f t="shared" si="58"/>
        <v>1</v>
      </c>
      <c r="AE327" s="93">
        <f t="shared" si="59"/>
        <v>8</v>
      </c>
      <c r="AF327" s="93">
        <f t="shared" si="60"/>
        <v>1</v>
      </c>
      <c r="AG327" s="93">
        <f t="shared" si="61"/>
        <v>1</v>
      </c>
      <c r="AH327" s="93">
        <f t="shared" si="62"/>
        <v>8</v>
      </c>
      <c r="AI327" s="93">
        <f t="shared" si="63"/>
        <v>0</v>
      </c>
      <c r="AJ327" s="93">
        <f t="shared" si="64"/>
        <v>0</v>
      </c>
      <c r="AK327" s="93">
        <f t="shared" si="65"/>
        <v>9</v>
      </c>
      <c r="AL327" s="93">
        <f t="shared" si="66"/>
        <v>0</v>
      </c>
      <c r="AM327" s="93">
        <f t="shared" si="67"/>
        <v>8</v>
      </c>
      <c r="AN327" s="93">
        <f t="shared" si="68"/>
        <v>1</v>
      </c>
      <c r="AO327" s="93">
        <f t="shared" si="69"/>
        <v>0</v>
      </c>
    </row>
    <row r="328" spans="1:41" ht="12.75" customHeight="1" x14ac:dyDescent="0.25">
      <c r="A328" s="89">
        <v>2019</v>
      </c>
      <c r="B328" s="89">
        <v>88399</v>
      </c>
      <c r="C328" s="89" t="s">
        <v>810</v>
      </c>
      <c r="D328" s="89" t="s">
        <v>820</v>
      </c>
      <c r="E328" s="89" t="s">
        <v>1438</v>
      </c>
      <c r="F328" s="89" t="s">
        <v>1439</v>
      </c>
      <c r="G328" s="93">
        <f t="shared" si="35"/>
        <v>8</v>
      </c>
      <c r="H328" s="93">
        <f t="shared" si="36"/>
        <v>1</v>
      </c>
      <c r="I328" s="93">
        <f t="shared" si="37"/>
        <v>1</v>
      </c>
      <c r="J328" s="93">
        <f t="shared" si="38"/>
        <v>1</v>
      </c>
      <c r="K328" s="93">
        <f t="shared" si="39"/>
        <v>0</v>
      </c>
      <c r="L328" s="93">
        <f t="shared" si="40"/>
        <v>0</v>
      </c>
      <c r="M328" s="93">
        <f t="shared" si="41"/>
        <v>0</v>
      </c>
      <c r="N328" s="93">
        <f t="shared" si="42"/>
        <v>1</v>
      </c>
      <c r="O328" s="93">
        <f t="shared" si="43"/>
        <v>8</v>
      </c>
      <c r="P328" s="93">
        <f t="shared" si="44"/>
        <v>1</v>
      </c>
      <c r="Q328" s="93">
        <f t="shared" si="45"/>
        <v>9</v>
      </c>
      <c r="R328" s="93">
        <f t="shared" si="46"/>
        <v>1</v>
      </c>
      <c r="S328" s="93">
        <f t="shared" si="47"/>
        <v>1</v>
      </c>
      <c r="T328" s="93">
        <f t="shared" si="48"/>
        <v>1</v>
      </c>
      <c r="U328" s="93">
        <f t="shared" si="49"/>
        <v>1</v>
      </c>
      <c r="V328" s="93">
        <f t="shared" si="50"/>
        <v>9</v>
      </c>
      <c r="W328" s="93">
        <f t="shared" si="51"/>
        <v>1</v>
      </c>
      <c r="X328" s="93">
        <f t="shared" si="52"/>
        <v>1</v>
      </c>
      <c r="Y328" s="93">
        <f t="shared" si="53"/>
        <v>1</v>
      </c>
      <c r="Z328" s="93">
        <f t="shared" si="54"/>
        <v>0</v>
      </c>
      <c r="AA328" s="93">
        <f t="shared" si="55"/>
        <v>1</v>
      </c>
      <c r="AB328" s="93">
        <f t="shared" si="56"/>
        <v>8</v>
      </c>
      <c r="AC328" s="93">
        <f t="shared" si="57"/>
        <v>1</v>
      </c>
      <c r="AD328" s="93">
        <f t="shared" si="58"/>
        <v>0</v>
      </c>
      <c r="AE328" s="93">
        <f t="shared" si="59"/>
        <v>8</v>
      </c>
      <c r="AF328" s="93">
        <f t="shared" si="60"/>
        <v>1</v>
      </c>
      <c r="AG328" s="93">
        <f t="shared" si="61"/>
        <v>1</v>
      </c>
      <c r="AH328" s="93">
        <f t="shared" si="62"/>
        <v>8</v>
      </c>
      <c r="AI328" s="93">
        <f t="shared" si="63"/>
        <v>0</v>
      </c>
      <c r="AJ328" s="93">
        <f t="shared" si="64"/>
        <v>1</v>
      </c>
      <c r="AK328" s="93">
        <f t="shared" si="65"/>
        <v>9</v>
      </c>
      <c r="AL328" s="93">
        <f t="shared" si="66"/>
        <v>1</v>
      </c>
      <c r="AM328" s="93">
        <f t="shared" si="67"/>
        <v>8</v>
      </c>
      <c r="AN328" s="93">
        <f t="shared" si="68"/>
        <v>1</v>
      </c>
      <c r="AO328" s="93">
        <f t="shared" si="69"/>
        <v>1</v>
      </c>
    </row>
    <row r="329" spans="1:41" ht="12.75" customHeight="1" x14ac:dyDescent="0.25">
      <c r="A329" s="89">
        <v>2019</v>
      </c>
      <c r="B329" s="89">
        <v>121884</v>
      </c>
      <c r="C329" s="89" t="s">
        <v>810</v>
      </c>
      <c r="D329" s="89" t="s">
        <v>851</v>
      </c>
      <c r="E329" s="89" t="s">
        <v>1259</v>
      </c>
      <c r="F329" s="89" t="s">
        <v>1440</v>
      </c>
      <c r="G329" s="93">
        <f t="shared" si="35"/>
        <v>8</v>
      </c>
      <c r="H329" s="93">
        <f t="shared" si="36"/>
        <v>1</v>
      </c>
      <c r="I329" s="93">
        <f t="shared" si="37"/>
        <v>1</v>
      </c>
      <c r="J329" s="93">
        <f t="shared" si="38"/>
        <v>0</v>
      </c>
      <c r="K329" s="93">
        <f t="shared" si="39"/>
        <v>1</v>
      </c>
      <c r="L329" s="93">
        <f t="shared" si="40"/>
        <v>1</v>
      </c>
      <c r="M329" s="93">
        <f t="shared" si="41"/>
        <v>1</v>
      </c>
      <c r="N329" s="93">
        <f t="shared" si="42"/>
        <v>1</v>
      </c>
      <c r="O329" s="93">
        <f t="shared" si="43"/>
        <v>0</v>
      </c>
      <c r="P329" s="93">
        <f t="shared" si="44"/>
        <v>1</v>
      </c>
      <c r="Q329" s="93">
        <f t="shared" si="45"/>
        <v>1</v>
      </c>
      <c r="R329" s="93">
        <f t="shared" si="46"/>
        <v>1</v>
      </c>
      <c r="S329" s="93">
        <f t="shared" si="47"/>
        <v>0</v>
      </c>
      <c r="T329" s="93">
        <f t="shared" si="48"/>
        <v>1</v>
      </c>
      <c r="U329" s="93">
        <f t="shared" si="49"/>
        <v>0</v>
      </c>
      <c r="V329" s="93">
        <f t="shared" si="50"/>
        <v>1</v>
      </c>
      <c r="W329" s="93">
        <f t="shared" si="51"/>
        <v>1</v>
      </c>
      <c r="X329" s="93">
        <f t="shared" si="52"/>
        <v>0</v>
      </c>
      <c r="Y329" s="93">
        <f t="shared" si="53"/>
        <v>1</v>
      </c>
      <c r="Z329" s="93">
        <f t="shared" si="54"/>
        <v>1</v>
      </c>
      <c r="AA329" s="93">
        <f t="shared" si="55"/>
        <v>1</v>
      </c>
      <c r="AB329" s="93">
        <f t="shared" si="56"/>
        <v>1</v>
      </c>
      <c r="AC329" s="93">
        <f t="shared" si="57"/>
        <v>1</v>
      </c>
      <c r="AD329" s="93">
        <f t="shared" si="58"/>
        <v>8</v>
      </c>
      <c r="AE329" s="93">
        <f t="shared" si="59"/>
        <v>1</v>
      </c>
      <c r="AF329" s="93">
        <f t="shared" si="60"/>
        <v>1</v>
      </c>
      <c r="AG329" s="93">
        <f t="shared" si="61"/>
        <v>0</v>
      </c>
      <c r="AH329" s="93">
        <f t="shared" si="62"/>
        <v>9</v>
      </c>
      <c r="AI329" s="93">
        <f t="shared" si="63"/>
        <v>1</v>
      </c>
      <c r="AJ329" s="93">
        <f t="shared" si="64"/>
        <v>9</v>
      </c>
      <c r="AK329" s="93">
        <f t="shared" si="65"/>
        <v>1</v>
      </c>
      <c r="AL329" s="93">
        <f t="shared" si="66"/>
        <v>1</v>
      </c>
      <c r="AM329" s="93">
        <f t="shared" si="67"/>
        <v>1</v>
      </c>
      <c r="AN329" s="93">
        <f t="shared" si="68"/>
        <v>1</v>
      </c>
      <c r="AO329" s="93">
        <f t="shared" si="69"/>
        <v>9</v>
      </c>
    </row>
    <row r="330" spans="1:41" ht="12.75" customHeight="1" x14ac:dyDescent="0.25">
      <c r="A330" s="89">
        <v>2019</v>
      </c>
      <c r="B330" s="89">
        <v>1181819</v>
      </c>
      <c r="C330" s="89" t="s">
        <v>810</v>
      </c>
      <c r="D330" s="89" t="s">
        <v>829</v>
      </c>
      <c r="E330" s="89" t="s">
        <v>1441</v>
      </c>
      <c r="F330" s="89" t="s">
        <v>1442</v>
      </c>
      <c r="G330" s="93">
        <f t="shared" si="35"/>
        <v>8</v>
      </c>
      <c r="H330" s="93">
        <f t="shared" si="36"/>
        <v>1</v>
      </c>
      <c r="I330" s="93">
        <f t="shared" si="37"/>
        <v>1</v>
      </c>
      <c r="J330" s="93">
        <f t="shared" si="38"/>
        <v>0</v>
      </c>
      <c r="K330" s="93">
        <f t="shared" si="39"/>
        <v>0</v>
      </c>
      <c r="L330" s="93">
        <f t="shared" si="40"/>
        <v>1</v>
      </c>
      <c r="M330" s="93">
        <f t="shared" si="41"/>
        <v>1</v>
      </c>
      <c r="N330" s="93">
        <f t="shared" si="42"/>
        <v>1</v>
      </c>
      <c r="O330" s="93">
        <f t="shared" si="43"/>
        <v>0</v>
      </c>
      <c r="P330" s="93">
        <f t="shared" si="44"/>
        <v>1</v>
      </c>
      <c r="Q330" s="93">
        <f t="shared" si="45"/>
        <v>1</v>
      </c>
      <c r="R330" s="93">
        <f t="shared" si="46"/>
        <v>1</v>
      </c>
      <c r="S330" s="93">
        <f t="shared" si="47"/>
        <v>1</v>
      </c>
      <c r="T330" s="93">
        <f t="shared" si="48"/>
        <v>1</v>
      </c>
      <c r="U330" s="93">
        <f t="shared" si="49"/>
        <v>0</v>
      </c>
      <c r="V330" s="93">
        <f t="shared" si="50"/>
        <v>1</v>
      </c>
      <c r="W330" s="93">
        <f t="shared" si="51"/>
        <v>1</v>
      </c>
      <c r="X330" s="93">
        <f t="shared" si="52"/>
        <v>1</v>
      </c>
      <c r="Y330" s="93">
        <f t="shared" si="53"/>
        <v>1</v>
      </c>
      <c r="Z330" s="93">
        <f t="shared" si="54"/>
        <v>1</v>
      </c>
      <c r="AA330" s="93">
        <f t="shared" si="55"/>
        <v>1</v>
      </c>
      <c r="AB330" s="93">
        <f t="shared" si="56"/>
        <v>1</v>
      </c>
      <c r="AC330" s="93">
        <f t="shared" si="57"/>
        <v>1</v>
      </c>
      <c r="AD330" s="93">
        <f t="shared" si="58"/>
        <v>1</v>
      </c>
      <c r="AE330" s="93">
        <f t="shared" si="59"/>
        <v>1</v>
      </c>
      <c r="AF330" s="93">
        <f t="shared" si="60"/>
        <v>1</v>
      </c>
      <c r="AG330" s="93">
        <f t="shared" si="61"/>
        <v>1</v>
      </c>
      <c r="AH330" s="93">
        <f t="shared" si="62"/>
        <v>0</v>
      </c>
      <c r="AI330" s="93">
        <f t="shared" si="63"/>
        <v>1</v>
      </c>
      <c r="AJ330" s="93">
        <f t="shared" si="64"/>
        <v>1</v>
      </c>
      <c r="AK330" s="93">
        <f t="shared" si="65"/>
        <v>0</v>
      </c>
      <c r="AL330" s="93">
        <f t="shared" si="66"/>
        <v>9</v>
      </c>
      <c r="AM330" s="93">
        <f t="shared" si="67"/>
        <v>1</v>
      </c>
      <c r="AN330" s="93">
        <f t="shared" si="68"/>
        <v>9</v>
      </c>
      <c r="AO330" s="93">
        <f t="shared" si="69"/>
        <v>1</v>
      </c>
    </row>
    <row r="331" spans="1:41" ht="12.75" customHeight="1" x14ac:dyDescent="0.25">
      <c r="A331" s="89">
        <v>2019</v>
      </c>
      <c r="B331" s="89">
        <v>121880</v>
      </c>
      <c r="C331" s="89" t="s">
        <v>810</v>
      </c>
      <c r="D331" s="89" t="s">
        <v>814</v>
      </c>
      <c r="E331" s="89" t="s">
        <v>1443</v>
      </c>
      <c r="F331" s="89" t="s">
        <v>1444</v>
      </c>
      <c r="G331" s="93">
        <f t="shared" si="35"/>
        <v>8</v>
      </c>
      <c r="H331" s="93">
        <f t="shared" si="36"/>
        <v>1</v>
      </c>
      <c r="I331" s="93">
        <f t="shared" si="37"/>
        <v>1</v>
      </c>
      <c r="J331" s="93">
        <f t="shared" si="38"/>
        <v>0</v>
      </c>
      <c r="K331" s="93">
        <f t="shared" si="39"/>
        <v>0</v>
      </c>
      <c r="L331" s="93">
        <f t="shared" si="40"/>
        <v>1</v>
      </c>
      <c r="M331" s="93">
        <f t="shared" si="41"/>
        <v>0</v>
      </c>
      <c r="N331" s="93">
        <f t="shared" si="42"/>
        <v>1</v>
      </c>
      <c r="O331" s="93">
        <f t="shared" si="43"/>
        <v>1</v>
      </c>
      <c r="P331" s="93">
        <f t="shared" si="44"/>
        <v>9</v>
      </c>
      <c r="Q331" s="93">
        <f t="shared" si="45"/>
        <v>1</v>
      </c>
      <c r="R331" s="93">
        <f t="shared" si="46"/>
        <v>1</v>
      </c>
      <c r="S331" s="93">
        <f t="shared" si="47"/>
        <v>9</v>
      </c>
      <c r="T331" s="93">
        <f t="shared" si="48"/>
        <v>0</v>
      </c>
      <c r="U331" s="93">
        <f t="shared" si="49"/>
        <v>1</v>
      </c>
      <c r="V331" s="93">
        <f t="shared" si="50"/>
        <v>9</v>
      </c>
      <c r="W331" s="93">
        <f t="shared" si="51"/>
        <v>1</v>
      </c>
      <c r="X331" s="93">
        <f t="shared" si="52"/>
        <v>1</v>
      </c>
      <c r="Y331" s="93">
        <f t="shared" si="53"/>
        <v>1</v>
      </c>
      <c r="Z331" s="93">
        <f t="shared" si="54"/>
        <v>1</v>
      </c>
      <c r="AA331" s="93">
        <f t="shared" si="55"/>
        <v>1</v>
      </c>
      <c r="AB331" s="93">
        <f t="shared" si="56"/>
        <v>1</v>
      </c>
      <c r="AC331" s="93">
        <f t="shared" si="57"/>
        <v>1</v>
      </c>
      <c r="AD331" s="93">
        <f t="shared" si="58"/>
        <v>1</v>
      </c>
      <c r="AE331" s="93">
        <f t="shared" si="59"/>
        <v>1</v>
      </c>
      <c r="AF331" s="93">
        <f t="shared" si="60"/>
        <v>1</v>
      </c>
      <c r="AG331" s="93">
        <f t="shared" si="61"/>
        <v>1</v>
      </c>
      <c r="AH331" s="93">
        <f t="shared" si="62"/>
        <v>1</v>
      </c>
      <c r="AI331" s="93">
        <f t="shared" si="63"/>
        <v>1</v>
      </c>
      <c r="AJ331" s="93">
        <f t="shared" si="64"/>
        <v>0</v>
      </c>
      <c r="AK331" s="93">
        <f t="shared" si="65"/>
        <v>1</v>
      </c>
      <c r="AL331" s="93">
        <f t="shared" si="66"/>
        <v>9</v>
      </c>
      <c r="AM331" s="93">
        <f t="shared" si="67"/>
        <v>1</v>
      </c>
      <c r="AN331" s="93">
        <f t="shared" si="68"/>
        <v>1</v>
      </c>
      <c r="AO331" s="93">
        <f t="shared" si="69"/>
        <v>0</v>
      </c>
    </row>
    <row r="332" spans="1:41" ht="12.75" customHeight="1" x14ac:dyDescent="0.25">
      <c r="A332" s="89">
        <v>2019</v>
      </c>
      <c r="B332" s="89">
        <v>1319229</v>
      </c>
      <c r="C332" s="89" t="s">
        <v>810</v>
      </c>
      <c r="D332" s="89" t="s">
        <v>824</v>
      </c>
      <c r="E332" s="89" t="s">
        <v>1445</v>
      </c>
      <c r="F332" s="89" t="s">
        <v>1446</v>
      </c>
      <c r="G332" s="93">
        <f t="shared" si="35"/>
        <v>8</v>
      </c>
      <c r="H332" s="93">
        <f t="shared" si="36"/>
        <v>1</v>
      </c>
      <c r="I332" s="93">
        <f t="shared" si="37"/>
        <v>1</v>
      </c>
      <c r="J332" s="93">
        <f t="shared" si="38"/>
        <v>0</v>
      </c>
      <c r="K332" s="93">
        <f t="shared" si="39"/>
        <v>0</v>
      </c>
      <c r="L332" s="93">
        <f t="shared" si="40"/>
        <v>1</v>
      </c>
      <c r="M332" s="93">
        <f t="shared" si="41"/>
        <v>1</v>
      </c>
      <c r="N332" s="93">
        <f t="shared" si="42"/>
        <v>1</v>
      </c>
      <c r="O332" s="93">
        <f t="shared" si="43"/>
        <v>8</v>
      </c>
      <c r="P332" s="93">
        <f t="shared" si="44"/>
        <v>1</v>
      </c>
      <c r="Q332" s="93">
        <f t="shared" si="45"/>
        <v>0</v>
      </c>
      <c r="R332" s="93">
        <f t="shared" si="46"/>
        <v>1</v>
      </c>
      <c r="S332" s="93">
        <f t="shared" si="47"/>
        <v>0</v>
      </c>
      <c r="T332" s="93">
        <f t="shared" si="48"/>
        <v>1</v>
      </c>
      <c r="U332" s="93">
        <f t="shared" si="49"/>
        <v>1</v>
      </c>
      <c r="V332" s="93">
        <f t="shared" si="50"/>
        <v>1</v>
      </c>
      <c r="W332" s="93">
        <f t="shared" si="51"/>
        <v>9</v>
      </c>
      <c r="X332" s="93">
        <f t="shared" si="52"/>
        <v>1</v>
      </c>
      <c r="Y332" s="93">
        <f t="shared" si="53"/>
        <v>1</v>
      </c>
      <c r="Z332" s="93">
        <f t="shared" si="54"/>
        <v>1</v>
      </c>
      <c r="AA332" s="93">
        <f t="shared" si="55"/>
        <v>8</v>
      </c>
      <c r="AB332" s="93">
        <f t="shared" si="56"/>
        <v>9</v>
      </c>
      <c r="AC332" s="93">
        <f t="shared" si="57"/>
        <v>1</v>
      </c>
      <c r="AD332" s="93">
        <f t="shared" si="58"/>
        <v>1</v>
      </c>
      <c r="AE332" s="93">
        <f t="shared" si="59"/>
        <v>9</v>
      </c>
      <c r="AF332" s="93">
        <f t="shared" si="60"/>
        <v>1</v>
      </c>
      <c r="AG332" s="93">
        <f t="shared" si="61"/>
        <v>1</v>
      </c>
      <c r="AH332" s="93">
        <f t="shared" si="62"/>
        <v>8</v>
      </c>
      <c r="AI332" s="93">
        <f t="shared" si="63"/>
        <v>1</v>
      </c>
      <c r="AJ332" s="93">
        <f t="shared" si="64"/>
        <v>1</v>
      </c>
      <c r="AK332" s="93">
        <f t="shared" si="65"/>
        <v>1</v>
      </c>
      <c r="AL332" s="93">
        <f t="shared" si="66"/>
        <v>1</v>
      </c>
      <c r="AM332" s="93">
        <f t="shared" si="67"/>
        <v>1</v>
      </c>
      <c r="AN332" s="93">
        <f t="shared" si="68"/>
        <v>9</v>
      </c>
      <c r="AO332" s="93">
        <f t="shared" si="69"/>
        <v>1</v>
      </c>
    </row>
    <row r="333" spans="1:41" ht="12.75" customHeight="1" x14ac:dyDescent="0.25">
      <c r="A333" s="89">
        <v>2019</v>
      </c>
      <c r="B333" s="89">
        <v>121884</v>
      </c>
      <c r="C333" s="89" t="s">
        <v>810</v>
      </c>
      <c r="D333" s="89" t="s">
        <v>851</v>
      </c>
      <c r="E333" s="89" t="s">
        <v>961</v>
      </c>
      <c r="F333" s="89" t="s">
        <v>1447</v>
      </c>
      <c r="G333" s="93">
        <f t="shared" si="35"/>
        <v>8</v>
      </c>
      <c r="H333" s="93">
        <f t="shared" si="36"/>
        <v>1</v>
      </c>
      <c r="I333" s="93">
        <f t="shared" si="37"/>
        <v>1</v>
      </c>
      <c r="J333" s="93">
        <f t="shared" si="38"/>
        <v>1</v>
      </c>
      <c r="K333" s="93">
        <f t="shared" si="39"/>
        <v>1</v>
      </c>
      <c r="L333" s="93">
        <f t="shared" si="40"/>
        <v>1</v>
      </c>
      <c r="M333" s="93">
        <f t="shared" si="41"/>
        <v>1</v>
      </c>
      <c r="N333" s="93">
        <f t="shared" si="42"/>
        <v>1</v>
      </c>
      <c r="O333" s="93">
        <f t="shared" si="43"/>
        <v>0</v>
      </c>
      <c r="P333" s="93">
        <f t="shared" si="44"/>
        <v>0</v>
      </c>
      <c r="Q333" s="93">
        <f t="shared" si="45"/>
        <v>1</v>
      </c>
      <c r="R333" s="93">
        <f t="shared" si="46"/>
        <v>1</v>
      </c>
      <c r="S333" s="93">
        <f t="shared" si="47"/>
        <v>1</v>
      </c>
      <c r="T333" s="93">
        <f t="shared" si="48"/>
        <v>1</v>
      </c>
      <c r="U333" s="93">
        <f t="shared" si="49"/>
        <v>1</v>
      </c>
      <c r="V333" s="93">
        <f t="shared" si="50"/>
        <v>1</v>
      </c>
      <c r="W333" s="93">
        <f t="shared" si="51"/>
        <v>1</v>
      </c>
      <c r="X333" s="93">
        <f t="shared" si="52"/>
        <v>0</v>
      </c>
      <c r="Y333" s="93">
        <f t="shared" si="53"/>
        <v>1</v>
      </c>
      <c r="Z333" s="93">
        <f t="shared" si="54"/>
        <v>1</v>
      </c>
      <c r="AA333" s="93">
        <f t="shared" si="55"/>
        <v>1</v>
      </c>
      <c r="AB333" s="93">
        <f t="shared" si="56"/>
        <v>1</v>
      </c>
      <c r="AC333" s="93">
        <f t="shared" si="57"/>
        <v>1</v>
      </c>
      <c r="AD333" s="93">
        <f t="shared" si="58"/>
        <v>8</v>
      </c>
      <c r="AE333" s="93">
        <f t="shared" si="59"/>
        <v>1</v>
      </c>
      <c r="AF333" s="93">
        <f t="shared" si="60"/>
        <v>1</v>
      </c>
      <c r="AG333" s="93">
        <f t="shared" si="61"/>
        <v>1</v>
      </c>
      <c r="AH333" s="93">
        <f t="shared" si="62"/>
        <v>9</v>
      </c>
      <c r="AI333" s="93">
        <f t="shared" si="63"/>
        <v>1</v>
      </c>
      <c r="AJ333" s="93">
        <f t="shared" si="64"/>
        <v>9</v>
      </c>
      <c r="AK333" s="93">
        <f t="shared" si="65"/>
        <v>1</v>
      </c>
      <c r="AL333" s="93">
        <f t="shared" si="66"/>
        <v>0</v>
      </c>
      <c r="AM333" s="93">
        <f t="shared" si="67"/>
        <v>1</v>
      </c>
      <c r="AN333" s="93">
        <f t="shared" si="68"/>
        <v>1</v>
      </c>
      <c r="AO333" s="93">
        <f t="shared" si="69"/>
        <v>9</v>
      </c>
    </row>
    <row r="334" spans="1:41" ht="12.75" customHeight="1" x14ac:dyDescent="0.25">
      <c r="A334" s="89">
        <v>2019</v>
      </c>
      <c r="B334" s="89">
        <v>88399</v>
      </c>
      <c r="C334" s="89" t="s">
        <v>810</v>
      </c>
      <c r="D334" s="89" t="s">
        <v>820</v>
      </c>
      <c r="E334" s="89" t="s">
        <v>885</v>
      </c>
      <c r="F334" s="89" t="s">
        <v>1448</v>
      </c>
      <c r="G334" s="93">
        <f t="shared" si="35"/>
        <v>8</v>
      </c>
      <c r="H334" s="93">
        <f t="shared" si="36"/>
        <v>1</v>
      </c>
      <c r="I334" s="93">
        <f t="shared" si="37"/>
        <v>1</v>
      </c>
      <c r="J334" s="93">
        <f t="shared" si="38"/>
        <v>1</v>
      </c>
      <c r="K334" s="93">
        <f t="shared" si="39"/>
        <v>1</v>
      </c>
      <c r="L334" s="93">
        <f t="shared" si="40"/>
        <v>1</v>
      </c>
      <c r="M334" s="93">
        <f t="shared" si="41"/>
        <v>1</v>
      </c>
      <c r="N334" s="93">
        <f t="shared" si="42"/>
        <v>1</v>
      </c>
      <c r="O334" s="93">
        <f t="shared" si="43"/>
        <v>8</v>
      </c>
      <c r="P334" s="93">
        <f t="shared" si="44"/>
        <v>1</v>
      </c>
      <c r="Q334" s="93">
        <f t="shared" si="45"/>
        <v>9</v>
      </c>
      <c r="R334" s="93">
        <f t="shared" si="46"/>
        <v>1</v>
      </c>
      <c r="S334" s="93">
        <f t="shared" si="47"/>
        <v>1</v>
      </c>
      <c r="T334" s="93">
        <f t="shared" si="48"/>
        <v>1</v>
      </c>
      <c r="U334" s="93">
        <f t="shared" si="49"/>
        <v>1</v>
      </c>
      <c r="V334" s="93">
        <f t="shared" si="50"/>
        <v>9</v>
      </c>
      <c r="W334" s="93">
        <f t="shared" si="51"/>
        <v>1</v>
      </c>
      <c r="X334" s="93">
        <f t="shared" si="52"/>
        <v>1</v>
      </c>
      <c r="Y334" s="93">
        <f t="shared" si="53"/>
        <v>1</v>
      </c>
      <c r="Z334" s="93">
        <f t="shared" si="54"/>
        <v>1</v>
      </c>
      <c r="AA334" s="93">
        <f t="shared" si="55"/>
        <v>1</v>
      </c>
      <c r="AB334" s="93">
        <f t="shared" si="56"/>
        <v>8</v>
      </c>
      <c r="AC334" s="93">
        <f t="shared" si="57"/>
        <v>0</v>
      </c>
      <c r="AD334" s="93">
        <f t="shared" si="58"/>
        <v>1</v>
      </c>
      <c r="AE334" s="93">
        <f t="shared" si="59"/>
        <v>8</v>
      </c>
      <c r="AF334" s="93">
        <f t="shared" si="60"/>
        <v>1</v>
      </c>
      <c r="AG334" s="93">
        <f t="shared" si="61"/>
        <v>1</v>
      </c>
      <c r="AH334" s="93">
        <f t="shared" si="62"/>
        <v>8</v>
      </c>
      <c r="AI334" s="93">
        <f t="shared" si="63"/>
        <v>1</v>
      </c>
      <c r="AJ334" s="93">
        <f t="shared" si="64"/>
        <v>1</v>
      </c>
      <c r="AK334" s="93">
        <f t="shared" si="65"/>
        <v>9</v>
      </c>
      <c r="AL334" s="93">
        <f t="shared" si="66"/>
        <v>1</v>
      </c>
      <c r="AM334" s="93">
        <f t="shared" si="67"/>
        <v>8</v>
      </c>
      <c r="AN334" s="93">
        <f t="shared" si="68"/>
        <v>1</v>
      </c>
      <c r="AO334" s="93">
        <f t="shared" si="69"/>
        <v>0</v>
      </c>
    </row>
    <row r="335" spans="1:41" ht="12.75" customHeight="1" x14ac:dyDescent="0.25">
      <c r="A335" s="89">
        <v>2019</v>
      </c>
      <c r="B335" s="89">
        <v>88399</v>
      </c>
      <c r="C335" s="89" t="s">
        <v>810</v>
      </c>
      <c r="D335" s="89" t="s">
        <v>820</v>
      </c>
      <c r="G335" s="93" t="str">
        <f t="shared" si="35"/>
        <v/>
      </c>
      <c r="H335" s="93" t="str">
        <f t="shared" si="36"/>
        <v/>
      </c>
      <c r="I335" s="93" t="str">
        <f t="shared" si="37"/>
        <v/>
      </c>
      <c r="J335" s="93" t="str">
        <f t="shared" si="38"/>
        <v/>
      </c>
      <c r="K335" s="93" t="str">
        <f t="shared" si="39"/>
        <v/>
      </c>
      <c r="L335" s="93" t="str">
        <f t="shared" si="40"/>
        <v/>
      </c>
      <c r="M335" s="93" t="str">
        <f t="shared" si="41"/>
        <v/>
      </c>
      <c r="N335" s="93" t="str">
        <f t="shared" si="42"/>
        <v/>
      </c>
      <c r="O335" s="93" t="str">
        <f t="shared" si="43"/>
        <v/>
      </c>
      <c r="P335" s="93" t="str">
        <f t="shared" si="44"/>
        <v/>
      </c>
      <c r="Q335" s="93" t="str">
        <f t="shared" si="45"/>
        <v/>
      </c>
      <c r="R335" s="93" t="str">
        <f t="shared" si="46"/>
        <v/>
      </c>
      <c r="S335" s="93" t="str">
        <f t="shared" si="47"/>
        <v/>
      </c>
      <c r="T335" s="93" t="str">
        <f t="shared" si="48"/>
        <v/>
      </c>
      <c r="U335" s="93" t="str">
        <f t="shared" si="49"/>
        <v/>
      </c>
      <c r="V335" s="93" t="str">
        <f t="shared" si="50"/>
        <v/>
      </c>
      <c r="W335" s="93" t="str">
        <f t="shared" si="51"/>
        <v/>
      </c>
      <c r="X335" s="93" t="str">
        <f t="shared" si="52"/>
        <v/>
      </c>
      <c r="Y335" s="93" t="str">
        <f t="shared" si="53"/>
        <v/>
      </c>
      <c r="Z335" s="93" t="str">
        <f t="shared" si="54"/>
        <v/>
      </c>
      <c r="AA335" s="93" t="str">
        <f t="shared" si="55"/>
        <v/>
      </c>
      <c r="AB335" s="93" t="str">
        <f t="shared" si="56"/>
        <v/>
      </c>
      <c r="AC335" s="93" t="str">
        <f t="shared" si="57"/>
        <v/>
      </c>
      <c r="AD335" s="93" t="str">
        <f t="shared" si="58"/>
        <v/>
      </c>
      <c r="AE335" s="93" t="str">
        <f t="shared" si="59"/>
        <v/>
      </c>
      <c r="AF335" s="93" t="str">
        <f t="shared" si="60"/>
        <v/>
      </c>
      <c r="AG335" s="93" t="str">
        <f t="shared" si="61"/>
        <v/>
      </c>
      <c r="AH335" s="93" t="str">
        <f t="shared" si="62"/>
        <v/>
      </c>
      <c r="AI335" s="93" t="str">
        <f t="shared" si="63"/>
        <v/>
      </c>
      <c r="AJ335" s="93" t="str">
        <f t="shared" si="64"/>
        <v/>
      </c>
      <c r="AK335" s="93" t="str">
        <f t="shared" si="65"/>
        <v/>
      </c>
      <c r="AL335" s="93" t="str">
        <f t="shared" si="66"/>
        <v/>
      </c>
      <c r="AM335" s="93" t="str">
        <f t="shared" si="67"/>
        <v/>
      </c>
      <c r="AN335" s="93" t="str">
        <f t="shared" si="68"/>
        <v/>
      </c>
      <c r="AO335" s="93" t="str">
        <f t="shared" si="69"/>
        <v/>
      </c>
    </row>
    <row r="336" spans="1:41" ht="12.75" customHeight="1" x14ac:dyDescent="0.25">
      <c r="A336" s="89">
        <v>2019</v>
      </c>
      <c r="B336" s="89">
        <v>88399</v>
      </c>
      <c r="C336" s="89" t="s">
        <v>810</v>
      </c>
      <c r="D336" s="89" t="s">
        <v>820</v>
      </c>
      <c r="G336" s="93" t="str">
        <f t="shared" si="35"/>
        <v/>
      </c>
      <c r="H336" s="93" t="str">
        <f t="shared" si="36"/>
        <v/>
      </c>
      <c r="I336" s="93" t="str">
        <f t="shared" si="37"/>
        <v/>
      </c>
      <c r="J336" s="93" t="str">
        <f t="shared" si="38"/>
        <v/>
      </c>
      <c r="K336" s="93" t="str">
        <f t="shared" si="39"/>
        <v/>
      </c>
      <c r="L336" s="93" t="str">
        <f t="shared" si="40"/>
        <v/>
      </c>
      <c r="M336" s="93" t="str">
        <f t="shared" si="41"/>
        <v/>
      </c>
      <c r="N336" s="93" t="str">
        <f t="shared" si="42"/>
        <v/>
      </c>
      <c r="O336" s="93" t="str">
        <f t="shared" si="43"/>
        <v/>
      </c>
      <c r="P336" s="93" t="str">
        <f t="shared" si="44"/>
        <v/>
      </c>
      <c r="Q336" s="93" t="str">
        <f t="shared" si="45"/>
        <v/>
      </c>
      <c r="R336" s="93" t="str">
        <f t="shared" si="46"/>
        <v/>
      </c>
      <c r="S336" s="93" t="str">
        <f t="shared" si="47"/>
        <v/>
      </c>
      <c r="T336" s="93" t="str">
        <f t="shared" si="48"/>
        <v/>
      </c>
      <c r="U336" s="93" t="str">
        <f t="shared" si="49"/>
        <v/>
      </c>
      <c r="V336" s="93" t="str">
        <f t="shared" si="50"/>
        <v/>
      </c>
      <c r="W336" s="93" t="str">
        <f t="shared" si="51"/>
        <v/>
      </c>
      <c r="X336" s="93" t="str">
        <f t="shared" si="52"/>
        <v/>
      </c>
      <c r="Y336" s="93" t="str">
        <f t="shared" si="53"/>
        <v/>
      </c>
      <c r="Z336" s="93" t="str">
        <f t="shared" si="54"/>
        <v/>
      </c>
      <c r="AA336" s="93" t="str">
        <f t="shared" si="55"/>
        <v/>
      </c>
      <c r="AB336" s="93" t="str">
        <f t="shared" si="56"/>
        <v/>
      </c>
      <c r="AC336" s="93" t="str">
        <f t="shared" si="57"/>
        <v/>
      </c>
      <c r="AD336" s="93" t="str">
        <f t="shared" si="58"/>
        <v/>
      </c>
      <c r="AE336" s="93" t="str">
        <f t="shared" si="59"/>
        <v/>
      </c>
      <c r="AF336" s="93" t="str">
        <f t="shared" si="60"/>
        <v/>
      </c>
      <c r="AG336" s="93" t="str">
        <f t="shared" si="61"/>
        <v/>
      </c>
      <c r="AH336" s="93" t="str">
        <f t="shared" si="62"/>
        <v/>
      </c>
      <c r="AI336" s="93" t="str">
        <f t="shared" si="63"/>
        <v/>
      </c>
      <c r="AJ336" s="93" t="str">
        <f t="shared" si="64"/>
        <v/>
      </c>
      <c r="AK336" s="93" t="str">
        <f t="shared" si="65"/>
        <v/>
      </c>
      <c r="AL336" s="93" t="str">
        <f t="shared" si="66"/>
        <v/>
      </c>
      <c r="AM336" s="93" t="str">
        <f t="shared" si="67"/>
        <v/>
      </c>
      <c r="AN336" s="93" t="str">
        <f t="shared" si="68"/>
        <v/>
      </c>
      <c r="AO336" s="93" t="str">
        <f t="shared" si="69"/>
        <v/>
      </c>
    </row>
    <row r="337" spans="1:41" ht="12.75" customHeight="1" x14ac:dyDescent="0.25">
      <c r="A337" s="89">
        <v>2019</v>
      </c>
      <c r="B337" s="89">
        <v>88399</v>
      </c>
      <c r="C337" s="89" t="s">
        <v>810</v>
      </c>
      <c r="D337" s="89" t="s">
        <v>820</v>
      </c>
      <c r="G337" s="93" t="str">
        <f t="shared" si="35"/>
        <v/>
      </c>
      <c r="H337" s="93" t="str">
        <f t="shared" si="36"/>
        <v/>
      </c>
      <c r="I337" s="93" t="str">
        <f t="shared" si="37"/>
        <v/>
      </c>
      <c r="J337" s="93" t="str">
        <f t="shared" si="38"/>
        <v/>
      </c>
      <c r="K337" s="93" t="str">
        <f t="shared" si="39"/>
        <v/>
      </c>
      <c r="L337" s="93" t="str">
        <f t="shared" si="40"/>
        <v/>
      </c>
      <c r="M337" s="93" t="str">
        <f t="shared" si="41"/>
        <v/>
      </c>
      <c r="N337" s="93" t="str">
        <f t="shared" si="42"/>
        <v/>
      </c>
      <c r="O337" s="93" t="str">
        <f t="shared" si="43"/>
        <v/>
      </c>
      <c r="P337" s="93" t="str">
        <f t="shared" si="44"/>
        <v/>
      </c>
      <c r="Q337" s="93" t="str">
        <f t="shared" si="45"/>
        <v/>
      </c>
      <c r="R337" s="93" t="str">
        <f t="shared" si="46"/>
        <v/>
      </c>
      <c r="S337" s="93" t="str">
        <f t="shared" si="47"/>
        <v/>
      </c>
      <c r="T337" s="93" t="str">
        <f t="shared" si="48"/>
        <v/>
      </c>
      <c r="U337" s="93" t="str">
        <f t="shared" si="49"/>
        <v/>
      </c>
      <c r="V337" s="93" t="str">
        <f t="shared" si="50"/>
        <v/>
      </c>
      <c r="W337" s="93" t="str">
        <f t="shared" si="51"/>
        <v/>
      </c>
      <c r="X337" s="93" t="str">
        <f t="shared" si="52"/>
        <v/>
      </c>
      <c r="Y337" s="93" t="str">
        <f t="shared" si="53"/>
        <v/>
      </c>
      <c r="Z337" s="93" t="str">
        <f t="shared" si="54"/>
        <v/>
      </c>
      <c r="AA337" s="93" t="str">
        <f t="shared" si="55"/>
        <v/>
      </c>
      <c r="AB337" s="93" t="str">
        <f t="shared" si="56"/>
        <v/>
      </c>
      <c r="AC337" s="93" t="str">
        <f t="shared" si="57"/>
        <v/>
      </c>
      <c r="AD337" s="93" t="str">
        <f t="shared" si="58"/>
        <v/>
      </c>
      <c r="AE337" s="93" t="str">
        <f t="shared" si="59"/>
        <v/>
      </c>
      <c r="AF337" s="93" t="str">
        <f t="shared" si="60"/>
        <v/>
      </c>
      <c r="AG337" s="93" t="str">
        <f t="shared" si="61"/>
        <v/>
      </c>
      <c r="AH337" s="93" t="str">
        <f t="shared" si="62"/>
        <v/>
      </c>
      <c r="AI337" s="93" t="str">
        <f t="shared" si="63"/>
        <v/>
      </c>
      <c r="AJ337" s="93" t="str">
        <f t="shared" si="64"/>
        <v/>
      </c>
      <c r="AK337" s="93" t="str">
        <f t="shared" si="65"/>
        <v/>
      </c>
      <c r="AL337" s="93" t="str">
        <f t="shared" si="66"/>
        <v/>
      </c>
      <c r="AM337" s="93" t="str">
        <f t="shared" si="67"/>
        <v/>
      </c>
      <c r="AN337" s="93" t="str">
        <f t="shared" si="68"/>
        <v/>
      </c>
      <c r="AO337" s="93" t="str">
        <f t="shared" si="69"/>
        <v/>
      </c>
    </row>
    <row r="338" spans="1:41" ht="12.75" customHeight="1" x14ac:dyDescent="0.25">
      <c r="A338" s="89">
        <v>2019</v>
      </c>
      <c r="B338" s="89">
        <v>88399</v>
      </c>
      <c r="C338" s="89" t="s">
        <v>810</v>
      </c>
      <c r="D338" s="89" t="s">
        <v>820</v>
      </c>
      <c r="G338" s="93" t="str">
        <f t="shared" si="35"/>
        <v/>
      </c>
      <c r="H338" s="93" t="str">
        <f t="shared" si="36"/>
        <v/>
      </c>
      <c r="I338" s="93" t="str">
        <f t="shared" si="37"/>
        <v/>
      </c>
      <c r="J338" s="93" t="str">
        <f t="shared" si="38"/>
        <v/>
      </c>
      <c r="K338" s="93" t="str">
        <f t="shared" si="39"/>
        <v/>
      </c>
      <c r="L338" s="93" t="str">
        <f t="shared" si="40"/>
        <v/>
      </c>
      <c r="M338" s="93" t="str">
        <f t="shared" si="41"/>
        <v/>
      </c>
      <c r="N338" s="93" t="str">
        <f t="shared" si="42"/>
        <v/>
      </c>
      <c r="O338" s="93" t="str">
        <f t="shared" si="43"/>
        <v/>
      </c>
      <c r="P338" s="93" t="str">
        <f t="shared" si="44"/>
        <v/>
      </c>
      <c r="Q338" s="93" t="str">
        <f t="shared" si="45"/>
        <v/>
      </c>
      <c r="R338" s="93" t="str">
        <f t="shared" si="46"/>
        <v/>
      </c>
      <c r="S338" s="93" t="str">
        <f t="shared" si="47"/>
        <v/>
      </c>
      <c r="T338" s="93" t="str">
        <f t="shared" si="48"/>
        <v/>
      </c>
      <c r="U338" s="93" t="str">
        <f t="shared" si="49"/>
        <v/>
      </c>
      <c r="V338" s="93" t="str">
        <f t="shared" si="50"/>
        <v/>
      </c>
      <c r="W338" s="93" t="str">
        <f t="shared" si="51"/>
        <v/>
      </c>
      <c r="X338" s="93" t="str">
        <f t="shared" si="52"/>
        <v/>
      </c>
      <c r="Y338" s="93" t="str">
        <f t="shared" si="53"/>
        <v/>
      </c>
      <c r="Z338" s="93" t="str">
        <f t="shared" si="54"/>
        <v/>
      </c>
      <c r="AA338" s="93" t="str">
        <f t="shared" si="55"/>
        <v/>
      </c>
      <c r="AB338" s="93" t="str">
        <f t="shared" si="56"/>
        <v/>
      </c>
      <c r="AC338" s="93" t="str">
        <f t="shared" si="57"/>
        <v/>
      </c>
      <c r="AD338" s="93" t="str">
        <f t="shared" si="58"/>
        <v/>
      </c>
      <c r="AE338" s="93" t="str">
        <f t="shared" si="59"/>
        <v/>
      </c>
      <c r="AF338" s="93" t="str">
        <f t="shared" si="60"/>
        <v/>
      </c>
      <c r="AG338" s="93" t="str">
        <f t="shared" si="61"/>
        <v/>
      </c>
      <c r="AH338" s="93" t="str">
        <f t="shared" si="62"/>
        <v/>
      </c>
      <c r="AI338" s="93" t="str">
        <f t="shared" si="63"/>
        <v/>
      </c>
      <c r="AJ338" s="93" t="str">
        <f t="shared" si="64"/>
        <v/>
      </c>
      <c r="AK338" s="93" t="str">
        <f t="shared" si="65"/>
        <v/>
      </c>
      <c r="AL338" s="93" t="str">
        <f t="shared" si="66"/>
        <v/>
      </c>
      <c r="AM338" s="93" t="str">
        <f t="shared" si="67"/>
        <v/>
      </c>
      <c r="AN338" s="93" t="str">
        <f t="shared" si="68"/>
        <v/>
      </c>
      <c r="AO338" s="93" t="str">
        <f t="shared" si="69"/>
        <v/>
      </c>
    </row>
    <row r="339" spans="1:41" ht="12.75" customHeight="1" x14ac:dyDescent="0.25">
      <c r="A339" s="89">
        <v>2019</v>
      </c>
      <c r="B339" s="89">
        <v>102499</v>
      </c>
      <c r="C339" s="89" t="s">
        <v>810</v>
      </c>
      <c r="D339" s="89" t="s">
        <v>846</v>
      </c>
      <c r="G339" s="93" t="str">
        <f t="shared" si="35"/>
        <v/>
      </c>
      <c r="H339" s="93" t="str">
        <f t="shared" si="36"/>
        <v/>
      </c>
      <c r="I339" s="93" t="str">
        <f t="shared" si="37"/>
        <v/>
      </c>
      <c r="J339" s="93" t="str">
        <f t="shared" si="38"/>
        <v/>
      </c>
      <c r="K339" s="93" t="str">
        <f t="shared" si="39"/>
        <v/>
      </c>
      <c r="L339" s="93" t="str">
        <f t="shared" si="40"/>
        <v/>
      </c>
      <c r="M339" s="93" t="str">
        <f t="shared" si="41"/>
        <v/>
      </c>
      <c r="N339" s="93" t="str">
        <f t="shared" si="42"/>
        <v/>
      </c>
      <c r="O339" s="93" t="str">
        <f t="shared" si="43"/>
        <v/>
      </c>
      <c r="P339" s="93" t="str">
        <f t="shared" si="44"/>
        <v/>
      </c>
      <c r="Q339" s="93" t="str">
        <f t="shared" si="45"/>
        <v/>
      </c>
      <c r="R339" s="93" t="str">
        <f t="shared" si="46"/>
        <v/>
      </c>
      <c r="S339" s="93" t="str">
        <f t="shared" si="47"/>
        <v/>
      </c>
      <c r="T339" s="93" t="str">
        <f t="shared" si="48"/>
        <v/>
      </c>
      <c r="U339" s="93" t="str">
        <f t="shared" si="49"/>
        <v/>
      </c>
      <c r="V339" s="93" t="str">
        <f t="shared" si="50"/>
        <v/>
      </c>
      <c r="W339" s="93" t="str">
        <f t="shared" si="51"/>
        <v/>
      </c>
      <c r="X339" s="93" t="str">
        <f t="shared" si="52"/>
        <v/>
      </c>
      <c r="Y339" s="93" t="str">
        <f t="shared" si="53"/>
        <v/>
      </c>
      <c r="Z339" s="93" t="str">
        <f t="shared" si="54"/>
        <v/>
      </c>
      <c r="AA339" s="93" t="str">
        <f t="shared" si="55"/>
        <v/>
      </c>
      <c r="AB339" s="93" t="str">
        <f t="shared" si="56"/>
        <v/>
      </c>
      <c r="AC339" s="93" t="str">
        <f t="shared" si="57"/>
        <v/>
      </c>
      <c r="AD339" s="93" t="str">
        <f t="shared" si="58"/>
        <v/>
      </c>
      <c r="AE339" s="93" t="str">
        <f t="shared" si="59"/>
        <v/>
      </c>
      <c r="AF339" s="93" t="str">
        <f t="shared" si="60"/>
        <v/>
      </c>
      <c r="AG339" s="93" t="str">
        <f t="shared" si="61"/>
        <v/>
      </c>
      <c r="AH339" s="93" t="str">
        <f t="shared" si="62"/>
        <v/>
      </c>
      <c r="AI339" s="93" t="str">
        <f t="shared" si="63"/>
        <v/>
      </c>
      <c r="AJ339" s="93" t="str">
        <f t="shared" si="64"/>
        <v/>
      </c>
      <c r="AK339" s="93" t="str">
        <f t="shared" si="65"/>
        <v/>
      </c>
      <c r="AL339" s="93" t="str">
        <f t="shared" si="66"/>
        <v/>
      </c>
      <c r="AM339" s="93" t="str">
        <f t="shared" si="67"/>
        <v/>
      </c>
      <c r="AN339" s="93" t="str">
        <f t="shared" si="68"/>
        <v/>
      </c>
      <c r="AO339" s="93" t="str">
        <f t="shared" si="69"/>
        <v/>
      </c>
    </row>
    <row r="340" spans="1:41" ht="12.75" customHeight="1" x14ac:dyDescent="0.25">
      <c r="A340" s="89">
        <v>2019</v>
      </c>
      <c r="B340" s="89">
        <v>102499</v>
      </c>
      <c r="C340" s="89" t="s">
        <v>810</v>
      </c>
      <c r="D340" s="89" t="s">
        <v>846</v>
      </c>
      <c r="G340" s="93" t="str">
        <f t="shared" si="35"/>
        <v/>
      </c>
      <c r="H340" s="93" t="str">
        <f t="shared" si="36"/>
        <v/>
      </c>
      <c r="I340" s="93" t="str">
        <f t="shared" si="37"/>
        <v/>
      </c>
      <c r="J340" s="93" t="str">
        <f t="shared" si="38"/>
        <v/>
      </c>
      <c r="K340" s="93" t="str">
        <f t="shared" si="39"/>
        <v/>
      </c>
      <c r="L340" s="93" t="str">
        <f t="shared" si="40"/>
        <v/>
      </c>
      <c r="M340" s="93" t="str">
        <f t="shared" si="41"/>
        <v/>
      </c>
      <c r="N340" s="93" t="str">
        <f t="shared" si="42"/>
        <v/>
      </c>
      <c r="O340" s="93" t="str">
        <f t="shared" si="43"/>
        <v/>
      </c>
      <c r="P340" s="93" t="str">
        <f t="shared" si="44"/>
        <v/>
      </c>
      <c r="Q340" s="93" t="str">
        <f t="shared" si="45"/>
        <v/>
      </c>
      <c r="R340" s="93" t="str">
        <f t="shared" si="46"/>
        <v/>
      </c>
      <c r="S340" s="93" t="str">
        <f t="shared" si="47"/>
        <v/>
      </c>
      <c r="T340" s="93" t="str">
        <f t="shared" si="48"/>
        <v/>
      </c>
      <c r="U340" s="93" t="str">
        <f t="shared" si="49"/>
        <v/>
      </c>
      <c r="V340" s="93" t="str">
        <f t="shared" si="50"/>
        <v/>
      </c>
      <c r="W340" s="93" t="str">
        <f t="shared" si="51"/>
        <v/>
      </c>
      <c r="X340" s="93" t="str">
        <f t="shared" si="52"/>
        <v/>
      </c>
      <c r="Y340" s="93" t="str">
        <f t="shared" si="53"/>
        <v/>
      </c>
      <c r="Z340" s="93" t="str">
        <f t="shared" si="54"/>
        <v/>
      </c>
      <c r="AA340" s="93" t="str">
        <f t="shared" si="55"/>
        <v/>
      </c>
      <c r="AB340" s="93" t="str">
        <f t="shared" si="56"/>
        <v/>
      </c>
      <c r="AC340" s="93" t="str">
        <f t="shared" si="57"/>
        <v/>
      </c>
      <c r="AD340" s="93" t="str">
        <f t="shared" si="58"/>
        <v/>
      </c>
      <c r="AE340" s="93" t="str">
        <f t="shared" si="59"/>
        <v/>
      </c>
      <c r="AF340" s="93" t="str">
        <f t="shared" si="60"/>
        <v/>
      </c>
      <c r="AG340" s="93" t="str">
        <f t="shared" si="61"/>
        <v/>
      </c>
      <c r="AH340" s="93" t="str">
        <f t="shared" si="62"/>
        <v/>
      </c>
      <c r="AI340" s="93" t="str">
        <f t="shared" si="63"/>
        <v/>
      </c>
      <c r="AJ340" s="93" t="str">
        <f t="shared" si="64"/>
        <v/>
      </c>
      <c r="AK340" s="93" t="str">
        <f t="shared" si="65"/>
        <v/>
      </c>
      <c r="AL340" s="93" t="str">
        <f t="shared" si="66"/>
        <v/>
      </c>
      <c r="AM340" s="93" t="str">
        <f t="shared" si="67"/>
        <v/>
      </c>
      <c r="AN340" s="93" t="str">
        <f t="shared" si="68"/>
        <v/>
      </c>
      <c r="AO340" s="93" t="str">
        <f t="shared" si="69"/>
        <v/>
      </c>
    </row>
    <row r="341" spans="1:41" ht="12.75" customHeight="1" x14ac:dyDescent="0.25">
      <c r="A341" s="89">
        <v>2019</v>
      </c>
      <c r="B341" s="89">
        <v>102499</v>
      </c>
      <c r="C341" s="89" t="s">
        <v>810</v>
      </c>
      <c r="D341" s="89" t="s">
        <v>846</v>
      </c>
      <c r="G341" s="93" t="str">
        <f t="shared" si="35"/>
        <v/>
      </c>
      <c r="H341" s="93" t="str">
        <f t="shared" si="36"/>
        <v/>
      </c>
      <c r="I341" s="93" t="str">
        <f t="shared" si="37"/>
        <v/>
      </c>
      <c r="J341" s="93" t="str">
        <f t="shared" si="38"/>
        <v/>
      </c>
      <c r="K341" s="93" t="str">
        <f t="shared" si="39"/>
        <v/>
      </c>
      <c r="L341" s="93" t="str">
        <f t="shared" si="40"/>
        <v/>
      </c>
      <c r="M341" s="93" t="str">
        <f t="shared" si="41"/>
        <v/>
      </c>
      <c r="N341" s="93" t="str">
        <f t="shared" si="42"/>
        <v/>
      </c>
      <c r="O341" s="93" t="str">
        <f t="shared" si="43"/>
        <v/>
      </c>
      <c r="P341" s="93" t="str">
        <f t="shared" si="44"/>
        <v/>
      </c>
      <c r="Q341" s="93" t="str">
        <f t="shared" si="45"/>
        <v/>
      </c>
      <c r="R341" s="93" t="str">
        <f t="shared" si="46"/>
        <v/>
      </c>
      <c r="S341" s="93" t="str">
        <f t="shared" si="47"/>
        <v/>
      </c>
      <c r="T341" s="93" t="str">
        <f t="shared" si="48"/>
        <v/>
      </c>
      <c r="U341" s="93" t="str">
        <f t="shared" si="49"/>
        <v/>
      </c>
      <c r="V341" s="93" t="str">
        <f t="shared" si="50"/>
        <v/>
      </c>
      <c r="W341" s="93" t="str">
        <f t="shared" si="51"/>
        <v/>
      </c>
      <c r="X341" s="93" t="str">
        <f t="shared" si="52"/>
        <v/>
      </c>
      <c r="Y341" s="93" t="str">
        <f t="shared" si="53"/>
        <v/>
      </c>
      <c r="Z341" s="93" t="str">
        <f t="shared" si="54"/>
        <v/>
      </c>
      <c r="AA341" s="93" t="str">
        <f t="shared" si="55"/>
        <v/>
      </c>
      <c r="AB341" s="93" t="str">
        <f t="shared" si="56"/>
        <v/>
      </c>
      <c r="AC341" s="93" t="str">
        <f t="shared" si="57"/>
        <v/>
      </c>
      <c r="AD341" s="93" t="str">
        <f t="shared" si="58"/>
        <v/>
      </c>
      <c r="AE341" s="93" t="str">
        <f t="shared" si="59"/>
        <v/>
      </c>
      <c r="AF341" s="93" t="str">
        <f t="shared" si="60"/>
        <v/>
      </c>
      <c r="AG341" s="93" t="str">
        <f t="shared" si="61"/>
        <v/>
      </c>
      <c r="AH341" s="93" t="str">
        <f t="shared" si="62"/>
        <v/>
      </c>
      <c r="AI341" s="93" t="str">
        <f t="shared" si="63"/>
        <v/>
      </c>
      <c r="AJ341" s="93" t="str">
        <f t="shared" si="64"/>
        <v/>
      </c>
      <c r="AK341" s="93" t="str">
        <f t="shared" si="65"/>
        <v/>
      </c>
      <c r="AL341" s="93" t="str">
        <f t="shared" si="66"/>
        <v/>
      </c>
      <c r="AM341" s="93" t="str">
        <f t="shared" si="67"/>
        <v/>
      </c>
      <c r="AN341" s="93" t="str">
        <f t="shared" si="68"/>
        <v/>
      </c>
      <c r="AO341" s="93" t="str">
        <f t="shared" si="69"/>
        <v/>
      </c>
    </row>
    <row r="342" spans="1:41" ht="12.75" customHeight="1" x14ac:dyDescent="0.25">
      <c r="A342" s="89">
        <v>2019</v>
      </c>
      <c r="B342" s="89">
        <v>102499</v>
      </c>
      <c r="C342" s="89" t="s">
        <v>810</v>
      </c>
      <c r="D342" s="89" t="s">
        <v>846</v>
      </c>
      <c r="G342" s="93" t="str">
        <f t="shared" si="35"/>
        <v/>
      </c>
      <c r="H342" s="93" t="str">
        <f t="shared" si="36"/>
        <v/>
      </c>
      <c r="I342" s="93" t="str">
        <f t="shared" si="37"/>
        <v/>
      </c>
      <c r="J342" s="93" t="str">
        <f t="shared" si="38"/>
        <v/>
      </c>
      <c r="K342" s="93" t="str">
        <f t="shared" si="39"/>
        <v/>
      </c>
      <c r="L342" s="93" t="str">
        <f t="shared" si="40"/>
        <v/>
      </c>
      <c r="M342" s="93" t="str">
        <f t="shared" si="41"/>
        <v/>
      </c>
      <c r="N342" s="93" t="str">
        <f t="shared" si="42"/>
        <v/>
      </c>
      <c r="O342" s="93" t="str">
        <f t="shared" si="43"/>
        <v/>
      </c>
      <c r="P342" s="93" t="str">
        <f t="shared" si="44"/>
        <v/>
      </c>
      <c r="Q342" s="93" t="str">
        <f t="shared" si="45"/>
        <v/>
      </c>
      <c r="R342" s="93" t="str">
        <f t="shared" si="46"/>
        <v/>
      </c>
      <c r="S342" s="93" t="str">
        <f t="shared" si="47"/>
        <v/>
      </c>
      <c r="T342" s="93" t="str">
        <f t="shared" si="48"/>
        <v/>
      </c>
      <c r="U342" s="93" t="str">
        <f t="shared" si="49"/>
        <v/>
      </c>
      <c r="V342" s="93" t="str">
        <f t="shared" si="50"/>
        <v/>
      </c>
      <c r="W342" s="93" t="str">
        <f t="shared" si="51"/>
        <v/>
      </c>
      <c r="X342" s="93" t="str">
        <f t="shared" si="52"/>
        <v/>
      </c>
      <c r="Y342" s="93" t="str">
        <f t="shared" si="53"/>
        <v/>
      </c>
      <c r="Z342" s="93" t="str">
        <f t="shared" si="54"/>
        <v/>
      </c>
      <c r="AA342" s="93" t="str">
        <f t="shared" si="55"/>
        <v/>
      </c>
      <c r="AB342" s="93" t="str">
        <f t="shared" si="56"/>
        <v/>
      </c>
      <c r="AC342" s="93" t="str">
        <f t="shared" si="57"/>
        <v/>
      </c>
      <c r="AD342" s="93" t="str">
        <f t="shared" si="58"/>
        <v/>
      </c>
      <c r="AE342" s="93" t="str">
        <f t="shared" si="59"/>
        <v/>
      </c>
      <c r="AF342" s="93" t="str">
        <f t="shared" si="60"/>
        <v/>
      </c>
      <c r="AG342" s="93" t="str">
        <f t="shared" si="61"/>
        <v/>
      </c>
      <c r="AH342" s="93" t="str">
        <f t="shared" si="62"/>
        <v/>
      </c>
      <c r="AI342" s="93" t="str">
        <f t="shared" si="63"/>
        <v/>
      </c>
      <c r="AJ342" s="93" t="str">
        <f t="shared" si="64"/>
        <v/>
      </c>
      <c r="AK342" s="93" t="str">
        <f t="shared" si="65"/>
        <v/>
      </c>
      <c r="AL342" s="93" t="str">
        <f t="shared" si="66"/>
        <v/>
      </c>
      <c r="AM342" s="93" t="str">
        <f t="shared" si="67"/>
        <v/>
      </c>
      <c r="AN342" s="93" t="str">
        <f t="shared" si="68"/>
        <v/>
      </c>
      <c r="AO342" s="93" t="str">
        <f t="shared" si="69"/>
        <v/>
      </c>
    </row>
    <row r="343" spans="1:41" ht="12.75" customHeight="1" x14ac:dyDescent="0.25">
      <c r="A343" s="89">
        <v>2019</v>
      </c>
      <c r="B343" s="89">
        <v>102499</v>
      </c>
      <c r="C343" s="89" t="s">
        <v>810</v>
      </c>
      <c r="D343" s="89" t="s">
        <v>846</v>
      </c>
      <c r="G343" s="93" t="str">
        <f t="shared" si="35"/>
        <v/>
      </c>
      <c r="H343" s="93" t="str">
        <f t="shared" si="36"/>
        <v/>
      </c>
      <c r="I343" s="93" t="str">
        <f t="shared" si="37"/>
        <v/>
      </c>
      <c r="J343" s="93" t="str">
        <f t="shared" si="38"/>
        <v/>
      </c>
      <c r="K343" s="93" t="str">
        <f t="shared" si="39"/>
        <v/>
      </c>
      <c r="L343" s="93" t="str">
        <f t="shared" si="40"/>
        <v/>
      </c>
      <c r="M343" s="93" t="str">
        <f t="shared" si="41"/>
        <v/>
      </c>
      <c r="N343" s="93" t="str">
        <f t="shared" si="42"/>
        <v/>
      </c>
      <c r="O343" s="93" t="str">
        <f t="shared" si="43"/>
        <v/>
      </c>
      <c r="P343" s="93" t="str">
        <f t="shared" si="44"/>
        <v/>
      </c>
      <c r="Q343" s="93" t="str">
        <f t="shared" si="45"/>
        <v/>
      </c>
      <c r="R343" s="93" t="str">
        <f t="shared" si="46"/>
        <v/>
      </c>
      <c r="S343" s="93" t="str">
        <f t="shared" si="47"/>
        <v/>
      </c>
      <c r="T343" s="93" t="str">
        <f t="shared" si="48"/>
        <v/>
      </c>
      <c r="U343" s="93" t="str">
        <f t="shared" si="49"/>
        <v/>
      </c>
      <c r="V343" s="93" t="str">
        <f t="shared" si="50"/>
        <v/>
      </c>
      <c r="W343" s="93" t="str">
        <f t="shared" si="51"/>
        <v/>
      </c>
      <c r="X343" s="93" t="str">
        <f t="shared" si="52"/>
        <v/>
      </c>
      <c r="Y343" s="93" t="str">
        <f t="shared" si="53"/>
        <v/>
      </c>
      <c r="Z343" s="93" t="str">
        <f t="shared" si="54"/>
        <v/>
      </c>
      <c r="AA343" s="93" t="str">
        <f t="shared" si="55"/>
        <v/>
      </c>
      <c r="AB343" s="93" t="str">
        <f t="shared" si="56"/>
        <v/>
      </c>
      <c r="AC343" s="93" t="str">
        <f t="shared" si="57"/>
        <v/>
      </c>
      <c r="AD343" s="93" t="str">
        <f t="shared" si="58"/>
        <v/>
      </c>
      <c r="AE343" s="93" t="str">
        <f t="shared" si="59"/>
        <v/>
      </c>
      <c r="AF343" s="93" t="str">
        <f t="shared" si="60"/>
        <v/>
      </c>
      <c r="AG343" s="93" t="str">
        <f t="shared" si="61"/>
        <v/>
      </c>
      <c r="AH343" s="93" t="str">
        <f t="shared" si="62"/>
        <v/>
      </c>
      <c r="AI343" s="93" t="str">
        <f t="shared" si="63"/>
        <v/>
      </c>
      <c r="AJ343" s="93" t="str">
        <f t="shared" si="64"/>
        <v/>
      </c>
      <c r="AK343" s="93" t="str">
        <f t="shared" si="65"/>
        <v/>
      </c>
      <c r="AL343" s="93" t="str">
        <f t="shared" si="66"/>
        <v/>
      </c>
      <c r="AM343" s="93" t="str">
        <f t="shared" si="67"/>
        <v/>
      </c>
      <c r="AN343" s="93" t="str">
        <f t="shared" si="68"/>
        <v/>
      </c>
      <c r="AO343" s="93" t="str">
        <f t="shared" si="69"/>
        <v/>
      </c>
    </row>
    <row r="344" spans="1:41" ht="12.75" customHeight="1" x14ac:dyDescent="0.25">
      <c r="A344" s="89">
        <v>2019</v>
      </c>
      <c r="B344" s="89">
        <v>102499</v>
      </c>
      <c r="C344" s="89" t="s">
        <v>810</v>
      </c>
      <c r="D344" s="89" t="s">
        <v>846</v>
      </c>
      <c r="G344" s="93" t="str">
        <f t="shared" si="35"/>
        <v/>
      </c>
      <c r="H344" s="93" t="str">
        <f t="shared" si="36"/>
        <v/>
      </c>
      <c r="I344" s="93" t="str">
        <f t="shared" si="37"/>
        <v/>
      </c>
      <c r="J344" s="93" t="str">
        <f t="shared" si="38"/>
        <v/>
      </c>
      <c r="K344" s="93" t="str">
        <f t="shared" si="39"/>
        <v/>
      </c>
      <c r="L344" s="93" t="str">
        <f t="shared" si="40"/>
        <v/>
      </c>
      <c r="M344" s="93" t="str">
        <f t="shared" si="41"/>
        <v/>
      </c>
      <c r="N344" s="93" t="str">
        <f t="shared" si="42"/>
        <v/>
      </c>
      <c r="O344" s="93" t="str">
        <f t="shared" si="43"/>
        <v/>
      </c>
      <c r="P344" s="93" t="str">
        <f t="shared" si="44"/>
        <v/>
      </c>
      <c r="Q344" s="93" t="str">
        <f t="shared" si="45"/>
        <v/>
      </c>
      <c r="R344" s="93" t="str">
        <f t="shared" si="46"/>
        <v/>
      </c>
      <c r="S344" s="93" t="str">
        <f t="shared" si="47"/>
        <v/>
      </c>
      <c r="T344" s="93" t="str">
        <f t="shared" si="48"/>
        <v/>
      </c>
      <c r="U344" s="93" t="str">
        <f t="shared" si="49"/>
        <v/>
      </c>
      <c r="V344" s="93" t="str">
        <f t="shared" si="50"/>
        <v/>
      </c>
      <c r="W344" s="93" t="str">
        <f t="shared" si="51"/>
        <v/>
      </c>
      <c r="X344" s="93" t="str">
        <f t="shared" si="52"/>
        <v/>
      </c>
      <c r="Y344" s="93" t="str">
        <f t="shared" si="53"/>
        <v/>
      </c>
      <c r="Z344" s="93" t="str">
        <f t="shared" si="54"/>
        <v/>
      </c>
      <c r="AA344" s="93" t="str">
        <f t="shared" si="55"/>
        <v/>
      </c>
      <c r="AB344" s="93" t="str">
        <f t="shared" si="56"/>
        <v/>
      </c>
      <c r="AC344" s="93" t="str">
        <f t="shared" si="57"/>
        <v/>
      </c>
      <c r="AD344" s="93" t="str">
        <f t="shared" si="58"/>
        <v/>
      </c>
      <c r="AE344" s="93" t="str">
        <f t="shared" si="59"/>
        <v/>
      </c>
      <c r="AF344" s="93" t="str">
        <f t="shared" si="60"/>
        <v/>
      </c>
      <c r="AG344" s="93" t="str">
        <f t="shared" si="61"/>
        <v/>
      </c>
      <c r="AH344" s="93" t="str">
        <f t="shared" si="62"/>
        <v/>
      </c>
      <c r="AI344" s="93" t="str">
        <f t="shared" si="63"/>
        <v/>
      </c>
      <c r="AJ344" s="93" t="str">
        <f t="shared" si="64"/>
        <v/>
      </c>
      <c r="AK344" s="93" t="str">
        <f t="shared" si="65"/>
        <v/>
      </c>
      <c r="AL344" s="93" t="str">
        <f t="shared" si="66"/>
        <v/>
      </c>
      <c r="AM344" s="93" t="str">
        <f t="shared" si="67"/>
        <v/>
      </c>
      <c r="AN344" s="93" t="str">
        <f t="shared" si="68"/>
        <v/>
      </c>
      <c r="AO344" s="93" t="str">
        <f t="shared" si="69"/>
        <v/>
      </c>
    </row>
    <row r="345" spans="1:41" ht="12.75" customHeight="1" x14ac:dyDescent="0.25">
      <c r="A345" s="89">
        <v>2019</v>
      </c>
      <c r="B345" s="89">
        <v>102499</v>
      </c>
      <c r="C345" s="89" t="s">
        <v>810</v>
      </c>
      <c r="D345" s="89" t="s">
        <v>846</v>
      </c>
      <c r="G345" s="93" t="str">
        <f t="shared" si="35"/>
        <v/>
      </c>
      <c r="H345" s="93" t="str">
        <f t="shared" si="36"/>
        <v/>
      </c>
      <c r="I345" s="93" t="str">
        <f t="shared" si="37"/>
        <v/>
      </c>
      <c r="J345" s="93" t="str">
        <f t="shared" si="38"/>
        <v/>
      </c>
      <c r="K345" s="93" t="str">
        <f t="shared" si="39"/>
        <v/>
      </c>
      <c r="L345" s="93" t="str">
        <f t="shared" si="40"/>
        <v/>
      </c>
      <c r="M345" s="93" t="str">
        <f t="shared" si="41"/>
        <v/>
      </c>
      <c r="N345" s="93" t="str">
        <f t="shared" si="42"/>
        <v/>
      </c>
      <c r="O345" s="93" t="str">
        <f t="shared" si="43"/>
        <v/>
      </c>
      <c r="P345" s="93" t="str">
        <f t="shared" si="44"/>
        <v/>
      </c>
      <c r="Q345" s="93" t="str">
        <f t="shared" si="45"/>
        <v/>
      </c>
      <c r="R345" s="93" t="str">
        <f t="shared" si="46"/>
        <v/>
      </c>
      <c r="S345" s="93" t="str">
        <f t="shared" si="47"/>
        <v/>
      </c>
      <c r="T345" s="93" t="str">
        <f t="shared" si="48"/>
        <v/>
      </c>
      <c r="U345" s="93" t="str">
        <f t="shared" si="49"/>
        <v/>
      </c>
      <c r="V345" s="93" t="str">
        <f t="shared" si="50"/>
        <v/>
      </c>
      <c r="W345" s="93" t="str">
        <f t="shared" si="51"/>
        <v/>
      </c>
      <c r="X345" s="93" t="str">
        <f t="shared" si="52"/>
        <v/>
      </c>
      <c r="Y345" s="93" t="str">
        <f t="shared" si="53"/>
        <v/>
      </c>
      <c r="Z345" s="93" t="str">
        <f t="shared" si="54"/>
        <v/>
      </c>
      <c r="AA345" s="93" t="str">
        <f t="shared" si="55"/>
        <v/>
      </c>
      <c r="AB345" s="93" t="str">
        <f t="shared" si="56"/>
        <v/>
      </c>
      <c r="AC345" s="93" t="str">
        <f t="shared" si="57"/>
        <v/>
      </c>
      <c r="AD345" s="93" t="str">
        <f t="shared" si="58"/>
        <v/>
      </c>
      <c r="AE345" s="93" t="str">
        <f t="shared" si="59"/>
        <v/>
      </c>
      <c r="AF345" s="93" t="str">
        <f t="shared" si="60"/>
        <v/>
      </c>
      <c r="AG345" s="93" t="str">
        <f t="shared" si="61"/>
        <v/>
      </c>
      <c r="AH345" s="93" t="str">
        <f t="shared" si="62"/>
        <v/>
      </c>
      <c r="AI345" s="93" t="str">
        <f t="shared" si="63"/>
        <v/>
      </c>
      <c r="AJ345" s="93" t="str">
        <f t="shared" si="64"/>
        <v/>
      </c>
      <c r="AK345" s="93" t="str">
        <f t="shared" si="65"/>
        <v/>
      </c>
      <c r="AL345" s="93" t="str">
        <f t="shared" si="66"/>
        <v/>
      </c>
      <c r="AM345" s="93" t="str">
        <f t="shared" si="67"/>
        <v/>
      </c>
      <c r="AN345" s="93" t="str">
        <f t="shared" si="68"/>
        <v/>
      </c>
      <c r="AO345" s="93" t="str">
        <f t="shared" si="69"/>
        <v/>
      </c>
    </row>
    <row r="346" spans="1:41" ht="12.75" customHeight="1" x14ac:dyDescent="0.25">
      <c r="A346" s="89">
        <v>2019</v>
      </c>
      <c r="B346" s="89">
        <v>102499</v>
      </c>
      <c r="C346" s="89" t="s">
        <v>810</v>
      </c>
      <c r="D346" s="89" t="s">
        <v>846</v>
      </c>
      <c r="G346" s="93" t="str">
        <f t="shared" si="35"/>
        <v/>
      </c>
      <c r="H346" s="93" t="str">
        <f t="shared" si="36"/>
        <v/>
      </c>
      <c r="I346" s="93" t="str">
        <f t="shared" si="37"/>
        <v/>
      </c>
      <c r="J346" s="93" t="str">
        <f t="shared" si="38"/>
        <v/>
      </c>
      <c r="K346" s="93" t="str">
        <f t="shared" si="39"/>
        <v/>
      </c>
      <c r="L346" s="93" t="str">
        <f t="shared" si="40"/>
        <v/>
      </c>
      <c r="M346" s="93" t="str">
        <f t="shared" si="41"/>
        <v/>
      </c>
      <c r="N346" s="93" t="str">
        <f t="shared" si="42"/>
        <v/>
      </c>
      <c r="O346" s="93" t="str">
        <f t="shared" si="43"/>
        <v/>
      </c>
      <c r="P346" s="93" t="str">
        <f t="shared" si="44"/>
        <v/>
      </c>
      <c r="Q346" s="93" t="str">
        <f t="shared" si="45"/>
        <v/>
      </c>
      <c r="R346" s="93" t="str">
        <f t="shared" si="46"/>
        <v/>
      </c>
      <c r="S346" s="93" t="str">
        <f t="shared" si="47"/>
        <v/>
      </c>
      <c r="T346" s="93" t="str">
        <f t="shared" si="48"/>
        <v/>
      </c>
      <c r="U346" s="93" t="str">
        <f t="shared" si="49"/>
        <v/>
      </c>
      <c r="V346" s="93" t="str">
        <f t="shared" si="50"/>
        <v/>
      </c>
      <c r="W346" s="93" t="str">
        <f t="shared" si="51"/>
        <v/>
      </c>
      <c r="X346" s="93" t="str">
        <f t="shared" si="52"/>
        <v/>
      </c>
      <c r="Y346" s="93" t="str">
        <f t="shared" si="53"/>
        <v/>
      </c>
      <c r="Z346" s="93" t="str">
        <f t="shared" si="54"/>
        <v/>
      </c>
      <c r="AA346" s="93" t="str">
        <f t="shared" si="55"/>
        <v/>
      </c>
      <c r="AB346" s="93" t="str">
        <f t="shared" si="56"/>
        <v/>
      </c>
      <c r="AC346" s="93" t="str">
        <f t="shared" si="57"/>
        <v/>
      </c>
      <c r="AD346" s="93" t="str">
        <f t="shared" si="58"/>
        <v/>
      </c>
      <c r="AE346" s="93" t="str">
        <f t="shared" si="59"/>
        <v/>
      </c>
      <c r="AF346" s="93" t="str">
        <f t="shared" si="60"/>
        <v/>
      </c>
      <c r="AG346" s="93" t="str">
        <f t="shared" si="61"/>
        <v/>
      </c>
      <c r="AH346" s="93" t="str">
        <f t="shared" si="62"/>
        <v/>
      </c>
      <c r="AI346" s="93" t="str">
        <f t="shared" si="63"/>
        <v/>
      </c>
      <c r="AJ346" s="93" t="str">
        <f t="shared" si="64"/>
        <v/>
      </c>
      <c r="AK346" s="93" t="str">
        <f t="shared" si="65"/>
        <v/>
      </c>
      <c r="AL346" s="93" t="str">
        <f t="shared" si="66"/>
        <v/>
      </c>
      <c r="AM346" s="93" t="str">
        <f t="shared" si="67"/>
        <v/>
      </c>
      <c r="AN346" s="93" t="str">
        <f t="shared" si="68"/>
        <v/>
      </c>
      <c r="AO346" s="93" t="str">
        <f t="shared" si="69"/>
        <v/>
      </c>
    </row>
    <row r="347" spans="1:41" ht="12.75" customHeight="1" x14ac:dyDescent="0.25">
      <c r="A347" s="89">
        <v>2019</v>
      </c>
      <c r="B347" s="89">
        <v>102499</v>
      </c>
      <c r="C347" s="89" t="s">
        <v>810</v>
      </c>
      <c r="D347" s="89" t="s">
        <v>846</v>
      </c>
      <c r="G347" s="93" t="str">
        <f t="shared" si="35"/>
        <v/>
      </c>
      <c r="H347" s="93" t="str">
        <f t="shared" si="36"/>
        <v/>
      </c>
      <c r="I347" s="93" t="str">
        <f t="shared" si="37"/>
        <v/>
      </c>
      <c r="J347" s="93" t="str">
        <f t="shared" si="38"/>
        <v/>
      </c>
      <c r="K347" s="93" t="str">
        <f t="shared" si="39"/>
        <v/>
      </c>
      <c r="L347" s="93" t="str">
        <f t="shared" si="40"/>
        <v/>
      </c>
      <c r="M347" s="93" t="str">
        <f t="shared" si="41"/>
        <v/>
      </c>
      <c r="N347" s="93" t="str">
        <f t="shared" si="42"/>
        <v/>
      </c>
      <c r="O347" s="93" t="str">
        <f t="shared" si="43"/>
        <v/>
      </c>
      <c r="P347" s="93" t="str">
        <f t="shared" si="44"/>
        <v/>
      </c>
      <c r="Q347" s="93" t="str">
        <f t="shared" si="45"/>
        <v/>
      </c>
      <c r="R347" s="93" t="str">
        <f t="shared" si="46"/>
        <v/>
      </c>
      <c r="S347" s="93" t="str">
        <f t="shared" si="47"/>
        <v/>
      </c>
      <c r="T347" s="93" t="str">
        <f t="shared" si="48"/>
        <v/>
      </c>
      <c r="U347" s="93" t="str">
        <f t="shared" si="49"/>
        <v/>
      </c>
      <c r="V347" s="93" t="str">
        <f t="shared" si="50"/>
        <v/>
      </c>
      <c r="W347" s="93" t="str">
        <f t="shared" si="51"/>
        <v/>
      </c>
      <c r="X347" s="93" t="str">
        <f t="shared" si="52"/>
        <v/>
      </c>
      <c r="Y347" s="93" t="str">
        <f t="shared" si="53"/>
        <v/>
      </c>
      <c r="Z347" s="93" t="str">
        <f t="shared" si="54"/>
        <v/>
      </c>
      <c r="AA347" s="93" t="str">
        <f t="shared" si="55"/>
        <v/>
      </c>
      <c r="AB347" s="93" t="str">
        <f t="shared" si="56"/>
        <v/>
      </c>
      <c r="AC347" s="93" t="str">
        <f t="shared" si="57"/>
        <v/>
      </c>
      <c r="AD347" s="93" t="str">
        <f t="shared" si="58"/>
        <v/>
      </c>
      <c r="AE347" s="93" t="str">
        <f t="shared" si="59"/>
        <v/>
      </c>
      <c r="AF347" s="93" t="str">
        <f t="shared" si="60"/>
        <v/>
      </c>
      <c r="AG347" s="93" t="str">
        <f t="shared" si="61"/>
        <v/>
      </c>
      <c r="AH347" s="93" t="str">
        <f t="shared" si="62"/>
        <v/>
      </c>
      <c r="AI347" s="93" t="str">
        <f t="shared" si="63"/>
        <v/>
      </c>
      <c r="AJ347" s="93" t="str">
        <f t="shared" si="64"/>
        <v/>
      </c>
      <c r="AK347" s="93" t="str">
        <f t="shared" si="65"/>
        <v/>
      </c>
      <c r="AL347" s="93" t="str">
        <f t="shared" si="66"/>
        <v/>
      </c>
      <c r="AM347" s="93" t="str">
        <f t="shared" si="67"/>
        <v/>
      </c>
      <c r="AN347" s="93" t="str">
        <f t="shared" si="68"/>
        <v/>
      </c>
      <c r="AO347" s="93" t="str">
        <f t="shared" si="69"/>
        <v/>
      </c>
    </row>
    <row r="348" spans="1:41" ht="12.75" customHeight="1" x14ac:dyDescent="0.25">
      <c r="A348" s="89">
        <v>2019</v>
      </c>
      <c r="B348" s="89">
        <v>102499</v>
      </c>
      <c r="C348" s="89" t="s">
        <v>810</v>
      </c>
      <c r="D348" s="89" t="s">
        <v>846</v>
      </c>
      <c r="G348" s="93" t="str">
        <f t="shared" si="35"/>
        <v/>
      </c>
      <c r="H348" s="93" t="str">
        <f t="shared" si="36"/>
        <v/>
      </c>
      <c r="I348" s="93" t="str">
        <f t="shared" si="37"/>
        <v/>
      </c>
      <c r="J348" s="93" t="str">
        <f t="shared" si="38"/>
        <v/>
      </c>
      <c r="K348" s="93" t="str">
        <f t="shared" si="39"/>
        <v/>
      </c>
      <c r="L348" s="93" t="str">
        <f t="shared" si="40"/>
        <v/>
      </c>
      <c r="M348" s="93" t="str">
        <f t="shared" si="41"/>
        <v/>
      </c>
      <c r="N348" s="93" t="str">
        <f t="shared" si="42"/>
        <v/>
      </c>
      <c r="O348" s="93" t="str">
        <f t="shared" si="43"/>
        <v/>
      </c>
      <c r="P348" s="93" t="str">
        <f t="shared" si="44"/>
        <v/>
      </c>
      <c r="Q348" s="93" t="str">
        <f t="shared" si="45"/>
        <v/>
      </c>
      <c r="R348" s="93" t="str">
        <f t="shared" si="46"/>
        <v/>
      </c>
      <c r="S348" s="93" t="str">
        <f t="shared" si="47"/>
        <v/>
      </c>
      <c r="T348" s="93" t="str">
        <f t="shared" si="48"/>
        <v/>
      </c>
      <c r="U348" s="93" t="str">
        <f t="shared" si="49"/>
        <v/>
      </c>
      <c r="V348" s="93" t="str">
        <f t="shared" si="50"/>
        <v/>
      </c>
      <c r="W348" s="93" t="str">
        <f t="shared" si="51"/>
        <v/>
      </c>
      <c r="X348" s="93" t="str">
        <f t="shared" si="52"/>
        <v/>
      </c>
      <c r="Y348" s="93" t="str">
        <f t="shared" si="53"/>
        <v/>
      </c>
      <c r="Z348" s="93" t="str">
        <f t="shared" si="54"/>
        <v/>
      </c>
      <c r="AA348" s="93" t="str">
        <f t="shared" si="55"/>
        <v/>
      </c>
      <c r="AB348" s="93" t="str">
        <f t="shared" si="56"/>
        <v/>
      </c>
      <c r="AC348" s="93" t="str">
        <f t="shared" si="57"/>
        <v/>
      </c>
      <c r="AD348" s="93" t="str">
        <f t="shared" si="58"/>
        <v/>
      </c>
      <c r="AE348" s="93" t="str">
        <f t="shared" si="59"/>
        <v/>
      </c>
      <c r="AF348" s="93" t="str">
        <f t="shared" si="60"/>
        <v/>
      </c>
      <c r="AG348" s="93" t="str">
        <f t="shared" si="61"/>
        <v/>
      </c>
      <c r="AH348" s="93" t="str">
        <f t="shared" si="62"/>
        <v/>
      </c>
      <c r="AI348" s="93" t="str">
        <f t="shared" si="63"/>
        <v/>
      </c>
      <c r="AJ348" s="93" t="str">
        <f t="shared" si="64"/>
        <v/>
      </c>
      <c r="AK348" s="93" t="str">
        <f t="shared" si="65"/>
        <v/>
      </c>
      <c r="AL348" s="93" t="str">
        <f t="shared" si="66"/>
        <v/>
      </c>
      <c r="AM348" s="93" t="str">
        <f t="shared" si="67"/>
        <v/>
      </c>
      <c r="AN348" s="93" t="str">
        <f t="shared" si="68"/>
        <v/>
      </c>
      <c r="AO348" s="93" t="str">
        <f t="shared" si="69"/>
        <v/>
      </c>
    </row>
    <row r="349" spans="1:41" ht="12.75" customHeight="1" x14ac:dyDescent="0.25">
      <c r="A349" s="89">
        <v>2019</v>
      </c>
      <c r="B349" s="89">
        <v>121880</v>
      </c>
      <c r="C349" s="89" t="s">
        <v>810</v>
      </c>
      <c r="D349" s="89" t="s">
        <v>814</v>
      </c>
      <c r="G349" s="93" t="str">
        <f t="shared" si="35"/>
        <v/>
      </c>
      <c r="H349" s="93" t="str">
        <f t="shared" si="36"/>
        <v/>
      </c>
      <c r="I349" s="93" t="str">
        <f t="shared" si="37"/>
        <v/>
      </c>
      <c r="J349" s="93" t="str">
        <f t="shared" si="38"/>
        <v/>
      </c>
      <c r="K349" s="93" t="str">
        <f t="shared" si="39"/>
        <v/>
      </c>
      <c r="L349" s="93" t="str">
        <f t="shared" si="40"/>
        <v/>
      </c>
      <c r="M349" s="93" t="str">
        <f t="shared" si="41"/>
        <v/>
      </c>
      <c r="N349" s="93" t="str">
        <f t="shared" si="42"/>
        <v/>
      </c>
      <c r="O349" s="93" t="str">
        <f t="shared" si="43"/>
        <v/>
      </c>
      <c r="P349" s="93" t="str">
        <f t="shared" si="44"/>
        <v/>
      </c>
      <c r="Q349" s="93" t="str">
        <f t="shared" si="45"/>
        <v/>
      </c>
      <c r="R349" s="93" t="str">
        <f t="shared" si="46"/>
        <v/>
      </c>
      <c r="S349" s="93" t="str">
        <f t="shared" si="47"/>
        <v/>
      </c>
      <c r="T349" s="93" t="str">
        <f t="shared" si="48"/>
        <v/>
      </c>
      <c r="U349" s="93" t="str">
        <f t="shared" si="49"/>
        <v/>
      </c>
      <c r="V349" s="93" t="str">
        <f t="shared" si="50"/>
        <v/>
      </c>
      <c r="W349" s="93" t="str">
        <f t="shared" si="51"/>
        <v/>
      </c>
      <c r="X349" s="93" t="str">
        <f t="shared" si="52"/>
        <v/>
      </c>
      <c r="Y349" s="93" t="str">
        <f t="shared" si="53"/>
        <v/>
      </c>
      <c r="Z349" s="93" t="str">
        <f t="shared" si="54"/>
        <v/>
      </c>
      <c r="AA349" s="93" t="str">
        <f t="shared" si="55"/>
        <v/>
      </c>
      <c r="AB349" s="93" t="str">
        <f t="shared" si="56"/>
        <v/>
      </c>
      <c r="AC349" s="93" t="str">
        <f t="shared" si="57"/>
        <v/>
      </c>
      <c r="AD349" s="93" t="str">
        <f t="shared" si="58"/>
        <v/>
      </c>
      <c r="AE349" s="93" t="str">
        <f t="shared" si="59"/>
        <v/>
      </c>
      <c r="AF349" s="93" t="str">
        <f t="shared" si="60"/>
        <v/>
      </c>
      <c r="AG349" s="93" t="str">
        <f t="shared" si="61"/>
        <v/>
      </c>
      <c r="AH349" s="93" t="str">
        <f t="shared" si="62"/>
        <v/>
      </c>
      <c r="AI349" s="93" t="str">
        <f t="shared" si="63"/>
        <v/>
      </c>
      <c r="AJ349" s="93" t="str">
        <f t="shared" si="64"/>
        <v/>
      </c>
      <c r="AK349" s="93" t="str">
        <f t="shared" si="65"/>
        <v/>
      </c>
      <c r="AL349" s="93" t="str">
        <f t="shared" si="66"/>
        <v/>
      </c>
      <c r="AM349" s="93" t="str">
        <f t="shared" si="67"/>
        <v/>
      </c>
      <c r="AN349" s="93" t="str">
        <f t="shared" si="68"/>
        <v/>
      </c>
      <c r="AO349" s="93" t="str">
        <f t="shared" si="69"/>
        <v/>
      </c>
    </row>
    <row r="350" spans="1:41" ht="12.75" customHeight="1" x14ac:dyDescent="0.25">
      <c r="A350" s="89">
        <v>2019</v>
      </c>
      <c r="B350" s="89">
        <v>121880</v>
      </c>
      <c r="C350" s="89" t="s">
        <v>810</v>
      </c>
      <c r="D350" s="89" t="s">
        <v>814</v>
      </c>
      <c r="G350" s="93" t="str">
        <f t="shared" si="35"/>
        <v/>
      </c>
      <c r="H350" s="93" t="str">
        <f t="shared" si="36"/>
        <v/>
      </c>
      <c r="I350" s="93" t="str">
        <f t="shared" si="37"/>
        <v/>
      </c>
      <c r="J350" s="93" t="str">
        <f t="shared" si="38"/>
        <v/>
      </c>
      <c r="K350" s="93" t="str">
        <f t="shared" si="39"/>
        <v/>
      </c>
      <c r="L350" s="93" t="str">
        <f t="shared" si="40"/>
        <v/>
      </c>
      <c r="M350" s="93" t="str">
        <f t="shared" si="41"/>
        <v/>
      </c>
      <c r="N350" s="93" t="str">
        <f t="shared" si="42"/>
        <v/>
      </c>
      <c r="O350" s="93" t="str">
        <f t="shared" si="43"/>
        <v/>
      </c>
      <c r="P350" s="93" t="str">
        <f t="shared" si="44"/>
        <v/>
      </c>
      <c r="Q350" s="93" t="str">
        <f t="shared" si="45"/>
        <v/>
      </c>
      <c r="R350" s="93" t="str">
        <f t="shared" si="46"/>
        <v/>
      </c>
      <c r="S350" s="93" t="str">
        <f t="shared" si="47"/>
        <v/>
      </c>
      <c r="T350" s="93" t="str">
        <f t="shared" si="48"/>
        <v/>
      </c>
      <c r="U350" s="93" t="str">
        <f t="shared" si="49"/>
        <v/>
      </c>
      <c r="V350" s="93" t="str">
        <f t="shared" si="50"/>
        <v/>
      </c>
      <c r="W350" s="93" t="str">
        <f t="shared" si="51"/>
        <v/>
      </c>
      <c r="X350" s="93" t="str">
        <f t="shared" si="52"/>
        <v/>
      </c>
      <c r="Y350" s="93" t="str">
        <f t="shared" si="53"/>
        <v/>
      </c>
      <c r="Z350" s="93" t="str">
        <f t="shared" si="54"/>
        <v/>
      </c>
      <c r="AA350" s="93" t="str">
        <f t="shared" si="55"/>
        <v/>
      </c>
      <c r="AB350" s="93" t="str">
        <f t="shared" si="56"/>
        <v/>
      </c>
      <c r="AC350" s="93" t="str">
        <f t="shared" si="57"/>
        <v/>
      </c>
      <c r="AD350" s="93" t="str">
        <f t="shared" si="58"/>
        <v/>
      </c>
      <c r="AE350" s="93" t="str">
        <f t="shared" si="59"/>
        <v/>
      </c>
      <c r="AF350" s="93" t="str">
        <f t="shared" si="60"/>
        <v/>
      </c>
      <c r="AG350" s="93" t="str">
        <f t="shared" si="61"/>
        <v/>
      </c>
      <c r="AH350" s="93" t="str">
        <f t="shared" si="62"/>
        <v/>
      </c>
      <c r="AI350" s="93" t="str">
        <f t="shared" si="63"/>
        <v/>
      </c>
      <c r="AJ350" s="93" t="str">
        <f t="shared" si="64"/>
        <v/>
      </c>
      <c r="AK350" s="93" t="str">
        <f t="shared" si="65"/>
        <v/>
      </c>
      <c r="AL350" s="93" t="str">
        <f t="shared" si="66"/>
        <v/>
      </c>
      <c r="AM350" s="93" t="str">
        <f t="shared" si="67"/>
        <v/>
      </c>
      <c r="AN350" s="93" t="str">
        <f t="shared" si="68"/>
        <v/>
      </c>
      <c r="AO350" s="93" t="str">
        <f t="shared" si="69"/>
        <v/>
      </c>
    </row>
    <row r="351" spans="1:41" ht="12.75" customHeight="1" x14ac:dyDescent="0.25">
      <c r="A351" s="89">
        <v>2019</v>
      </c>
      <c r="B351" s="89">
        <v>121880</v>
      </c>
      <c r="C351" s="89" t="s">
        <v>810</v>
      </c>
      <c r="D351" s="89" t="s">
        <v>814</v>
      </c>
      <c r="G351" s="93" t="str">
        <f t="shared" si="35"/>
        <v/>
      </c>
      <c r="H351" s="93" t="str">
        <f t="shared" si="36"/>
        <v/>
      </c>
      <c r="I351" s="93" t="str">
        <f t="shared" si="37"/>
        <v/>
      </c>
      <c r="J351" s="93" t="str">
        <f t="shared" si="38"/>
        <v/>
      </c>
      <c r="K351" s="93" t="str">
        <f t="shared" si="39"/>
        <v/>
      </c>
      <c r="L351" s="93" t="str">
        <f t="shared" si="40"/>
        <v/>
      </c>
      <c r="M351" s="93" t="str">
        <f t="shared" si="41"/>
        <v/>
      </c>
      <c r="N351" s="93" t="str">
        <f t="shared" si="42"/>
        <v/>
      </c>
      <c r="O351" s="93" t="str">
        <f t="shared" si="43"/>
        <v/>
      </c>
      <c r="P351" s="93" t="str">
        <f t="shared" si="44"/>
        <v/>
      </c>
      <c r="Q351" s="93" t="str">
        <f t="shared" si="45"/>
        <v/>
      </c>
      <c r="R351" s="93" t="str">
        <f t="shared" si="46"/>
        <v/>
      </c>
      <c r="S351" s="93" t="str">
        <f t="shared" si="47"/>
        <v/>
      </c>
      <c r="T351" s="93" t="str">
        <f t="shared" si="48"/>
        <v/>
      </c>
      <c r="U351" s="93" t="str">
        <f t="shared" si="49"/>
        <v/>
      </c>
      <c r="V351" s="93" t="str">
        <f t="shared" si="50"/>
        <v/>
      </c>
      <c r="W351" s="93" t="str">
        <f t="shared" si="51"/>
        <v/>
      </c>
      <c r="X351" s="93" t="str">
        <f t="shared" si="52"/>
        <v/>
      </c>
      <c r="Y351" s="93" t="str">
        <f t="shared" si="53"/>
        <v/>
      </c>
      <c r="Z351" s="93" t="str">
        <f t="shared" si="54"/>
        <v/>
      </c>
      <c r="AA351" s="93" t="str">
        <f t="shared" si="55"/>
        <v/>
      </c>
      <c r="AB351" s="93" t="str">
        <f t="shared" si="56"/>
        <v/>
      </c>
      <c r="AC351" s="93" t="str">
        <f t="shared" si="57"/>
        <v/>
      </c>
      <c r="AD351" s="93" t="str">
        <f t="shared" si="58"/>
        <v/>
      </c>
      <c r="AE351" s="93" t="str">
        <f t="shared" si="59"/>
        <v/>
      </c>
      <c r="AF351" s="93" t="str">
        <f t="shared" si="60"/>
        <v/>
      </c>
      <c r="AG351" s="93" t="str">
        <f t="shared" si="61"/>
        <v/>
      </c>
      <c r="AH351" s="93" t="str">
        <f t="shared" si="62"/>
        <v/>
      </c>
      <c r="AI351" s="93" t="str">
        <f t="shared" si="63"/>
        <v/>
      </c>
      <c r="AJ351" s="93" t="str">
        <f t="shared" si="64"/>
        <v/>
      </c>
      <c r="AK351" s="93" t="str">
        <f t="shared" si="65"/>
        <v/>
      </c>
      <c r="AL351" s="93" t="str">
        <f t="shared" si="66"/>
        <v/>
      </c>
      <c r="AM351" s="93" t="str">
        <f t="shared" si="67"/>
        <v/>
      </c>
      <c r="AN351" s="93" t="str">
        <f t="shared" si="68"/>
        <v/>
      </c>
      <c r="AO351" s="93" t="str">
        <f t="shared" si="69"/>
        <v/>
      </c>
    </row>
    <row r="352" spans="1:41" ht="12.75" customHeight="1" x14ac:dyDescent="0.25">
      <c r="A352" s="89">
        <v>2019</v>
      </c>
      <c r="B352" s="89">
        <v>121880</v>
      </c>
      <c r="C352" s="89" t="s">
        <v>810</v>
      </c>
      <c r="D352" s="89" t="s">
        <v>814</v>
      </c>
      <c r="G352" s="93" t="str">
        <f t="shared" si="35"/>
        <v/>
      </c>
      <c r="H352" s="93" t="str">
        <f t="shared" si="36"/>
        <v/>
      </c>
      <c r="I352" s="93" t="str">
        <f t="shared" si="37"/>
        <v/>
      </c>
      <c r="J352" s="93" t="str">
        <f t="shared" si="38"/>
        <v/>
      </c>
      <c r="K352" s="93" t="str">
        <f t="shared" si="39"/>
        <v/>
      </c>
      <c r="L352" s="93" t="str">
        <f t="shared" si="40"/>
        <v/>
      </c>
      <c r="M352" s="93" t="str">
        <f t="shared" si="41"/>
        <v/>
      </c>
      <c r="N352" s="93" t="str">
        <f t="shared" si="42"/>
        <v/>
      </c>
      <c r="O352" s="93" t="str">
        <f t="shared" si="43"/>
        <v/>
      </c>
      <c r="P352" s="93" t="str">
        <f t="shared" si="44"/>
        <v/>
      </c>
      <c r="Q352" s="93" t="str">
        <f t="shared" si="45"/>
        <v/>
      </c>
      <c r="R352" s="93" t="str">
        <f t="shared" si="46"/>
        <v/>
      </c>
      <c r="S352" s="93" t="str">
        <f t="shared" si="47"/>
        <v/>
      </c>
      <c r="T352" s="93" t="str">
        <f t="shared" si="48"/>
        <v/>
      </c>
      <c r="U352" s="93" t="str">
        <f t="shared" si="49"/>
        <v/>
      </c>
      <c r="V352" s="93" t="str">
        <f t="shared" si="50"/>
        <v/>
      </c>
      <c r="W352" s="93" t="str">
        <f t="shared" si="51"/>
        <v/>
      </c>
      <c r="X352" s="93" t="str">
        <f t="shared" si="52"/>
        <v/>
      </c>
      <c r="Y352" s="93" t="str">
        <f t="shared" si="53"/>
        <v/>
      </c>
      <c r="Z352" s="93" t="str">
        <f t="shared" si="54"/>
        <v/>
      </c>
      <c r="AA352" s="93" t="str">
        <f t="shared" si="55"/>
        <v/>
      </c>
      <c r="AB352" s="93" t="str">
        <f t="shared" si="56"/>
        <v/>
      </c>
      <c r="AC352" s="93" t="str">
        <f t="shared" si="57"/>
        <v/>
      </c>
      <c r="AD352" s="93" t="str">
        <f t="shared" si="58"/>
        <v/>
      </c>
      <c r="AE352" s="93" t="str">
        <f t="shared" si="59"/>
        <v/>
      </c>
      <c r="AF352" s="93" t="str">
        <f t="shared" si="60"/>
        <v/>
      </c>
      <c r="AG352" s="93" t="str">
        <f t="shared" si="61"/>
        <v/>
      </c>
      <c r="AH352" s="93" t="str">
        <f t="shared" si="62"/>
        <v/>
      </c>
      <c r="AI352" s="93" t="str">
        <f t="shared" si="63"/>
        <v/>
      </c>
      <c r="AJ352" s="93" t="str">
        <f t="shared" si="64"/>
        <v/>
      </c>
      <c r="AK352" s="93" t="str">
        <f t="shared" si="65"/>
        <v/>
      </c>
      <c r="AL352" s="93" t="str">
        <f t="shared" si="66"/>
        <v/>
      </c>
      <c r="AM352" s="93" t="str">
        <f t="shared" si="67"/>
        <v/>
      </c>
      <c r="AN352" s="93" t="str">
        <f t="shared" si="68"/>
        <v/>
      </c>
      <c r="AO352" s="93" t="str">
        <f t="shared" si="69"/>
        <v/>
      </c>
    </row>
    <row r="353" spans="1:41" ht="12.75" customHeight="1" x14ac:dyDescent="0.25">
      <c r="A353" s="89">
        <v>2019</v>
      </c>
      <c r="B353" s="89">
        <v>121880</v>
      </c>
      <c r="C353" s="89" t="s">
        <v>810</v>
      </c>
      <c r="D353" s="89" t="s">
        <v>814</v>
      </c>
      <c r="G353" s="93" t="str">
        <f t="shared" si="35"/>
        <v/>
      </c>
      <c r="H353" s="93" t="str">
        <f t="shared" si="36"/>
        <v/>
      </c>
      <c r="I353" s="93" t="str">
        <f t="shared" si="37"/>
        <v/>
      </c>
      <c r="J353" s="93" t="str">
        <f t="shared" si="38"/>
        <v/>
      </c>
      <c r="K353" s="93" t="str">
        <f t="shared" si="39"/>
        <v/>
      </c>
      <c r="L353" s="93" t="str">
        <f t="shared" si="40"/>
        <v/>
      </c>
      <c r="M353" s="93" t="str">
        <f t="shared" si="41"/>
        <v/>
      </c>
      <c r="N353" s="93" t="str">
        <f t="shared" si="42"/>
        <v/>
      </c>
      <c r="O353" s="93" t="str">
        <f t="shared" si="43"/>
        <v/>
      </c>
      <c r="P353" s="93" t="str">
        <f t="shared" si="44"/>
        <v/>
      </c>
      <c r="Q353" s="93" t="str">
        <f t="shared" si="45"/>
        <v/>
      </c>
      <c r="R353" s="93" t="str">
        <f t="shared" si="46"/>
        <v/>
      </c>
      <c r="S353" s="93" t="str">
        <f t="shared" si="47"/>
        <v/>
      </c>
      <c r="T353" s="93" t="str">
        <f t="shared" si="48"/>
        <v/>
      </c>
      <c r="U353" s="93" t="str">
        <f t="shared" si="49"/>
        <v/>
      </c>
      <c r="V353" s="93" t="str">
        <f t="shared" si="50"/>
        <v/>
      </c>
      <c r="W353" s="93" t="str">
        <f t="shared" si="51"/>
        <v/>
      </c>
      <c r="X353" s="93" t="str">
        <f t="shared" si="52"/>
        <v/>
      </c>
      <c r="Y353" s="93" t="str">
        <f t="shared" si="53"/>
        <v/>
      </c>
      <c r="Z353" s="93" t="str">
        <f t="shared" si="54"/>
        <v/>
      </c>
      <c r="AA353" s="93" t="str">
        <f t="shared" si="55"/>
        <v/>
      </c>
      <c r="AB353" s="93" t="str">
        <f t="shared" si="56"/>
        <v/>
      </c>
      <c r="AC353" s="93" t="str">
        <f t="shared" si="57"/>
        <v/>
      </c>
      <c r="AD353" s="93" t="str">
        <f t="shared" si="58"/>
        <v/>
      </c>
      <c r="AE353" s="93" t="str">
        <f t="shared" si="59"/>
        <v/>
      </c>
      <c r="AF353" s="93" t="str">
        <f t="shared" si="60"/>
        <v/>
      </c>
      <c r="AG353" s="93" t="str">
        <f t="shared" si="61"/>
        <v/>
      </c>
      <c r="AH353" s="93" t="str">
        <f t="shared" si="62"/>
        <v/>
      </c>
      <c r="AI353" s="93" t="str">
        <f t="shared" si="63"/>
        <v/>
      </c>
      <c r="AJ353" s="93" t="str">
        <f t="shared" si="64"/>
        <v/>
      </c>
      <c r="AK353" s="93" t="str">
        <f t="shared" si="65"/>
        <v/>
      </c>
      <c r="AL353" s="93" t="str">
        <f t="shared" si="66"/>
        <v/>
      </c>
      <c r="AM353" s="93" t="str">
        <f t="shared" si="67"/>
        <v/>
      </c>
      <c r="AN353" s="93" t="str">
        <f t="shared" si="68"/>
        <v/>
      </c>
      <c r="AO353" s="93" t="str">
        <f t="shared" si="69"/>
        <v/>
      </c>
    </row>
    <row r="354" spans="1:41" ht="12.75" customHeight="1" x14ac:dyDescent="0.25">
      <c r="A354" s="89">
        <v>2019</v>
      </c>
      <c r="B354" s="89">
        <v>123569</v>
      </c>
      <c r="C354" s="89" t="s">
        <v>810</v>
      </c>
      <c r="D354" s="89" t="s">
        <v>824</v>
      </c>
      <c r="G354" s="93" t="str">
        <f t="shared" si="35"/>
        <v/>
      </c>
      <c r="H354" s="93" t="str">
        <f t="shared" si="36"/>
        <v/>
      </c>
      <c r="I354" s="93" t="str">
        <f t="shared" si="37"/>
        <v/>
      </c>
      <c r="J354" s="93" t="str">
        <f t="shared" si="38"/>
        <v/>
      </c>
      <c r="K354" s="93" t="str">
        <f t="shared" si="39"/>
        <v/>
      </c>
      <c r="L354" s="93" t="str">
        <f t="shared" si="40"/>
        <v/>
      </c>
      <c r="M354" s="93" t="str">
        <f t="shared" si="41"/>
        <v/>
      </c>
      <c r="N354" s="93" t="str">
        <f t="shared" si="42"/>
        <v/>
      </c>
      <c r="O354" s="93" t="str">
        <f t="shared" si="43"/>
        <v/>
      </c>
      <c r="P354" s="93" t="str">
        <f t="shared" si="44"/>
        <v/>
      </c>
      <c r="Q354" s="93" t="str">
        <f t="shared" si="45"/>
        <v/>
      </c>
      <c r="R354" s="93" t="str">
        <f t="shared" si="46"/>
        <v/>
      </c>
      <c r="S354" s="93" t="str">
        <f t="shared" si="47"/>
        <v/>
      </c>
      <c r="T354" s="93" t="str">
        <f t="shared" si="48"/>
        <v/>
      </c>
      <c r="U354" s="93" t="str">
        <f t="shared" si="49"/>
        <v/>
      </c>
      <c r="V354" s="93" t="str">
        <f t="shared" si="50"/>
        <v/>
      </c>
      <c r="W354" s="93" t="str">
        <f t="shared" si="51"/>
        <v/>
      </c>
      <c r="X354" s="93" t="str">
        <f t="shared" si="52"/>
        <v/>
      </c>
      <c r="Y354" s="93" t="str">
        <f t="shared" si="53"/>
        <v/>
      </c>
      <c r="Z354" s="93" t="str">
        <f t="shared" si="54"/>
        <v/>
      </c>
      <c r="AA354" s="93" t="str">
        <f t="shared" si="55"/>
        <v/>
      </c>
      <c r="AB354" s="93" t="str">
        <f t="shared" si="56"/>
        <v/>
      </c>
      <c r="AC354" s="93" t="str">
        <f t="shared" si="57"/>
        <v/>
      </c>
      <c r="AD354" s="93" t="str">
        <f t="shared" si="58"/>
        <v/>
      </c>
      <c r="AE354" s="93" t="str">
        <f t="shared" si="59"/>
        <v/>
      </c>
      <c r="AF354" s="93" t="str">
        <f t="shared" si="60"/>
        <v/>
      </c>
      <c r="AG354" s="93" t="str">
        <f t="shared" si="61"/>
        <v/>
      </c>
      <c r="AH354" s="93" t="str">
        <f t="shared" si="62"/>
        <v/>
      </c>
      <c r="AI354" s="93" t="str">
        <f t="shared" si="63"/>
        <v/>
      </c>
      <c r="AJ354" s="93" t="str">
        <f t="shared" si="64"/>
        <v/>
      </c>
      <c r="AK354" s="93" t="str">
        <f t="shared" si="65"/>
        <v/>
      </c>
      <c r="AL354" s="93" t="str">
        <f t="shared" si="66"/>
        <v/>
      </c>
      <c r="AM354" s="93" t="str">
        <f t="shared" si="67"/>
        <v/>
      </c>
      <c r="AN354" s="93" t="str">
        <f t="shared" si="68"/>
        <v/>
      </c>
      <c r="AO354" s="93" t="str">
        <f t="shared" si="69"/>
        <v/>
      </c>
    </row>
    <row r="355" spans="1:41" ht="12.75" customHeight="1" x14ac:dyDescent="0.25">
      <c r="A355" s="89">
        <v>2019</v>
      </c>
      <c r="B355" s="89">
        <v>123569</v>
      </c>
      <c r="C355" s="89" t="s">
        <v>810</v>
      </c>
      <c r="D355" s="89" t="s">
        <v>824</v>
      </c>
      <c r="G355" s="93" t="str">
        <f t="shared" si="35"/>
        <v/>
      </c>
      <c r="H355" s="93" t="str">
        <f t="shared" si="36"/>
        <v/>
      </c>
      <c r="I355" s="93" t="str">
        <f t="shared" si="37"/>
        <v/>
      </c>
      <c r="J355" s="93" t="str">
        <f t="shared" si="38"/>
        <v/>
      </c>
      <c r="K355" s="93" t="str">
        <f t="shared" si="39"/>
        <v/>
      </c>
      <c r="L355" s="93" t="str">
        <f t="shared" si="40"/>
        <v/>
      </c>
      <c r="M355" s="93" t="str">
        <f t="shared" si="41"/>
        <v/>
      </c>
      <c r="N355" s="93" t="str">
        <f t="shared" si="42"/>
        <v/>
      </c>
      <c r="O355" s="93" t="str">
        <f t="shared" si="43"/>
        <v/>
      </c>
      <c r="P355" s="93" t="str">
        <f t="shared" si="44"/>
        <v/>
      </c>
      <c r="Q355" s="93" t="str">
        <f t="shared" si="45"/>
        <v/>
      </c>
      <c r="R355" s="93" t="str">
        <f t="shared" si="46"/>
        <v/>
      </c>
      <c r="S355" s="93" t="str">
        <f t="shared" si="47"/>
        <v/>
      </c>
      <c r="T355" s="93" t="str">
        <f t="shared" si="48"/>
        <v/>
      </c>
      <c r="U355" s="93" t="str">
        <f t="shared" si="49"/>
        <v/>
      </c>
      <c r="V355" s="93" t="str">
        <f t="shared" si="50"/>
        <v/>
      </c>
      <c r="W355" s="93" t="str">
        <f t="shared" si="51"/>
        <v/>
      </c>
      <c r="X355" s="93" t="str">
        <f t="shared" si="52"/>
        <v/>
      </c>
      <c r="Y355" s="93" t="str">
        <f t="shared" si="53"/>
        <v/>
      </c>
      <c r="Z355" s="93" t="str">
        <f t="shared" si="54"/>
        <v/>
      </c>
      <c r="AA355" s="93" t="str">
        <f t="shared" si="55"/>
        <v/>
      </c>
      <c r="AB355" s="93" t="str">
        <f t="shared" si="56"/>
        <v/>
      </c>
      <c r="AC355" s="93" t="str">
        <f t="shared" si="57"/>
        <v/>
      </c>
      <c r="AD355" s="93" t="str">
        <f t="shared" si="58"/>
        <v/>
      </c>
      <c r="AE355" s="93" t="str">
        <f t="shared" si="59"/>
        <v/>
      </c>
      <c r="AF355" s="93" t="str">
        <f t="shared" si="60"/>
        <v/>
      </c>
      <c r="AG355" s="93" t="str">
        <f t="shared" si="61"/>
        <v/>
      </c>
      <c r="AH355" s="93" t="str">
        <f t="shared" si="62"/>
        <v/>
      </c>
      <c r="AI355" s="93" t="str">
        <f t="shared" si="63"/>
        <v/>
      </c>
      <c r="AJ355" s="93" t="str">
        <f t="shared" si="64"/>
        <v/>
      </c>
      <c r="AK355" s="93" t="str">
        <f t="shared" si="65"/>
        <v/>
      </c>
      <c r="AL355" s="93" t="str">
        <f t="shared" si="66"/>
        <v/>
      </c>
      <c r="AM355" s="93" t="str">
        <f t="shared" si="67"/>
        <v/>
      </c>
      <c r="AN355" s="93" t="str">
        <f t="shared" si="68"/>
        <v/>
      </c>
      <c r="AO355" s="93" t="str">
        <f t="shared" si="69"/>
        <v/>
      </c>
    </row>
    <row r="356" spans="1:41" ht="12.75" customHeight="1" x14ac:dyDescent="0.25">
      <c r="A356" s="89">
        <v>2019</v>
      </c>
      <c r="B356" s="89">
        <v>123569</v>
      </c>
      <c r="C356" s="89" t="s">
        <v>810</v>
      </c>
      <c r="D356" s="89" t="s">
        <v>824</v>
      </c>
      <c r="G356" s="93" t="str">
        <f t="shared" si="35"/>
        <v/>
      </c>
      <c r="H356" s="93" t="str">
        <f t="shared" si="36"/>
        <v/>
      </c>
      <c r="I356" s="93" t="str">
        <f t="shared" si="37"/>
        <v/>
      </c>
      <c r="J356" s="93" t="str">
        <f t="shared" si="38"/>
        <v/>
      </c>
      <c r="K356" s="93" t="str">
        <f t="shared" si="39"/>
        <v/>
      </c>
      <c r="L356" s="93" t="str">
        <f t="shared" si="40"/>
        <v/>
      </c>
      <c r="M356" s="93" t="str">
        <f t="shared" si="41"/>
        <v/>
      </c>
      <c r="N356" s="93" t="str">
        <f t="shared" si="42"/>
        <v/>
      </c>
      <c r="O356" s="93" t="str">
        <f t="shared" si="43"/>
        <v/>
      </c>
      <c r="P356" s="93" t="str">
        <f t="shared" si="44"/>
        <v/>
      </c>
      <c r="Q356" s="93" t="str">
        <f t="shared" si="45"/>
        <v/>
      </c>
      <c r="R356" s="93" t="str">
        <f t="shared" si="46"/>
        <v/>
      </c>
      <c r="S356" s="93" t="str">
        <f t="shared" si="47"/>
        <v/>
      </c>
      <c r="T356" s="93" t="str">
        <f t="shared" si="48"/>
        <v/>
      </c>
      <c r="U356" s="93" t="str">
        <f t="shared" si="49"/>
        <v/>
      </c>
      <c r="V356" s="93" t="str">
        <f t="shared" si="50"/>
        <v/>
      </c>
      <c r="W356" s="93" t="str">
        <f t="shared" si="51"/>
        <v/>
      </c>
      <c r="X356" s="93" t="str">
        <f t="shared" si="52"/>
        <v/>
      </c>
      <c r="Y356" s="93" t="str">
        <f t="shared" si="53"/>
        <v/>
      </c>
      <c r="Z356" s="93" t="str">
        <f t="shared" si="54"/>
        <v/>
      </c>
      <c r="AA356" s="93" t="str">
        <f t="shared" si="55"/>
        <v/>
      </c>
      <c r="AB356" s="93" t="str">
        <f t="shared" si="56"/>
        <v/>
      </c>
      <c r="AC356" s="93" t="str">
        <f t="shared" si="57"/>
        <v/>
      </c>
      <c r="AD356" s="93" t="str">
        <f t="shared" si="58"/>
        <v/>
      </c>
      <c r="AE356" s="93" t="str">
        <f t="shared" si="59"/>
        <v/>
      </c>
      <c r="AF356" s="93" t="str">
        <f t="shared" si="60"/>
        <v/>
      </c>
      <c r="AG356" s="93" t="str">
        <f t="shared" si="61"/>
        <v/>
      </c>
      <c r="AH356" s="93" t="str">
        <f t="shared" si="62"/>
        <v/>
      </c>
      <c r="AI356" s="93" t="str">
        <f t="shared" si="63"/>
        <v/>
      </c>
      <c r="AJ356" s="93" t="str">
        <f t="shared" si="64"/>
        <v/>
      </c>
      <c r="AK356" s="93" t="str">
        <f t="shared" si="65"/>
        <v/>
      </c>
      <c r="AL356" s="93" t="str">
        <f t="shared" si="66"/>
        <v/>
      </c>
      <c r="AM356" s="93" t="str">
        <f t="shared" si="67"/>
        <v/>
      </c>
      <c r="AN356" s="93" t="str">
        <f t="shared" si="68"/>
        <v/>
      </c>
      <c r="AO356" s="93" t="str">
        <f t="shared" si="69"/>
        <v/>
      </c>
    </row>
    <row r="357" spans="1:41" ht="12.75" customHeight="1" x14ac:dyDescent="0.25">
      <c r="A357" s="89">
        <v>2019</v>
      </c>
      <c r="B357" s="89">
        <v>123569</v>
      </c>
      <c r="C357" s="89" t="s">
        <v>810</v>
      </c>
      <c r="D357" s="89" t="s">
        <v>824</v>
      </c>
      <c r="G357" s="93" t="str">
        <f t="shared" si="35"/>
        <v/>
      </c>
      <c r="H357" s="93" t="str">
        <f t="shared" si="36"/>
        <v/>
      </c>
      <c r="I357" s="93" t="str">
        <f t="shared" si="37"/>
        <v/>
      </c>
      <c r="J357" s="93" t="str">
        <f t="shared" si="38"/>
        <v/>
      </c>
      <c r="K357" s="93" t="str">
        <f t="shared" si="39"/>
        <v/>
      </c>
      <c r="L357" s="93" t="str">
        <f t="shared" si="40"/>
        <v/>
      </c>
      <c r="M357" s="93" t="str">
        <f t="shared" si="41"/>
        <v/>
      </c>
      <c r="N357" s="93" t="str">
        <f t="shared" si="42"/>
        <v/>
      </c>
      <c r="O357" s="93" t="str">
        <f t="shared" si="43"/>
        <v/>
      </c>
      <c r="P357" s="93" t="str">
        <f t="shared" si="44"/>
        <v/>
      </c>
      <c r="Q357" s="93" t="str">
        <f t="shared" si="45"/>
        <v/>
      </c>
      <c r="R357" s="93" t="str">
        <f t="shared" si="46"/>
        <v/>
      </c>
      <c r="S357" s="93" t="str">
        <f t="shared" si="47"/>
        <v/>
      </c>
      <c r="T357" s="93" t="str">
        <f t="shared" si="48"/>
        <v/>
      </c>
      <c r="U357" s="93" t="str">
        <f t="shared" si="49"/>
        <v/>
      </c>
      <c r="V357" s="93" t="str">
        <f t="shared" si="50"/>
        <v/>
      </c>
      <c r="W357" s="93" t="str">
        <f t="shared" si="51"/>
        <v/>
      </c>
      <c r="X357" s="93" t="str">
        <f t="shared" si="52"/>
        <v/>
      </c>
      <c r="Y357" s="93" t="str">
        <f t="shared" si="53"/>
        <v/>
      </c>
      <c r="Z357" s="93" t="str">
        <f t="shared" si="54"/>
        <v/>
      </c>
      <c r="AA357" s="93" t="str">
        <f t="shared" si="55"/>
        <v/>
      </c>
      <c r="AB357" s="93" t="str">
        <f t="shared" si="56"/>
        <v/>
      </c>
      <c r="AC357" s="93" t="str">
        <f t="shared" si="57"/>
        <v/>
      </c>
      <c r="AD357" s="93" t="str">
        <f t="shared" si="58"/>
        <v/>
      </c>
      <c r="AE357" s="93" t="str">
        <f t="shared" si="59"/>
        <v/>
      </c>
      <c r="AF357" s="93" t="str">
        <f t="shared" si="60"/>
        <v/>
      </c>
      <c r="AG357" s="93" t="str">
        <f t="shared" si="61"/>
        <v/>
      </c>
      <c r="AH357" s="93" t="str">
        <f t="shared" si="62"/>
        <v/>
      </c>
      <c r="AI357" s="93" t="str">
        <f t="shared" si="63"/>
        <v/>
      </c>
      <c r="AJ357" s="93" t="str">
        <f t="shared" si="64"/>
        <v/>
      </c>
      <c r="AK357" s="93" t="str">
        <f t="shared" si="65"/>
        <v/>
      </c>
      <c r="AL357" s="93" t="str">
        <f t="shared" si="66"/>
        <v/>
      </c>
      <c r="AM357" s="93" t="str">
        <f t="shared" si="67"/>
        <v/>
      </c>
      <c r="AN357" s="93" t="str">
        <f t="shared" si="68"/>
        <v/>
      </c>
      <c r="AO357" s="93" t="str">
        <f t="shared" si="69"/>
        <v/>
      </c>
    </row>
    <row r="358" spans="1:41" ht="12.75" customHeight="1" x14ac:dyDescent="0.25">
      <c r="A358" s="89">
        <v>2019</v>
      </c>
      <c r="B358" s="89">
        <v>123569</v>
      </c>
      <c r="C358" s="89" t="s">
        <v>810</v>
      </c>
      <c r="D358" s="89" t="s">
        <v>824</v>
      </c>
      <c r="G358" s="93" t="str">
        <f t="shared" si="35"/>
        <v/>
      </c>
      <c r="H358" s="93" t="str">
        <f t="shared" si="36"/>
        <v/>
      </c>
      <c r="I358" s="93" t="str">
        <f t="shared" si="37"/>
        <v/>
      </c>
      <c r="J358" s="93" t="str">
        <f t="shared" si="38"/>
        <v/>
      </c>
      <c r="K358" s="93" t="str">
        <f t="shared" si="39"/>
        <v/>
      </c>
      <c r="L358" s="93" t="str">
        <f t="shared" si="40"/>
        <v/>
      </c>
      <c r="M358" s="93" t="str">
        <f t="shared" si="41"/>
        <v/>
      </c>
      <c r="N358" s="93" t="str">
        <f t="shared" si="42"/>
        <v/>
      </c>
      <c r="O358" s="93" t="str">
        <f t="shared" si="43"/>
        <v/>
      </c>
      <c r="P358" s="93" t="str">
        <f t="shared" si="44"/>
        <v/>
      </c>
      <c r="Q358" s="93" t="str">
        <f t="shared" si="45"/>
        <v/>
      </c>
      <c r="R358" s="93" t="str">
        <f t="shared" si="46"/>
        <v/>
      </c>
      <c r="S358" s="93" t="str">
        <f t="shared" si="47"/>
        <v/>
      </c>
      <c r="T358" s="93" t="str">
        <f t="shared" si="48"/>
        <v/>
      </c>
      <c r="U358" s="93" t="str">
        <f t="shared" si="49"/>
        <v/>
      </c>
      <c r="V358" s="93" t="str">
        <f t="shared" si="50"/>
        <v/>
      </c>
      <c r="W358" s="93" t="str">
        <f t="shared" si="51"/>
        <v/>
      </c>
      <c r="X358" s="93" t="str">
        <f t="shared" si="52"/>
        <v/>
      </c>
      <c r="Y358" s="93" t="str">
        <f t="shared" si="53"/>
        <v/>
      </c>
      <c r="Z358" s="93" t="str">
        <f t="shared" si="54"/>
        <v/>
      </c>
      <c r="AA358" s="93" t="str">
        <f t="shared" si="55"/>
        <v/>
      </c>
      <c r="AB358" s="93" t="str">
        <f t="shared" si="56"/>
        <v/>
      </c>
      <c r="AC358" s="93" t="str">
        <f t="shared" si="57"/>
        <v/>
      </c>
      <c r="AD358" s="93" t="str">
        <f t="shared" si="58"/>
        <v/>
      </c>
      <c r="AE358" s="93" t="str">
        <f t="shared" si="59"/>
        <v/>
      </c>
      <c r="AF358" s="93" t="str">
        <f t="shared" si="60"/>
        <v/>
      </c>
      <c r="AG358" s="93" t="str">
        <f t="shared" si="61"/>
        <v/>
      </c>
      <c r="AH358" s="93" t="str">
        <f t="shared" si="62"/>
        <v/>
      </c>
      <c r="AI358" s="93" t="str">
        <f t="shared" si="63"/>
        <v/>
      </c>
      <c r="AJ358" s="93" t="str">
        <f t="shared" si="64"/>
        <v/>
      </c>
      <c r="AK358" s="93" t="str">
        <f t="shared" si="65"/>
        <v/>
      </c>
      <c r="AL358" s="93" t="str">
        <f t="shared" si="66"/>
        <v/>
      </c>
      <c r="AM358" s="93" t="str">
        <f t="shared" si="67"/>
        <v/>
      </c>
      <c r="AN358" s="93" t="str">
        <f t="shared" si="68"/>
        <v/>
      </c>
      <c r="AO358" s="93" t="str">
        <f t="shared" si="69"/>
        <v/>
      </c>
    </row>
    <row r="359" spans="1:41" ht="12.75" customHeight="1" x14ac:dyDescent="0.25">
      <c r="A359" s="89">
        <v>2019</v>
      </c>
      <c r="B359" s="89">
        <v>123569</v>
      </c>
      <c r="C359" s="89" t="s">
        <v>810</v>
      </c>
      <c r="D359" s="89" t="s">
        <v>824</v>
      </c>
      <c r="G359" s="93" t="str">
        <f t="shared" si="35"/>
        <v/>
      </c>
      <c r="H359" s="93" t="str">
        <f t="shared" si="36"/>
        <v/>
      </c>
      <c r="I359" s="93" t="str">
        <f t="shared" si="37"/>
        <v/>
      </c>
      <c r="J359" s="93" t="str">
        <f t="shared" si="38"/>
        <v/>
      </c>
      <c r="K359" s="93" t="str">
        <f t="shared" si="39"/>
        <v/>
      </c>
      <c r="L359" s="93" t="str">
        <f t="shared" si="40"/>
        <v/>
      </c>
      <c r="M359" s="93" t="str">
        <f t="shared" si="41"/>
        <v/>
      </c>
      <c r="N359" s="93" t="str">
        <f t="shared" si="42"/>
        <v/>
      </c>
      <c r="O359" s="93" t="str">
        <f t="shared" si="43"/>
        <v/>
      </c>
      <c r="P359" s="93" t="str">
        <f t="shared" si="44"/>
        <v/>
      </c>
      <c r="Q359" s="93" t="str">
        <f t="shared" si="45"/>
        <v/>
      </c>
      <c r="R359" s="93" t="str">
        <f t="shared" si="46"/>
        <v/>
      </c>
      <c r="S359" s="93" t="str">
        <f t="shared" si="47"/>
        <v/>
      </c>
      <c r="T359" s="93" t="str">
        <f t="shared" si="48"/>
        <v/>
      </c>
      <c r="U359" s="93" t="str">
        <f t="shared" si="49"/>
        <v/>
      </c>
      <c r="V359" s="93" t="str">
        <f t="shared" si="50"/>
        <v/>
      </c>
      <c r="W359" s="93" t="str">
        <f t="shared" si="51"/>
        <v/>
      </c>
      <c r="X359" s="93" t="str">
        <f t="shared" si="52"/>
        <v/>
      </c>
      <c r="Y359" s="93" t="str">
        <f t="shared" si="53"/>
        <v/>
      </c>
      <c r="Z359" s="93" t="str">
        <f t="shared" si="54"/>
        <v/>
      </c>
      <c r="AA359" s="93" t="str">
        <f t="shared" si="55"/>
        <v/>
      </c>
      <c r="AB359" s="93" t="str">
        <f t="shared" si="56"/>
        <v/>
      </c>
      <c r="AC359" s="93" t="str">
        <f t="shared" si="57"/>
        <v/>
      </c>
      <c r="AD359" s="93" t="str">
        <f t="shared" si="58"/>
        <v/>
      </c>
      <c r="AE359" s="93" t="str">
        <f t="shared" si="59"/>
        <v/>
      </c>
      <c r="AF359" s="93" t="str">
        <f t="shared" si="60"/>
        <v/>
      </c>
      <c r="AG359" s="93" t="str">
        <f t="shared" si="61"/>
        <v/>
      </c>
      <c r="AH359" s="93" t="str">
        <f t="shared" si="62"/>
        <v/>
      </c>
      <c r="AI359" s="93" t="str">
        <f t="shared" si="63"/>
        <v/>
      </c>
      <c r="AJ359" s="93" t="str">
        <f t="shared" si="64"/>
        <v/>
      </c>
      <c r="AK359" s="93" t="str">
        <f t="shared" si="65"/>
        <v/>
      </c>
      <c r="AL359" s="93" t="str">
        <f t="shared" si="66"/>
        <v/>
      </c>
      <c r="AM359" s="93" t="str">
        <f t="shared" si="67"/>
        <v/>
      </c>
      <c r="AN359" s="93" t="str">
        <f t="shared" si="68"/>
        <v/>
      </c>
      <c r="AO359" s="93" t="str">
        <f t="shared" si="69"/>
        <v/>
      </c>
    </row>
    <row r="360" spans="1:41" ht="12.75" customHeight="1" x14ac:dyDescent="0.25">
      <c r="A360" s="89">
        <v>2019</v>
      </c>
      <c r="B360" s="89">
        <v>123569</v>
      </c>
      <c r="C360" s="89" t="s">
        <v>810</v>
      </c>
      <c r="D360" s="89" t="s">
        <v>824</v>
      </c>
      <c r="G360" s="93" t="str">
        <f t="shared" si="35"/>
        <v/>
      </c>
      <c r="H360" s="93" t="str">
        <f t="shared" si="36"/>
        <v/>
      </c>
      <c r="I360" s="93" t="str">
        <f t="shared" si="37"/>
        <v/>
      </c>
      <c r="J360" s="93" t="str">
        <f t="shared" si="38"/>
        <v/>
      </c>
      <c r="K360" s="93" t="str">
        <f t="shared" si="39"/>
        <v/>
      </c>
      <c r="L360" s="93" t="str">
        <f t="shared" si="40"/>
        <v/>
      </c>
      <c r="M360" s="93" t="str">
        <f t="shared" si="41"/>
        <v/>
      </c>
      <c r="N360" s="93" t="str">
        <f t="shared" si="42"/>
        <v/>
      </c>
      <c r="O360" s="93" t="str">
        <f t="shared" si="43"/>
        <v/>
      </c>
      <c r="P360" s="93" t="str">
        <f t="shared" si="44"/>
        <v/>
      </c>
      <c r="Q360" s="93" t="str">
        <f t="shared" si="45"/>
        <v/>
      </c>
      <c r="R360" s="93" t="str">
        <f t="shared" si="46"/>
        <v/>
      </c>
      <c r="S360" s="93" t="str">
        <f t="shared" si="47"/>
        <v/>
      </c>
      <c r="T360" s="93" t="str">
        <f t="shared" si="48"/>
        <v/>
      </c>
      <c r="U360" s="93" t="str">
        <f t="shared" si="49"/>
        <v/>
      </c>
      <c r="V360" s="93" t="str">
        <f t="shared" si="50"/>
        <v/>
      </c>
      <c r="W360" s="93" t="str">
        <f t="shared" si="51"/>
        <v/>
      </c>
      <c r="X360" s="93" t="str">
        <f t="shared" si="52"/>
        <v/>
      </c>
      <c r="Y360" s="93" t="str">
        <f t="shared" si="53"/>
        <v/>
      </c>
      <c r="Z360" s="93" t="str">
        <f t="shared" si="54"/>
        <v/>
      </c>
      <c r="AA360" s="93" t="str">
        <f t="shared" si="55"/>
        <v/>
      </c>
      <c r="AB360" s="93" t="str">
        <f t="shared" si="56"/>
        <v/>
      </c>
      <c r="AC360" s="93" t="str">
        <f t="shared" si="57"/>
        <v/>
      </c>
      <c r="AD360" s="93" t="str">
        <f t="shared" si="58"/>
        <v/>
      </c>
      <c r="AE360" s="93" t="str">
        <f t="shared" si="59"/>
        <v/>
      </c>
      <c r="AF360" s="93" t="str">
        <f t="shared" si="60"/>
        <v/>
      </c>
      <c r="AG360" s="93" t="str">
        <f t="shared" si="61"/>
        <v/>
      </c>
      <c r="AH360" s="93" t="str">
        <f t="shared" si="62"/>
        <v/>
      </c>
      <c r="AI360" s="93" t="str">
        <f t="shared" si="63"/>
        <v/>
      </c>
      <c r="AJ360" s="93" t="str">
        <f t="shared" si="64"/>
        <v/>
      </c>
      <c r="AK360" s="93" t="str">
        <f t="shared" si="65"/>
        <v/>
      </c>
      <c r="AL360" s="93" t="str">
        <f t="shared" si="66"/>
        <v/>
      </c>
      <c r="AM360" s="93" t="str">
        <f t="shared" si="67"/>
        <v/>
      </c>
      <c r="AN360" s="93" t="str">
        <f t="shared" si="68"/>
        <v/>
      </c>
      <c r="AO360" s="93" t="str">
        <f t="shared" si="69"/>
        <v/>
      </c>
    </row>
    <row r="361" spans="1:41" ht="12.75" customHeight="1" x14ac:dyDescent="0.25">
      <c r="A361" s="89">
        <v>2019</v>
      </c>
      <c r="B361" s="89">
        <v>123569</v>
      </c>
      <c r="C361" s="89" t="s">
        <v>810</v>
      </c>
      <c r="D361" s="89" t="s">
        <v>824</v>
      </c>
      <c r="G361" s="93" t="str">
        <f t="shared" si="35"/>
        <v/>
      </c>
      <c r="H361" s="93" t="str">
        <f t="shared" si="36"/>
        <v/>
      </c>
      <c r="I361" s="93" t="str">
        <f t="shared" si="37"/>
        <v/>
      </c>
      <c r="J361" s="93" t="str">
        <f t="shared" si="38"/>
        <v/>
      </c>
      <c r="K361" s="93" t="str">
        <f t="shared" si="39"/>
        <v/>
      </c>
      <c r="L361" s="93" t="str">
        <f t="shared" si="40"/>
        <v/>
      </c>
      <c r="M361" s="93" t="str">
        <f t="shared" si="41"/>
        <v/>
      </c>
      <c r="N361" s="93" t="str">
        <f t="shared" si="42"/>
        <v/>
      </c>
      <c r="O361" s="93" t="str">
        <f t="shared" si="43"/>
        <v/>
      </c>
      <c r="P361" s="93" t="str">
        <f t="shared" si="44"/>
        <v/>
      </c>
      <c r="Q361" s="93" t="str">
        <f t="shared" si="45"/>
        <v/>
      </c>
      <c r="R361" s="93" t="str">
        <f t="shared" si="46"/>
        <v/>
      </c>
      <c r="S361" s="93" t="str">
        <f t="shared" si="47"/>
        <v/>
      </c>
      <c r="T361" s="93" t="str">
        <f t="shared" si="48"/>
        <v/>
      </c>
      <c r="U361" s="93" t="str">
        <f t="shared" si="49"/>
        <v/>
      </c>
      <c r="V361" s="93" t="str">
        <f t="shared" si="50"/>
        <v/>
      </c>
      <c r="W361" s="93" t="str">
        <f t="shared" si="51"/>
        <v/>
      </c>
      <c r="X361" s="93" t="str">
        <f t="shared" si="52"/>
        <v/>
      </c>
      <c r="Y361" s="93" t="str">
        <f t="shared" si="53"/>
        <v/>
      </c>
      <c r="Z361" s="93" t="str">
        <f t="shared" si="54"/>
        <v/>
      </c>
      <c r="AA361" s="93" t="str">
        <f t="shared" si="55"/>
        <v/>
      </c>
      <c r="AB361" s="93" t="str">
        <f t="shared" si="56"/>
        <v/>
      </c>
      <c r="AC361" s="93" t="str">
        <f t="shared" si="57"/>
        <v/>
      </c>
      <c r="AD361" s="93" t="str">
        <f t="shared" si="58"/>
        <v/>
      </c>
      <c r="AE361" s="93" t="str">
        <f t="shared" si="59"/>
        <v/>
      </c>
      <c r="AF361" s="93" t="str">
        <f t="shared" si="60"/>
        <v/>
      </c>
      <c r="AG361" s="93" t="str">
        <f t="shared" si="61"/>
        <v/>
      </c>
      <c r="AH361" s="93" t="str">
        <f t="shared" si="62"/>
        <v/>
      </c>
      <c r="AI361" s="93" t="str">
        <f t="shared" si="63"/>
        <v/>
      </c>
      <c r="AJ361" s="93" t="str">
        <f t="shared" si="64"/>
        <v/>
      </c>
      <c r="AK361" s="93" t="str">
        <f t="shared" si="65"/>
        <v/>
      </c>
      <c r="AL361" s="93" t="str">
        <f t="shared" si="66"/>
        <v/>
      </c>
      <c r="AM361" s="93" t="str">
        <f t="shared" si="67"/>
        <v/>
      </c>
      <c r="AN361" s="93" t="str">
        <f t="shared" si="68"/>
        <v/>
      </c>
      <c r="AO361" s="93" t="str">
        <f t="shared" si="69"/>
        <v/>
      </c>
    </row>
    <row r="362" spans="1:41" ht="12.75" customHeight="1" x14ac:dyDescent="0.25">
      <c r="A362" s="89">
        <v>2019</v>
      </c>
      <c r="B362" s="89">
        <v>1103831</v>
      </c>
      <c r="C362" s="89" t="s">
        <v>810</v>
      </c>
      <c r="D362" s="89" t="s">
        <v>811</v>
      </c>
      <c r="G362" s="93" t="str">
        <f t="shared" si="35"/>
        <v/>
      </c>
      <c r="H362" s="93" t="str">
        <f t="shared" si="36"/>
        <v/>
      </c>
      <c r="I362" s="93" t="str">
        <f t="shared" si="37"/>
        <v/>
      </c>
      <c r="J362" s="93" t="str">
        <f t="shared" si="38"/>
        <v/>
      </c>
      <c r="K362" s="93" t="str">
        <f t="shared" si="39"/>
        <v/>
      </c>
      <c r="L362" s="93" t="str">
        <f t="shared" si="40"/>
        <v/>
      </c>
      <c r="M362" s="93" t="str">
        <f t="shared" si="41"/>
        <v/>
      </c>
      <c r="N362" s="93" t="str">
        <f t="shared" si="42"/>
        <v/>
      </c>
      <c r="O362" s="93" t="str">
        <f t="shared" si="43"/>
        <v/>
      </c>
      <c r="P362" s="93" t="str">
        <f t="shared" si="44"/>
        <v/>
      </c>
      <c r="Q362" s="93" t="str">
        <f t="shared" si="45"/>
        <v/>
      </c>
      <c r="R362" s="93" t="str">
        <f t="shared" si="46"/>
        <v/>
      </c>
      <c r="S362" s="93" t="str">
        <f t="shared" si="47"/>
        <v/>
      </c>
      <c r="T362" s="93" t="str">
        <f t="shared" si="48"/>
        <v/>
      </c>
      <c r="U362" s="93" t="str">
        <f t="shared" si="49"/>
        <v/>
      </c>
      <c r="V362" s="93" t="str">
        <f t="shared" si="50"/>
        <v/>
      </c>
      <c r="W362" s="93" t="str">
        <f t="shared" si="51"/>
        <v/>
      </c>
      <c r="X362" s="93" t="str">
        <f t="shared" si="52"/>
        <v/>
      </c>
      <c r="Y362" s="93" t="str">
        <f t="shared" si="53"/>
        <v/>
      </c>
      <c r="Z362" s="93" t="str">
        <f t="shared" si="54"/>
        <v/>
      </c>
      <c r="AA362" s="93" t="str">
        <f t="shared" si="55"/>
        <v/>
      </c>
      <c r="AB362" s="93" t="str">
        <f t="shared" si="56"/>
        <v/>
      </c>
      <c r="AC362" s="93" t="str">
        <f t="shared" si="57"/>
        <v/>
      </c>
      <c r="AD362" s="93" t="str">
        <f t="shared" si="58"/>
        <v/>
      </c>
      <c r="AE362" s="93" t="str">
        <f t="shared" si="59"/>
        <v/>
      </c>
      <c r="AF362" s="93" t="str">
        <f t="shared" si="60"/>
        <v/>
      </c>
      <c r="AG362" s="93" t="str">
        <f t="shared" si="61"/>
        <v/>
      </c>
      <c r="AH362" s="93" t="str">
        <f t="shared" si="62"/>
        <v/>
      </c>
      <c r="AI362" s="93" t="str">
        <f t="shared" si="63"/>
        <v/>
      </c>
      <c r="AJ362" s="93" t="str">
        <f t="shared" si="64"/>
        <v/>
      </c>
      <c r="AK362" s="93" t="str">
        <f t="shared" si="65"/>
        <v/>
      </c>
      <c r="AL362" s="93" t="str">
        <f t="shared" si="66"/>
        <v/>
      </c>
      <c r="AM362" s="93" t="str">
        <f t="shared" si="67"/>
        <v/>
      </c>
      <c r="AN362" s="93" t="str">
        <f t="shared" si="68"/>
        <v/>
      </c>
      <c r="AO362" s="93" t="str">
        <f t="shared" si="69"/>
        <v/>
      </c>
    </row>
    <row r="363" spans="1:41" ht="12.75" customHeight="1" x14ac:dyDescent="0.25">
      <c r="A363" s="89">
        <v>2019</v>
      </c>
      <c r="B363" s="89">
        <v>1103831</v>
      </c>
      <c r="C363" s="89" t="s">
        <v>810</v>
      </c>
      <c r="D363" s="89" t="s">
        <v>811</v>
      </c>
      <c r="G363" s="93" t="str">
        <f t="shared" si="35"/>
        <v/>
      </c>
      <c r="H363" s="93" t="str">
        <f t="shared" si="36"/>
        <v/>
      </c>
      <c r="I363" s="93" t="str">
        <f t="shared" si="37"/>
        <v/>
      </c>
      <c r="J363" s="93" t="str">
        <f t="shared" si="38"/>
        <v/>
      </c>
      <c r="K363" s="93" t="str">
        <f t="shared" si="39"/>
        <v/>
      </c>
      <c r="L363" s="93" t="str">
        <f t="shared" si="40"/>
        <v/>
      </c>
      <c r="M363" s="93" t="str">
        <f t="shared" si="41"/>
        <v/>
      </c>
      <c r="N363" s="93" t="str">
        <f t="shared" si="42"/>
        <v/>
      </c>
      <c r="O363" s="93" t="str">
        <f t="shared" si="43"/>
        <v/>
      </c>
      <c r="P363" s="93" t="str">
        <f t="shared" si="44"/>
        <v/>
      </c>
      <c r="Q363" s="93" t="str">
        <f t="shared" si="45"/>
        <v/>
      </c>
      <c r="R363" s="93" t="str">
        <f t="shared" si="46"/>
        <v/>
      </c>
      <c r="S363" s="93" t="str">
        <f t="shared" si="47"/>
        <v/>
      </c>
      <c r="T363" s="93" t="str">
        <f t="shared" si="48"/>
        <v/>
      </c>
      <c r="U363" s="93" t="str">
        <f t="shared" si="49"/>
        <v/>
      </c>
      <c r="V363" s="93" t="str">
        <f t="shared" si="50"/>
        <v/>
      </c>
      <c r="W363" s="93" t="str">
        <f t="shared" si="51"/>
        <v/>
      </c>
      <c r="X363" s="93" t="str">
        <f t="shared" si="52"/>
        <v/>
      </c>
      <c r="Y363" s="93" t="str">
        <f t="shared" si="53"/>
        <v/>
      </c>
      <c r="Z363" s="93" t="str">
        <f t="shared" si="54"/>
        <v/>
      </c>
      <c r="AA363" s="93" t="str">
        <f t="shared" si="55"/>
        <v/>
      </c>
      <c r="AB363" s="93" t="str">
        <f t="shared" si="56"/>
        <v/>
      </c>
      <c r="AC363" s="93" t="str">
        <f t="shared" si="57"/>
        <v/>
      </c>
      <c r="AD363" s="93" t="str">
        <f t="shared" si="58"/>
        <v/>
      </c>
      <c r="AE363" s="93" t="str">
        <f t="shared" si="59"/>
        <v/>
      </c>
      <c r="AF363" s="93" t="str">
        <f t="shared" si="60"/>
        <v/>
      </c>
      <c r="AG363" s="93" t="str">
        <f t="shared" si="61"/>
        <v/>
      </c>
      <c r="AH363" s="93" t="str">
        <f t="shared" si="62"/>
        <v/>
      </c>
      <c r="AI363" s="93" t="str">
        <f t="shared" si="63"/>
        <v/>
      </c>
      <c r="AJ363" s="93" t="str">
        <f t="shared" si="64"/>
        <v/>
      </c>
      <c r="AK363" s="93" t="str">
        <f t="shared" si="65"/>
        <v/>
      </c>
      <c r="AL363" s="93" t="str">
        <f t="shared" si="66"/>
        <v/>
      </c>
      <c r="AM363" s="93" t="str">
        <f t="shared" si="67"/>
        <v/>
      </c>
      <c r="AN363" s="93" t="str">
        <f t="shared" si="68"/>
        <v/>
      </c>
      <c r="AO363" s="93" t="str">
        <f t="shared" si="69"/>
        <v/>
      </c>
    </row>
    <row r="364" spans="1:41" ht="12.75" customHeight="1" x14ac:dyDescent="0.25">
      <c r="A364" s="89">
        <v>2019</v>
      </c>
      <c r="B364" s="89">
        <v>1181815</v>
      </c>
      <c r="C364" s="89" t="s">
        <v>810</v>
      </c>
      <c r="D364" s="89" t="s">
        <v>824</v>
      </c>
      <c r="G364" s="93" t="str">
        <f t="shared" si="35"/>
        <v/>
      </c>
      <c r="H364" s="93" t="str">
        <f t="shared" si="36"/>
        <v/>
      </c>
      <c r="I364" s="93" t="str">
        <f t="shared" si="37"/>
        <v/>
      </c>
      <c r="J364" s="93" t="str">
        <f t="shared" si="38"/>
        <v/>
      </c>
      <c r="K364" s="93" t="str">
        <f t="shared" si="39"/>
        <v/>
      </c>
      <c r="L364" s="93" t="str">
        <f t="shared" si="40"/>
        <v/>
      </c>
      <c r="M364" s="93" t="str">
        <f t="shared" si="41"/>
        <v/>
      </c>
      <c r="N364" s="93" t="str">
        <f t="shared" si="42"/>
        <v/>
      </c>
      <c r="O364" s="93" t="str">
        <f t="shared" si="43"/>
        <v/>
      </c>
      <c r="P364" s="93" t="str">
        <f t="shared" si="44"/>
        <v/>
      </c>
      <c r="Q364" s="93" t="str">
        <f t="shared" si="45"/>
        <v/>
      </c>
      <c r="R364" s="93" t="str">
        <f t="shared" si="46"/>
        <v/>
      </c>
      <c r="S364" s="93" t="str">
        <f t="shared" si="47"/>
        <v/>
      </c>
      <c r="T364" s="93" t="str">
        <f t="shared" si="48"/>
        <v/>
      </c>
      <c r="U364" s="93" t="str">
        <f t="shared" si="49"/>
        <v/>
      </c>
      <c r="V364" s="93" t="str">
        <f t="shared" si="50"/>
        <v/>
      </c>
      <c r="W364" s="93" t="str">
        <f t="shared" si="51"/>
        <v/>
      </c>
      <c r="X364" s="93" t="str">
        <f t="shared" si="52"/>
        <v/>
      </c>
      <c r="Y364" s="93" t="str">
        <f t="shared" si="53"/>
        <v/>
      </c>
      <c r="Z364" s="93" t="str">
        <f t="shared" si="54"/>
        <v/>
      </c>
      <c r="AA364" s="93" t="str">
        <f t="shared" si="55"/>
        <v/>
      </c>
      <c r="AB364" s="93" t="str">
        <f t="shared" si="56"/>
        <v/>
      </c>
      <c r="AC364" s="93" t="str">
        <f t="shared" si="57"/>
        <v/>
      </c>
      <c r="AD364" s="93" t="str">
        <f t="shared" si="58"/>
        <v/>
      </c>
      <c r="AE364" s="93" t="str">
        <f t="shared" si="59"/>
        <v/>
      </c>
      <c r="AF364" s="93" t="str">
        <f t="shared" si="60"/>
        <v/>
      </c>
      <c r="AG364" s="93" t="str">
        <f t="shared" si="61"/>
        <v/>
      </c>
      <c r="AH364" s="93" t="str">
        <f t="shared" si="62"/>
        <v/>
      </c>
      <c r="AI364" s="93" t="str">
        <f t="shared" si="63"/>
        <v/>
      </c>
      <c r="AJ364" s="93" t="str">
        <f t="shared" si="64"/>
        <v/>
      </c>
      <c r="AK364" s="93" t="str">
        <f t="shared" si="65"/>
        <v/>
      </c>
      <c r="AL364" s="93" t="str">
        <f t="shared" si="66"/>
        <v/>
      </c>
      <c r="AM364" s="93" t="str">
        <f t="shared" si="67"/>
        <v/>
      </c>
      <c r="AN364" s="93" t="str">
        <f t="shared" si="68"/>
        <v/>
      </c>
      <c r="AO364" s="93" t="str">
        <f t="shared" si="69"/>
        <v/>
      </c>
    </row>
    <row r="365" spans="1:41" ht="12.75" customHeight="1" x14ac:dyDescent="0.25">
      <c r="A365" s="89">
        <v>2019</v>
      </c>
      <c r="B365" s="89">
        <v>1181819</v>
      </c>
      <c r="C365" s="89" t="s">
        <v>810</v>
      </c>
      <c r="D365" s="89" t="s">
        <v>829</v>
      </c>
      <c r="G365" s="93" t="str">
        <f t="shared" si="35"/>
        <v/>
      </c>
      <c r="H365" s="93" t="str">
        <f t="shared" si="36"/>
        <v/>
      </c>
      <c r="I365" s="93" t="str">
        <f t="shared" si="37"/>
        <v/>
      </c>
      <c r="J365" s="93" t="str">
        <f t="shared" si="38"/>
        <v/>
      </c>
      <c r="K365" s="93" t="str">
        <f t="shared" si="39"/>
        <v/>
      </c>
      <c r="L365" s="93" t="str">
        <f t="shared" si="40"/>
        <v/>
      </c>
      <c r="M365" s="93" t="str">
        <f t="shared" si="41"/>
        <v/>
      </c>
      <c r="N365" s="93" t="str">
        <f t="shared" si="42"/>
        <v/>
      </c>
      <c r="O365" s="93" t="str">
        <f t="shared" si="43"/>
        <v/>
      </c>
      <c r="P365" s="93" t="str">
        <f t="shared" si="44"/>
        <v/>
      </c>
      <c r="Q365" s="93" t="str">
        <f t="shared" si="45"/>
        <v/>
      </c>
      <c r="R365" s="93" t="str">
        <f t="shared" si="46"/>
        <v/>
      </c>
      <c r="S365" s="93" t="str">
        <f t="shared" si="47"/>
        <v/>
      </c>
      <c r="T365" s="93" t="str">
        <f t="shared" si="48"/>
        <v/>
      </c>
      <c r="U365" s="93" t="str">
        <f t="shared" si="49"/>
        <v/>
      </c>
      <c r="V365" s="93" t="str">
        <f t="shared" si="50"/>
        <v/>
      </c>
      <c r="W365" s="93" t="str">
        <f t="shared" si="51"/>
        <v/>
      </c>
      <c r="X365" s="93" t="str">
        <f t="shared" si="52"/>
        <v/>
      </c>
      <c r="Y365" s="93" t="str">
        <f t="shared" si="53"/>
        <v/>
      </c>
      <c r="Z365" s="93" t="str">
        <f t="shared" si="54"/>
        <v/>
      </c>
      <c r="AA365" s="93" t="str">
        <f t="shared" si="55"/>
        <v/>
      </c>
      <c r="AB365" s="93" t="str">
        <f t="shared" si="56"/>
        <v/>
      </c>
      <c r="AC365" s="93" t="str">
        <f t="shared" si="57"/>
        <v/>
      </c>
      <c r="AD365" s="93" t="str">
        <f t="shared" si="58"/>
        <v/>
      </c>
      <c r="AE365" s="93" t="str">
        <f t="shared" si="59"/>
        <v/>
      </c>
      <c r="AF365" s="93" t="str">
        <f t="shared" si="60"/>
        <v/>
      </c>
      <c r="AG365" s="93" t="str">
        <f t="shared" si="61"/>
        <v/>
      </c>
      <c r="AH365" s="93" t="str">
        <f t="shared" si="62"/>
        <v/>
      </c>
      <c r="AI365" s="93" t="str">
        <f t="shared" si="63"/>
        <v/>
      </c>
      <c r="AJ365" s="93" t="str">
        <f t="shared" si="64"/>
        <v/>
      </c>
      <c r="AK365" s="93" t="str">
        <f t="shared" si="65"/>
        <v/>
      </c>
      <c r="AL365" s="93" t="str">
        <f t="shared" si="66"/>
        <v/>
      </c>
      <c r="AM365" s="93" t="str">
        <f t="shared" si="67"/>
        <v/>
      </c>
      <c r="AN365" s="93" t="str">
        <f t="shared" si="68"/>
        <v/>
      </c>
      <c r="AO365" s="93" t="str">
        <f t="shared" si="69"/>
        <v/>
      </c>
    </row>
    <row r="366" spans="1:41" ht="12.75" customHeight="1" x14ac:dyDescent="0.25">
      <c r="A366" s="89">
        <v>2019</v>
      </c>
      <c r="B366" s="89">
        <v>1181819</v>
      </c>
      <c r="C366" s="89" t="s">
        <v>810</v>
      </c>
      <c r="D366" s="89" t="s">
        <v>829</v>
      </c>
      <c r="G366" s="93" t="str">
        <f t="shared" si="35"/>
        <v/>
      </c>
      <c r="H366" s="93" t="str">
        <f t="shared" si="36"/>
        <v/>
      </c>
      <c r="I366" s="93" t="str">
        <f t="shared" si="37"/>
        <v/>
      </c>
      <c r="J366" s="93" t="str">
        <f t="shared" si="38"/>
        <v/>
      </c>
      <c r="K366" s="93" t="str">
        <f t="shared" si="39"/>
        <v/>
      </c>
      <c r="L366" s="93" t="str">
        <f t="shared" si="40"/>
        <v/>
      </c>
      <c r="M366" s="93" t="str">
        <f t="shared" si="41"/>
        <v/>
      </c>
      <c r="N366" s="93" t="str">
        <f t="shared" si="42"/>
        <v/>
      </c>
      <c r="O366" s="93" t="str">
        <f t="shared" si="43"/>
        <v/>
      </c>
      <c r="P366" s="93" t="str">
        <f t="shared" si="44"/>
        <v/>
      </c>
      <c r="Q366" s="93" t="str">
        <f t="shared" si="45"/>
        <v/>
      </c>
      <c r="R366" s="93" t="str">
        <f t="shared" si="46"/>
        <v/>
      </c>
      <c r="S366" s="93" t="str">
        <f t="shared" si="47"/>
        <v/>
      </c>
      <c r="T366" s="93" t="str">
        <f t="shared" si="48"/>
        <v/>
      </c>
      <c r="U366" s="93" t="str">
        <f t="shared" si="49"/>
        <v/>
      </c>
      <c r="V366" s="93" t="str">
        <f t="shared" si="50"/>
        <v/>
      </c>
      <c r="W366" s="93" t="str">
        <f t="shared" si="51"/>
        <v/>
      </c>
      <c r="X366" s="93" t="str">
        <f t="shared" si="52"/>
        <v/>
      </c>
      <c r="Y366" s="93" t="str">
        <f t="shared" si="53"/>
        <v/>
      </c>
      <c r="Z366" s="93" t="str">
        <f t="shared" si="54"/>
        <v/>
      </c>
      <c r="AA366" s="93" t="str">
        <f t="shared" si="55"/>
        <v/>
      </c>
      <c r="AB366" s="93" t="str">
        <f t="shared" si="56"/>
        <v/>
      </c>
      <c r="AC366" s="93" t="str">
        <f t="shared" si="57"/>
        <v/>
      </c>
      <c r="AD366" s="93" t="str">
        <f t="shared" si="58"/>
        <v/>
      </c>
      <c r="AE366" s="93" t="str">
        <f t="shared" si="59"/>
        <v/>
      </c>
      <c r="AF366" s="93" t="str">
        <f t="shared" si="60"/>
        <v/>
      </c>
      <c r="AG366" s="93" t="str">
        <f t="shared" si="61"/>
        <v/>
      </c>
      <c r="AH366" s="93" t="str">
        <f t="shared" si="62"/>
        <v/>
      </c>
      <c r="AI366" s="93" t="str">
        <f t="shared" si="63"/>
        <v/>
      </c>
      <c r="AJ366" s="93" t="str">
        <f t="shared" si="64"/>
        <v/>
      </c>
      <c r="AK366" s="93" t="str">
        <f t="shared" si="65"/>
        <v/>
      </c>
      <c r="AL366" s="93" t="str">
        <f t="shared" si="66"/>
        <v/>
      </c>
      <c r="AM366" s="93" t="str">
        <f t="shared" si="67"/>
        <v/>
      </c>
      <c r="AN366" s="93" t="str">
        <f t="shared" si="68"/>
        <v/>
      </c>
      <c r="AO366" s="93" t="str">
        <f t="shared" si="69"/>
        <v/>
      </c>
    </row>
    <row r="367" spans="1:41" ht="12.75" customHeight="1" x14ac:dyDescent="0.25">
      <c r="A367" s="89">
        <v>2019</v>
      </c>
      <c r="B367" s="89">
        <v>1181819</v>
      </c>
      <c r="C367" s="89" t="s">
        <v>810</v>
      </c>
      <c r="D367" s="89" t="s">
        <v>829</v>
      </c>
      <c r="G367" s="93" t="str">
        <f t="shared" si="35"/>
        <v/>
      </c>
      <c r="H367" s="93" t="str">
        <f t="shared" si="36"/>
        <v/>
      </c>
      <c r="I367" s="93" t="str">
        <f t="shared" si="37"/>
        <v/>
      </c>
      <c r="J367" s="93" t="str">
        <f t="shared" si="38"/>
        <v/>
      </c>
      <c r="K367" s="93" t="str">
        <f t="shared" si="39"/>
        <v/>
      </c>
      <c r="L367" s="93" t="str">
        <f t="shared" si="40"/>
        <v/>
      </c>
      <c r="M367" s="93" t="str">
        <f t="shared" si="41"/>
        <v/>
      </c>
      <c r="N367" s="93" t="str">
        <f t="shared" si="42"/>
        <v/>
      </c>
      <c r="O367" s="93" t="str">
        <f t="shared" si="43"/>
        <v/>
      </c>
      <c r="P367" s="93" t="str">
        <f t="shared" si="44"/>
        <v/>
      </c>
      <c r="Q367" s="93" t="str">
        <f t="shared" si="45"/>
        <v/>
      </c>
      <c r="R367" s="93" t="str">
        <f t="shared" si="46"/>
        <v/>
      </c>
      <c r="S367" s="93" t="str">
        <f t="shared" si="47"/>
        <v/>
      </c>
      <c r="T367" s="93" t="str">
        <f t="shared" si="48"/>
        <v/>
      </c>
      <c r="U367" s="93" t="str">
        <f t="shared" si="49"/>
        <v/>
      </c>
      <c r="V367" s="93" t="str">
        <f t="shared" si="50"/>
        <v/>
      </c>
      <c r="W367" s="93" t="str">
        <f t="shared" si="51"/>
        <v/>
      </c>
      <c r="X367" s="93" t="str">
        <f t="shared" si="52"/>
        <v/>
      </c>
      <c r="Y367" s="93" t="str">
        <f t="shared" si="53"/>
        <v/>
      </c>
      <c r="Z367" s="93" t="str">
        <f t="shared" si="54"/>
        <v/>
      </c>
      <c r="AA367" s="93" t="str">
        <f t="shared" si="55"/>
        <v/>
      </c>
      <c r="AB367" s="93" t="str">
        <f t="shared" si="56"/>
        <v/>
      </c>
      <c r="AC367" s="93" t="str">
        <f t="shared" si="57"/>
        <v/>
      </c>
      <c r="AD367" s="93" t="str">
        <f t="shared" si="58"/>
        <v/>
      </c>
      <c r="AE367" s="93" t="str">
        <f t="shared" si="59"/>
        <v/>
      </c>
      <c r="AF367" s="93" t="str">
        <f t="shared" si="60"/>
        <v/>
      </c>
      <c r="AG367" s="93" t="str">
        <f t="shared" si="61"/>
        <v/>
      </c>
      <c r="AH367" s="93" t="str">
        <f t="shared" si="62"/>
        <v/>
      </c>
      <c r="AI367" s="93" t="str">
        <f t="shared" si="63"/>
        <v/>
      </c>
      <c r="AJ367" s="93" t="str">
        <f t="shared" si="64"/>
        <v/>
      </c>
      <c r="AK367" s="93" t="str">
        <f t="shared" si="65"/>
        <v/>
      </c>
      <c r="AL367" s="93" t="str">
        <f t="shared" si="66"/>
        <v/>
      </c>
      <c r="AM367" s="93" t="str">
        <f t="shared" si="67"/>
        <v/>
      </c>
      <c r="AN367" s="93" t="str">
        <f t="shared" si="68"/>
        <v/>
      </c>
      <c r="AO367" s="93" t="str">
        <f t="shared" si="69"/>
        <v/>
      </c>
    </row>
    <row r="368" spans="1:41" ht="12.75" customHeight="1" x14ac:dyDescent="0.25">
      <c r="A368" s="89">
        <v>2019</v>
      </c>
      <c r="B368" s="89">
        <v>1181819</v>
      </c>
      <c r="C368" s="89" t="s">
        <v>810</v>
      </c>
      <c r="D368" s="89" t="s">
        <v>829</v>
      </c>
      <c r="G368" s="93" t="str">
        <f t="shared" si="35"/>
        <v/>
      </c>
      <c r="H368" s="93" t="str">
        <f t="shared" si="36"/>
        <v/>
      </c>
      <c r="I368" s="93" t="str">
        <f t="shared" si="37"/>
        <v/>
      </c>
      <c r="J368" s="93" t="str">
        <f t="shared" si="38"/>
        <v/>
      </c>
      <c r="K368" s="93" t="str">
        <f t="shared" si="39"/>
        <v/>
      </c>
      <c r="L368" s="93" t="str">
        <f t="shared" si="40"/>
        <v/>
      </c>
      <c r="M368" s="93" t="str">
        <f t="shared" si="41"/>
        <v/>
      </c>
      <c r="N368" s="93" t="str">
        <f t="shared" si="42"/>
        <v/>
      </c>
      <c r="O368" s="93" t="str">
        <f t="shared" si="43"/>
        <v/>
      </c>
      <c r="P368" s="93" t="str">
        <f t="shared" si="44"/>
        <v/>
      </c>
      <c r="Q368" s="93" t="str">
        <f t="shared" si="45"/>
        <v/>
      </c>
      <c r="R368" s="93" t="str">
        <f t="shared" si="46"/>
        <v/>
      </c>
      <c r="S368" s="93" t="str">
        <f t="shared" si="47"/>
        <v/>
      </c>
      <c r="T368" s="93" t="str">
        <f t="shared" si="48"/>
        <v/>
      </c>
      <c r="U368" s="93" t="str">
        <f t="shared" si="49"/>
        <v/>
      </c>
      <c r="V368" s="93" t="str">
        <f t="shared" si="50"/>
        <v/>
      </c>
      <c r="W368" s="93" t="str">
        <f t="shared" si="51"/>
        <v/>
      </c>
      <c r="X368" s="93" t="str">
        <f t="shared" si="52"/>
        <v/>
      </c>
      <c r="Y368" s="93" t="str">
        <f t="shared" si="53"/>
        <v/>
      </c>
      <c r="Z368" s="93" t="str">
        <f t="shared" si="54"/>
        <v/>
      </c>
      <c r="AA368" s="93" t="str">
        <f t="shared" si="55"/>
        <v/>
      </c>
      <c r="AB368" s="93" t="str">
        <f t="shared" si="56"/>
        <v/>
      </c>
      <c r="AC368" s="93" t="str">
        <f t="shared" si="57"/>
        <v/>
      </c>
      <c r="AD368" s="93" t="str">
        <f t="shared" si="58"/>
        <v/>
      </c>
      <c r="AE368" s="93" t="str">
        <f t="shared" si="59"/>
        <v/>
      </c>
      <c r="AF368" s="93" t="str">
        <f t="shared" si="60"/>
        <v/>
      </c>
      <c r="AG368" s="93" t="str">
        <f t="shared" si="61"/>
        <v/>
      </c>
      <c r="AH368" s="93" t="str">
        <f t="shared" si="62"/>
        <v/>
      </c>
      <c r="AI368" s="93" t="str">
        <f t="shared" si="63"/>
        <v/>
      </c>
      <c r="AJ368" s="93" t="str">
        <f t="shared" si="64"/>
        <v/>
      </c>
      <c r="AK368" s="93" t="str">
        <f t="shared" si="65"/>
        <v/>
      </c>
      <c r="AL368" s="93" t="str">
        <f t="shared" si="66"/>
        <v/>
      </c>
      <c r="AM368" s="93" t="str">
        <f t="shared" si="67"/>
        <v/>
      </c>
      <c r="AN368" s="93" t="str">
        <f t="shared" si="68"/>
        <v/>
      </c>
      <c r="AO368" s="93" t="str">
        <f t="shared" si="69"/>
        <v/>
      </c>
    </row>
    <row r="369" spans="7:41" ht="12.75" customHeight="1" x14ac:dyDescent="0.25"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</row>
    <row r="370" spans="7:41" ht="12.75" customHeight="1" x14ac:dyDescent="0.25"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</row>
    <row r="371" spans="7:41" ht="12.75" customHeight="1" x14ac:dyDescent="0.25"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</row>
    <row r="372" spans="7:41" ht="12.75" customHeight="1" x14ac:dyDescent="0.25"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</row>
    <row r="373" spans="7:41" ht="12.75" customHeight="1" x14ac:dyDescent="0.25"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</row>
    <row r="374" spans="7:41" ht="12.75" customHeight="1" x14ac:dyDescent="0.25"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</row>
    <row r="375" spans="7:41" ht="12.75" customHeight="1" x14ac:dyDescent="0.25"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</row>
    <row r="376" spans="7:41" ht="12.75" customHeight="1" x14ac:dyDescent="0.25"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</row>
    <row r="377" spans="7:41" ht="12.75" customHeight="1" x14ac:dyDescent="0.25"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</row>
    <row r="378" spans="7:41" ht="12.75" customHeight="1" x14ac:dyDescent="0.25"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</row>
    <row r="379" spans="7:41" ht="12.75" customHeight="1" x14ac:dyDescent="0.25"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</row>
    <row r="380" spans="7:41" ht="12.75" customHeight="1" x14ac:dyDescent="0.25"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</row>
    <row r="381" spans="7:41" ht="12.75" customHeight="1" x14ac:dyDescent="0.25"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</row>
    <row r="382" spans="7:41" ht="12.75" customHeight="1" x14ac:dyDescent="0.25"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</row>
    <row r="383" spans="7:41" ht="12.75" customHeight="1" x14ac:dyDescent="0.25"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</row>
    <row r="384" spans="7:41" ht="12.75" customHeight="1" x14ac:dyDescent="0.25"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</row>
    <row r="385" spans="7:41" ht="12.75" customHeight="1" x14ac:dyDescent="0.25"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</row>
    <row r="386" spans="7:41" ht="12.75" customHeight="1" x14ac:dyDescent="0.25"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</row>
    <row r="387" spans="7:41" ht="12.75" customHeight="1" x14ac:dyDescent="0.25"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</row>
    <row r="388" spans="7:41" ht="12.75" customHeight="1" x14ac:dyDescent="0.25"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</row>
    <row r="389" spans="7:41" ht="12.75" customHeight="1" x14ac:dyDescent="0.25"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</row>
    <row r="390" spans="7:41" ht="12.75" customHeight="1" x14ac:dyDescent="0.25"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 spans="7:41" ht="12.75" customHeight="1" x14ac:dyDescent="0.25"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</row>
    <row r="392" spans="7:41" ht="12.75" customHeight="1" x14ac:dyDescent="0.25"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</row>
    <row r="393" spans="7:41" ht="12.75" customHeight="1" x14ac:dyDescent="0.25"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</row>
    <row r="394" spans="7:41" ht="12.75" customHeight="1" x14ac:dyDescent="0.25"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</row>
    <row r="395" spans="7:41" ht="12.75" customHeight="1" x14ac:dyDescent="0.25"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 spans="7:41" ht="12.75" customHeight="1" x14ac:dyDescent="0.25"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</row>
    <row r="397" spans="7:41" ht="12.75" customHeight="1" x14ac:dyDescent="0.25"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</row>
    <row r="398" spans="7:41" ht="12.75" customHeight="1" x14ac:dyDescent="0.25"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</row>
    <row r="399" spans="7:41" ht="12.75" customHeight="1" x14ac:dyDescent="0.25"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</row>
    <row r="400" spans="7:41" ht="12.75" customHeight="1" x14ac:dyDescent="0.25"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</row>
    <row r="401" spans="7:41" ht="12.75" customHeight="1" x14ac:dyDescent="0.25"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</row>
    <row r="402" spans="7:41" ht="12.75" customHeight="1" x14ac:dyDescent="0.25"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</row>
    <row r="403" spans="7:41" ht="12.75" customHeight="1" x14ac:dyDescent="0.25"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</row>
    <row r="404" spans="7:41" ht="12.75" customHeight="1" x14ac:dyDescent="0.25"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</row>
    <row r="405" spans="7:41" ht="12.75" customHeight="1" x14ac:dyDescent="0.25"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</row>
    <row r="406" spans="7:41" ht="12.75" customHeight="1" x14ac:dyDescent="0.25"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</row>
    <row r="407" spans="7:41" ht="12.75" customHeight="1" x14ac:dyDescent="0.25"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</row>
    <row r="408" spans="7:41" ht="12.75" customHeight="1" x14ac:dyDescent="0.25"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</row>
    <row r="409" spans="7:41" ht="12.75" customHeight="1" x14ac:dyDescent="0.25"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</row>
    <row r="410" spans="7:41" ht="12.75" customHeight="1" x14ac:dyDescent="0.25"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</row>
    <row r="411" spans="7:41" ht="12.75" customHeight="1" x14ac:dyDescent="0.25"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</row>
    <row r="412" spans="7:41" ht="12.75" customHeight="1" x14ac:dyDescent="0.25"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</row>
    <row r="413" spans="7:41" ht="12.75" customHeight="1" x14ac:dyDescent="0.25"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</row>
    <row r="414" spans="7:41" ht="12.75" customHeight="1" x14ac:dyDescent="0.25"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</row>
    <row r="415" spans="7:41" ht="12.75" customHeight="1" x14ac:dyDescent="0.25"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</row>
    <row r="416" spans="7:41" ht="12.75" customHeight="1" x14ac:dyDescent="0.25"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</row>
    <row r="417" spans="7:41" ht="12.75" customHeight="1" x14ac:dyDescent="0.25"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</row>
    <row r="418" spans="7:41" ht="12.75" customHeight="1" x14ac:dyDescent="0.25"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</row>
    <row r="419" spans="7:41" ht="12.75" customHeight="1" x14ac:dyDescent="0.25"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</row>
    <row r="420" spans="7:41" ht="12.75" customHeight="1" x14ac:dyDescent="0.25"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</row>
    <row r="421" spans="7:41" ht="12.75" customHeight="1" x14ac:dyDescent="0.25"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</row>
    <row r="422" spans="7:41" ht="12.75" customHeight="1" x14ac:dyDescent="0.25"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</row>
    <row r="423" spans="7:41" ht="12.75" customHeight="1" x14ac:dyDescent="0.25"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</row>
    <row r="424" spans="7:41" ht="12.75" customHeight="1" x14ac:dyDescent="0.25"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</row>
    <row r="425" spans="7:41" ht="12.75" customHeight="1" x14ac:dyDescent="0.25"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</row>
    <row r="426" spans="7:41" ht="12.75" customHeight="1" x14ac:dyDescent="0.25"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</row>
    <row r="427" spans="7:41" ht="12.75" customHeight="1" x14ac:dyDescent="0.25"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</row>
    <row r="428" spans="7:41" ht="12.75" customHeight="1" x14ac:dyDescent="0.25"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</row>
    <row r="429" spans="7:41" ht="12.75" customHeight="1" x14ac:dyDescent="0.25"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</row>
    <row r="430" spans="7:41" ht="12.75" customHeight="1" x14ac:dyDescent="0.25"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</row>
    <row r="431" spans="7:41" ht="12.75" customHeight="1" x14ac:dyDescent="0.25"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</row>
    <row r="432" spans="7:41" ht="12.75" customHeight="1" x14ac:dyDescent="0.25"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</row>
    <row r="433" spans="7:41" ht="12.75" customHeight="1" x14ac:dyDescent="0.25"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</row>
    <row r="434" spans="7:41" ht="12.75" customHeight="1" x14ac:dyDescent="0.25"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</row>
    <row r="435" spans="7:41" ht="12.75" customHeight="1" x14ac:dyDescent="0.25"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</row>
    <row r="436" spans="7:41" ht="12.75" customHeight="1" x14ac:dyDescent="0.25"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</row>
    <row r="437" spans="7:41" ht="12.75" customHeight="1" x14ac:dyDescent="0.25"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</row>
    <row r="438" spans="7:41" ht="12.75" customHeight="1" x14ac:dyDescent="0.25"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</row>
    <row r="439" spans="7:41" ht="12.75" customHeight="1" x14ac:dyDescent="0.25"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</row>
    <row r="440" spans="7:41" ht="12.75" customHeight="1" x14ac:dyDescent="0.25"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</row>
    <row r="441" spans="7:41" ht="12.75" customHeight="1" x14ac:dyDescent="0.25"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</row>
    <row r="442" spans="7:41" ht="12.75" customHeight="1" x14ac:dyDescent="0.25"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</row>
    <row r="443" spans="7:41" ht="12.75" customHeight="1" x14ac:dyDescent="0.25"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</row>
    <row r="444" spans="7:41" ht="12.75" customHeight="1" x14ac:dyDescent="0.25"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</row>
    <row r="445" spans="7:41" ht="12.75" customHeight="1" x14ac:dyDescent="0.25"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</row>
    <row r="446" spans="7:41" ht="12.75" customHeight="1" x14ac:dyDescent="0.25"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</row>
    <row r="447" spans="7:41" ht="12.75" customHeight="1" x14ac:dyDescent="0.25"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</row>
    <row r="448" spans="7:41" ht="12.75" customHeight="1" x14ac:dyDescent="0.25"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</row>
    <row r="449" spans="7:41" ht="12.75" customHeight="1" x14ac:dyDescent="0.25"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</row>
    <row r="450" spans="7:41" ht="12.75" customHeight="1" x14ac:dyDescent="0.25"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</row>
    <row r="451" spans="7:41" ht="12.75" customHeight="1" x14ac:dyDescent="0.25"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</row>
    <row r="452" spans="7:41" ht="12.75" customHeight="1" x14ac:dyDescent="0.25"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</row>
    <row r="453" spans="7:41" ht="12.75" customHeight="1" x14ac:dyDescent="0.25"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</row>
    <row r="454" spans="7:41" ht="12.75" customHeight="1" x14ac:dyDescent="0.25"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</row>
    <row r="455" spans="7:41" ht="12.75" customHeight="1" x14ac:dyDescent="0.25"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</row>
    <row r="456" spans="7:41" ht="12.75" customHeight="1" x14ac:dyDescent="0.25"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</row>
    <row r="457" spans="7:41" ht="12.75" customHeight="1" x14ac:dyDescent="0.25"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</row>
    <row r="458" spans="7:41" ht="12.75" customHeight="1" x14ac:dyDescent="0.25"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</row>
    <row r="459" spans="7:41" ht="12.75" customHeight="1" x14ac:dyDescent="0.25"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</row>
    <row r="460" spans="7:41" ht="12.75" customHeight="1" x14ac:dyDescent="0.25"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</row>
    <row r="461" spans="7:41" ht="12.75" customHeight="1" x14ac:dyDescent="0.25"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</row>
    <row r="462" spans="7:41" ht="12.75" customHeight="1" x14ac:dyDescent="0.25"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</row>
    <row r="463" spans="7:41" ht="12.75" customHeight="1" x14ac:dyDescent="0.25"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</row>
    <row r="464" spans="7:41" ht="12.75" customHeight="1" x14ac:dyDescent="0.25"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</row>
    <row r="465" spans="7:41" ht="12.75" customHeight="1" x14ac:dyDescent="0.25"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</row>
    <row r="466" spans="7:41" ht="12.75" customHeight="1" x14ac:dyDescent="0.25"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</row>
    <row r="467" spans="7:41" ht="12.75" customHeight="1" x14ac:dyDescent="0.25"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</row>
    <row r="468" spans="7:41" ht="12.75" customHeight="1" x14ac:dyDescent="0.25"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</row>
    <row r="469" spans="7:41" ht="12.75" customHeight="1" x14ac:dyDescent="0.25"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</row>
    <row r="470" spans="7:41" ht="12.75" customHeight="1" x14ac:dyDescent="0.25"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</row>
    <row r="471" spans="7:41" ht="12.75" customHeight="1" x14ac:dyDescent="0.25"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</row>
    <row r="472" spans="7:41" ht="12.75" customHeight="1" x14ac:dyDescent="0.25"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</row>
    <row r="473" spans="7:41" ht="12.75" customHeight="1" x14ac:dyDescent="0.25"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</row>
    <row r="474" spans="7:41" ht="12.75" customHeight="1" x14ac:dyDescent="0.25"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</row>
    <row r="475" spans="7:41" ht="12.75" customHeight="1" x14ac:dyDescent="0.25"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</row>
    <row r="476" spans="7:41" ht="12.75" customHeight="1" x14ac:dyDescent="0.25"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</row>
    <row r="477" spans="7:41" ht="12.75" customHeight="1" x14ac:dyDescent="0.25"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</row>
    <row r="478" spans="7:41" ht="12.75" customHeight="1" x14ac:dyDescent="0.25"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</row>
    <row r="479" spans="7:41" ht="12.75" customHeight="1" x14ac:dyDescent="0.25"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</row>
    <row r="480" spans="7:41" ht="12.75" customHeight="1" x14ac:dyDescent="0.25"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</row>
    <row r="481" spans="7:41" ht="12.75" customHeight="1" x14ac:dyDescent="0.25"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</row>
    <row r="482" spans="7:41" ht="12.75" customHeight="1" x14ac:dyDescent="0.25"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</row>
    <row r="483" spans="7:41" ht="12.75" customHeight="1" x14ac:dyDescent="0.25"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</row>
    <row r="484" spans="7:41" ht="12.75" customHeight="1" x14ac:dyDescent="0.25"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</row>
    <row r="485" spans="7:41" ht="12.75" customHeight="1" x14ac:dyDescent="0.25"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</row>
    <row r="486" spans="7:41" ht="12.75" customHeight="1" x14ac:dyDescent="0.25"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</row>
    <row r="487" spans="7:41" ht="12.75" customHeight="1" x14ac:dyDescent="0.25"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</row>
    <row r="488" spans="7:41" ht="12.75" customHeight="1" x14ac:dyDescent="0.25"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</row>
    <row r="489" spans="7:41" ht="12.75" customHeight="1" x14ac:dyDescent="0.25"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</row>
    <row r="490" spans="7:41" ht="12.75" customHeight="1" x14ac:dyDescent="0.25"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</row>
    <row r="491" spans="7:41" ht="12.75" customHeight="1" x14ac:dyDescent="0.25"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</row>
    <row r="492" spans="7:41" ht="12.75" customHeight="1" x14ac:dyDescent="0.25"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</row>
    <row r="493" spans="7:41" ht="12.75" customHeight="1" x14ac:dyDescent="0.25"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</row>
    <row r="494" spans="7:41" ht="12.75" customHeight="1" x14ac:dyDescent="0.25"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</row>
    <row r="495" spans="7:41" ht="12.75" customHeight="1" x14ac:dyDescent="0.25"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</row>
    <row r="496" spans="7:41" ht="12.75" customHeight="1" x14ac:dyDescent="0.25"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</row>
    <row r="497" spans="7:41" ht="12.75" customHeight="1" x14ac:dyDescent="0.25"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</row>
    <row r="498" spans="7:41" ht="12.75" customHeight="1" x14ac:dyDescent="0.25"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</row>
    <row r="499" spans="7:41" ht="12.75" customHeight="1" x14ac:dyDescent="0.25"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</row>
    <row r="500" spans="7:41" ht="12.75" customHeight="1" x14ac:dyDescent="0.25"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</row>
    <row r="501" spans="7:41" ht="12.75" customHeight="1" x14ac:dyDescent="0.25"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</row>
    <row r="502" spans="7:41" ht="12.75" customHeight="1" x14ac:dyDescent="0.25"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</row>
    <row r="503" spans="7:41" ht="12.75" customHeight="1" x14ac:dyDescent="0.25"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</row>
    <row r="504" spans="7:41" ht="12.75" customHeight="1" x14ac:dyDescent="0.25"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</row>
    <row r="505" spans="7:41" ht="12.75" customHeight="1" x14ac:dyDescent="0.25"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</row>
    <row r="506" spans="7:41" ht="12.75" customHeight="1" x14ac:dyDescent="0.25"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</row>
    <row r="507" spans="7:41" ht="12.75" customHeight="1" x14ac:dyDescent="0.25"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</row>
    <row r="508" spans="7:41" ht="12.75" customHeight="1" x14ac:dyDescent="0.25"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</row>
    <row r="509" spans="7:41" ht="12.75" customHeight="1" x14ac:dyDescent="0.25"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</row>
    <row r="510" spans="7:41" ht="12.75" customHeight="1" x14ac:dyDescent="0.25"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</row>
    <row r="511" spans="7:41" ht="12.75" customHeight="1" x14ac:dyDescent="0.25"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</row>
    <row r="512" spans="7:41" ht="12.75" customHeight="1" x14ac:dyDescent="0.25"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</row>
    <row r="513" spans="7:41" ht="12.75" customHeight="1" x14ac:dyDescent="0.25"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</row>
    <row r="514" spans="7:41" ht="12.75" customHeight="1" x14ac:dyDescent="0.25"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</row>
    <row r="515" spans="7:41" ht="12.75" customHeight="1" x14ac:dyDescent="0.25"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</row>
    <row r="516" spans="7:41" ht="12.75" customHeight="1" x14ac:dyDescent="0.25"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</row>
    <row r="517" spans="7:41" ht="12.75" customHeight="1" x14ac:dyDescent="0.25"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</row>
    <row r="518" spans="7:41" ht="12.75" customHeight="1" x14ac:dyDescent="0.25"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</row>
    <row r="519" spans="7:41" ht="12.75" customHeight="1" x14ac:dyDescent="0.25"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</row>
    <row r="520" spans="7:41" ht="12.75" customHeight="1" x14ac:dyDescent="0.25"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</row>
    <row r="521" spans="7:41" ht="12.75" customHeight="1" x14ac:dyDescent="0.25"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</row>
    <row r="522" spans="7:41" ht="12.75" customHeight="1" x14ac:dyDescent="0.25"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</row>
    <row r="523" spans="7:41" ht="12.75" customHeight="1" x14ac:dyDescent="0.25"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</row>
    <row r="524" spans="7:41" ht="12.75" customHeight="1" x14ac:dyDescent="0.25"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</row>
    <row r="525" spans="7:41" ht="12.75" customHeight="1" x14ac:dyDescent="0.25"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</row>
    <row r="526" spans="7:41" ht="12.75" customHeight="1" x14ac:dyDescent="0.25"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</row>
    <row r="527" spans="7:41" ht="12.75" customHeight="1" x14ac:dyDescent="0.25"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</row>
    <row r="528" spans="7:41" ht="12.75" customHeight="1" x14ac:dyDescent="0.25"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</row>
    <row r="529" spans="7:41" ht="12.75" customHeight="1" x14ac:dyDescent="0.25"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</row>
    <row r="530" spans="7:41" ht="12.75" customHeight="1" x14ac:dyDescent="0.25"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</row>
    <row r="531" spans="7:41" ht="12.75" customHeight="1" x14ac:dyDescent="0.25"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</row>
    <row r="532" spans="7:41" ht="12.75" customHeight="1" x14ac:dyDescent="0.25"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</row>
    <row r="533" spans="7:41" ht="12.75" customHeight="1" x14ac:dyDescent="0.25"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</row>
    <row r="534" spans="7:41" ht="12.75" customHeight="1" x14ac:dyDescent="0.25"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</row>
    <row r="535" spans="7:41" ht="12.75" customHeight="1" x14ac:dyDescent="0.25"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</row>
    <row r="536" spans="7:41" ht="12.75" customHeight="1" x14ac:dyDescent="0.25"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</row>
    <row r="537" spans="7:41" ht="12.75" customHeight="1" x14ac:dyDescent="0.25"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</row>
    <row r="538" spans="7:41" ht="12.75" customHeight="1" x14ac:dyDescent="0.25"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</row>
    <row r="539" spans="7:41" ht="12.75" customHeight="1" x14ac:dyDescent="0.25"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</row>
    <row r="540" spans="7:41" ht="12.75" customHeight="1" x14ac:dyDescent="0.25"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</row>
    <row r="541" spans="7:41" ht="12.75" customHeight="1" x14ac:dyDescent="0.25"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</row>
    <row r="542" spans="7:41" ht="12.75" customHeight="1" x14ac:dyDescent="0.25"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</row>
    <row r="543" spans="7:41" ht="12.75" customHeight="1" x14ac:dyDescent="0.25"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</row>
    <row r="544" spans="7:41" ht="12.75" customHeight="1" x14ac:dyDescent="0.25"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</row>
    <row r="545" spans="7:41" ht="12.75" customHeight="1" x14ac:dyDescent="0.25"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</row>
    <row r="546" spans="7:41" ht="12.75" customHeight="1" x14ac:dyDescent="0.25"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</row>
    <row r="547" spans="7:41" ht="12.75" customHeight="1" x14ac:dyDescent="0.25"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</row>
    <row r="548" spans="7:41" ht="12.75" customHeight="1" x14ac:dyDescent="0.25"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</row>
    <row r="549" spans="7:41" ht="12.75" customHeight="1" x14ac:dyDescent="0.25"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</row>
    <row r="550" spans="7:41" ht="12.75" customHeight="1" x14ac:dyDescent="0.25"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</row>
    <row r="551" spans="7:41" ht="12.75" customHeight="1" x14ac:dyDescent="0.25"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</row>
    <row r="552" spans="7:41" ht="12.75" customHeight="1" x14ac:dyDescent="0.25"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</row>
    <row r="553" spans="7:41" ht="12.75" customHeight="1" x14ac:dyDescent="0.25"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</row>
    <row r="554" spans="7:41" ht="12.75" customHeight="1" x14ac:dyDescent="0.25"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</row>
    <row r="555" spans="7:41" ht="12.75" customHeight="1" x14ac:dyDescent="0.25"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</row>
    <row r="556" spans="7:41" ht="12.75" customHeight="1" x14ac:dyDescent="0.25"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</row>
    <row r="557" spans="7:41" ht="12.75" customHeight="1" x14ac:dyDescent="0.25"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</row>
    <row r="558" spans="7:41" ht="12.75" customHeight="1" x14ac:dyDescent="0.25"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</row>
    <row r="559" spans="7:41" ht="12.75" customHeight="1" x14ac:dyDescent="0.25"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</row>
    <row r="560" spans="7:41" ht="12.75" customHeight="1" x14ac:dyDescent="0.25"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</row>
    <row r="561" spans="7:41" ht="12.75" customHeight="1" x14ac:dyDescent="0.25"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</row>
    <row r="562" spans="7:41" ht="12.75" customHeight="1" x14ac:dyDescent="0.25"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</row>
    <row r="563" spans="7:41" ht="12.75" customHeight="1" x14ac:dyDescent="0.25"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</row>
    <row r="564" spans="7:41" ht="12.75" customHeight="1" x14ac:dyDescent="0.25"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</row>
    <row r="565" spans="7:41" ht="12.75" customHeight="1" x14ac:dyDescent="0.25"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</row>
    <row r="566" spans="7:41" ht="12.75" customHeight="1" x14ac:dyDescent="0.25"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</row>
    <row r="567" spans="7:41" ht="12.75" customHeight="1" x14ac:dyDescent="0.25"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</row>
    <row r="568" spans="7:41" ht="12.75" customHeight="1" x14ac:dyDescent="0.25"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</row>
    <row r="569" spans="7:41" ht="12.75" customHeight="1" x14ac:dyDescent="0.25"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</row>
    <row r="570" spans="7:41" ht="12.75" customHeight="1" x14ac:dyDescent="0.25"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</row>
    <row r="571" spans="7:41" ht="12.75" customHeight="1" x14ac:dyDescent="0.25"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</row>
    <row r="572" spans="7:41" ht="12.75" customHeight="1" x14ac:dyDescent="0.25"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</row>
    <row r="573" spans="7:41" ht="12.75" customHeight="1" x14ac:dyDescent="0.25"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</row>
    <row r="574" spans="7:41" ht="12.75" customHeight="1" x14ac:dyDescent="0.25"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</row>
    <row r="575" spans="7:41" ht="12.75" customHeight="1" x14ac:dyDescent="0.25"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</row>
    <row r="576" spans="7:41" ht="12.75" customHeight="1" x14ac:dyDescent="0.25"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</row>
    <row r="577" spans="7:41" ht="12.75" customHeight="1" x14ac:dyDescent="0.25"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</row>
    <row r="578" spans="7:41" ht="12.75" customHeight="1" x14ac:dyDescent="0.25"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</row>
    <row r="579" spans="7:41" ht="12.75" customHeight="1" x14ac:dyDescent="0.25"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</row>
    <row r="580" spans="7:41" ht="12.75" customHeight="1" x14ac:dyDescent="0.25"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</row>
    <row r="581" spans="7:41" ht="12.75" customHeight="1" x14ac:dyDescent="0.25"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</row>
    <row r="582" spans="7:41" ht="12.75" customHeight="1" x14ac:dyDescent="0.25"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</row>
    <row r="583" spans="7:41" ht="12.75" customHeight="1" x14ac:dyDescent="0.25"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</row>
    <row r="584" spans="7:41" ht="12.75" customHeight="1" x14ac:dyDescent="0.25"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</row>
    <row r="585" spans="7:41" ht="12.75" customHeight="1" x14ac:dyDescent="0.25"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</row>
    <row r="586" spans="7:41" ht="12.75" customHeight="1" x14ac:dyDescent="0.25"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</row>
    <row r="587" spans="7:41" ht="12.75" customHeight="1" x14ac:dyDescent="0.25"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</row>
    <row r="588" spans="7:41" ht="12.75" customHeight="1" x14ac:dyDescent="0.25"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</row>
    <row r="589" spans="7:41" ht="12.75" customHeight="1" x14ac:dyDescent="0.25"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</row>
    <row r="590" spans="7:41" ht="12.75" customHeight="1" x14ac:dyDescent="0.25"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</row>
    <row r="591" spans="7:41" ht="12.75" customHeight="1" x14ac:dyDescent="0.25"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</row>
    <row r="592" spans="7:41" ht="12.75" customHeight="1" x14ac:dyDescent="0.25"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</row>
    <row r="593" spans="7:41" ht="12.75" customHeight="1" x14ac:dyDescent="0.25"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</row>
    <row r="594" spans="7:41" ht="12.75" customHeight="1" x14ac:dyDescent="0.25"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</row>
    <row r="595" spans="7:41" ht="12.75" customHeight="1" x14ac:dyDescent="0.25"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</row>
    <row r="596" spans="7:41" ht="12.75" customHeight="1" x14ac:dyDescent="0.25"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</row>
    <row r="597" spans="7:41" ht="12.75" customHeight="1" x14ac:dyDescent="0.25"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</row>
    <row r="598" spans="7:41" ht="12.75" customHeight="1" x14ac:dyDescent="0.25"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</row>
    <row r="599" spans="7:41" ht="12.75" customHeight="1" x14ac:dyDescent="0.25"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</row>
    <row r="600" spans="7:41" ht="12.75" customHeight="1" x14ac:dyDescent="0.25"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</row>
    <row r="601" spans="7:41" ht="12.75" customHeight="1" x14ac:dyDescent="0.25"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</row>
    <row r="602" spans="7:41" ht="12.75" customHeight="1" x14ac:dyDescent="0.25"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</row>
    <row r="603" spans="7:41" ht="12.75" customHeight="1" x14ac:dyDescent="0.25"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</row>
    <row r="604" spans="7:41" ht="12.75" customHeight="1" x14ac:dyDescent="0.25"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</row>
    <row r="605" spans="7:41" ht="12.75" customHeight="1" x14ac:dyDescent="0.25"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</row>
    <row r="606" spans="7:41" ht="12.75" customHeight="1" x14ac:dyDescent="0.25"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</row>
    <row r="607" spans="7:41" ht="12.75" customHeight="1" x14ac:dyDescent="0.25"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</row>
    <row r="608" spans="7:41" ht="12.75" customHeight="1" x14ac:dyDescent="0.25"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</row>
    <row r="609" spans="7:41" ht="12.75" customHeight="1" x14ac:dyDescent="0.25"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</row>
    <row r="610" spans="7:41" ht="12.75" customHeight="1" x14ac:dyDescent="0.25"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</row>
    <row r="611" spans="7:41" ht="12.75" customHeight="1" x14ac:dyDescent="0.25"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</row>
    <row r="612" spans="7:41" ht="12.75" customHeight="1" x14ac:dyDescent="0.25"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</row>
    <row r="613" spans="7:41" ht="12.75" customHeight="1" x14ac:dyDescent="0.25"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</row>
    <row r="614" spans="7:41" ht="12.75" customHeight="1" x14ac:dyDescent="0.25"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</row>
    <row r="615" spans="7:41" ht="12.75" customHeight="1" x14ac:dyDescent="0.25"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</row>
    <row r="616" spans="7:41" ht="12.75" customHeight="1" x14ac:dyDescent="0.25"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</row>
    <row r="617" spans="7:41" ht="12.75" customHeight="1" x14ac:dyDescent="0.25"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</row>
    <row r="618" spans="7:41" ht="12.75" customHeight="1" x14ac:dyDescent="0.25"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</row>
    <row r="619" spans="7:41" ht="12.75" customHeight="1" x14ac:dyDescent="0.25"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</row>
    <row r="620" spans="7:41" ht="12.75" customHeight="1" x14ac:dyDescent="0.25"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</row>
    <row r="621" spans="7:41" ht="12.75" customHeight="1" x14ac:dyDescent="0.25"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</row>
    <row r="622" spans="7:41" ht="12.75" customHeight="1" x14ac:dyDescent="0.25"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</row>
    <row r="623" spans="7:41" ht="12.75" customHeight="1" x14ac:dyDescent="0.25"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</row>
    <row r="624" spans="7:41" ht="12.75" customHeight="1" x14ac:dyDescent="0.25"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</row>
    <row r="625" spans="7:41" ht="12.75" customHeight="1" x14ac:dyDescent="0.25"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</row>
    <row r="626" spans="7:41" ht="12.75" customHeight="1" x14ac:dyDescent="0.25"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</row>
    <row r="627" spans="7:41" ht="12.75" customHeight="1" x14ac:dyDescent="0.25"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</row>
    <row r="628" spans="7:41" ht="12.75" customHeight="1" x14ac:dyDescent="0.25"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</row>
    <row r="629" spans="7:41" ht="12.75" customHeight="1" x14ac:dyDescent="0.25"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</row>
    <row r="630" spans="7:41" ht="12.75" customHeight="1" x14ac:dyDescent="0.25"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</row>
    <row r="631" spans="7:41" ht="12.75" customHeight="1" x14ac:dyDescent="0.25"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</row>
    <row r="632" spans="7:41" ht="12.75" customHeight="1" x14ac:dyDescent="0.25"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</row>
    <row r="633" spans="7:41" ht="12.75" customHeight="1" x14ac:dyDescent="0.25"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</row>
    <row r="634" spans="7:41" ht="12.75" customHeight="1" x14ac:dyDescent="0.25"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</row>
    <row r="635" spans="7:41" ht="12.75" customHeight="1" x14ac:dyDescent="0.25"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</row>
    <row r="636" spans="7:41" ht="12.75" customHeight="1" x14ac:dyDescent="0.25"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</row>
    <row r="637" spans="7:41" ht="12.75" customHeight="1" x14ac:dyDescent="0.25"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</row>
    <row r="638" spans="7:41" ht="12.75" customHeight="1" x14ac:dyDescent="0.25"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</row>
    <row r="639" spans="7:41" ht="12.75" customHeight="1" x14ac:dyDescent="0.25"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</row>
    <row r="640" spans="7:41" ht="12.75" customHeight="1" x14ac:dyDescent="0.25"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</row>
    <row r="641" spans="7:41" ht="12.75" customHeight="1" x14ac:dyDescent="0.25"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</row>
    <row r="642" spans="7:41" ht="12.75" customHeight="1" x14ac:dyDescent="0.25"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</row>
    <row r="643" spans="7:41" ht="12.75" customHeight="1" x14ac:dyDescent="0.25"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</row>
    <row r="644" spans="7:41" ht="12.75" customHeight="1" x14ac:dyDescent="0.25"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</row>
    <row r="645" spans="7:41" ht="12.75" customHeight="1" x14ac:dyDescent="0.25"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</row>
    <row r="646" spans="7:41" ht="12.75" customHeight="1" x14ac:dyDescent="0.25"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</row>
    <row r="647" spans="7:41" ht="12.75" customHeight="1" x14ac:dyDescent="0.25"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</row>
    <row r="648" spans="7:41" ht="12.75" customHeight="1" x14ac:dyDescent="0.25"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</row>
    <row r="649" spans="7:41" ht="12.75" customHeight="1" x14ac:dyDescent="0.25"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</row>
    <row r="650" spans="7:41" ht="12.75" customHeight="1" x14ac:dyDescent="0.25"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</row>
    <row r="651" spans="7:41" ht="12.75" customHeight="1" x14ac:dyDescent="0.25"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</row>
    <row r="652" spans="7:41" ht="12.75" customHeight="1" x14ac:dyDescent="0.25"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</row>
    <row r="653" spans="7:41" ht="12.75" customHeight="1" x14ac:dyDescent="0.25"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</row>
    <row r="654" spans="7:41" ht="12.75" customHeight="1" x14ac:dyDescent="0.25"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</row>
    <row r="655" spans="7:41" ht="12.75" customHeight="1" x14ac:dyDescent="0.25"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</row>
    <row r="656" spans="7:41" ht="12.75" customHeight="1" x14ac:dyDescent="0.25"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</row>
    <row r="657" spans="7:41" ht="12.75" customHeight="1" x14ac:dyDescent="0.25"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</row>
    <row r="658" spans="7:41" ht="12.75" customHeight="1" x14ac:dyDescent="0.25"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</row>
    <row r="659" spans="7:41" ht="12.75" customHeight="1" x14ac:dyDescent="0.25"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</row>
    <row r="660" spans="7:41" ht="12.75" customHeight="1" x14ac:dyDescent="0.25"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</row>
    <row r="661" spans="7:41" ht="12.75" customHeight="1" x14ac:dyDescent="0.25"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</row>
    <row r="662" spans="7:41" ht="12.75" customHeight="1" x14ac:dyDescent="0.25"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</row>
    <row r="663" spans="7:41" ht="12.75" customHeight="1" x14ac:dyDescent="0.25"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</row>
    <row r="664" spans="7:41" ht="12.75" customHeight="1" x14ac:dyDescent="0.25"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</row>
    <row r="665" spans="7:41" ht="12.75" customHeight="1" x14ac:dyDescent="0.25"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</row>
    <row r="666" spans="7:41" ht="12.75" customHeight="1" x14ac:dyDescent="0.25"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</row>
    <row r="667" spans="7:41" ht="12.75" customHeight="1" x14ac:dyDescent="0.25"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</row>
    <row r="668" spans="7:41" ht="12.75" customHeight="1" x14ac:dyDescent="0.25"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</row>
    <row r="669" spans="7:41" ht="12.75" customHeight="1" x14ac:dyDescent="0.25"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</row>
    <row r="670" spans="7:41" ht="12.75" customHeight="1" x14ac:dyDescent="0.25"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</row>
    <row r="671" spans="7:41" ht="12.75" customHeight="1" x14ac:dyDescent="0.25"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</row>
    <row r="672" spans="7:41" ht="12.75" customHeight="1" x14ac:dyDescent="0.25"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</row>
    <row r="673" spans="7:41" ht="12.75" customHeight="1" x14ac:dyDescent="0.25"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</row>
    <row r="674" spans="7:41" ht="12.75" customHeight="1" x14ac:dyDescent="0.25"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</row>
    <row r="675" spans="7:41" ht="12.75" customHeight="1" x14ac:dyDescent="0.25"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</row>
    <row r="676" spans="7:41" ht="12.75" customHeight="1" x14ac:dyDescent="0.25"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</row>
    <row r="677" spans="7:41" ht="12.75" customHeight="1" x14ac:dyDescent="0.25"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</row>
    <row r="678" spans="7:41" ht="12.75" customHeight="1" x14ac:dyDescent="0.25"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</row>
    <row r="679" spans="7:41" ht="12.75" customHeight="1" x14ac:dyDescent="0.25"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</row>
    <row r="680" spans="7:41" ht="12.75" customHeight="1" x14ac:dyDescent="0.25"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</row>
    <row r="681" spans="7:41" ht="12.75" customHeight="1" x14ac:dyDescent="0.25"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</row>
    <row r="682" spans="7:41" ht="12.75" customHeight="1" x14ac:dyDescent="0.25"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</row>
    <row r="683" spans="7:41" ht="12.75" customHeight="1" x14ac:dyDescent="0.25"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</row>
    <row r="684" spans="7:41" ht="12.75" customHeight="1" x14ac:dyDescent="0.25"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</row>
    <row r="685" spans="7:41" ht="12.75" customHeight="1" x14ac:dyDescent="0.25"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</row>
    <row r="686" spans="7:41" ht="12.75" customHeight="1" x14ac:dyDescent="0.25"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</row>
    <row r="687" spans="7:41" ht="12.75" customHeight="1" x14ac:dyDescent="0.25"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</row>
    <row r="688" spans="7:41" ht="12.75" customHeight="1" x14ac:dyDescent="0.25"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</row>
    <row r="689" spans="7:41" ht="12.75" customHeight="1" x14ac:dyDescent="0.25"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</row>
    <row r="690" spans="7:41" ht="12.75" customHeight="1" x14ac:dyDescent="0.25"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</row>
    <row r="691" spans="7:41" ht="12.75" customHeight="1" x14ac:dyDescent="0.25"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</row>
    <row r="692" spans="7:41" ht="12.75" customHeight="1" x14ac:dyDescent="0.25"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</row>
    <row r="693" spans="7:41" ht="12.75" customHeight="1" x14ac:dyDescent="0.25"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</row>
    <row r="694" spans="7:41" ht="12.75" customHeight="1" x14ac:dyDescent="0.25"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</row>
    <row r="695" spans="7:41" ht="12.75" customHeight="1" x14ac:dyDescent="0.25"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</row>
    <row r="696" spans="7:41" ht="12.75" customHeight="1" x14ac:dyDescent="0.25"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</row>
    <row r="697" spans="7:41" ht="12.75" customHeight="1" x14ac:dyDescent="0.25"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</row>
    <row r="698" spans="7:41" ht="12.75" customHeight="1" x14ac:dyDescent="0.25"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</row>
    <row r="699" spans="7:41" ht="12.75" customHeight="1" x14ac:dyDescent="0.25"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</row>
    <row r="700" spans="7:41" ht="12.75" customHeight="1" x14ac:dyDescent="0.25"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</row>
    <row r="701" spans="7:41" ht="12.75" customHeight="1" x14ac:dyDescent="0.25"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</row>
    <row r="702" spans="7:41" ht="12.75" customHeight="1" x14ac:dyDescent="0.25"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</row>
    <row r="703" spans="7:41" ht="12.75" customHeight="1" x14ac:dyDescent="0.25"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</row>
    <row r="704" spans="7:41" ht="12.75" customHeight="1" x14ac:dyDescent="0.25"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</row>
    <row r="705" spans="7:41" ht="12.75" customHeight="1" x14ac:dyDescent="0.25"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</row>
    <row r="706" spans="7:41" ht="12.75" customHeight="1" x14ac:dyDescent="0.25"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</row>
    <row r="707" spans="7:41" ht="12.75" customHeight="1" x14ac:dyDescent="0.25"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</row>
    <row r="708" spans="7:41" ht="12.75" customHeight="1" x14ac:dyDescent="0.25"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</row>
    <row r="709" spans="7:41" ht="12.75" customHeight="1" x14ac:dyDescent="0.25"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</row>
    <row r="710" spans="7:41" ht="12.75" customHeight="1" x14ac:dyDescent="0.25"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</row>
    <row r="711" spans="7:41" ht="12.75" customHeight="1" x14ac:dyDescent="0.25"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</row>
    <row r="712" spans="7:41" ht="12.75" customHeight="1" x14ac:dyDescent="0.25"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</row>
    <row r="713" spans="7:41" ht="12.75" customHeight="1" x14ac:dyDescent="0.25"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</row>
    <row r="714" spans="7:41" ht="12.75" customHeight="1" x14ac:dyDescent="0.25"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</row>
    <row r="715" spans="7:41" ht="12.75" customHeight="1" x14ac:dyDescent="0.25"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</row>
    <row r="716" spans="7:41" ht="12.75" customHeight="1" x14ac:dyDescent="0.25"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</row>
    <row r="717" spans="7:41" ht="12.75" customHeight="1" x14ac:dyDescent="0.25"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</row>
    <row r="718" spans="7:41" ht="12.75" customHeight="1" x14ac:dyDescent="0.25"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</row>
    <row r="719" spans="7:41" ht="12.75" customHeight="1" x14ac:dyDescent="0.25"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</row>
    <row r="720" spans="7:41" ht="12.75" customHeight="1" x14ac:dyDescent="0.25"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</row>
    <row r="721" spans="7:41" ht="12.75" customHeight="1" x14ac:dyDescent="0.25"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</row>
    <row r="722" spans="7:41" ht="12.75" customHeight="1" x14ac:dyDescent="0.25"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</row>
    <row r="723" spans="7:41" ht="12.75" customHeight="1" x14ac:dyDescent="0.25"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</row>
    <row r="724" spans="7:41" ht="12.75" customHeight="1" x14ac:dyDescent="0.25"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</row>
    <row r="725" spans="7:41" ht="12.75" customHeight="1" x14ac:dyDescent="0.25"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</row>
    <row r="726" spans="7:41" ht="12.75" customHeight="1" x14ac:dyDescent="0.25"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</row>
    <row r="727" spans="7:41" ht="12.75" customHeight="1" x14ac:dyDescent="0.25"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</row>
    <row r="728" spans="7:41" ht="12.75" customHeight="1" x14ac:dyDescent="0.25"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</row>
    <row r="729" spans="7:41" ht="12.75" customHeight="1" x14ac:dyDescent="0.25"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</row>
    <row r="730" spans="7:41" ht="12.75" customHeight="1" x14ac:dyDescent="0.25"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</row>
    <row r="731" spans="7:41" ht="12.75" customHeight="1" x14ac:dyDescent="0.25"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</row>
    <row r="732" spans="7:41" ht="12.75" customHeight="1" x14ac:dyDescent="0.25"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</row>
    <row r="733" spans="7:41" ht="12.75" customHeight="1" x14ac:dyDescent="0.25"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</row>
    <row r="734" spans="7:41" ht="12.75" customHeight="1" x14ac:dyDescent="0.25"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</row>
    <row r="735" spans="7:41" ht="12.75" customHeight="1" x14ac:dyDescent="0.25"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</row>
    <row r="736" spans="7:41" ht="12.75" customHeight="1" x14ac:dyDescent="0.25"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</row>
    <row r="737" spans="7:41" ht="12.75" customHeight="1" x14ac:dyDescent="0.25"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</row>
    <row r="738" spans="7:41" ht="12.75" customHeight="1" x14ac:dyDescent="0.25"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</row>
    <row r="739" spans="7:41" ht="12.75" customHeight="1" x14ac:dyDescent="0.25"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</row>
    <row r="740" spans="7:41" ht="12.75" customHeight="1" x14ac:dyDescent="0.25"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</row>
    <row r="741" spans="7:41" ht="12.75" customHeight="1" x14ac:dyDescent="0.25"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</row>
    <row r="742" spans="7:41" ht="12.75" customHeight="1" x14ac:dyDescent="0.25"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</row>
    <row r="743" spans="7:41" ht="12.75" customHeight="1" x14ac:dyDescent="0.25"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</row>
    <row r="744" spans="7:41" ht="12.75" customHeight="1" x14ac:dyDescent="0.25"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</row>
    <row r="745" spans="7:41" ht="12.75" customHeight="1" x14ac:dyDescent="0.25"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</row>
    <row r="746" spans="7:41" ht="12.75" customHeight="1" x14ac:dyDescent="0.25"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</row>
    <row r="747" spans="7:41" ht="12.75" customHeight="1" x14ac:dyDescent="0.25"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</row>
    <row r="748" spans="7:41" ht="12.75" customHeight="1" x14ac:dyDescent="0.25"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</row>
    <row r="749" spans="7:41" ht="12.75" customHeight="1" x14ac:dyDescent="0.25"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</row>
    <row r="750" spans="7:41" ht="12.75" customHeight="1" x14ac:dyDescent="0.25"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</row>
    <row r="751" spans="7:41" ht="12.75" customHeight="1" x14ac:dyDescent="0.25"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</row>
    <row r="752" spans="7:41" ht="12.75" customHeight="1" x14ac:dyDescent="0.25"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</row>
    <row r="753" spans="7:41" ht="12.75" customHeight="1" x14ac:dyDescent="0.25"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</row>
    <row r="754" spans="7:41" ht="12.75" customHeight="1" x14ac:dyDescent="0.25"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</row>
    <row r="755" spans="7:41" ht="12.75" customHeight="1" x14ac:dyDescent="0.25"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</row>
    <row r="756" spans="7:41" ht="12.75" customHeight="1" x14ac:dyDescent="0.25"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</row>
    <row r="757" spans="7:41" ht="12.75" customHeight="1" x14ac:dyDescent="0.25"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</row>
    <row r="758" spans="7:41" ht="12.75" customHeight="1" x14ac:dyDescent="0.25"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</row>
    <row r="759" spans="7:41" ht="12.75" customHeight="1" x14ac:dyDescent="0.25"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</row>
    <row r="760" spans="7:41" ht="12.75" customHeight="1" x14ac:dyDescent="0.25"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</row>
    <row r="761" spans="7:41" ht="12.75" customHeight="1" x14ac:dyDescent="0.25"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</row>
    <row r="762" spans="7:41" ht="12.75" customHeight="1" x14ac:dyDescent="0.25"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</row>
    <row r="763" spans="7:41" ht="12.75" customHeight="1" x14ac:dyDescent="0.25"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</row>
    <row r="764" spans="7:41" ht="12.75" customHeight="1" x14ac:dyDescent="0.25"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</row>
    <row r="765" spans="7:41" ht="12.75" customHeight="1" x14ac:dyDescent="0.25"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</row>
    <row r="766" spans="7:41" ht="12.75" customHeight="1" x14ac:dyDescent="0.25"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</row>
    <row r="767" spans="7:41" ht="12.75" customHeight="1" x14ac:dyDescent="0.25"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</row>
    <row r="768" spans="7:41" ht="12.75" customHeight="1" x14ac:dyDescent="0.25"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</row>
    <row r="769" spans="7:41" ht="12.75" customHeight="1" x14ac:dyDescent="0.25"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</row>
    <row r="770" spans="7:41" ht="12.75" customHeight="1" x14ac:dyDescent="0.25"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</row>
    <row r="771" spans="7:41" ht="12.75" customHeight="1" x14ac:dyDescent="0.25"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</row>
    <row r="772" spans="7:41" ht="12.75" customHeight="1" x14ac:dyDescent="0.25"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</row>
    <row r="773" spans="7:41" ht="12.75" customHeight="1" x14ac:dyDescent="0.25"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</row>
    <row r="774" spans="7:41" ht="12.75" customHeight="1" x14ac:dyDescent="0.25"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</row>
    <row r="775" spans="7:41" ht="12.75" customHeight="1" x14ac:dyDescent="0.25"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</row>
    <row r="776" spans="7:41" ht="12.75" customHeight="1" x14ac:dyDescent="0.25"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</row>
    <row r="777" spans="7:41" ht="12.75" customHeight="1" x14ac:dyDescent="0.25"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</row>
    <row r="778" spans="7:41" ht="12.75" customHeight="1" x14ac:dyDescent="0.25"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</row>
    <row r="779" spans="7:41" ht="12.75" customHeight="1" x14ac:dyDescent="0.25"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</row>
    <row r="780" spans="7:41" ht="12.75" customHeight="1" x14ac:dyDescent="0.25"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</row>
    <row r="781" spans="7:41" ht="12.75" customHeight="1" x14ac:dyDescent="0.25"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</row>
    <row r="782" spans="7:41" ht="12.75" customHeight="1" x14ac:dyDescent="0.25"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</row>
    <row r="783" spans="7:41" ht="12.75" customHeight="1" x14ac:dyDescent="0.25"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</row>
    <row r="784" spans="7:41" ht="12.75" customHeight="1" x14ac:dyDescent="0.25"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</row>
    <row r="785" spans="7:41" ht="12.75" customHeight="1" x14ac:dyDescent="0.25"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</row>
    <row r="786" spans="7:41" ht="12.75" customHeight="1" x14ac:dyDescent="0.25"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</row>
    <row r="787" spans="7:41" ht="12.75" customHeight="1" x14ac:dyDescent="0.25"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</row>
    <row r="788" spans="7:41" ht="12.75" customHeight="1" x14ac:dyDescent="0.25"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</row>
    <row r="789" spans="7:41" ht="12.75" customHeight="1" x14ac:dyDescent="0.25"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</row>
    <row r="790" spans="7:41" ht="12.75" customHeight="1" x14ac:dyDescent="0.25"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</row>
    <row r="791" spans="7:41" ht="12.75" customHeight="1" x14ac:dyDescent="0.25"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</row>
    <row r="792" spans="7:41" ht="12.75" customHeight="1" x14ac:dyDescent="0.25"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</row>
    <row r="793" spans="7:41" ht="12.75" customHeight="1" x14ac:dyDescent="0.25"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</row>
    <row r="794" spans="7:41" ht="12.75" customHeight="1" x14ac:dyDescent="0.25"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</row>
    <row r="795" spans="7:41" ht="12.75" customHeight="1" x14ac:dyDescent="0.25"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</row>
    <row r="796" spans="7:41" ht="12.75" customHeight="1" x14ac:dyDescent="0.25"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</row>
    <row r="797" spans="7:41" ht="12.75" customHeight="1" x14ac:dyDescent="0.25"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</row>
    <row r="798" spans="7:41" ht="12.75" customHeight="1" x14ac:dyDescent="0.25"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</row>
    <row r="799" spans="7:41" ht="12.75" customHeight="1" x14ac:dyDescent="0.25"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</row>
    <row r="800" spans="7:41" ht="12.75" customHeight="1" x14ac:dyDescent="0.25"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</row>
    <row r="801" spans="7:41" ht="12.75" customHeight="1" x14ac:dyDescent="0.25"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</row>
    <row r="802" spans="7:41" ht="12.75" customHeight="1" x14ac:dyDescent="0.25"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</row>
    <row r="803" spans="7:41" ht="12.75" customHeight="1" x14ac:dyDescent="0.25"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</row>
    <row r="804" spans="7:41" ht="12.75" customHeight="1" x14ac:dyDescent="0.25"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</row>
    <row r="805" spans="7:41" ht="12.75" customHeight="1" x14ac:dyDescent="0.25"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</row>
    <row r="806" spans="7:41" ht="12.75" customHeight="1" x14ac:dyDescent="0.25"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</row>
    <row r="807" spans="7:41" ht="12.75" customHeight="1" x14ac:dyDescent="0.25"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</row>
    <row r="808" spans="7:41" ht="12.75" customHeight="1" x14ac:dyDescent="0.25"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</row>
    <row r="809" spans="7:41" ht="12.75" customHeight="1" x14ac:dyDescent="0.25"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</row>
    <row r="810" spans="7:41" ht="12.75" customHeight="1" x14ac:dyDescent="0.25"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</row>
    <row r="811" spans="7:41" ht="12.75" customHeight="1" x14ac:dyDescent="0.25"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</row>
    <row r="812" spans="7:41" ht="12.75" customHeight="1" x14ac:dyDescent="0.25"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</row>
    <row r="813" spans="7:41" ht="12.75" customHeight="1" x14ac:dyDescent="0.25"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</row>
    <row r="814" spans="7:41" ht="12.75" customHeight="1" x14ac:dyDescent="0.25"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</row>
    <row r="815" spans="7:41" ht="12.75" customHeight="1" x14ac:dyDescent="0.25"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</row>
    <row r="816" spans="7:41" ht="12.75" customHeight="1" x14ac:dyDescent="0.25"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</row>
    <row r="817" spans="7:41" ht="12.75" customHeight="1" x14ac:dyDescent="0.25"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</row>
    <row r="818" spans="7:41" ht="12.75" customHeight="1" x14ac:dyDescent="0.25"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</row>
    <row r="819" spans="7:41" ht="12.75" customHeight="1" x14ac:dyDescent="0.25"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</row>
    <row r="820" spans="7:41" ht="12.75" customHeight="1" x14ac:dyDescent="0.25"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</row>
    <row r="821" spans="7:41" ht="12.75" customHeight="1" x14ac:dyDescent="0.25"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</row>
    <row r="822" spans="7:41" ht="12.75" customHeight="1" x14ac:dyDescent="0.25"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</row>
    <row r="823" spans="7:41" ht="12.75" customHeight="1" x14ac:dyDescent="0.25"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</row>
    <row r="824" spans="7:41" ht="12.75" customHeight="1" x14ac:dyDescent="0.25"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</row>
    <row r="825" spans="7:41" ht="12.75" customHeight="1" x14ac:dyDescent="0.25"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</row>
    <row r="826" spans="7:41" ht="12.75" customHeight="1" x14ac:dyDescent="0.25"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</row>
    <row r="827" spans="7:41" ht="12.75" customHeight="1" x14ac:dyDescent="0.25"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</row>
    <row r="828" spans="7:41" ht="12.75" customHeight="1" x14ac:dyDescent="0.25"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</row>
    <row r="829" spans="7:41" ht="12.75" customHeight="1" x14ac:dyDescent="0.25"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</row>
    <row r="830" spans="7:41" ht="12.75" customHeight="1" x14ac:dyDescent="0.25"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</row>
    <row r="831" spans="7:41" ht="12.75" customHeight="1" x14ac:dyDescent="0.25"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</row>
    <row r="832" spans="7:41" ht="12.75" customHeight="1" x14ac:dyDescent="0.25"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</row>
    <row r="833" spans="7:41" ht="12.75" customHeight="1" x14ac:dyDescent="0.25"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</row>
    <row r="834" spans="7:41" ht="12.75" customHeight="1" x14ac:dyDescent="0.25"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</row>
    <row r="835" spans="7:41" ht="12.75" customHeight="1" x14ac:dyDescent="0.25"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</row>
    <row r="836" spans="7:41" ht="12.75" customHeight="1" x14ac:dyDescent="0.25"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</row>
    <row r="837" spans="7:41" ht="12.75" customHeight="1" x14ac:dyDescent="0.25"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</row>
    <row r="838" spans="7:41" ht="12.75" customHeight="1" x14ac:dyDescent="0.25"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</row>
    <row r="839" spans="7:41" ht="12.75" customHeight="1" x14ac:dyDescent="0.25"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</row>
    <row r="840" spans="7:41" ht="12.75" customHeight="1" x14ac:dyDescent="0.25"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</row>
    <row r="841" spans="7:41" ht="12.75" customHeight="1" x14ac:dyDescent="0.25"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</row>
    <row r="842" spans="7:41" ht="12.75" customHeight="1" x14ac:dyDescent="0.25"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</row>
    <row r="843" spans="7:41" ht="12.75" customHeight="1" x14ac:dyDescent="0.25"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</row>
    <row r="844" spans="7:41" ht="12.75" customHeight="1" x14ac:dyDescent="0.25"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</row>
    <row r="845" spans="7:41" ht="12.75" customHeight="1" x14ac:dyDescent="0.25"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</row>
    <row r="846" spans="7:41" ht="12.75" customHeight="1" x14ac:dyDescent="0.25"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</row>
    <row r="847" spans="7:41" ht="12.75" customHeight="1" x14ac:dyDescent="0.25"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</row>
    <row r="848" spans="7:41" ht="12.75" customHeight="1" x14ac:dyDescent="0.25"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</row>
    <row r="849" spans="7:41" ht="12.75" customHeight="1" x14ac:dyDescent="0.25"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</row>
    <row r="850" spans="7:41" ht="12.75" customHeight="1" x14ac:dyDescent="0.25"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</row>
    <row r="851" spans="7:41" ht="12.75" customHeight="1" x14ac:dyDescent="0.25"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</row>
    <row r="852" spans="7:41" ht="12.75" customHeight="1" x14ac:dyDescent="0.25"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</row>
    <row r="853" spans="7:41" ht="12.75" customHeight="1" x14ac:dyDescent="0.25"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</row>
    <row r="854" spans="7:41" ht="12.75" customHeight="1" x14ac:dyDescent="0.25"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</row>
    <row r="855" spans="7:41" ht="12.75" customHeight="1" x14ac:dyDescent="0.25"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</row>
    <row r="856" spans="7:41" ht="12.75" customHeight="1" x14ac:dyDescent="0.25"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</row>
    <row r="857" spans="7:41" ht="12.75" customHeight="1" x14ac:dyDescent="0.25"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</row>
    <row r="858" spans="7:41" ht="12.75" customHeight="1" x14ac:dyDescent="0.25"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</row>
    <row r="859" spans="7:41" ht="12.75" customHeight="1" x14ac:dyDescent="0.25"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</row>
    <row r="860" spans="7:41" ht="12.75" customHeight="1" x14ac:dyDescent="0.25"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</row>
    <row r="861" spans="7:41" ht="12.75" customHeight="1" x14ac:dyDescent="0.25"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</row>
    <row r="862" spans="7:41" ht="12.75" customHeight="1" x14ac:dyDescent="0.25"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</row>
    <row r="863" spans="7:41" ht="12.75" customHeight="1" x14ac:dyDescent="0.25"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</row>
    <row r="864" spans="7:41" ht="12.75" customHeight="1" x14ac:dyDescent="0.25"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</row>
    <row r="865" spans="7:41" ht="12.75" customHeight="1" x14ac:dyDescent="0.25"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</row>
    <row r="866" spans="7:41" ht="12.75" customHeight="1" x14ac:dyDescent="0.25"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</row>
    <row r="867" spans="7:41" ht="12.75" customHeight="1" x14ac:dyDescent="0.25"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</row>
    <row r="868" spans="7:41" ht="12.75" customHeight="1" x14ac:dyDescent="0.25"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</row>
    <row r="869" spans="7:41" ht="12.75" customHeight="1" x14ac:dyDescent="0.25"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</row>
    <row r="870" spans="7:41" ht="12.75" customHeight="1" x14ac:dyDescent="0.25"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</row>
    <row r="871" spans="7:41" ht="12.75" customHeight="1" x14ac:dyDescent="0.25"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</row>
    <row r="872" spans="7:41" ht="12.75" customHeight="1" x14ac:dyDescent="0.25"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</row>
    <row r="873" spans="7:41" ht="12.75" customHeight="1" x14ac:dyDescent="0.25"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</row>
    <row r="874" spans="7:41" ht="12.75" customHeight="1" x14ac:dyDescent="0.25"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</row>
    <row r="875" spans="7:41" ht="12.75" customHeight="1" x14ac:dyDescent="0.25"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</row>
    <row r="876" spans="7:41" ht="12.75" customHeight="1" x14ac:dyDescent="0.25"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</row>
    <row r="877" spans="7:41" ht="12.75" customHeight="1" x14ac:dyDescent="0.25"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</row>
    <row r="878" spans="7:41" ht="12.75" customHeight="1" x14ac:dyDescent="0.25"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</row>
    <row r="879" spans="7:41" ht="12.75" customHeight="1" x14ac:dyDescent="0.25"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</row>
    <row r="880" spans="7:41" ht="12.75" customHeight="1" x14ac:dyDescent="0.25"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</row>
    <row r="881" spans="7:41" ht="12.75" customHeight="1" x14ac:dyDescent="0.25"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</row>
    <row r="882" spans="7:41" ht="12.75" customHeight="1" x14ac:dyDescent="0.25"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</row>
    <row r="883" spans="7:41" ht="12.75" customHeight="1" x14ac:dyDescent="0.25"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</row>
    <row r="884" spans="7:41" ht="12.75" customHeight="1" x14ac:dyDescent="0.25"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</row>
    <row r="885" spans="7:41" ht="12.75" customHeight="1" x14ac:dyDescent="0.25"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</row>
    <row r="886" spans="7:41" ht="12.75" customHeight="1" x14ac:dyDescent="0.25"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</row>
    <row r="887" spans="7:41" ht="12.75" customHeight="1" x14ac:dyDescent="0.25"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</row>
    <row r="888" spans="7:41" ht="12.75" customHeight="1" x14ac:dyDescent="0.25"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</row>
    <row r="889" spans="7:41" ht="12.75" customHeight="1" x14ac:dyDescent="0.25"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</row>
    <row r="890" spans="7:41" ht="12.75" customHeight="1" x14ac:dyDescent="0.25"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</row>
    <row r="891" spans="7:41" ht="12.75" customHeight="1" x14ac:dyDescent="0.25"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</row>
    <row r="892" spans="7:41" ht="12.75" customHeight="1" x14ac:dyDescent="0.25"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</row>
    <row r="893" spans="7:41" ht="12.75" customHeight="1" x14ac:dyDescent="0.25"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</row>
    <row r="894" spans="7:41" ht="12.75" customHeight="1" x14ac:dyDescent="0.25"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</row>
    <row r="895" spans="7:41" ht="12.75" customHeight="1" x14ac:dyDescent="0.25"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</row>
    <row r="896" spans="7:41" ht="12.75" customHeight="1" x14ac:dyDescent="0.25"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</row>
    <row r="897" spans="7:41" ht="12.75" customHeight="1" x14ac:dyDescent="0.25"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</row>
    <row r="898" spans="7:41" ht="12.75" customHeight="1" x14ac:dyDescent="0.25"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</row>
    <row r="899" spans="7:41" ht="12.75" customHeight="1" x14ac:dyDescent="0.25"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</row>
    <row r="900" spans="7:41" ht="12.75" customHeight="1" x14ac:dyDescent="0.25"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</row>
    <row r="901" spans="7:41" ht="12.75" customHeight="1" x14ac:dyDescent="0.25"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</row>
    <row r="902" spans="7:41" ht="12.75" customHeight="1" x14ac:dyDescent="0.25"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</row>
    <row r="903" spans="7:41" ht="12.75" customHeight="1" x14ac:dyDescent="0.25"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</row>
    <row r="904" spans="7:41" ht="12.75" customHeight="1" x14ac:dyDescent="0.25"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</row>
    <row r="905" spans="7:41" ht="12.75" customHeight="1" x14ac:dyDescent="0.25"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</row>
    <row r="906" spans="7:41" ht="12.75" customHeight="1" x14ac:dyDescent="0.25"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</row>
    <row r="907" spans="7:41" ht="12.75" customHeight="1" x14ac:dyDescent="0.25"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</row>
    <row r="908" spans="7:41" ht="12.75" customHeight="1" x14ac:dyDescent="0.25"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</row>
    <row r="909" spans="7:41" ht="12.75" customHeight="1" x14ac:dyDescent="0.25"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</row>
    <row r="910" spans="7:41" ht="12.75" customHeight="1" x14ac:dyDescent="0.25"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</row>
    <row r="911" spans="7:41" ht="12.75" customHeight="1" x14ac:dyDescent="0.25"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</row>
    <row r="912" spans="7:41" ht="12.75" customHeight="1" x14ac:dyDescent="0.25"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</row>
    <row r="913" spans="7:41" ht="12.75" customHeight="1" x14ac:dyDescent="0.25"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</row>
    <row r="914" spans="7:41" ht="12.75" customHeight="1" x14ac:dyDescent="0.25"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</row>
    <row r="915" spans="7:41" ht="12.75" customHeight="1" x14ac:dyDescent="0.25"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</row>
    <row r="916" spans="7:41" ht="12.75" customHeight="1" x14ac:dyDescent="0.25"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</row>
    <row r="917" spans="7:41" ht="12.75" customHeight="1" x14ac:dyDescent="0.25"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</row>
    <row r="918" spans="7:41" ht="12.75" customHeight="1" x14ac:dyDescent="0.25"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</row>
    <row r="919" spans="7:41" ht="12.75" customHeight="1" x14ac:dyDescent="0.25"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</row>
    <row r="920" spans="7:41" ht="12.75" customHeight="1" x14ac:dyDescent="0.25"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</row>
    <row r="921" spans="7:41" ht="12.75" customHeight="1" x14ac:dyDescent="0.25"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</row>
    <row r="922" spans="7:41" ht="12.75" customHeight="1" x14ac:dyDescent="0.25"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</row>
    <row r="923" spans="7:41" ht="12.75" customHeight="1" x14ac:dyDescent="0.25"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</row>
    <row r="924" spans="7:41" ht="12.75" customHeight="1" x14ac:dyDescent="0.25"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</row>
    <row r="925" spans="7:41" ht="12.75" customHeight="1" x14ac:dyDescent="0.25"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</row>
    <row r="926" spans="7:41" ht="12.75" customHeight="1" x14ac:dyDescent="0.25"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</row>
    <row r="927" spans="7:41" ht="12.75" customHeight="1" x14ac:dyDescent="0.25"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</row>
    <row r="928" spans="7:41" ht="12.75" customHeight="1" x14ac:dyDescent="0.25"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</row>
    <row r="929" spans="7:41" ht="12.75" customHeight="1" x14ac:dyDescent="0.25"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</row>
    <row r="930" spans="7:41" ht="12.75" customHeight="1" x14ac:dyDescent="0.25"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</row>
    <row r="931" spans="7:41" ht="12.75" customHeight="1" x14ac:dyDescent="0.25"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</row>
    <row r="932" spans="7:41" ht="12.75" customHeight="1" x14ac:dyDescent="0.25"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</row>
    <row r="933" spans="7:41" ht="12.75" customHeight="1" x14ac:dyDescent="0.25"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</row>
    <row r="934" spans="7:41" ht="12.75" customHeight="1" x14ac:dyDescent="0.25"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</row>
    <row r="935" spans="7:41" ht="12.75" customHeight="1" x14ac:dyDescent="0.25"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</row>
    <row r="936" spans="7:41" ht="12.75" customHeight="1" x14ac:dyDescent="0.25"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</row>
    <row r="937" spans="7:41" ht="12.75" customHeight="1" x14ac:dyDescent="0.25"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</row>
    <row r="938" spans="7:41" ht="12.75" customHeight="1" x14ac:dyDescent="0.25"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</row>
    <row r="939" spans="7:41" ht="12.75" customHeight="1" x14ac:dyDescent="0.25"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</row>
    <row r="940" spans="7:41" ht="12.75" customHeight="1" x14ac:dyDescent="0.25"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</row>
    <row r="941" spans="7:41" ht="12.75" customHeight="1" x14ac:dyDescent="0.25"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</row>
    <row r="942" spans="7:41" ht="12.75" customHeight="1" x14ac:dyDescent="0.25"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</row>
    <row r="943" spans="7:41" ht="12.75" customHeight="1" x14ac:dyDescent="0.25"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</row>
    <row r="944" spans="7:41" ht="12.75" customHeight="1" x14ac:dyDescent="0.25"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</row>
    <row r="945" spans="7:41" ht="12.75" customHeight="1" x14ac:dyDescent="0.25"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</row>
    <row r="946" spans="7:41" ht="12.75" customHeight="1" x14ac:dyDescent="0.25"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</row>
    <row r="947" spans="7:41" ht="12.75" customHeight="1" x14ac:dyDescent="0.25"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</row>
    <row r="948" spans="7:41" ht="12.75" customHeight="1" x14ac:dyDescent="0.25"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</row>
    <row r="949" spans="7:41" ht="12.75" customHeight="1" x14ac:dyDescent="0.25"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</row>
    <row r="950" spans="7:41" ht="12.75" customHeight="1" x14ac:dyDescent="0.25"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</row>
    <row r="951" spans="7:41" ht="12.75" customHeight="1" x14ac:dyDescent="0.25"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</row>
    <row r="952" spans="7:41" ht="12.75" customHeight="1" x14ac:dyDescent="0.25"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</row>
    <row r="953" spans="7:41" ht="12.75" customHeight="1" x14ac:dyDescent="0.25"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</row>
    <row r="954" spans="7:41" ht="12.75" customHeight="1" x14ac:dyDescent="0.25"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</row>
    <row r="955" spans="7:41" ht="12.75" customHeight="1" x14ac:dyDescent="0.25"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</row>
    <row r="956" spans="7:41" ht="12.75" customHeight="1" x14ac:dyDescent="0.25"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</row>
    <row r="957" spans="7:41" ht="12.75" customHeight="1" x14ac:dyDescent="0.25"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</row>
    <row r="958" spans="7:41" ht="12.75" customHeight="1" x14ac:dyDescent="0.25"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</row>
    <row r="959" spans="7:41" ht="12.75" customHeight="1" x14ac:dyDescent="0.25"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</row>
    <row r="960" spans="7:41" ht="12.75" customHeight="1" x14ac:dyDescent="0.25"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</row>
    <row r="961" spans="7:41" ht="12.75" customHeight="1" x14ac:dyDescent="0.25"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</row>
    <row r="962" spans="7:41" ht="12.75" customHeight="1" x14ac:dyDescent="0.25"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</row>
    <row r="963" spans="7:41" ht="12.75" customHeight="1" x14ac:dyDescent="0.25"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</row>
    <row r="964" spans="7:41" ht="12.75" customHeight="1" x14ac:dyDescent="0.25"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</row>
    <row r="965" spans="7:41" ht="12.75" customHeight="1" x14ac:dyDescent="0.25"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</row>
    <row r="966" spans="7:41" ht="12.75" customHeight="1" x14ac:dyDescent="0.25"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</row>
    <row r="967" spans="7:41" ht="12.75" customHeight="1" x14ac:dyDescent="0.25"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</row>
    <row r="968" spans="7:41" ht="12.75" customHeight="1" x14ac:dyDescent="0.25"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</row>
    <row r="969" spans="7:41" ht="12.75" customHeight="1" x14ac:dyDescent="0.25"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</row>
    <row r="970" spans="7:41" ht="12.75" customHeight="1" x14ac:dyDescent="0.25"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</row>
    <row r="971" spans="7:41" ht="12.75" customHeight="1" x14ac:dyDescent="0.25"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</row>
    <row r="972" spans="7:41" ht="12.75" customHeight="1" x14ac:dyDescent="0.25"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</row>
    <row r="973" spans="7:41" ht="12.75" customHeight="1" x14ac:dyDescent="0.25"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</row>
    <row r="974" spans="7:41" ht="12.75" customHeight="1" x14ac:dyDescent="0.25"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</row>
    <row r="975" spans="7:41" ht="12.75" customHeight="1" x14ac:dyDescent="0.25"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</row>
    <row r="976" spans="7:41" ht="12.75" customHeight="1" x14ac:dyDescent="0.25"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</row>
    <row r="977" spans="7:41" ht="12.75" customHeight="1" x14ac:dyDescent="0.25"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</row>
    <row r="978" spans="7:41" ht="12.75" customHeight="1" x14ac:dyDescent="0.25"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</row>
    <row r="979" spans="7:41" ht="12.75" customHeight="1" x14ac:dyDescent="0.25"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</row>
    <row r="980" spans="7:41" ht="12.75" customHeight="1" x14ac:dyDescent="0.25"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</row>
    <row r="981" spans="7:41" ht="12.75" customHeight="1" x14ac:dyDescent="0.25"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</row>
    <row r="982" spans="7:41" ht="12.75" customHeight="1" x14ac:dyDescent="0.25"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</row>
    <row r="983" spans="7:41" ht="12.75" customHeight="1" x14ac:dyDescent="0.25"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</row>
    <row r="984" spans="7:41" ht="12.75" customHeight="1" x14ac:dyDescent="0.25"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</row>
    <row r="985" spans="7:41" ht="12.75" customHeight="1" x14ac:dyDescent="0.25"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</row>
    <row r="986" spans="7:41" ht="12.75" customHeight="1" x14ac:dyDescent="0.25"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</row>
    <row r="987" spans="7:41" ht="12.75" customHeight="1" x14ac:dyDescent="0.25"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</row>
    <row r="988" spans="7:41" ht="12.75" customHeight="1" x14ac:dyDescent="0.25"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</row>
    <row r="989" spans="7:41" ht="12.75" customHeight="1" x14ac:dyDescent="0.25"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</row>
    <row r="990" spans="7:41" ht="12.75" customHeight="1" x14ac:dyDescent="0.25"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</row>
    <row r="991" spans="7:41" ht="12.75" customHeight="1" x14ac:dyDescent="0.25"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</row>
    <row r="992" spans="7:41" ht="12.75" customHeight="1" x14ac:dyDescent="0.25"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</row>
    <row r="993" spans="7:41" ht="12.75" customHeight="1" x14ac:dyDescent="0.25"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</row>
    <row r="994" spans="7:41" ht="12.75" customHeight="1" x14ac:dyDescent="0.25"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</row>
    <row r="995" spans="7:41" ht="12.75" customHeight="1" x14ac:dyDescent="0.25"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</row>
    <row r="996" spans="7:41" ht="12.75" customHeight="1" x14ac:dyDescent="0.25"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</row>
    <row r="997" spans="7:41" ht="12.75" customHeight="1" x14ac:dyDescent="0.25"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</row>
    <row r="998" spans="7:41" ht="12.75" customHeight="1" x14ac:dyDescent="0.25"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</row>
    <row r="999" spans="7:41" ht="12.75" customHeight="1" x14ac:dyDescent="0.25"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</row>
    <row r="1000" spans="7:41" ht="12.75" customHeight="1" x14ac:dyDescent="0.25"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000"/>
  <sheetViews>
    <sheetView workbookViewId="0"/>
  </sheetViews>
  <sheetFormatPr defaultColWidth="12.6640625" defaultRowHeight="15" customHeight="1" x14ac:dyDescent="0.25"/>
  <cols>
    <col min="1" max="44" width="11.44140625" customWidth="1"/>
  </cols>
  <sheetData>
    <row r="1" spans="1:44" ht="12.75" customHeight="1" x14ac:dyDescent="0.25">
      <c r="A1" s="89" t="s">
        <v>20</v>
      </c>
      <c r="B1" s="89" t="s">
        <v>73</v>
      </c>
      <c r="C1" s="89" t="s">
        <v>637</v>
      </c>
      <c r="D1" s="89" t="s">
        <v>647</v>
      </c>
      <c r="E1" s="89" t="s">
        <v>649</v>
      </c>
      <c r="F1" s="89" t="s">
        <v>651</v>
      </c>
      <c r="G1" s="89" t="s">
        <v>653</v>
      </c>
      <c r="H1" s="89" t="s">
        <v>655</v>
      </c>
      <c r="I1" s="89" t="s">
        <v>657</v>
      </c>
      <c r="J1" s="89" t="s">
        <v>659</v>
      </c>
      <c r="K1" s="89" t="s">
        <v>661</v>
      </c>
      <c r="L1" s="89" t="s">
        <v>663</v>
      </c>
      <c r="M1" s="89" t="s">
        <v>665</v>
      </c>
      <c r="N1" s="89" t="s">
        <v>667</v>
      </c>
      <c r="O1" s="89" t="s">
        <v>669</v>
      </c>
      <c r="P1" s="89" t="s">
        <v>671</v>
      </c>
      <c r="Q1" s="89" t="s">
        <v>673</v>
      </c>
      <c r="R1" s="89" t="s">
        <v>675</v>
      </c>
      <c r="S1" s="89" t="s">
        <v>677</v>
      </c>
      <c r="T1" s="89" t="s">
        <v>679</v>
      </c>
      <c r="U1" s="89" t="s">
        <v>681</v>
      </c>
      <c r="V1" s="89" t="s">
        <v>683</v>
      </c>
      <c r="W1" s="89" t="s">
        <v>685</v>
      </c>
      <c r="X1" s="89" t="s">
        <v>687</v>
      </c>
      <c r="Y1" s="89" t="s">
        <v>689</v>
      </c>
      <c r="Z1" s="89" t="s">
        <v>691</v>
      </c>
      <c r="AA1" s="89" t="s">
        <v>693</v>
      </c>
      <c r="AB1" s="89" t="s">
        <v>695</v>
      </c>
      <c r="AC1" s="89" t="s">
        <v>697</v>
      </c>
      <c r="AD1" s="89" t="s">
        <v>699</v>
      </c>
      <c r="AE1" s="89" t="s">
        <v>701</v>
      </c>
      <c r="AF1" s="89" t="s">
        <v>703</v>
      </c>
      <c r="AG1" s="89" t="s">
        <v>705</v>
      </c>
      <c r="AH1" s="89" t="s">
        <v>707</v>
      </c>
      <c r="AI1" s="89" t="s">
        <v>709</v>
      </c>
      <c r="AJ1" s="89" t="s">
        <v>711</v>
      </c>
      <c r="AK1" s="89" t="s">
        <v>713</v>
      </c>
      <c r="AL1" s="89" t="s">
        <v>715</v>
      </c>
      <c r="AM1" s="89" t="s">
        <v>717</v>
      </c>
      <c r="AN1" s="89" t="s">
        <v>719</v>
      </c>
      <c r="AO1" s="89" t="s">
        <v>721</v>
      </c>
      <c r="AP1" s="89" t="s">
        <v>723</v>
      </c>
      <c r="AQ1" s="89" t="s">
        <v>725</v>
      </c>
      <c r="AR1" s="89" t="s">
        <v>727</v>
      </c>
    </row>
    <row r="2" spans="1:44" ht="12.75" customHeight="1" x14ac:dyDescent="0.25">
      <c r="A2" s="89">
        <v>2019</v>
      </c>
      <c r="B2" s="89">
        <v>1117583</v>
      </c>
      <c r="C2" s="89">
        <v>1</v>
      </c>
      <c r="D2" s="89">
        <v>1</v>
      </c>
      <c r="E2" s="89">
        <v>1</v>
      </c>
      <c r="F2" s="89">
        <v>1</v>
      </c>
      <c r="G2" s="89">
        <v>1</v>
      </c>
      <c r="H2" s="89">
        <v>1</v>
      </c>
      <c r="I2" s="89">
        <v>1</v>
      </c>
      <c r="J2" s="89">
        <v>1</v>
      </c>
      <c r="K2" s="89">
        <v>1</v>
      </c>
      <c r="L2" s="89">
        <v>1</v>
      </c>
      <c r="M2" s="89">
        <v>1</v>
      </c>
      <c r="N2" s="89">
        <v>1</v>
      </c>
      <c r="O2" s="89">
        <v>1</v>
      </c>
      <c r="P2" s="89">
        <v>1</v>
      </c>
      <c r="Q2" s="89">
        <v>1</v>
      </c>
      <c r="R2" s="89">
        <v>1</v>
      </c>
      <c r="S2" s="89">
        <v>1</v>
      </c>
      <c r="T2" s="89">
        <v>1</v>
      </c>
      <c r="U2" s="89">
        <v>1</v>
      </c>
      <c r="V2" s="89">
        <v>1</v>
      </c>
      <c r="W2" s="89">
        <v>1</v>
      </c>
      <c r="X2" s="89">
        <v>1</v>
      </c>
      <c r="Y2" s="89">
        <v>1</v>
      </c>
      <c r="Z2" s="89">
        <v>7</v>
      </c>
      <c r="AA2" s="89">
        <v>7</v>
      </c>
      <c r="AB2" s="89">
        <v>1</v>
      </c>
      <c r="AC2" s="89">
        <v>1</v>
      </c>
      <c r="AD2" s="89">
        <v>6</v>
      </c>
      <c r="AE2" s="89">
        <v>1</v>
      </c>
      <c r="AF2" s="89">
        <v>3</v>
      </c>
      <c r="AG2" s="89">
        <v>2</v>
      </c>
      <c r="AH2" s="89">
        <v>2</v>
      </c>
      <c r="AI2" s="89">
        <v>2</v>
      </c>
      <c r="AJ2" s="89">
        <v>2</v>
      </c>
      <c r="AK2" s="89">
        <v>2</v>
      </c>
      <c r="AL2" s="89">
        <v>3</v>
      </c>
      <c r="AM2" s="89">
        <v>1</v>
      </c>
      <c r="AN2" s="89">
        <v>1</v>
      </c>
      <c r="AO2" s="89">
        <v>1</v>
      </c>
      <c r="AP2" s="89">
        <v>1</v>
      </c>
      <c r="AQ2" s="89">
        <v>1</v>
      </c>
      <c r="AR2" s="89">
        <v>1</v>
      </c>
    </row>
    <row r="3" spans="1:44" ht="12.75" customHeight="1" x14ac:dyDescent="0.25">
      <c r="A3" s="89">
        <v>2019</v>
      </c>
      <c r="B3" s="89">
        <v>1103831</v>
      </c>
      <c r="C3" s="89">
        <v>1</v>
      </c>
      <c r="D3" s="89">
        <v>1</v>
      </c>
      <c r="E3" s="89">
        <v>3</v>
      </c>
      <c r="F3" s="89">
        <v>3</v>
      </c>
      <c r="G3" s="89">
        <v>4</v>
      </c>
      <c r="H3" s="89">
        <v>6</v>
      </c>
      <c r="I3" s="89">
        <v>6</v>
      </c>
      <c r="J3" s="89">
        <v>4</v>
      </c>
      <c r="K3" s="89">
        <v>6</v>
      </c>
      <c r="L3" s="89">
        <v>5</v>
      </c>
      <c r="M3" s="89">
        <v>8</v>
      </c>
      <c r="N3" s="89">
        <v>8</v>
      </c>
      <c r="O3" s="89">
        <v>1</v>
      </c>
      <c r="P3" s="89">
        <v>2</v>
      </c>
      <c r="Q3" s="89">
        <v>5</v>
      </c>
      <c r="R3" s="89">
        <v>6</v>
      </c>
      <c r="S3" s="89">
        <v>4</v>
      </c>
      <c r="T3" s="89">
        <v>4</v>
      </c>
      <c r="U3" s="89">
        <v>5</v>
      </c>
      <c r="V3" s="89">
        <v>5</v>
      </c>
      <c r="W3" s="89">
        <v>5</v>
      </c>
      <c r="X3" s="89">
        <v>4</v>
      </c>
      <c r="Y3" s="89">
        <v>3</v>
      </c>
      <c r="Z3" s="89">
        <v>5</v>
      </c>
      <c r="AA3" s="89">
        <v>6</v>
      </c>
      <c r="AB3" s="89">
        <v>1</v>
      </c>
      <c r="AC3" s="89">
        <v>1</v>
      </c>
      <c r="AD3" s="89">
        <v>6</v>
      </c>
      <c r="AE3" s="89">
        <v>3</v>
      </c>
      <c r="AF3" s="89">
        <v>1</v>
      </c>
      <c r="AG3" s="89">
        <v>4</v>
      </c>
      <c r="AH3" s="89">
        <v>6</v>
      </c>
      <c r="AI3" s="89">
        <v>8</v>
      </c>
      <c r="AJ3" s="89">
        <v>1</v>
      </c>
      <c r="AK3" s="89">
        <v>1</v>
      </c>
      <c r="AL3" s="89">
        <v>1</v>
      </c>
      <c r="AM3" s="89">
        <v>3</v>
      </c>
      <c r="AN3" s="89">
        <v>2</v>
      </c>
      <c r="AO3" s="89">
        <v>2</v>
      </c>
      <c r="AP3" s="89">
        <v>3</v>
      </c>
      <c r="AQ3" s="89">
        <v>3</v>
      </c>
      <c r="AR3" s="89">
        <v>1</v>
      </c>
    </row>
    <row r="4" spans="1:44" ht="12.75" customHeight="1" x14ac:dyDescent="0.25">
      <c r="A4" s="89">
        <v>2019</v>
      </c>
      <c r="B4" s="89">
        <v>123569</v>
      </c>
      <c r="C4" s="89">
        <v>1</v>
      </c>
      <c r="D4" s="89">
        <v>1</v>
      </c>
      <c r="E4" s="89">
        <v>6</v>
      </c>
      <c r="F4" s="89">
        <v>3</v>
      </c>
      <c r="G4" s="89">
        <v>3</v>
      </c>
      <c r="H4" s="89">
        <v>6</v>
      </c>
      <c r="I4" s="89">
        <v>6</v>
      </c>
      <c r="J4" s="89">
        <v>6</v>
      </c>
      <c r="K4" s="89">
        <v>1</v>
      </c>
      <c r="L4" s="89">
        <v>3</v>
      </c>
      <c r="M4" s="89">
        <v>4</v>
      </c>
      <c r="N4" s="89">
        <v>5</v>
      </c>
      <c r="O4" s="89">
        <v>6</v>
      </c>
      <c r="P4" s="89">
        <v>2</v>
      </c>
      <c r="Q4" s="89">
        <v>5</v>
      </c>
      <c r="R4" s="89">
        <v>3</v>
      </c>
      <c r="S4" s="89">
        <v>5</v>
      </c>
      <c r="T4" s="89">
        <v>5</v>
      </c>
      <c r="U4" s="89">
        <v>6</v>
      </c>
      <c r="V4" s="89">
        <v>4</v>
      </c>
      <c r="W4" s="89">
        <v>3</v>
      </c>
      <c r="X4" s="89">
        <v>1</v>
      </c>
      <c r="Y4" s="89">
        <v>3</v>
      </c>
      <c r="Z4" s="89">
        <v>1</v>
      </c>
      <c r="AA4" s="89">
        <v>1</v>
      </c>
      <c r="AB4" s="89">
        <v>1</v>
      </c>
      <c r="AC4" s="89">
        <v>1</v>
      </c>
      <c r="AD4" s="89">
        <v>6</v>
      </c>
      <c r="AE4" s="89">
        <v>4</v>
      </c>
      <c r="AF4" s="89">
        <v>6</v>
      </c>
      <c r="AG4" s="89">
        <v>6</v>
      </c>
      <c r="AH4" s="89">
        <v>6</v>
      </c>
      <c r="AI4" s="89">
        <v>6</v>
      </c>
      <c r="AJ4" s="89">
        <v>4</v>
      </c>
      <c r="AK4" s="89">
        <v>6</v>
      </c>
      <c r="AL4" s="89">
        <v>6</v>
      </c>
      <c r="AM4" s="89">
        <v>6</v>
      </c>
      <c r="AN4" s="89">
        <v>6</v>
      </c>
      <c r="AO4" s="89">
        <v>6</v>
      </c>
      <c r="AP4" s="89">
        <v>3</v>
      </c>
      <c r="AQ4" s="89">
        <v>2</v>
      </c>
      <c r="AR4" s="89">
        <v>1</v>
      </c>
    </row>
    <row r="5" spans="1:44" ht="12.75" customHeight="1" x14ac:dyDescent="0.25">
      <c r="A5" s="89">
        <v>2019</v>
      </c>
      <c r="B5" s="89">
        <v>123569</v>
      </c>
      <c r="C5" s="89">
        <v>2</v>
      </c>
      <c r="D5" s="89">
        <v>2</v>
      </c>
      <c r="E5" s="89">
        <v>3</v>
      </c>
      <c r="F5" s="89">
        <v>1</v>
      </c>
      <c r="G5" s="89">
        <v>2</v>
      </c>
      <c r="H5" s="89">
        <v>1</v>
      </c>
      <c r="I5" s="89">
        <v>1</v>
      </c>
      <c r="J5" s="89">
        <v>2</v>
      </c>
      <c r="K5" s="89">
        <v>2</v>
      </c>
      <c r="L5" s="89">
        <v>5</v>
      </c>
      <c r="M5" s="89">
        <v>3</v>
      </c>
      <c r="N5" s="89">
        <v>1</v>
      </c>
      <c r="O5" s="89">
        <v>2</v>
      </c>
      <c r="P5" s="89">
        <v>1</v>
      </c>
      <c r="Q5" s="89">
        <v>5</v>
      </c>
      <c r="R5" s="89">
        <v>6</v>
      </c>
      <c r="S5" s="89">
        <v>6</v>
      </c>
      <c r="T5" s="89">
        <v>4</v>
      </c>
      <c r="U5" s="89">
        <v>5</v>
      </c>
      <c r="V5" s="89">
        <v>5</v>
      </c>
      <c r="W5" s="89">
        <v>1</v>
      </c>
      <c r="X5" s="89">
        <v>1</v>
      </c>
      <c r="Y5" s="89">
        <v>2</v>
      </c>
      <c r="Z5" s="89">
        <v>6</v>
      </c>
      <c r="AA5" s="89">
        <v>1</v>
      </c>
      <c r="AB5" s="89">
        <v>2</v>
      </c>
      <c r="AC5" s="89">
        <v>2</v>
      </c>
      <c r="AD5" s="89">
        <v>2</v>
      </c>
      <c r="AE5" s="89">
        <v>2</v>
      </c>
      <c r="AF5" s="89">
        <v>5</v>
      </c>
      <c r="AG5" s="89">
        <v>5</v>
      </c>
      <c r="AH5" s="89">
        <v>3</v>
      </c>
      <c r="AI5" s="89">
        <v>5</v>
      </c>
      <c r="AJ5" s="89">
        <v>3</v>
      </c>
      <c r="AK5" s="89">
        <v>4</v>
      </c>
      <c r="AL5" s="89">
        <v>3</v>
      </c>
      <c r="AM5" s="89">
        <v>3</v>
      </c>
      <c r="AN5" s="89">
        <v>5</v>
      </c>
      <c r="AO5" s="89">
        <v>1</v>
      </c>
      <c r="AP5" s="89">
        <v>2</v>
      </c>
      <c r="AQ5" s="89">
        <v>5</v>
      </c>
      <c r="AR5" s="89">
        <v>4</v>
      </c>
    </row>
    <row r="6" spans="1:44" ht="12.75" customHeight="1" x14ac:dyDescent="0.25">
      <c r="A6" s="89">
        <v>2019</v>
      </c>
      <c r="B6" s="89">
        <v>123569</v>
      </c>
      <c r="C6" s="89">
        <v>2</v>
      </c>
      <c r="D6" s="89">
        <v>3</v>
      </c>
      <c r="E6" s="89">
        <v>3</v>
      </c>
      <c r="F6" s="89">
        <v>3</v>
      </c>
      <c r="G6" s="89">
        <v>4</v>
      </c>
      <c r="H6" s="89">
        <v>2</v>
      </c>
      <c r="I6" s="89">
        <v>6</v>
      </c>
      <c r="J6" s="89">
        <v>6</v>
      </c>
      <c r="K6" s="89">
        <v>5</v>
      </c>
      <c r="L6" s="89">
        <v>6</v>
      </c>
      <c r="M6" s="89">
        <v>1</v>
      </c>
      <c r="N6" s="89">
        <v>2</v>
      </c>
      <c r="O6" s="89">
        <v>5</v>
      </c>
      <c r="P6" s="89">
        <v>1</v>
      </c>
      <c r="Q6" s="89">
        <v>2</v>
      </c>
      <c r="R6" s="89">
        <v>4</v>
      </c>
      <c r="S6" s="89">
        <v>6</v>
      </c>
      <c r="T6" s="89">
        <v>6</v>
      </c>
      <c r="U6" s="89">
        <v>6</v>
      </c>
      <c r="V6" s="89">
        <v>6</v>
      </c>
      <c r="W6" s="89">
        <v>3</v>
      </c>
      <c r="X6" s="89">
        <v>2</v>
      </c>
      <c r="Y6" s="89">
        <v>3</v>
      </c>
      <c r="Z6" s="89">
        <v>6</v>
      </c>
      <c r="AA6" s="89">
        <v>6</v>
      </c>
      <c r="AB6" s="89">
        <v>6</v>
      </c>
      <c r="AC6" s="89">
        <v>6</v>
      </c>
      <c r="AD6" s="89">
        <v>6</v>
      </c>
      <c r="AE6" s="89">
        <v>2</v>
      </c>
      <c r="AF6" s="89">
        <v>1</v>
      </c>
      <c r="AG6" s="89">
        <v>3</v>
      </c>
      <c r="AH6" s="89">
        <v>4</v>
      </c>
      <c r="AI6" s="89">
        <v>4</v>
      </c>
      <c r="AJ6" s="89">
        <v>4</v>
      </c>
      <c r="AK6" s="89">
        <v>3</v>
      </c>
      <c r="AL6" s="89">
        <v>5</v>
      </c>
      <c r="AM6" s="89">
        <v>5</v>
      </c>
      <c r="AN6" s="89">
        <v>4</v>
      </c>
      <c r="AO6" s="89">
        <v>4</v>
      </c>
      <c r="AP6" s="89">
        <v>5</v>
      </c>
      <c r="AQ6" s="89">
        <v>5</v>
      </c>
      <c r="AR6" s="89">
        <v>1</v>
      </c>
    </row>
    <row r="7" spans="1:44" ht="12.75" customHeight="1" x14ac:dyDescent="0.25">
      <c r="A7" s="89">
        <v>2019</v>
      </c>
      <c r="B7" s="89">
        <v>123569</v>
      </c>
      <c r="C7" s="89">
        <v>3</v>
      </c>
      <c r="D7" s="89">
        <v>4</v>
      </c>
      <c r="E7" s="89">
        <v>4</v>
      </c>
      <c r="F7" s="89">
        <v>4</v>
      </c>
      <c r="G7" s="89">
        <v>5</v>
      </c>
      <c r="H7" s="89">
        <v>5</v>
      </c>
      <c r="I7" s="89">
        <v>5</v>
      </c>
      <c r="J7" s="89">
        <v>5</v>
      </c>
      <c r="K7" s="89">
        <v>5</v>
      </c>
      <c r="L7" s="89">
        <v>5</v>
      </c>
      <c r="M7" s="89">
        <v>5</v>
      </c>
      <c r="N7" s="89">
        <v>5</v>
      </c>
      <c r="O7" s="89">
        <v>4</v>
      </c>
      <c r="P7" s="89">
        <v>5</v>
      </c>
      <c r="Q7" s="89">
        <v>6</v>
      </c>
      <c r="R7" s="89">
        <v>6</v>
      </c>
      <c r="S7" s="89">
        <v>5</v>
      </c>
      <c r="T7" s="89">
        <v>6</v>
      </c>
      <c r="U7" s="89">
        <v>5</v>
      </c>
      <c r="V7" s="89">
        <v>5</v>
      </c>
      <c r="W7" s="89">
        <v>5</v>
      </c>
      <c r="X7" s="89">
        <v>6</v>
      </c>
      <c r="Y7" s="89">
        <v>5</v>
      </c>
      <c r="Z7" s="89">
        <v>8</v>
      </c>
      <c r="AA7" s="89">
        <v>5</v>
      </c>
      <c r="AB7" s="89">
        <v>6</v>
      </c>
      <c r="AC7" s="89">
        <v>6</v>
      </c>
      <c r="AD7" s="89">
        <v>5</v>
      </c>
      <c r="AE7" s="89">
        <v>6</v>
      </c>
      <c r="AF7" s="89">
        <v>4</v>
      </c>
      <c r="AG7" s="89">
        <v>5</v>
      </c>
      <c r="AH7" s="89">
        <v>6</v>
      </c>
      <c r="AI7" s="89">
        <v>5</v>
      </c>
      <c r="AJ7" s="89">
        <v>3</v>
      </c>
      <c r="AK7" s="89">
        <v>5</v>
      </c>
      <c r="AL7" s="89">
        <v>4</v>
      </c>
      <c r="AM7" s="89">
        <v>5</v>
      </c>
      <c r="AN7" s="89">
        <v>5</v>
      </c>
      <c r="AO7" s="89">
        <v>5</v>
      </c>
      <c r="AP7" s="89">
        <v>5</v>
      </c>
      <c r="AQ7" s="89">
        <v>6</v>
      </c>
      <c r="AR7" s="89">
        <v>6</v>
      </c>
    </row>
    <row r="8" spans="1:44" ht="12.75" customHeight="1" x14ac:dyDescent="0.25">
      <c r="A8" s="89">
        <v>2019</v>
      </c>
      <c r="B8" s="89">
        <v>102499</v>
      </c>
      <c r="C8" s="89">
        <v>3</v>
      </c>
      <c r="D8" s="89">
        <v>3</v>
      </c>
      <c r="E8" s="89">
        <v>5</v>
      </c>
      <c r="F8" s="89">
        <v>5</v>
      </c>
      <c r="G8" s="89">
        <v>6</v>
      </c>
      <c r="H8" s="89">
        <v>6</v>
      </c>
      <c r="I8" s="89">
        <v>5</v>
      </c>
      <c r="J8" s="89">
        <v>5</v>
      </c>
      <c r="K8" s="89">
        <v>4</v>
      </c>
      <c r="L8" s="89">
        <v>6</v>
      </c>
      <c r="M8" s="89">
        <v>2</v>
      </c>
      <c r="N8" s="89">
        <v>3</v>
      </c>
      <c r="O8" s="89">
        <v>4</v>
      </c>
      <c r="P8" s="89">
        <v>3</v>
      </c>
      <c r="Q8" s="89">
        <v>3</v>
      </c>
      <c r="R8" s="89">
        <v>6</v>
      </c>
      <c r="S8" s="89">
        <v>5</v>
      </c>
      <c r="T8" s="89">
        <v>5</v>
      </c>
      <c r="U8" s="89">
        <v>5</v>
      </c>
      <c r="V8" s="89">
        <v>5</v>
      </c>
      <c r="W8" s="89">
        <v>4</v>
      </c>
      <c r="X8" s="89">
        <v>4</v>
      </c>
      <c r="Y8" s="89">
        <v>5</v>
      </c>
      <c r="Z8" s="89">
        <v>8</v>
      </c>
      <c r="AA8" s="89">
        <v>8</v>
      </c>
      <c r="AB8" s="89">
        <v>1</v>
      </c>
      <c r="AC8" s="89">
        <v>1</v>
      </c>
      <c r="AD8" s="89">
        <v>6</v>
      </c>
      <c r="AE8" s="89">
        <v>4</v>
      </c>
      <c r="AF8" s="89">
        <v>3</v>
      </c>
      <c r="AG8" s="89">
        <v>5</v>
      </c>
      <c r="AH8" s="89">
        <v>5</v>
      </c>
      <c r="AI8" s="89">
        <v>5</v>
      </c>
      <c r="AJ8" s="89">
        <v>5</v>
      </c>
      <c r="AK8" s="89">
        <v>4</v>
      </c>
      <c r="AL8" s="89">
        <v>4</v>
      </c>
      <c r="AM8" s="89">
        <v>4</v>
      </c>
      <c r="AN8" s="89">
        <v>5</v>
      </c>
      <c r="AO8" s="89">
        <v>2</v>
      </c>
      <c r="AP8" s="89">
        <v>6</v>
      </c>
      <c r="AQ8" s="89">
        <v>3</v>
      </c>
      <c r="AR8" s="89">
        <v>5</v>
      </c>
    </row>
    <row r="9" spans="1:44" ht="12.75" customHeight="1" x14ac:dyDescent="0.25">
      <c r="A9" s="89">
        <v>2019</v>
      </c>
      <c r="B9" s="89">
        <v>1181815</v>
      </c>
      <c r="C9" s="89">
        <v>3</v>
      </c>
      <c r="D9" s="89">
        <v>3</v>
      </c>
      <c r="E9" s="89">
        <v>4</v>
      </c>
      <c r="F9" s="89">
        <v>5</v>
      </c>
      <c r="G9" s="89">
        <v>3</v>
      </c>
      <c r="H9" s="89">
        <v>4</v>
      </c>
      <c r="I9" s="89">
        <v>5</v>
      </c>
      <c r="J9" s="89">
        <v>2</v>
      </c>
      <c r="K9" s="89">
        <v>5</v>
      </c>
      <c r="L9" s="89">
        <v>5</v>
      </c>
      <c r="M9" s="89">
        <v>3</v>
      </c>
      <c r="N9" s="89">
        <v>3</v>
      </c>
      <c r="O9" s="89">
        <v>5</v>
      </c>
      <c r="P9" s="89">
        <v>3</v>
      </c>
      <c r="Q9" s="89">
        <v>5</v>
      </c>
      <c r="R9" s="89">
        <v>5</v>
      </c>
      <c r="S9" s="89">
        <v>4</v>
      </c>
      <c r="T9" s="89">
        <v>4</v>
      </c>
      <c r="U9" s="89">
        <v>5</v>
      </c>
      <c r="V9" s="89">
        <v>5</v>
      </c>
      <c r="W9" s="89">
        <v>4</v>
      </c>
      <c r="X9" s="89">
        <v>5</v>
      </c>
      <c r="Y9" s="89">
        <v>4</v>
      </c>
      <c r="Z9" s="89">
        <v>5</v>
      </c>
      <c r="AA9" s="89">
        <v>5</v>
      </c>
      <c r="AB9" s="89">
        <v>2</v>
      </c>
      <c r="AC9" s="89">
        <v>1</v>
      </c>
      <c r="AD9" s="89">
        <v>5</v>
      </c>
      <c r="AE9" s="89">
        <v>4</v>
      </c>
      <c r="AF9" s="89">
        <v>4</v>
      </c>
      <c r="AG9" s="89">
        <v>5</v>
      </c>
      <c r="AH9" s="89">
        <v>5</v>
      </c>
      <c r="AI9" s="89">
        <v>5</v>
      </c>
      <c r="AJ9" s="89">
        <v>2</v>
      </c>
      <c r="AK9" s="89">
        <v>5</v>
      </c>
      <c r="AL9" s="89">
        <v>3</v>
      </c>
      <c r="AM9" s="89">
        <v>3</v>
      </c>
      <c r="AN9" s="89">
        <v>5</v>
      </c>
      <c r="AO9" s="89">
        <v>5</v>
      </c>
      <c r="AP9" s="89">
        <v>1</v>
      </c>
      <c r="AQ9" s="89">
        <v>4</v>
      </c>
      <c r="AR9" s="89">
        <v>1</v>
      </c>
    </row>
    <row r="10" spans="1:44" ht="12.75" customHeight="1" x14ac:dyDescent="0.25">
      <c r="A10" s="89">
        <v>2019</v>
      </c>
      <c r="B10" s="89">
        <v>1181815</v>
      </c>
      <c r="C10" s="89">
        <v>3</v>
      </c>
      <c r="D10" s="89">
        <v>5</v>
      </c>
      <c r="E10" s="89">
        <v>5</v>
      </c>
      <c r="F10" s="89">
        <v>3</v>
      </c>
      <c r="G10" s="89">
        <v>2</v>
      </c>
      <c r="H10" s="89">
        <v>4</v>
      </c>
      <c r="I10" s="89">
        <v>6</v>
      </c>
      <c r="J10" s="89">
        <v>2</v>
      </c>
      <c r="K10" s="89">
        <v>6</v>
      </c>
      <c r="L10" s="89">
        <v>5</v>
      </c>
      <c r="M10" s="89">
        <v>3</v>
      </c>
      <c r="N10" s="89">
        <v>4</v>
      </c>
      <c r="O10" s="89">
        <v>4</v>
      </c>
      <c r="P10" s="89">
        <v>3</v>
      </c>
      <c r="Q10" s="89">
        <v>3</v>
      </c>
      <c r="R10" s="89">
        <v>5</v>
      </c>
      <c r="S10" s="89">
        <v>1</v>
      </c>
      <c r="T10" s="89">
        <v>1</v>
      </c>
      <c r="U10" s="89">
        <v>2</v>
      </c>
      <c r="V10" s="89">
        <v>1</v>
      </c>
      <c r="W10" s="89">
        <v>2</v>
      </c>
      <c r="X10" s="89">
        <v>2</v>
      </c>
      <c r="Y10" s="89">
        <v>4</v>
      </c>
      <c r="Z10" s="89">
        <v>5</v>
      </c>
      <c r="AA10" s="89">
        <v>4</v>
      </c>
      <c r="AB10" s="89">
        <v>1</v>
      </c>
      <c r="AC10" s="89">
        <v>1</v>
      </c>
      <c r="AD10" s="89">
        <v>6</v>
      </c>
      <c r="AE10" s="89">
        <v>4</v>
      </c>
      <c r="AF10" s="89">
        <v>4</v>
      </c>
      <c r="AG10" s="89">
        <v>4</v>
      </c>
      <c r="AH10" s="89">
        <v>4</v>
      </c>
      <c r="AI10" s="89">
        <v>5</v>
      </c>
      <c r="AJ10" s="89">
        <v>4</v>
      </c>
      <c r="AK10" s="89">
        <v>4</v>
      </c>
      <c r="AL10" s="89">
        <v>4</v>
      </c>
      <c r="AM10" s="89">
        <v>4</v>
      </c>
      <c r="AN10" s="89">
        <v>5</v>
      </c>
      <c r="AO10" s="89">
        <v>5</v>
      </c>
      <c r="AP10" s="89">
        <v>3</v>
      </c>
      <c r="AQ10" s="89">
        <v>3</v>
      </c>
      <c r="AR10" s="89">
        <v>4</v>
      </c>
    </row>
    <row r="11" spans="1:44" ht="12.75" customHeight="1" x14ac:dyDescent="0.25">
      <c r="A11" s="89">
        <v>2019</v>
      </c>
      <c r="B11" s="89">
        <v>1181819</v>
      </c>
      <c r="C11" s="89">
        <v>3</v>
      </c>
      <c r="D11" s="89">
        <v>5</v>
      </c>
      <c r="E11" s="89">
        <v>5</v>
      </c>
      <c r="F11" s="89">
        <v>5</v>
      </c>
      <c r="G11" s="89">
        <v>5</v>
      </c>
      <c r="H11" s="89">
        <v>6</v>
      </c>
      <c r="I11" s="89">
        <v>4</v>
      </c>
      <c r="J11" s="89">
        <v>4</v>
      </c>
      <c r="K11" s="89">
        <v>4</v>
      </c>
      <c r="L11" s="89">
        <v>4</v>
      </c>
      <c r="M11" s="89">
        <v>6</v>
      </c>
      <c r="N11" s="89">
        <v>5</v>
      </c>
      <c r="O11" s="89">
        <v>5</v>
      </c>
      <c r="P11" s="89">
        <v>5</v>
      </c>
      <c r="Q11" s="89">
        <v>6</v>
      </c>
      <c r="R11" s="89">
        <v>3</v>
      </c>
      <c r="S11" s="89">
        <v>4</v>
      </c>
      <c r="T11" s="89">
        <v>5</v>
      </c>
      <c r="U11" s="89">
        <v>5</v>
      </c>
      <c r="V11" s="89">
        <v>5</v>
      </c>
      <c r="W11" s="89">
        <v>5</v>
      </c>
      <c r="X11" s="89">
        <v>5</v>
      </c>
      <c r="Y11" s="89">
        <v>5</v>
      </c>
      <c r="Z11" s="89">
        <v>3</v>
      </c>
      <c r="AA11" s="89">
        <v>2</v>
      </c>
      <c r="AB11" s="89">
        <v>1</v>
      </c>
      <c r="AC11" s="89">
        <v>1</v>
      </c>
      <c r="AD11" s="89">
        <v>5</v>
      </c>
      <c r="AE11" s="89">
        <v>8</v>
      </c>
      <c r="AF11" s="89">
        <v>6</v>
      </c>
      <c r="AG11" s="89">
        <v>5</v>
      </c>
      <c r="AH11" s="89">
        <v>5</v>
      </c>
      <c r="AI11" s="89">
        <v>6</v>
      </c>
      <c r="AJ11" s="89">
        <v>5</v>
      </c>
      <c r="AK11" s="89">
        <v>5</v>
      </c>
      <c r="AL11" s="89">
        <v>5</v>
      </c>
      <c r="AM11" s="89">
        <v>8</v>
      </c>
      <c r="AN11" s="89">
        <v>3</v>
      </c>
      <c r="AO11" s="89">
        <v>8</v>
      </c>
      <c r="AP11" s="89">
        <v>2</v>
      </c>
      <c r="AQ11" s="89">
        <v>6</v>
      </c>
      <c r="AR11" s="89">
        <v>1</v>
      </c>
    </row>
    <row r="12" spans="1:44" ht="12.75" customHeight="1" x14ac:dyDescent="0.25">
      <c r="A12" s="89">
        <v>2019</v>
      </c>
      <c r="B12" s="89">
        <v>1319229</v>
      </c>
      <c r="C12" s="89">
        <v>3</v>
      </c>
      <c r="D12" s="89">
        <v>4</v>
      </c>
      <c r="E12" s="89">
        <v>3</v>
      </c>
      <c r="F12" s="89">
        <v>3</v>
      </c>
      <c r="G12" s="89">
        <v>2</v>
      </c>
      <c r="H12" s="89">
        <v>6</v>
      </c>
      <c r="I12" s="89">
        <v>2</v>
      </c>
      <c r="J12" s="89">
        <v>1</v>
      </c>
      <c r="K12" s="89">
        <v>2</v>
      </c>
      <c r="L12" s="89">
        <v>5</v>
      </c>
      <c r="M12" s="89">
        <v>4</v>
      </c>
      <c r="N12" s="89">
        <v>3</v>
      </c>
      <c r="O12" s="89">
        <v>4</v>
      </c>
      <c r="P12" s="89">
        <v>3</v>
      </c>
      <c r="Q12" s="89">
        <v>6</v>
      </c>
      <c r="R12" s="89">
        <v>4</v>
      </c>
      <c r="S12" s="89">
        <v>5</v>
      </c>
      <c r="T12" s="89">
        <v>6</v>
      </c>
      <c r="U12" s="89">
        <v>5</v>
      </c>
      <c r="V12" s="89">
        <v>3</v>
      </c>
      <c r="W12" s="89">
        <v>3</v>
      </c>
      <c r="X12" s="89">
        <v>3</v>
      </c>
      <c r="Y12" s="89">
        <v>3</v>
      </c>
      <c r="Z12" s="89">
        <v>7</v>
      </c>
      <c r="AA12" s="89">
        <v>7</v>
      </c>
      <c r="AB12" s="89">
        <v>1</v>
      </c>
      <c r="AC12" s="89">
        <v>1</v>
      </c>
      <c r="AD12" s="89">
        <v>6</v>
      </c>
      <c r="AE12" s="89">
        <v>5</v>
      </c>
      <c r="AF12" s="89">
        <v>6</v>
      </c>
      <c r="AG12" s="89">
        <v>3</v>
      </c>
      <c r="AH12" s="89">
        <v>5</v>
      </c>
      <c r="AI12" s="89">
        <v>4</v>
      </c>
      <c r="AJ12" s="89">
        <v>5</v>
      </c>
      <c r="AK12" s="89">
        <v>6</v>
      </c>
      <c r="AL12" s="89">
        <v>3</v>
      </c>
      <c r="AM12" s="89">
        <v>2</v>
      </c>
      <c r="AN12" s="89">
        <v>4</v>
      </c>
      <c r="AO12" s="89">
        <v>6</v>
      </c>
      <c r="AP12" s="89">
        <v>2</v>
      </c>
      <c r="AQ12" s="89">
        <v>6</v>
      </c>
      <c r="AR12" s="89">
        <v>6</v>
      </c>
    </row>
    <row r="13" spans="1:44" ht="12.75" customHeight="1" x14ac:dyDescent="0.25">
      <c r="A13" s="89">
        <v>2019</v>
      </c>
      <c r="B13" s="89">
        <v>121884</v>
      </c>
      <c r="C13" s="89">
        <v>3</v>
      </c>
      <c r="D13" s="89">
        <v>8</v>
      </c>
      <c r="E13" s="89">
        <v>6</v>
      </c>
      <c r="F13" s="89">
        <v>4</v>
      </c>
      <c r="G13" s="89">
        <v>6</v>
      </c>
      <c r="H13" s="89">
        <v>5</v>
      </c>
      <c r="I13" s="89">
        <v>4</v>
      </c>
      <c r="J13" s="89">
        <v>5</v>
      </c>
      <c r="K13" s="89">
        <v>6</v>
      </c>
      <c r="L13" s="89">
        <v>5</v>
      </c>
      <c r="M13" s="89">
        <v>3</v>
      </c>
      <c r="N13" s="89">
        <v>4</v>
      </c>
      <c r="O13" s="89">
        <v>5</v>
      </c>
      <c r="P13" s="89">
        <v>1</v>
      </c>
      <c r="Q13" s="89">
        <v>4</v>
      </c>
      <c r="R13" s="89">
        <v>4</v>
      </c>
      <c r="S13" s="89">
        <v>6</v>
      </c>
      <c r="T13" s="89">
        <v>6</v>
      </c>
      <c r="U13" s="89">
        <v>6</v>
      </c>
      <c r="V13" s="89">
        <v>6</v>
      </c>
      <c r="W13" s="89">
        <v>2</v>
      </c>
      <c r="X13" s="89">
        <v>2</v>
      </c>
      <c r="Y13" s="89">
        <v>3</v>
      </c>
      <c r="Z13" s="89">
        <v>8</v>
      </c>
      <c r="AA13" s="89">
        <v>8</v>
      </c>
      <c r="AB13" s="89">
        <v>2</v>
      </c>
      <c r="AC13" s="89">
        <v>2</v>
      </c>
      <c r="AD13" s="89">
        <v>2</v>
      </c>
      <c r="AE13" s="89">
        <v>1</v>
      </c>
      <c r="AF13" s="89">
        <v>5</v>
      </c>
      <c r="AG13" s="89">
        <v>5</v>
      </c>
      <c r="AH13" s="89">
        <v>6</v>
      </c>
      <c r="AI13" s="89">
        <v>4</v>
      </c>
      <c r="AJ13" s="89">
        <v>5</v>
      </c>
      <c r="AK13" s="89">
        <v>5</v>
      </c>
      <c r="AL13" s="89">
        <v>4</v>
      </c>
      <c r="AM13" s="89">
        <v>2</v>
      </c>
      <c r="AN13" s="89">
        <v>3</v>
      </c>
      <c r="AO13" s="89">
        <v>1</v>
      </c>
      <c r="AP13" s="89">
        <v>4</v>
      </c>
      <c r="AQ13" s="89">
        <v>8</v>
      </c>
      <c r="AR13" s="89">
        <v>5</v>
      </c>
    </row>
    <row r="14" spans="1:44" ht="12.75" customHeight="1" x14ac:dyDescent="0.25">
      <c r="A14" s="89">
        <v>2019</v>
      </c>
      <c r="B14" s="89">
        <v>121880</v>
      </c>
      <c r="C14" s="89">
        <v>3</v>
      </c>
      <c r="D14" s="89">
        <v>4</v>
      </c>
      <c r="E14" s="89">
        <v>4</v>
      </c>
      <c r="F14" s="89">
        <v>4</v>
      </c>
      <c r="G14" s="89">
        <v>4</v>
      </c>
      <c r="H14" s="89">
        <v>5</v>
      </c>
      <c r="I14" s="89">
        <v>4</v>
      </c>
      <c r="J14" s="89">
        <v>4</v>
      </c>
      <c r="K14" s="89">
        <v>5</v>
      </c>
      <c r="L14" s="89">
        <v>4</v>
      </c>
      <c r="M14" s="89">
        <v>2</v>
      </c>
      <c r="N14" s="89">
        <v>4</v>
      </c>
      <c r="O14" s="89">
        <v>4</v>
      </c>
      <c r="P14" s="89">
        <v>3</v>
      </c>
      <c r="Q14" s="89">
        <v>3</v>
      </c>
      <c r="R14" s="89">
        <v>5</v>
      </c>
      <c r="S14" s="89">
        <v>5</v>
      </c>
      <c r="T14" s="89">
        <v>5</v>
      </c>
      <c r="U14" s="89">
        <v>5</v>
      </c>
      <c r="V14" s="89">
        <v>5</v>
      </c>
      <c r="W14" s="89">
        <v>4</v>
      </c>
      <c r="X14" s="89">
        <v>2</v>
      </c>
      <c r="Y14" s="89">
        <v>4</v>
      </c>
      <c r="Z14" s="89">
        <v>4</v>
      </c>
      <c r="AA14" s="89">
        <v>3</v>
      </c>
      <c r="AB14" s="89">
        <v>1</v>
      </c>
      <c r="AC14" s="89">
        <v>1</v>
      </c>
      <c r="AD14" s="89">
        <v>6</v>
      </c>
      <c r="AE14" s="89">
        <v>3</v>
      </c>
      <c r="AF14" s="89">
        <v>5</v>
      </c>
      <c r="AG14" s="89">
        <v>5</v>
      </c>
      <c r="AH14" s="89">
        <v>5</v>
      </c>
      <c r="AI14" s="89">
        <v>6</v>
      </c>
      <c r="AJ14" s="89">
        <v>2</v>
      </c>
      <c r="AK14" s="89">
        <v>6</v>
      </c>
      <c r="AL14" s="89">
        <v>6</v>
      </c>
      <c r="AM14" s="89">
        <v>6</v>
      </c>
      <c r="AN14" s="89">
        <v>6</v>
      </c>
      <c r="AO14" s="89">
        <v>5</v>
      </c>
      <c r="AP14" s="89">
        <v>2</v>
      </c>
      <c r="AQ14" s="89">
        <v>2</v>
      </c>
      <c r="AR14" s="89">
        <v>6</v>
      </c>
    </row>
    <row r="15" spans="1:44" ht="12.75" customHeight="1" x14ac:dyDescent="0.25">
      <c r="A15" s="89">
        <v>2019</v>
      </c>
      <c r="B15" s="89">
        <v>1103831</v>
      </c>
      <c r="C15" s="89">
        <v>3</v>
      </c>
      <c r="D15" s="89">
        <v>5</v>
      </c>
      <c r="E15" s="89">
        <v>4</v>
      </c>
      <c r="F15" s="89">
        <v>2</v>
      </c>
      <c r="G15" s="89">
        <v>5</v>
      </c>
      <c r="H15" s="89">
        <v>5</v>
      </c>
      <c r="I15" s="89">
        <v>5</v>
      </c>
      <c r="J15" s="89">
        <v>5</v>
      </c>
      <c r="K15" s="89">
        <v>5</v>
      </c>
      <c r="L15" s="89">
        <v>5</v>
      </c>
      <c r="M15" s="89">
        <v>5</v>
      </c>
      <c r="N15" s="89">
        <v>4</v>
      </c>
      <c r="O15" s="89">
        <v>3</v>
      </c>
      <c r="P15" s="89">
        <v>3</v>
      </c>
      <c r="Q15" s="89">
        <v>3</v>
      </c>
      <c r="R15" s="89">
        <v>6</v>
      </c>
      <c r="S15" s="89">
        <v>4</v>
      </c>
      <c r="T15" s="89">
        <v>4</v>
      </c>
      <c r="U15" s="89">
        <v>1</v>
      </c>
      <c r="V15" s="89">
        <v>2</v>
      </c>
      <c r="W15" s="89">
        <v>4</v>
      </c>
      <c r="X15" s="89">
        <v>3</v>
      </c>
      <c r="Y15" s="89">
        <v>3</v>
      </c>
      <c r="Z15" s="89">
        <v>6</v>
      </c>
      <c r="AA15" s="89">
        <v>5</v>
      </c>
      <c r="AB15" s="89">
        <v>1</v>
      </c>
      <c r="AC15" s="89">
        <v>1</v>
      </c>
      <c r="AD15" s="89">
        <v>4</v>
      </c>
      <c r="AE15" s="89">
        <v>3</v>
      </c>
      <c r="AF15" s="89">
        <v>6</v>
      </c>
      <c r="AG15" s="89">
        <v>5</v>
      </c>
      <c r="AH15" s="89">
        <v>6</v>
      </c>
      <c r="AI15" s="89">
        <v>2</v>
      </c>
      <c r="AJ15" s="89">
        <v>2</v>
      </c>
      <c r="AK15" s="89">
        <v>2</v>
      </c>
      <c r="AL15" s="89">
        <v>3</v>
      </c>
      <c r="AM15" s="89">
        <v>4</v>
      </c>
      <c r="AN15" s="89">
        <v>5</v>
      </c>
      <c r="AO15" s="89">
        <v>3</v>
      </c>
      <c r="AP15" s="89">
        <v>4</v>
      </c>
      <c r="AQ15" s="89">
        <v>8</v>
      </c>
      <c r="AR15" s="89">
        <v>6</v>
      </c>
    </row>
    <row r="16" spans="1:44" ht="12.75" customHeight="1" x14ac:dyDescent="0.25">
      <c r="A16" s="89">
        <v>2019</v>
      </c>
      <c r="B16" s="89">
        <v>121880</v>
      </c>
      <c r="C16" s="89">
        <v>3</v>
      </c>
      <c r="D16" s="89">
        <v>4</v>
      </c>
      <c r="E16" s="89">
        <v>2</v>
      </c>
      <c r="F16" s="89">
        <v>3</v>
      </c>
      <c r="G16" s="89">
        <v>4</v>
      </c>
      <c r="H16" s="89">
        <v>5</v>
      </c>
      <c r="I16" s="89">
        <v>6</v>
      </c>
      <c r="J16" s="89">
        <v>6</v>
      </c>
      <c r="K16" s="89">
        <v>6</v>
      </c>
      <c r="L16" s="89">
        <v>6</v>
      </c>
      <c r="M16" s="89">
        <v>1</v>
      </c>
      <c r="N16" s="89">
        <v>2</v>
      </c>
      <c r="O16" s="89">
        <v>8</v>
      </c>
      <c r="P16" s="89">
        <v>1</v>
      </c>
      <c r="Q16" s="89">
        <v>3</v>
      </c>
      <c r="R16" s="89">
        <v>6</v>
      </c>
      <c r="S16" s="89">
        <v>6</v>
      </c>
      <c r="T16" s="89">
        <v>8</v>
      </c>
      <c r="U16" s="89">
        <v>6</v>
      </c>
      <c r="V16" s="89">
        <v>4</v>
      </c>
      <c r="W16" s="89">
        <v>3</v>
      </c>
      <c r="X16" s="89">
        <v>4</v>
      </c>
      <c r="Y16" s="89">
        <v>3</v>
      </c>
      <c r="Z16" s="89">
        <v>6</v>
      </c>
      <c r="AA16" s="89">
        <v>8</v>
      </c>
      <c r="AB16" s="89">
        <v>6</v>
      </c>
      <c r="AC16" s="89">
        <v>1</v>
      </c>
      <c r="AD16" s="89">
        <v>5</v>
      </c>
      <c r="AE16" s="89">
        <v>2</v>
      </c>
      <c r="AF16" s="89">
        <v>2</v>
      </c>
      <c r="AG16" s="89">
        <v>3</v>
      </c>
      <c r="AH16" s="89">
        <v>3</v>
      </c>
      <c r="AI16" s="89">
        <v>4</v>
      </c>
      <c r="AJ16" s="89">
        <v>3</v>
      </c>
      <c r="AK16" s="89">
        <v>6</v>
      </c>
      <c r="AL16" s="89">
        <v>6</v>
      </c>
      <c r="AM16" s="89">
        <v>6</v>
      </c>
      <c r="AN16" s="89">
        <v>5</v>
      </c>
      <c r="AO16" s="89">
        <v>6</v>
      </c>
      <c r="AP16" s="89">
        <v>6</v>
      </c>
      <c r="AQ16" s="89">
        <v>5</v>
      </c>
      <c r="AR16" s="89">
        <v>6</v>
      </c>
    </row>
    <row r="17" spans="1:44" ht="12.75" customHeight="1" x14ac:dyDescent="0.25">
      <c r="A17" s="89">
        <v>2019</v>
      </c>
      <c r="B17" s="89">
        <v>88399</v>
      </c>
      <c r="C17" s="89">
        <v>4</v>
      </c>
      <c r="D17" s="89">
        <v>4</v>
      </c>
      <c r="E17" s="89">
        <v>5</v>
      </c>
      <c r="F17" s="89">
        <v>8</v>
      </c>
      <c r="G17" s="89">
        <v>4</v>
      </c>
      <c r="H17" s="89">
        <v>6</v>
      </c>
      <c r="I17" s="89">
        <v>6</v>
      </c>
      <c r="J17" s="89">
        <v>4</v>
      </c>
      <c r="K17" s="89">
        <v>5</v>
      </c>
      <c r="L17" s="89">
        <v>5</v>
      </c>
      <c r="M17" s="89">
        <v>3</v>
      </c>
      <c r="N17" s="89">
        <v>3</v>
      </c>
      <c r="O17" s="89">
        <v>3</v>
      </c>
      <c r="P17" s="89">
        <v>3</v>
      </c>
      <c r="Q17" s="89">
        <v>4</v>
      </c>
      <c r="R17" s="89">
        <v>3</v>
      </c>
      <c r="S17" s="89">
        <v>4</v>
      </c>
      <c r="T17" s="89">
        <v>4</v>
      </c>
      <c r="U17" s="89">
        <v>4</v>
      </c>
      <c r="V17" s="89">
        <v>8</v>
      </c>
      <c r="W17" s="89">
        <v>5</v>
      </c>
      <c r="X17" s="89">
        <v>3</v>
      </c>
      <c r="Y17" s="89">
        <v>5</v>
      </c>
      <c r="Z17" s="89">
        <v>3</v>
      </c>
      <c r="AA17" s="89">
        <v>7</v>
      </c>
      <c r="AB17" s="89">
        <v>8</v>
      </c>
      <c r="AC17" s="89">
        <v>6</v>
      </c>
      <c r="AD17" s="89">
        <v>6</v>
      </c>
      <c r="AE17" s="89">
        <v>4</v>
      </c>
      <c r="AF17" s="89">
        <v>5</v>
      </c>
      <c r="AG17" s="89">
        <v>5</v>
      </c>
      <c r="AH17" s="89">
        <v>5</v>
      </c>
      <c r="AI17" s="89">
        <v>5</v>
      </c>
      <c r="AJ17" s="89">
        <v>4</v>
      </c>
      <c r="AK17" s="89">
        <v>6</v>
      </c>
      <c r="AL17" s="89">
        <v>5</v>
      </c>
      <c r="AM17" s="89">
        <v>5</v>
      </c>
      <c r="AN17" s="89">
        <v>5</v>
      </c>
      <c r="AO17" s="89">
        <v>8</v>
      </c>
      <c r="AP17" s="89">
        <v>8</v>
      </c>
      <c r="AQ17" s="89">
        <v>2</v>
      </c>
      <c r="AR17" s="89">
        <v>5</v>
      </c>
    </row>
    <row r="18" spans="1:44" ht="12.75" customHeight="1" x14ac:dyDescent="0.25">
      <c r="A18" s="89">
        <v>2019</v>
      </c>
      <c r="B18" s="89">
        <v>1103831</v>
      </c>
      <c r="C18" s="89">
        <v>4</v>
      </c>
      <c r="D18" s="89">
        <v>5</v>
      </c>
      <c r="E18" s="89">
        <v>3</v>
      </c>
      <c r="F18" s="89">
        <v>2</v>
      </c>
      <c r="G18" s="89">
        <v>4</v>
      </c>
      <c r="H18" s="89">
        <v>5</v>
      </c>
      <c r="I18" s="89">
        <v>5</v>
      </c>
      <c r="J18" s="89">
        <v>5</v>
      </c>
      <c r="K18" s="89">
        <v>5</v>
      </c>
      <c r="L18" s="89">
        <v>5</v>
      </c>
      <c r="M18" s="89">
        <v>6</v>
      </c>
      <c r="N18" s="89">
        <v>5</v>
      </c>
      <c r="O18" s="89">
        <v>4</v>
      </c>
      <c r="P18" s="89">
        <v>3</v>
      </c>
      <c r="Q18" s="89">
        <v>3</v>
      </c>
      <c r="R18" s="89">
        <v>4</v>
      </c>
      <c r="S18" s="89">
        <v>2</v>
      </c>
      <c r="T18" s="89">
        <v>4</v>
      </c>
      <c r="U18" s="89">
        <v>5</v>
      </c>
      <c r="V18" s="89">
        <v>4</v>
      </c>
      <c r="W18" s="89">
        <v>4</v>
      </c>
      <c r="X18" s="89">
        <v>4</v>
      </c>
      <c r="Y18" s="89">
        <v>3</v>
      </c>
      <c r="Z18" s="89">
        <v>8</v>
      </c>
      <c r="AA18" s="89">
        <v>6</v>
      </c>
      <c r="AB18" s="89">
        <v>4</v>
      </c>
      <c r="AC18" s="89">
        <v>1</v>
      </c>
      <c r="AD18" s="89">
        <v>4</v>
      </c>
      <c r="AE18" s="89">
        <v>5</v>
      </c>
      <c r="AF18" s="89">
        <v>4</v>
      </c>
      <c r="AG18" s="89">
        <v>5</v>
      </c>
      <c r="AH18" s="89">
        <v>5</v>
      </c>
      <c r="AI18" s="89">
        <v>4</v>
      </c>
      <c r="AJ18" s="89">
        <v>3</v>
      </c>
      <c r="AK18" s="89">
        <v>4</v>
      </c>
      <c r="AL18" s="89">
        <v>4</v>
      </c>
      <c r="AM18" s="89">
        <v>4</v>
      </c>
      <c r="AN18" s="89">
        <v>5</v>
      </c>
      <c r="AO18" s="89">
        <v>1</v>
      </c>
      <c r="AP18" s="89">
        <v>5</v>
      </c>
      <c r="AQ18" s="89">
        <v>1</v>
      </c>
      <c r="AR18" s="89">
        <v>1</v>
      </c>
    </row>
    <row r="19" spans="1:44" ht="12.75" customHeight="1" x14ac:dyDescent="0.25">
      <c r="A19" s="89">
        <v>2019</v>
      </c>
      <c r="B19" s="89">
        <v>121884</v>
      </c>
      <c r="C19" s="89">
        <v>4</v>
      </c>
      <c r="D19" s="89">
        <v>3</v>
      </c>
      <c r="E19" s="89">
        <v>5</v>
      </c>
      <c r="F19" s="89">
        <v>5</v>
      </c>
      <c r="G19" s="89">
        <v>6</v>
      </c>
      <c r="H19" s="89">
        <v>5</v>
      </c>
      <c r="I19" s="89">
        <v>5</v>
      </c>
      <c r="J19" s="89">
        <v>6</v>
      </c>
      <c r="K19" s="89">
        <v>6</v>
      </c>
      <c r="L19" s="89">
        <v>6</v>
      </c>
      <c r="M19" s="89">
        <v>5</v>
      </c>
      <c r="N19" s="89">
        <v>5</v>
      </c>
      <c r="O19" s="89">
        <v>6</v>
      </c>
      <c r="P19" s="89">
        <v>2</v>
      </c>
      <c r="Q19" s="89">
        <v>6</v>
      </c>
      <c r="R19" s="89">
        <v>6</v>
      </c>
      <c r="S19" s="89">
        <v>5</v>
      </c>
      <c r="T19" s="89">
        <v>5</v>
      </c>
      <c r="U19" s="89">
        <v>6</v>
      </c>
      <c r="V19" s="89">
        <v>5</v>
      </c>
      <c r="W19" s="89">
        <v>5</v>
      </c>
      <c r="X19" s="89">
        <v>5</v>
      </c>
      <c r="Y19" s="89">
        <v>6</v>
      </c>
      <c r="Z19" s="89">
        <v>5</v>
      </c>
      <c r="AA19" s="89">
        <v>6</v>
      </c>
      <c r="AB19" s="89">
        <v>5</v>
      </c>
      <c r="AC19" s="89">
        <v>4</v>
      </c>
      <c r="AD19" s="89">
        <v>6</v>
      </c>
      <c r="AE19" s="89">
        <v>6</v>
      </c>
      <c r="AF19" s="89">
        <v>3</v>
      </c>
      <c r="AG19" s="89">
        <v>6</v>
      </c>
      <c r="AH19" s="89">
        <v>6</v>
      </c>
      <c r="AI19" s="89">
        <v>6</v>
      </c>
      <c r="AJ19" s="89">
        <v>5</v>
      </c>
      <c r="AK19" s="89">
        <v>6</v>
      </c>
      <c r="AL19" s="89">
        <v>6</v>
      </c>
      <c r="AM19" s="89">
        <v>5</v>
      </c>
      <c r="AN19" s="89">
        <v>5</v>
      </c>
      <c r="AO19" s="89">
        <v>6</v>
      </c>
      <c r="AP19" s="89">
        <v>6</v>
      </c>
      <c r="AQ19" s="89">
        <v>6</v>
      </c>
      <c r="AR19" s="89">
        <v>6</v>
      </c>
    </row>
    <row r="20" spans="1:44" ht="12.75" customHeight="1" x14ac:dyDescent="0.25">
      <c r="A20" s="89">
        <v>2019</v>
      </c>
      <c r="B20" s="89">
        <v>102499</v>
      </c>
      <c r="C20" s="89">
        <v>4</v>
      </c>
      <c r="D20" s="89">
        <v>5</v>
      </c>
      <c r="E20" s="89">
        <v>6</v>
      </c>
      <c r="F20" s="89">
        <v>6</v>
      </c>
      <c r="G20" s="89">
        <v>6</v>
      </c>
      <c r="H20" s="89">
        <v>6</v>
      </c>
      <c r="I20" s="89">
        <v>6</v>
      </c>
      <c r="J20" s="89">
        <v>6</v>
      </c>
      <c r="K20" s="89">
        <v>6</v>
      </c>
      <c r="L20" s="89">
        <v>6</v>
      </c>
      <c r="M20" s="89">
        <v>4</v>
      </c>
      <c r="N20" s="89">
        <v>5</v>
      </c>
      <c r="O20" s="89">
        <v>5</v>
      </c>
      <c r="P20" s="89">
        <v>6</v>
      </c>
      <c r="Q20" s="89">
        <v>5</v>
      </c>
      <c r="R20" s="89">
        <v>6</v>
      </c>
      <c r="S20" s="89">
        <v>6</v>
      </c>
      <c r="T20" s="89">
        <v>6</v>
      </c>
      <c r="U20" s="89">
        <v>6</v>
      </c>
      <c r="V20" s="89">
        <v>4</v>
      </c>
      <c r="W20" s="89">
        <v>5</v>
      </c>
      <c r="X20" s="89">
        <v>4</v>
      </c>
      <c r="Y20" s="89">
        <v>5</v>
      </c>
      <c r="Z20" s="89">
        <v>8</v>
      </c>
      <c r="AA20" s="89">
        <v>5</v>
      </c>
      <c r="AB20" s="89">
        <v>6</v>
      </c>
      <c r="AC20" s="89">
        <v>5</v>
      </c>
      <c r="AD20" s="89">
        <v>6</v>
      </c>
      <c r="AE20" s="89">
        <v>4</v>
      </c>
      <c r="AF20" s="89">
        <v>6</v>
      </c>
      <c r="AG20" s="89">
        <v>5</v>
      </c>
      <c r="AH20" s="89">
        <v>8</v>
      </c>
      <c r="AI20" s="89">
        <v>4</v>
      </c>
      <c r="AJ20" s="89">
        <v>6</v>
      </c>
      <c r="AK20" s="89">
        <v>6</v>
      </c>
      <c r="AL20" s="89">
        <v>4</v>
      </c>
      <c r="AM20" s="89">
        <v>4</v>
      </c>
      <c r="AN20" s="89">
        <v>6</v>
      </c>
      <c r="AO20" s="89">
        <v>6</v>
      </c>
      <c r="AP20" s="89">
        <v>5</v>
      </c>
      <c r="AQ20" s="89">
        <v>6</v>
      </c>
      <c r="AR20" s="89">
        <v>6</v>
      </c>
    </row>
    <row r="21" spans="1:44" ht="12.75" customHeight="1" x14ac:dyDescent="0.25">
      <c r="A21" s="89">
        <v>2019</v>
      </c>
      <c r="B21" s="89">
        <v>102499</v>
      </c>
      <c r="C21" s="89">
        <v>4</v>
      </c>
      <c r="D21" s="89">
        <v>5</v>
      </c>
      <c r="E21" s="89">
        <v>6</v>
      </c>
      <c r="F21" s="89">
        <v>5</v>
      </c>
      <c r="G21" s="89">
        <v>4</v>
      </c>
      <c r="H21" s="89">
        <v>5</v>
      </c>
      <c r="I21" s="89">
        <v>5</v>
      </c>
      <c r="J21" s="89">
        <v>6</v>
      </c>
      <c r="K21" s="89">
        <v>6</v>
      </c>
      <c r="L21" s="89">
        <v>6</v>
      </c>
      <c r="M21" s="89">
        <v>6</v>
      </c>
      <c r="N21" s="89">
        <v>6</v>
      </c>
      <c r="O21" s="89">
        <v>6</v>
      </c>
      <c r="P21" s="89">
        <v>6</v>
      </c>
      <c r="Q21" s="89">
        <v>6</v>
      </c>
      <c r="R21" s="89">
        <v>5</v>
      </c>
      <c r="S21" s="89">
        <v>6</v>
      </c>
      <c r="T21" s="89">
        <v>6</v>
      </c>
      <c r="U21" s="89">
        <v>4</v>
      </c>
      <c r="V21" s="89">
        <v>5</v>
      </c>
      <c r="W21" s="89">
        <v>4</v>
      </c>
      <c r="X21" s="89">
        <v>5</v>
      </c>
      <c r="Y21" s="89">
        <v>4</v>
      </c>
      <c r="Z21" s="89">
        <v>6</v>
      </c>
      <c r="AA21" s="89">
        <v>5</v>
      </c>
      <c r="AB21" s="89">
        <v>5</v>
      </c>
      <c r="AC21" s="89">
        <v>5</v>
      </c>
      <c r="AD21" s="89">
        <v>6</v>
      </c>
      <c r="AE21" s="89">
        <v>4</v>
      </c>
      <c r="AF21" s="89">
        <v>6</v>
      </c>
      <c r="AG21" s="89">
        <v>5</v>
      </c>
      <c r="AH21" s="89">
        <v>6</v>
      </c>
      <c r="AI21" s="89">
        <v>6</v>
      </c>
      <c r="AJ21" s="89">
        <v>5</v>
      </c>
      <c r="AK21" s="89">
        <v>6</v>
      </c>
      <c r="AL21" s="89">
        <v>5</v>
      </c>
      <c r="AM21" s="89">
        <v>5</v>
      </c>
      <c r="AN21" s="89">
        <v>5</v>
      </c>
      <c r="AO21" s="89">
        <v>6</v>
      </c>
      <c r="AP21" s="89">
        <v>6</v>
      </c>
      <c r="AQ21" s="89">
        <v>6</v>
      </c>
      <c r="AR21" s="89">
        <v>6</v>
      </c>
    </row>
    <row r="22" spans="1:44" ht="12.75" customHeight="1" x14ac:dyDescent="0.25">
      <c r="A22" s="89">
        <v>2019</v>
      </c>
      <c r="B22" s="89">
        <v>123569</v>
      </c>
      <c r="C22" s="89">
        <v>4</v>
      </c>
      <c r="D22" s="89">
        <v>6</v>
      </c>
      <c r="E22" s="89">
        <v>2</v>
      </c>
      <c r="F22" s="89">
        <v>6</v>
      </c>
      <c r="G22" s="89">
        <v>5</v>
      </c>
      <c r="H22" s="89">
        <v>6</v>
      </c>
      <c r="I22" s="89">
        <v>4</v>
      </c>
      <c r="J22" s="89">
        <v>4</v>
      </c>
      <c r="K22" s="89">
        <v>6</v>
      </c>
      <c r="L22" s="89">
        <v>6</v>
      </c>
      <c r="M22" s="89">
        <v>2</v>
      </c>
      <c r="N22" s="89">
        <v>4</v>
      </c>
      <c r="O22" s="89">
        <v>6</v>
      </c>
      <c r="P22" s="89">
        <v>1</v>
      </c>
      <c r="Q22" s="89">
        <v>8</v>
      </c>
      <c r="R22" s="89">
        <v>4</v>
      </c>
      <c r="S22" s="89">
        <v>6</v>
      </c>
      <c r="T22" s="89">
        <v>6</v>
      </c>
      <c r="U22" s="89">
        <v>4</v>
      </c>
      <c r="V22" s="89">
        <v>1</v>
      </c>
      <c r="W22" s="89">
        <v>5</v>
      </c>
      <c r="X22" s="89">
        <v>4</v>
      </c>
      <c r="Y22" s="89">
        <v>6</v>
      </c>
      <c r="Z22" s="89">
        <v>8</v>
      </c>
      <c r="AA22" s="89">
        <v>6</v>
      </c>
      <c r="AB22" s="89">
        <v>1</v>
      </c>
      <c r="AC22" s="89">
        <v>1</v>
      </c>
      <c r="AD22" s="89">
        <v>6</v>
      </c>
      <c r="AE22" s="89">
        <v>4</v>
      </c>
      <c r="AF22" s="89">
        <v>5</v>
      </c>
      <c r="AG22" s="89">
        <v>5</v>
      </c>
      <c r="AH22" s="89">
        <v>6</v>
      </c>
      <c r="AI22" s="89">
        <v>6</v>
      </c>
      <c r="AJ22" s="89">
        <v>6</v>
      </c>
      <c r="AK22" s="89">
        <v>5</v>
      </c>
      <c r="AL22" s="89">
        <v>5</v>
      </c>
      <c r="AM22" s="89">
        <v>5</v>
      </c>
      <c r="AN22" s="89">
        <v>5</v>
      </c>
      <c r="AO22" s="89">
        <v>8</v>
      </c>
      <c r="AP22" s="89">
        <v>2</v>
      </c>
      <c r="AQ22" s="89">
        <v>6</v>
      </c>
      <c r="AR22" s="89">
        <v>4</v>
      </c>
    </row>
    <row r="23" spans="1:44" ht="12.75" customHeight="1" x14ac:dyDescent="0.25">
      <c r="A23" s="89">
        <v>2019</v>
      </c>
      <c r="B23" s="89">
        <v>102499</v>
      </c>
      <c r="C23" s="89">
        <v>4</v>
      </c>
      <c r="D23" s="89">
        <v>5</v>
      </c>
      <c r="E23" s="89">
        <v>4</v>
      </c>
      <c r="F23" s="89">
        <v>5</v>
      </c>
      <c r="G23" s="89">
        <v>5</v>
      </c>
      <c r="H23" s="89">
        <v>6</v>
      </c>
      <c r="I23" s="89">
        <v>5</v>
      </c>
      <c r="J23" s="89">
        <v>4</v>
      </c>
      <c r="K23" s="89">
        <v>3</v>
      </c>
      <c r="L23" s="89">
        <v>5</v>
      </c>
      <c r="M23" s="89">
        <v>5</v>
      </c>
      <c r="N23" s="89">
        <v>5</v>
      </c>
      <c r="O23" s="89">
        <v>4</v>
      </c>
      <c r="P23" s="89">
        <v>5</v>
      </c>
      <c r="Q23" s="89">
        <v>5</v>
      </c>
      <c r="R23" s="89">
        <v>6</v>
      </c>
      <c r="S23" s="89">
        <v>5</v>
      </c>
      <c r="T23" s="89">
        <v>3</v>
      </c>
      <c r="U23" s="89">
        <v>3</v>
      </c>
      <c r="V23" s="89">
        <v>4</v>
      </c>
      <c r="W23" s="89">
        <v>4</v>
      </c>
      <c r="X23" s="89">
        <v>5</v>
      </c>
      <c r="Y23" s="89">
        <v>5</v>
      </c>
      <c r="Z23" s="89">
        <v>5</v>
      </c>
      <c r="AA23" s="89">
        <v>5</v>
      </c>
      <c r="AB23" s="89">
        <v>5</v>
      </c>
      <c r="AC23" s="89">
        <v>4</v>
      </c>
      <c r="AD23" s="89">
        <v>4</v>
      </c>
      <c r="AE23" s="89">
        <v>5</v>
      </c>
      <c r="AF23" s="89">
        <v>4</v>
      </c>
      <c r="AG23" s="89">
        <v>5</v>
      </c>
      <c r="AH23" s="89">
        <v>6</v>
      </c>
      <c r="AI23" s="89">
        <v>5</v>
      </c>
      <c r="AJ23" s="89">
        <v>5</v>
      </c>
      <c r="AK23" s="89">
        <v>5</v>
      </c>
      <c r="AL23" s="89">
        <v>5</v>
      </c>
      <c r="AM23" s="89">
        <v>5</v>
      </c>
      <c r="AN23" s="89">
        <v>5</v>
      </c>
      <c r="AO23" s="89">
        <v>5</v>
      </c>
      <c r="AP23" s="89">
        <v>5</v>
      </c>
      <c r="AQ23" s="89">
        <v>5</v>
      </c>
      <c r="AR23" s="89">
        <v>5</v>
      </c>
    </row>
    <row r="24" spans="1:44" ht="12.75" customHeight="1" x14ac:dyDescent="0.25">
      <c r="A24" s="89">
        <v>2019</v>
      </c>
      <c r="B24" s="89">
        <v>123569</v>
      </c>
      <c r="C24" s="89">
        <v>4</v>
      </c>
      <c r="D24" s="89">
        <v>4</v>
      </c>
      <c r="E24" s="89">
        <v>3</v>
      </c>
      <c r="F24" s="89">
        <v>3</v>
      </c>
      <c r="G24" s="89">
        <v>3</v>
      </c>
      <c r="H24" s="89">
        <v>5</v>
      </c>
      <c r="I24" s="89">
        <v>3</v>
      </c>
      <c r="J24" s="89">
        <v>3</v>
      </c>
      <c r="K24" s="89">
        <v>4</v>
      </c>
      <c r="L24" s="89">
        <v>4</v>
      </c>
      <c r="M24" s="89">
        <v>4</v>
      </c>
      <c r="N24" s="89">
        <v>4</v>
      </c>
      <c r="O24" s="89">
        <v>4</v>
      </c>
      <c r="P24" s="89">
        <v>2</v>
      </c>
      <c r="Q24" s="89">
        <v>5</v>
      </c>
      <c r="R24" s="89">
        <v>5</v>
      </c>
      <c r="S24" s="89">
        <v>4</v>
      </c>
      <c r="T24" s="89">
        <v>3</v>
      </c>
      <c r="U24" s="89">
        <v>3</v>
      </c>
      <c r="V24" s="89">
        <v>4</v>
      </c>
      <c r="W24" s="89">
        <v>3</v>
      </c>
      <c r="X24" s="89">
        <v>2</v>
      </c>
      <c r="Y24" s="89">
        <v>3</v>
      </c>
      <c r="Z24" s="89">
        <v>5</v>
      </c>
      <c r="AA24" s="89">
        <v>5</v>
      </c>
      <c r="AB24" s="89">
        <v>7</v>
      </c>
      <c r="AC24" s="89">
        <v>3</v>
      </c>
      <c r="AD24" s="89">
        <v>4</v>
      </c>
      <c r="AE24" s="89">
        <v>3</v>
      </c>
      <c r="AF24" s="89">
        <v>5</v>
      </c>
      <c r="AG24" s="89">
        <v>3</v>
      </c>
      <c r="AH24" s="89">
        <v>3</v>
      </c>
      <c r="AI24" s="89">
        <v>3</v>
      </c>
      <c r="AJ24" s="89">
        <v>3</v>
      </c>
      <c r="AK24" s="89">
        <v>2</v>
      </c>
      <c r="AL24" s="89">
        <v>2</v>
      </c>
      <c r="AM24" s="89">
        <v>1</v>
      </c>
      <c r="AN24" s="89">
        <v>2</v>
      </c>
      <c r="AO24" s="89">
        <v>7</v>
      </c>
      <c r="AP24" s="89">
        <v>3</v>
      </c>
      <c r="AQ24" s="89">
        <v>3</v>
      </c>
      <c r="AR24" s="89">
        <v>2</v>
      </c>
    </row>
    <row r="25" spans="1:44" ht="12.75" customHeight="1" x14ac:dyDescent="0.25">
      <c r="A25" s="89">
        <v>2019</v>
      </c>
      <c r="B25" s="89">
        <v>1103831</v>
      </c>
      <c r="C25" s="89">
        <v>4</v>
      </c>
      <c r="D25" s="89">
        <v>4</v>
      </c>
      <c r="E25" s="89">
        <v>6</v>
      </c>
      <c r="F25" s="89">
        <v>5</v>
      </c>
      <c r="G25" s="89">
        <v>6</v>
      </c>
      <c r="H25" s="89">
        <v>5</v>
      </c>
      <c r="I25" s="89">
        <v>6</v>
      </c>
      <c r="J25" s="89">
        <v>6</v>
      </c>
      <c r="K25" s="89">
        <v>5</v>
      </c>
      <c r="L25" s="89">
        <v>5</v>
      </c>
      <c r="M25" s="89">
        <v>5</v>
      </c>
      <c r="N25" s="89">
        <v>5</v>
      </c>
      <c r="O25" s="89">
        <v>5</v>
      </c>
      <c r="P25" s="89">
        <v>3</v>
      </c>
      <c r="Q25" s="89">
        <v>4</v>
      </c>
      <c r="R25" s="89">
        <v>6</v>
      </c>
      <c r="S25" s="89">
        <v>5</v>
      </c>
      <c r="T25" s="89">
        <v>5</v>
      </c>
      <c r="U25" s="89">
        <v>5</v>
      </c>
      <c r="V25" s="89">
        <v>5</v>
      </c>
      <c r="W25" s="89">
        <v>5</v>
      </c>
      <c r="X25" s="89">
        <v>5</v>
      </c>
      <c r="Y25" s="89">
        <v>5</v>
      </c>
      <c r="Z25" s="89">
        <v>6</v>
      </c>
      <c r="AA25" s="89">
        <v>5</v>
      </c>
      <c r="AB25" s="89">
        <v>2</v>
      </c>
      <c r="AC25" s="89">
        <v>2</v>
      </c>
      <c r="AD25" s="89">
        <v>5</v>
      </c>
      <c r="AE25" s="89">
        <v>5</v>
      </c>
      <c r="AF25" s="89">
        <v>4</v>
      </c>
      <c r="AG25" s="89">
        <v>4</v>
      </c>
      <c r="AH25" s="89">
        <v>5</v>
      </c>
      <c r="AI25" s="89">
        <v>4</v>
      </c>
      <c r="AJ25" s="89">
        <v>3</v>
      </c>
      <c r="AK25" s="89">
        <v>4</v>
      </c>
      <c r="AL25" s="89">
        <v>5</v>
      </c>
      <c r="AM25" s="89">
        <v>4</v>
      </c>
      <c r="AN25" s="89">
        <v>5</v>
      </c>
      <c r="AO25" s="89">
        <v>5</v>
      </c>
      <c r="AP25" s="89">
        <v>5</v>
      </c>
      <c r="AQ25" s="89">
        <v>5</v>
      </c>
      <c r="AR25" s="89">
        <v>3</v>
      </c>
    </row>
    <row r="26" spans="1:44" ht="12.75" customHeight="1" x14ac:dyDescent="0.25">
      <c r="A26" s="89">
        <v>2019</v>
      </c>
      <c r="B26" s="89">
        <v>123569</v>
      </c>
      <c r="C26" s="89">
        <v>4</v>
      </c>
      <c r="D26" s="89">
        <v>3</v>
      </c>
      <c r="E26" s="89">
        <v>4</v>
      </c>
      <c r="F26" s="89">
        <v>5</v>
      </c>
      <c r="G26" s="89">
        <v>5</v>
      </c>
      <c r="H26" s="89">
        <v>6</v>
      </c>
      <c r="I26" s="89">
        <v>3</v>
      </c>
      <c r="J26" s="89">
        <v>3</v>
      </c>
      <c r="K26" s="89">
        <v>3</v>
      </c>
      <c r="L26" s="89">
        <v>3</v>
      </c>
      <c r="M26" s="89">
        <v>5</v>
      </c>
      <c r="N26" s="89">
        <v>7</v>
      </c>
      <c r="O26" s="89">
        <v>4</v>
      </c>
      <c r="P26" s="89">
        <v>8</v>
      </c>
      <c r="Q26" s="89">
        <v>5</v>
      </c>
      <c r="R26" s="89">
        <v>6</v>
      </c>
      <c r="S26" s="89">
        <v>6</v>
      </c>
      <c r="T26" s="89">
        <v>5</v>
      </c>
      <c r="U26" s="89">
        <v>5</v>
      </c>
      <c r="V26" s="89">
        <v>6</v>
      </c>
      <c r="W26" s="89">
        <v>5</v>
      </c>
      <c r="X26" s="89">
        <v>4</v>
      </c>
      <c r="Y26" s="89">
        <v>4</v>
      </c>
      <c r="Z26" s="89">
        <v>4</v>
      </c>
      <c r="AA26" s="89">
        <v>4</v>
      </c>
      <c r="AB26" s="89">
        <v>3</v>
      </c>
      <c r="AC26" s="89">
        <v>1</v>
      </c>
      <c r="AD26" s="89">
        <v>4</v>
      </c>
      <c r="AE26" s="89">
        <v>4</v>
      </c>
      <c r="AF26" s="89">
        <v>3</v>
      </c>
      <c r="AG26" s="89">
        <v>5</v>
      </c>
      <c r="AH26" s="89">
        <v>4</v>
      </c>
      <c r="AI26" s="89">
        <v>4</v>
      </c>
      <c r="AJ26" s="89">
        <v>5</v>
      </c>
      <c r="AK26" s="89">
        <v>5</v>
      </c>
      <c r="AL26" s="89">
        <v>5</v>
      </c>
      <c r="AM26" s="89">
        <v>5</v>
      </c>
      <c r="AN26" s="89">
        <v>4</v>
      </c>
      <c r="AO26" s="89">
        <v>4</v>
      </c>
      <c r="AP26" s="89">
        <v>4</v>
      </c>
      <c r="AQ26" s="89">
        <v>4</v>
      </c>
      <c r="AR26" s="89">
        <v>3</v>
      </c>
    </row>
    <row r="27" spans="1:44" ht="12.75" customHeight="1" x14ac:dyDescent="0.25">
      <c r="A27" s="89">
        <v>2019</v>
      </c>
      <c r="B27" s="89">
        <v>123569</v>
      </c>
      <c r="C27" s="89">
        <v>4</v>
      </c>
      <c r="D27" s="89">
        <v>6</v>
      </c>
      <c r="E27" s="89">
        <v>5</v>
      </c>
      <c r="F27" s="89">
        <v>5</v>
      </c>
      <c r="G27" s="89">
        <v>5</v>
      </c>
      <c r="H27" s="89">
        <v>6</v>
      </c>
      <c r="I27" s="89">
        <v>6</v>
      </c>
      <c r="J27" s="89">
        <v>4</v>
      </c>
      <c r="K27" s="89">
        <v>4</v>
      </c>
      <c r="L27" s="89">
        <v>5</v>
      </c>
      <c r="M27" s="89">
        <v>6</v>
      </c>
      <c r="N27" s="89">
        <v>5</v>
      </c>
      <c r="O27" s="89">
        <v>5</v>
      </c>
      <c r="P27" s="89">
        <v>5</v>
      </c>
      <c r="Q27" s="89">
        <v>6</v>
      </c>
      <c r="R27" s="89">
        <v>6</v>
      </c>
      <c r="S27" s="89">
        <v>4</v>
      </c>
      <c r="T27" s="89">
        <v>5</v>
      </c>
      <c r="U27" s="89">
        <v>5</v>
      </c>
      <c r="V27" s="89">
        <v>5</v>
      </c>
      <c r="W27" s="89">
        <v>4</v>
      </c>
      <c r="X27" s="89">
        <v>4</v>
      </c>
      <c r="Y27" s="89">
        <v>5</v>
      </c>
      <c r="Z27" s="89">
        <v>5</v>
      </c>
      <c r="AA27" s="89">
        <v>6</v>
      </c>
      <c r="AB27" s="89">
        <v>3</v>
      </c>
      <c r="AC27" s="89">
        <v>1</v>
      </c>
      <c r="AD27" s="89">
        <v>5</v>
      </c>
      <c r="AE27" s="89">
        <v>5</v>
      </c>
      <c r="AF27" s="89">
        <v>6</v>
      </c>
      <c r="AG27" s="89">
        <v>5</v>
      </c>
      <c r="AH27" s="89">
        <v>5</v>
      </c>
      <c r="AI27" s="89">
        <v>6</v>
      </c>
      <c r="AJ27" s="89">
        <v>6</v>
      </c>
      <c r="AK27" s="89">
        <v>6</v>
      </c>
      <c r="AL27" s="89">
        <v>5</v>
      </c>
      <c r="AM27" s="89">
        <v>6</v>
      </c>
      <c r="AN27" s="89">
        <v>6</v>
      </c>
      <c r="AO27" s="89">
        <v>5</v>
      </c>
      <c r="AP27" s="89">
        <v>5</v>
      </c>
      <c r="AQ27" s="89">
        <v>6</v>
      </c>
      <c r="AR27" s="89">
        <v>2</v>
      </c>
    </row>
    <row r="28" spans="1:44" ht="12.75" customHeight="1" x14ac:dyDescent="0.25">
      <c r="A28" s="89">
        <v>2019</v>
      </c>
      <c r="B28" s="89">
        <v>1319229</v>
      </c>
      <c r="C28" s="89">
        <v>4</v>
      </c>
      <c r="D28" s="89">
        <v>5</v>
      </c>
      <c r="E28" s="89">
        <v>5</v>
      </c>
      <c r="F28" s="89">
        <v>5</v>
      </c>
      <c r="G28" s="89">
        <v>6</v>
      </c>
      <c r="H28" s="89">
        <v>6</v>
      </c>
      <c r="I28" s="89">
        <v>6</v>
      </c>
      <c r="J28" s="89">
        <v>6</v>
      </c>
      <c r="K28" s="89">
        <v>5</v>
      </c>
      <c r="L28" s="89">
        <v>5</v>
      </c>
      <c r="M28" s="89">
        <v>6</v>
      </c>
      <c r="N28" s="89">
        <v>5</v>
      </c>
      <c r="O28" s="89">
        <v>6</v>
      </c>
      <c r="P28" s="89">
        <v>4</v>
      </c>
      <c r="Q28" s="89">
        <v>4</v>
      </c>
      <c r="R28" s="89">
        <v>6</v>
      </c>
      <c r="S28" s="89">
        <v>5</v>
      </c>
      <c r="T28" s="89">
        <v>6</v>
      </c>
      <c r="U28" s="89">
        <v>5</v>
      </c>
      <c r="V28" s="89">
        <v>6</v>
      </c>
      <c r="W28" s="89">
        <v>6</v>
      </c>
      <c r="X28" s="89">
        <v>4</v>
      </c>
      <c r="Y28" s="89">
        <v>5</v>
      </c>
      <c r="Z28" s="89">
        <v>4</v>
      </c>
      <c r="AA28" s="89">
        <v>5</v>
      </c>
      <c r="AB28" s="89">
        <v>3</v>
      </c>
      <c r="AC28" s="89">
        <v>3</v>
      </c>
      <c r="AD28" s="89">
        <v>4</v>
      </c>
      <c r="AE28" s="89">
        <v>5</v>
      </c>
      <c r="AF28" s="89">
        <v>4</v>
      </c>
      <c r="AG28" s="89">
        <v>4</v>
      </c>
      <c r="AH28" s="89">
        <v>6</v>
      </c>
      <c r="AI28" s="89">
        <v>8</v>
      </c>
      <c r="AJ28" s="89">
        <v>4</v>
      </c>
      <c r="AK28" s="89">
        <v>6</v>
      </c>
      <c r="AL28" s="89">
        <v>5</v>
      </c>
      <c r="AM28" s="89">
        <v>5</v>
      </c>
      <c r="AN28" s="89">
        <v>5</v>
      </c>
      <c r="AO28" s="89">
        <v>3</v>
      </c>
      <c r="AP28" s="89">
        <v>6</v>
      </c>
      <c r="AQ28" s="89">
        <v>6</v>
      </c>
      <c r="AR28" s="89">
        <v>4</v>
      </c>
    </row>
    <row r="29" spans="1:44" ht="12.75" customHeight="1" x14ac:dyDescent="0.25">
      <c r="A29" s="89">
        <v>2019</v>
      </c>
      <c r="B29" s="89">
        <v>102499</v>
      </c>
      <c r="C29" s="89">
        <v>4</v>
      </c>
      <c r="D29" s="89">
        <v>4</v>
      </c>
      <c r="E29" s="89">
        <v>4</v>
      </c>
      <c r="F29" s="89">
        <v>3</v>
      </c>
      <c r="G29" s="89">
        <v>6</v>
      </c>
      <c r="H29" s="89">
        <v>5</v>
      </c>
      <c r="I29" s="89">
        <v>6</v>
      </c>
      <c r="J29" s="89">
        <v>6</v>
      </c>
      <c r="K29" s="89">
        <v>4</v>
      </c>
      <c r="L29" s="89">
        <v>6</v>
      </c>
      <c r="M29" s="89">
        <v>3</v>
      </c>
      <c r="N29" s="89">
        <v>4</v>
      </c>
      <c r="O29" s="89">
        <v>4</v>
      </c>
      <c r="P29" s="89">
        <v>4</v>
      </c>
      <c r="Q29" s="89">
        <v>2</v>
      </c>
      <c r="R29" s="89">
        <v>6</v>
      </c>
      <c r="S29" s="89">
        <v>6</v>
      </c>
      <c r="T29" s="89">
        <v>6</v>
      </c>
      <c r="U29" s="89">
        <v>4</v>
      </c>
      <c r="V29" s="89">
        <v>6</v>
      </c>
      <c r="W29" s="89">
        <v>4</v>
      </c>
      <c r="X29" s="89">
        <v>1</v>
      </c>
      <c r="Y29" s="89">
        <v>4</v>
      </c>
      <c r="Z29" s="89">
        <v>6</v>
      </c>
      <c r="AA29" s="89">
        <v>7</v>
      </c>
      <c r="AB29" s="89">
        <v>6</v>
      </c>
      <c r="AC29" s="89">
        <v>6</v>
      </c>
      <c r="AD29" s="89">
        <v>4</v>
      </c>
      <c r="AE29" s="89">
        <v>4</v>
      </c>
      <c r="AF29" s="89">
        <v>6</v>
      </c>
      <c r="AG29" s="89">
        <v>5</v>
      </c>
      <c r="AH29" s="89">
        <v>6</v>
      </c>
      <c r="AI29" s="89">
        <v>4</v>
      </c>
      <c r="AJ29" s="89">
        <v>8</v>
      </c>
      <c r="AK29" s="89">
        <v>2</v>
      </c>
      <c r="AL29" s="89">
        <v>1</v>
      </c>
      <c r="AM29" s="89">
        <v>1</v>
      </c>
      <c r="AN29" s="89">
        <v>5</v>
      </c>
      <c r="AO29" s="89">
        <v>5</v>
      </c>
      <c r="AP29" s="89">
        <v>5</v>
      </c>
      <c r="AQ29" s="89">
        <v>4</v>
      </c>
      <c r="AR29" s="89">
        <v>4</v>
      </c>
    </row>
    <row r="30" spans="1:44" ht="12.75" customHeight="1" x14ac:dyDescent="0.25">
      <c r="A30" s="89">
        <v>2019</v>
      </c>
      <c r="B30" s="89">
        <v>123569</v>
      </c>
      <c r="C30" s="89">
        <v>4</v>
      </c>
      <c r="D30" s="89">
        <v>6</v>
      </c>
      <c r="E30" s="89">
        <v>3</v>
      </c>
      <c r="F30" s="89">
        <v>3</v>
      </c>
      <c r="G30" s="89">
        <v>3</v>
      </c>
      <c r="H30" s="89">
        <v>6</v>
      </c>
      <c r="I30" s="89">
        <v>6</v>
      </c>
      <c r="J30" s="89">
        <v>6</v>
      </c>
      <c r="K30" s="89">
        <v>6</v>
      </c>
      <c r="L30" s="89">
        <v>4</v>
      </c>
      <c r="M30" s="89">
        <v>1</v>
      </c>
      <c r="N30" s="89">
        <v>1</v>
      </c>
      <c r="O30" s="89">
        <v>2</v>
      </c>
      <c r="P30" s="89">
        <v>1</v>
      </c>
      <c r="Q30" s="89">
        <v>2</v>
      </c>
      <c r="R30" s="89">
        <v>6</v>
      </c>
      <c r="S30" s="89">
        <v>2</v>
      </c>
      <c r="T30" s="89">
        <v>4</v>
      </c>
      <c r="U30" s="89">
        <v>4</v>
      </c>
      <c r="V30" s="89">
        <v>5</v>
      </c>
      <c r="W30" s="89">
        <v>4</v>
      </c>
      <c r="X30" s="89">
        <v>4</v>
      </c>
      <c r="Y30" s="89">
        <v>3</v>
      </c>
      <c r="Z30" s="89">
        <v>6</v>
      </c>
      <c r="AA30" s="89">
        <v>5</v>
      </c>
      <c r="AB30" s="89">
        <v>4</v>
      </c>
      <c r="AC30" s="89">
        <v>4</v>
      </c>
      <c r="AD30" s="89">
        <v>3</v>
      </c>
      <c r="AE30" s="89">
        <v>2</v>
      </c>
      <c r="AF30" s="89">
        <v>3</v>
      </c>
      <c r="AG30" s="89">
        <v>3</v>
      </c>
      <c r="AH30" s="89">
        <v>6</v>
      </c>
      <c r="AI30" s="89">
        <v>4</v>
      </c>
      <c r="AJ30" s="89">
        <v>4</v>
      </c>
      <c r="AK30" s="89">
        <v>5</v>
      </c>
      <c r="AL30" s="89">
        <v>3</v>
      </c>
      <c r="AM30" s="89">
        <v>3</v>
      </c>
      <c r="AN30" s="89">
        <v>2</v>
      </c>
      <c r="AO30" s="89">
        <v>1</v>
      </c>
      <c r="AP30" s="89">
        <v>3</v>
      </c>
      <c r="AQ30" s="89">
        <v>3</v>
      </c>
      <c r="AR30" s="89">
        <v>2</v>
      </c>
    </row>
    <row r="31" spans="1:44" ht="12.75" customHeight="1" x14ac:dyDescent="0.25">
      <c r="A31" s="89">
        <v>2019</v>
      </c>
      <c r="B31" s="89">
        <v>121884</v>
      </c>
      <c r="C31" s="89">
        <v>4</v>
      </c>
      <c r="D31" s="89">
        <v>4</v>
      </c>
      <c r="E31" s="89">
        <v>5</v>
      </c>
      <c r="F31" s="89">
        <v>4</v>
      </c>
      <c r="G31" s="89">
        <v>5</v>
      </c>
      <c r="H31" s="89">
        <v>5</v>
      </c>
      <c r="I31" s="89">
        <v>5</v>
      </c>
      <c r="J31" s="89">
        <v>5</v>
      </c>
      <c r="K31" s="89">
        <v>5</v>
      </c>
      <c r="L31" s="89">
        <v>5</v>
      </c>
      <c r="M31" s="89">
        <v>5</v>
      </c>
      <c r="N31" s="89">
        <v>6</v>
      </c>
      <c r="O31" s="89">
        <v>5</v>
      </c>
      <c r="P31" s="89">
        <v>5</v>
      </c>
      <c r="Q31" s="89">
        <v>6</v>
      </c>
      <c r="R31" s="89">
        <v>6</v>
      </c>
      <c r="S31" s="89">
        <v>4</v>
      </c>
      <c r="T31" s="89">
        <v>6</v>
      </c>
      <c r="U31" s="89">
        <v>5</v>
      </c>
      <c r="V31" s="89">
        <v>4</v>
      </c>
      <c r="W31" s="89">
        <v>5</v>
      </c>
      <c r="X31" s="89">
        <v>6</v>
      </c>
      <c r="Y31" s="89">
        <v>4</v>
      </c>
      <c r="Z31" s="89">
        <v>5</v>
      </c>
      <c r="AA31" s="89">
        <v>5</v>
      </c>
      <c r="AB31" s="89">
        <v>5</v>
      </c>
      <c r="AC31" s="89">
        <v>5</v>
      </c>
      <c r="AD31" s="89">
        <v>5</v>
      </c>
      <c r="AE31" s="89">
        <v>5</v>
      </c>
      <c r="AF31" s="89">
        <v>5</v>
      </c>
      <c r="AG31" s="89">
        <v>5</v>
      </c>
      <c r="AH31" s="89">
        <v>5</v>
      </c>
      <c r="AI31" s="89">
        <v>5</v>
      </c>
      <c r="AJ31" s="89">
        <v>5</v>
      </c>
      <c r="AK31" s="89">
        <v>5</v>
      </c>
      <c r="AL31" s="89">
        <v>5</v>
      </c>
      <c r="AM31" s="89">
        <v>5</v>
      </c>
      <c r="AN31" s="89">
        <v>5</v>
      </c>
      <c r="AO31" s="89">
        <v>5</v>
      </c>
      <c r="AP31" s="89">
        <v>5</v>
      </c>
      <c r="AQ31" s="89">
        <v>5</v>
      </c>
      <c r="AR31" s="89">
        <v>5</v>
      </c>
    </row>
    <row r="32" spans="1:44" ht="12.75" customHeight="1" x14ac:dyDescent="0.25">
      <c r="A32" s="89">
        <v>2019</v>
      </c>
      <c r="B32" s="89">
        <v>121880</v>
      </c>
      <c r="C32" s="89">
        <v>4</v>
      </c>
      <c r="D32" s="89">
        <v>8</v>
      </c>
      <c r="E32" s="89">
        <v>5</v>
      </c>
      <c r="F32" s="89">
        <v>5</v>
      </c>
      <c r="G32" s="89">
        <v>5</v>
      </c>
      <c r="H32" s="89">
        <v>5</v>
      </c>
      <c r="I32" s="89">
        <v>4</v>
      </c>
      <c r="J32" s="89">
        <v>4</v>
      </c>
      <c r="K32" s="89">
        <v>4</v>
      </c>
      <c r="L32" s="89">
        <v>5</v>
      </c>
      <c r="M32" s="89">
        <v>6</v>
      </c>
      <c r="N32" s="89">
        <v>4</v>
      </c>
      <c r="O32" s="89">
        <v>4</v>
      </c>
      <c r="P32" s="89">
        <v>3</v>
      </c>
      <c r="Q32" s="89">
        <v>6</v>
      </c>
      <c r="R32" s="89">
        <v>6</v>
      </c>
      <c r="S32" s="89">
        <v>2</v>
      </c>
      <c r="T32" s="89">
        <v>3</v>
      </c>
      <c r="U32" s="89">
        <v>5</v>
      </c>
      <c r="V32" s="89">
        <v>4</v>
      </c>
      <c r="W32" s="89">
        <v>2</v>
      </c>
      <c r="X32" s="89">
        <v>1</v>
      </c>
      <c r="Y32" s="89">
        <v>4</v>
      </c>
      <c r="Z32" s="89">
        <v>2</v>
      </c>
      <c r="AA32" s="89">
        <v>5</v>
      </c>
      <c r="AB32" s="89">
        <v>3</v>
      </c>
      <c r="AC32" s="89">
        <v>3</v>
      </c>
      <c r="AD32" s="89">
        <v>5</v>
      </c>
      <c r="AE32" s="89">
        <v>5</v>
      </c>
      <c r="AF32" s="89">
        <v>6</v>
      </c>
      <c r="AG32" s="89">
        <v>4</v>
      </c>
      <c r="AH32" s="89">
        <v>6</v>
      </c>
      <c r="AI32" s="89">
        <v>6</v>
      </c>
      <c r="AJ32" s="89">
        <v>4</v>
      </c>
      <c r="AK32" s="89">
        <v>6</v>
      </c>
      <c r="AL32" s="89">
        <v>6</v>
      </c>
      <c r="AM32" s="89">
        <v>6</v>
      </c>
      <c r="AN32" s="89">
        <v>4</v>
      </c>
      <c r="AO32" s="89">
        <v>3</v>
      </c>
      <c r="AP32" s="89">
        <v>4</v>
      </c>
      <c r="AQ32" s="89">
        <v>2</v>
      </c>
      <c r="AR32" s="89">
        <v>4</v>
      </c>
    </row>
    <row r="33" spans="1:44" ht="12.75" customHeight="1" x14ac:dyDescent="0.25">
      <c r="A33" s="89">
        <v>2019</v>
      </c>
      <c r="B33" s="89">
        <v>123569</v>
      </c>
      <c r="C33" s="89">
        <v>4</v>
      </c>
      <c r="D33" s="89">
        <v>4</v>
      </c>
      <c r="E33" s="89">
        <v>4</v>
      </c>
      <c r="F33" s="89">
        <v>4</v>
      </c>
      <c r="G33" s="89">
        <v>4</v>
      </c>
      <c r="H33" s="89">
        <v>6</v>
      </c>
      <c r="I33" s="89">
        <v>5</v>
      </c>
      <c r="J33" s="89">
        <v>4</v>
      </c>
      <c r="K33" s="89">
        <v>5</v>
      </c>
      <c r="L33" s="89">
        <v>4</v>
      </c>
      <c r="M33" s="89">
        <v>4</v>
      </c>
      <c r="N33" s="89">
        <v>4</v>
      </c>
      <c r="O33" s="89">
        <v>5</v>
      </c>
      <c r="P33" s="89">
        <v>6</v>
      </c>
      <c r="Q33" s="89">
        <v>5</v>
      </c>
      <c r="R33" s="89">
        <v>5</v>
      </c>
      <c r="S33" s="89">
        <v>6</v>
      </c>
      <c r="T33" s="89">
        <v>6</v>
      </c>
      <c r="U33" s="89">
        <v>6</v>
      </c>
      <c r="V33" s="89">
        <v>6</v>
      </c>
      <c r="W33" s="89">
        <v>3</v>
      </c>
      <c r="X33" s="89">
        <v>3</v>
      </c>
      <c r="Y33" s="89">
        <v>4</v>
      </c>
      <c r="Z33" s="89">
        <v>8</v>
      </c>
      <c r="AA33" s="89">
        <v>6</v>
      </c>
      <c r="AB33" s="89">
        <v>3</v>
      </c>
      <c r="AC33" s="89">
        <v>3</v>
      </c>
      <c r="AD33" s="89">
        <v>6</v>
      </c>
      <c r="AE33" s="89">
        <v>4</v>
      </c>
      <c r="AF33" s="89">
        <v>6</v>
      </c>
      <c r="AG33" s="89">
        <v>5</v>
      </c>
      <c r="AH33" s="89">
        <v>6</v>
      </c>
      <c r="AI33" s="89">
        <v>6</v>
      </c>
      <c r="AJ33" s="89">
        <v>6</v>
      </c>
      <c r="AK33" s="89">
        <v>4</v>
      </c>
      <c r="AL33" s="89">
        <v>2</v>
      </c>
      <c r="AM33" s="89">
        <v>2</v>
      </c>
      <c r="AN33" s="89">
        <v>5</v>
      </c>
      <c r="AO33" s="89">
        <v>6</v>
      </c>
      <c r="AP33" s="89">
        <v>6</v>
      </c>
      <c r="AQ33" s="89">
        <v>6</v>
      </c>
      <c r="AR33" s="89">
        <v>3</v>
      </c>
    </row>
    <row r="34" spans="1:44" ht="12.75" customHeight="1" x14ac:dyDescent="0.25">
      <c r="A34" s="89">
        <v>2019</v>
      </c>
      <c r="B34" s="89">
        <v>121880</v>
      </c>
      <c r="C34" s="89">
        <v>4</v>
      </c>
      <c r="D34" s="89">
        <v>4</v>
      </c>
      <c r="E34" s="89">
        <v>4</v>
      </c>
      <c r="F34" s="89">
        <v>4</v>
      </c>
      <c r="G34" s="89">
        <v>4</v>
      </c>
      <c r="H34" s="89">
        <v>6</v>
      </c>
      <c r="I34" s="89">
        <v>6</v>
      </c>
      <c r="J34" s="89">
        <v>6</v>
      </c>
      <c r="K34" s="89">
        <v>6</v>
      </c>
      <c r="L34" s="89">
        <v>6</v>
      </c>
      <c r="M34" s="89">
        <v>6</v>
      </c>
      <c r="N34" s="89">
        <v>6</v>
      </c>
      <c r="O34" s="89">
        <v>6</v>
      </c>
      <c r="P34" s="89">
        <v>6</v>
      </c>
      <c r="Q34" s="89">
        <v>6</v>
      </c>
      <c r="R34" s="89">
        <v>6</v>
      </c>
      <c r="S34" s="89">
        <v>6</v>
      </c>
      <c r="T34" s="89">
        <v>6</v>
      </c>
      <c r="U34" s="89">
        <v>6</v>
      </c>
      <c r="V34" s="89">
        <v>6</v>
      </c>
      <c r="W34" s="89">
        <v>6</v>
      </c>
      <c r="X34" s="89">
        <v>6</v>
      </c>
      <c r="Y34" s="89">
        <v>6</v>
      </c>
      <c r="Z34" s="89">
        <v>6</v>
      </c>
      <c r="AA34" s="89">
        <v>6</v>
      </c>
      <c r="AB34" s="89">
        <v>6</v>
      </c>
      <c r="AC34" s="89">
        <v>6</v>
      </c>
      <c r="AD34" s="89">
        <v>6</v>
      </c>
      <c r="AE34" s="89">
        <v>6</v>
      </c>
      <c r="AF34" s="89">
        <v>6</v>
      </c>
      <c r="AG34" s="89">
        <v>6</v>
      </c>
      <c r="AH34" s="89">
        <v>6</v>
      </c>
      <c r="AI34" s="89">
        <v>4</v>
      </c>
      <c r="AJ34" s="89">
        <v>4</v>
      </c>
      <c r="AK34" s="89">
        <v>5</v>
      </c>
      <c r="AL34" s="89">
        <v>4</v>
      </c>
      <c r="AM34" s="89">
        <v>4</v>
      </c>
      <c r="AN34" s="89">
        <v>5</v>
      </c>
      <c r="AO34" s="89">
        <v>5</v>
      </c>
      <c r="AP34" s="89">
        <v>5</v>
      </c>
      <c r="AQ34" s="89">
        <v>5</v>
      </c>
      <c r="AR34" s="89">
        <v>6</v>
      </c>
    </row>
    <row r="35" spans="1:44" ht="12.75" customHeight="1" x14ac:dyDescent="0.25">
      <c r="A35" s="89">
        <v>2019</v>
      </c>
      <c r="B35" s="89">
        <v>121884</v>
      </c>
      <c r="C35" s="89">
        <v>4</v>
      </c>
      <c r="D35" s="89">
        <v>5</v>
      </c>
      <c r="E35" s="89">
        <v>4</v>
      </c>
      <c r="F35" s="89">
        <v>4</v>
      </c>
      <c r="G35" s="89">
        <v>5</v>
      </c>
      <c r="H35" s="89">
        <v>4</v>
      </c>
      <c r="I35" s="89">
        <v>4</v>
      </c>
      <c r="J35" s="89">
        <v>4</v>
      </c>
      <c r="K35" s="89">
        <v>5</v>
      </c>
      <c r="L35" s="89">
        <v>5</v>
      </c>
      <c r="M35" s="89">
        <v>2</v>
      </c>
      <c r="N35" s="89">
        <v>2</v>
      </c>
      <c r="O35" s="89">
        <v>4</v>
      </c>
      <c r="P35" s="89">
        <v>1</v>
      </c>
      <c r="Q35" s="89">
        <v>1</v>
      </c>
      <c r="R35" s="89">
        <v>5</v>
      </c>
      <c r="S35" s="89">
        <v>4</v>
      </c>
      <c r="T35" s="89">
        <v>4</v>
      </c>
      <c r="U35" s="89">
        <v>1</v>
      </c>
      <c r="V35" s="89">
        <v>4</v>
      </c>
      <c r="W35" s="89">
        <v>2</v>
      </c>
      <c r="X35" s="89">
        <v>2</v>
      </c>
      <c r="Y35" s="89">
        <v>2</v>
      </c>
      <c r="Z35" s="89">
        <v>7</v>
      </c>
      <c r="AA35" s="89">
        <v>8</v>
      </c>
      <c r="AB35" s="89">
        <v>4</v>
      </c>
      <c r="AC35" s="89">
        <v>8</v>
      </c>
      <c r="AD35" s="89">
        <v>4</v>
      </c>
      <c r="AE35" s="89">
        <v>3</v>
      </c>
      <c r="AF35" s="89">
        <v>1</v>
      </c>
      <c r="AG35" s="89">
        <v>3</v>
      </c>
      <c r="AH35" s="89">
        <v>5</v>
      </c>
      <c r="AI35" s="89">
        <v>3</v>
      </c>
      <c r="AJ35" s="89">
        <v>5</v>
      </c>
      <c r="AK35" s="89">
        <v>3</v>
      </c>
      <c r="AL35" s="89">
        <v>4</v>
      </c>
      <c r="AM35" s="89">
        <v>3</v>
      </c>
      <c r="AN35" s="89">
        <v>4</v>
      </c>
      <c r="AO35" s="89">
        <v>6</v>
      </c>
      <c r="AP35" s="89">
        <v>4</v>
      </c>
      <c r="AQ35" s="89">
        <v>1</v>
      </c>
      <c r="AR35" s="89">
        <v>3</v>
      </c>
    </row>
    <row r="36" spans="1:44" ht="12.75" customHeight="1" x14ac:dyDescent="0.25">
      <c r="A36" s="89">
        <v>2019</v>
      </c>
      <c r="B36" s="89">
        <v>121880</v>
      </c>
      <c r="C36" s="89">
        <v>4</v>
      </c>
      <c r="D36" s="89">
        <v>4</v>
      </c>
      <c r="E36" s="89">
        <v>5</v>
      </c>
      <c r="F36" s="89">
        <v>3</v>
      </c>
      <c r="G36" s="89">
        <v>5</v>
      </c>
      <c r="H36" s="89">
        <v>4</v>
      </c>
      <c r="I36" s="89">
        <v>5</v>
      </c>
      <c r="J36" s="89">
        <v>5</v>
      </c>
      <c r="K36" s="89">
        <v>5</v>
      </c>
      <c r="L36" s="89">
        <v>4</v>
      </c>
      <c r="M36" s="89">
        <v>4</v>
      </c>
      <c r="N36" s="89">
        <v>3</v>
      </c>
      <c r="O36" s="89">
        <v>2</v>
      </c>
      <c r="P36" s="89">
        <v>3</v>
      </c>
      <c r="Q36" s="89">
        <v>5</v>
      </c>
      <c r="R36" s="89">
        <v>4</v>
      </c>
      <c r="S36" s="89">
        <v>3</v>
      </c>
      <c r="T36" s="89">
        <v>3</v>
      </c>
      <c r="U36" s="89">
        <v>5</v>
      </c>
      <c r="V36" s="89">
        <v>4</v>
      </c>
      <c r="W36" s="89">
        <v>3</v>
      </c>
      <c r="X36" s="89">
        <v>2</v>
      </c>
      <c r="Y36" s="89">
        <v>5</v>
      </c>
      <c r="Z36" s="89">
        <v>4</v>
      </c>
      <c r="AA36" s="89">
        <v>3</v>
      </c>
      <c r="AB36" s="89">
        <v>4</v>
      </c>
      <c r="AC36" s="89">
        <v>1</v>
      </c>
      <c r="AD36" s="89">
        <v>6</v>
      </c>
      <c r="AE36" s="89">
        <v>4</v>
      </c>
      <c r="AF36" s="89">
        <v>5</v>
      </c>
      <c r="AG36" s="89">
        <v>3</v>
      </c>
      <c r="AH36" s="89">
        <v>5</v>
      </c>
      <c r="AI36" s="89">
        <v>5</v>
      </c>
      <c r="AJ36" s="89">
        <v>4</v>
      </c>
      <c r="AK36" s="89">
        <v>6</v>
      </c>
      <c r="AL36" s="89">
        <v>5</v>
      </c>
      <c r="AM36" s="89">
        <v>4</v>
      </c>
      <c r="AN36" s="89">
        <v>5</v>
      </c>
      <c r="AO36" s="89">
        <v>5</v>
      </c>
      <c r="AP36" s="89">
        <v>6</v>
      </c>
      <c r="AQ36" s="89">
        <v>3</v>
      </c>
      <c r="AR36" s="89">
        <v>4</v>
      </c>
    </row>
    <row r="37" spans="1:44" ht="12.75" customHeight="1" x14ac:dyDescent="0.25">
      <c r="A37" s="89">
        <v>2019</v>
      </c>
      <c r="B37" s="89">
        <v>121880</v>
      </c>
      <c r="C37" s="89">
        <v>4</v>
      </c>
      <c r="D37" s="89">
        <v>6</v>
      </c>
      <c r="E37" s="89">
        <v>5</v>
      </c>
      <c r="F37" s="89">
        <v>4</v>
      </c>
      <c r="G37" s="89">
        <v>6</v>
      </c>
      <c r="H37" s="89">
        <v>6</v>
      </c>
      <c r="I37" s="89">
        <v>6</v>
      </c>
      <c r="J37" s="89">
        <v>4</v>
      </c>
      <c r="K37" s="89">
        <v>5</v>
      </c>
      <c r="L37" s="89">
        <v>6</v>
      </c>
      <c r="M37" s="89">
        <v>6</v>
      </c>
      <c r="N37" s="89">
        <v>5</v>
      </c>
      <c r="O37" s="89">
        <v>6</v>
      </c>
      <c r="P37" s="89">
        <v>5</v>
      </c>
      <c r="Q37" s="89">
        <v>5</v>
      </c>
      <c r="R37" s="89">
        <v>6</v>
      </c>
      <c r="S37" s="89">
        <v>4</v>
      </c>
      <c r="T37" s="89">
        <v>5</v>
      </c>
      <c r="U37" s="89">
        <v>4</v>
      </c>
      <c r="V37" s="89">
        <v>5</v>
      </c>
      <c r="W37" s="89">
        <v>3</v>
      </c>
      <c r="X37" s="89">
        <v>2</v>
      </c>
      <c r="Y37" s="89">
        <v>6</v>
      </c>
      <c r="Z37" s="89">
        <v>5</v>
      </c>
      <c r="AA37" s="89">
        <v>5</v>
      </c>
      <c r="AB37" s="89">
        <v>1</v>
      </c>
      <c r="AC37" s="89">
        <v>1</v>
      </c>
      <c r="AD37" s="89">
        <v>4</v>
      </c>
      <c r="AE37" s="89">
        <v>4</v>
      </c>
      <c r="AF37" s="89">
        <v>4</v>
      </c>
      <c r="AG37" s="89">
        <v>4</v>
      </c>
      <c r="AH37" s="89">
        <v>6</v>
      </c>
      <c r="AI37" s="89">
        <v>6</v>
      </c>
      <c r="AJ37" s="89">
        <v>6</v>
      </c>
      <c r="AK37" s="89">
        <v>6</v>
      </c>
      <c r="AL37" s="89">
        <v>6</v>
      </c>
      <c r="AM37" s="89">
        <v>6</v>
      </c>
      <c r="AN37" s="89">
        <v>6</v>
      </c>
      <c r="AO37" s="89">
        <v>1</v>
      </c>
      <c r="AP37" s="89">
        <v>4</v>
      </c>
      <c r="AQ37" s="89">
        <v>1</v>
      </c>
      <c r="AR37" s="89">
        <v>6</v>
      </c>
    </row>
    <row r="38" spans="1:44" ht="12.75" customHeight="1" x14ac:dyDescent="0.25">
      <c r="A38" s="89">
        <v>2019</v>
      </c>
      <c r="B38" s="89">
        <v>1117583</v>
      </c>
      <c r="C38" s="89">
        <v>4</v>
      </c>
      <c r="D38" s="89">
        <v>4</v>
      </c>
      <c r="E38" s="89">
        <v>4</v>
      </c>
      <c r="F38" s="89">
        <v>3</v>
      </c>
      <c r="G38" s="89">
        <v>5</v>
      </c>
      <c r="H38" s="89">
        <v>5</v>
      </c>
      <c r="I38" s="89">
        <v>5</v>
      </c>
      <c r="J38" s="89">
        <v>4</v>
      </c>
      <c r="K38" s="89">
        <v>5</v>
      </c>
      <c r="L38" s="89">
        <v>5</v>
      </c>
      <c r="M38" s="89">
        <v>4</v>
      </c>
      <c r="N38" s="89">
        <v>4</v>
      </c>
      <c r="O38" s="89">
        <v>4</v>
      </c>
      <c r="P38" s="89">
        <v>3</v>
      </c>
      <c r="Q38" s="89">
        <v>4</v>
      </c>
      <c r="R38" s="89">
        <v>4</v>
      </c>
      <c r="S38" s="89">
        <v>8</v>
      </c>
      <c r="T38" s="89">
        <v>5</v>
      </c>
      <c r="U38" s="89">
        <v>4</v>
      </c>
      <c r="V38" s="89">
        <v>5</v>
      </c>
      <c r="W38" s="89">
        <v>8</v>
      </c>
      <c r="X38" s="89">
        <v>2</v>
      </c>
      <c r="Y38" s="89">
        <v>8</v>
      </c>
      <c r="Z38" s="89">
        <v>2</v>
      </c>
      <c r="AA38" s="89">
        <v>4</v>
      </c>
      <c r="AB38" s="89">
        <v>3</v>
      </c>
      <c r="AC38" s="89">
        <v>3</v>
      </c>
      <c r="AD38" s="89">
        <v>4</v>
      </c>
      <c r="AE38" s="89">
        <v>8</v>
      </c>
      <c r="AF38" s="89">
        <v>4</v>
      </c>
      <c r="AG38" s="89">
        <v>4</v>
      </c>
      <c r="AH38" s="89">
        <v>5</v>
      </c>
      <c r="AI38" s="89">
        <v>4</v>
      </c>
      <c r="AJ38" s="89">
        <v>5</v>
      </c>
      <c r="AK38" s="89">
        <v>5</v>
      </c>
      <c r="AL38" s="89">
        <v>3</v>
      </c>
      <c r="AM38" s="89">
        <v>8</v>
      </c>
      <c r="AN38" s="89">
        <v>8</v>
      </c>
      <c r="AO38" s="89">
        <v>8</v>
      </c>
      <c r="AP38" s="89">
        <v>4</v>
      </c>
      <c r="AQ38" s="89">
        <v>5</v>
      </c>
      <c r="AR38" s="89">
        <v>4</v>
      </c>
    </row>
    <row r="39" spans="1:44" ht="12.75" customHeight="1" x14ac:dyDescent="0.25">
      <c r="A39" s="89">
        <v>2019</v>
      </c>
      <c r="B39" s="89">
        <v>123569</v>
      </c>
      <c r="C39" s="89">
        <v>4</v>
      </c>
      <c r="D39" s="89">
        <v>4</v>
      </c>
      <c r="E39" s="89">
        <v>4</v>
      </c>
      <c r="F39" s="89">
        <v>4</v>
      </c>
      <c r="G39" s="89">
        <v>3</v>
      </c>
      <c r="H39" s="89">
        <v>6</v>
      </c>
      <c r="I39" s="89">
        <v>5</v>
      </c>
      <c r="J39" s="89">
        <v>5</v>
      </c>
      <c r="K39" s="89">
        <v>6</v>
      </c>
      <c r="L39" s="89">
        <v>6</v>
      </c>
      <c r="M39" s="89">
        <v>1</v>
      </c>
      <c r="N39" s="89">
        <v>3</v>
      </c>
      <c r="O39" s="89">
        <v>6</v>
      </c>
      <c r="P39" s="89">
        <v>1</v>
      </c>
      <c r="Q39" s="89">
        <v>3</v>
      </c>
      <c r="R39" s="89">
        <v>6</v>
      </c>
      <c r="S39" s="89">
        <v>6</v>
      </c>
      <c r="T39" s="89">
        <v>6</v>
      </c>
      <c r="U39" s="89">
        <v>3</v>
      </c>
      <c r="V39" s="89">
        <v>4</v>
      </c>
      <c r="W39" s="89">
        <v>2</v>
      </c>
      <c r="X39" s="89">
        <v>3</v>
      </c>
      <c r="Y39" s="89">
        <v>5</v>
      </c>
      <c r="Z39" s="89">
        <v>6</v>
      </c>
      <c r="AA39" s="89">
        <v>6</v>
      </c>
      <c r="AB39" s="89">
        <v>6</v>
      </c>
      <c r="AC39" s="89">
        <v>6</v>
      </c>
      <c r="AD39" s="89">
        <v>6</v>
      </c>
      <c r="AE39" s="89">
        <v>5</v>
      </c>
      <c r="AF39" s="89">
        <v>4</v>
      </c>
      <c r="AG39" s="89">
        <v>5</v>
      </c>
      <c r="AH39" s="89">
        <v>6</v>
      </c>
      <c r="AI39" s="89">
        <v>2</v>
      </c>
      <c r="AJ39" s="89">
        <v>5</v>
      </c>
      <c r="AK39" s="89">
        <v>2</v>
      </c>
      <c r="AL39" s="89">
        <v>3</v>
      </c>
      <c r="AM39" s="89">
        <v>2</v>
      </c>
      <c r="AN39" s="89">
        <v>6</v>
      </c>
      <c r="AO39" s="89">
        <v>1</v>
      </c>
      <c r="AP39" s="89">
        <v>5</v>
      </c>
      <c r="AQ39" s="89">
        <v>5</v>
      </c>
      <c r="AR39" s="89">
        <v>1</v>
      </c>
    </row>
    <row r="40" spans="1:44" ht="12.75" customHeight="1" x14ac:dyDescent="0.25">
      <c r="A40" s="89">
        <v>2019</v>
      </c>
      <c r="B40" s="89">
        <v>102499</v>
      </c>
      <c r="C40" s="89">
        <v>4</v>
      </c>
      <c r="D40" s="89">
        <v>4</v>
      </c>
      <c r="E40" s="89">
        <v>3</v>
      </c>
      <c r="F40" s="89">
        <v>3</v>
      </c>
      <c r="G40" s="89">
        <v>2</v>
      </c>
      <c r="H40" s="89">
        <v>5</v>
      </c>
      <c r="I40" s="89">
        <v>4</v>
      </c>
      <c r="J40" s="89">
        <v>5</v>
      </c>
      <c r="K40" s="89">
        <v>3</v>
      </c>
      <c r="L40" s="89">
        <v>5</v>
      </c>
      <c r="M40" s="89">
        <v>3</v>
      </c>
      <c r="N40" s="89">
        <v>3</v>
      </c>
      <c r="O40" s="89">
        <v>2</v>
      </c>
      <c r="P40" s="89">
        <v>3</v>
      </c>
      <c r="Q40" s="89">
        <v>3</v>
      </c>
      <c r="R40" s="89">
        <v>6</v>
      </c>
      <c r="S40" s="89">
        <v>3</v>
      </c>
      <c r="T40" s="89">
        <v>5</v>
      </c>
      <c r="U40" s="89">
        <v>4</v>
      </c>
      <c r="V40" s="89">
        <v>2</v>
      </c>
      <c r="W40" s="89">
        <v>3</v>
      </c>
      <c r="X40" s="89">
        <v>1</v>
      </c>
      <c r="Y40" s="89">
        <v>2</v>
      </c>
      <c r="Z40" s="89">
        <v>5</v>
      </c>
      <c r="AA40" s="89">
        <v>3</v>
      </c>
      <c r="AB40" s="89">
        <v>3</v>
      </c>
      <c r="AC40" s="89">
        <v>3</v>
      </c>
      <c r="AD40" s="89">
        <v>4</v>
      </c>
      <c r="AE40" s="89">
        <v>2</v>
      </c>
      <c r="AF40" s="89">
        <v>2</v>
      </c>
      <c r="AG40" s="89">
        <v>3</v>
      </c>
      <c r="AH40" s="89">
        <v>3</v>
      </c>
      <c r="AI40" s="89">
        <v>2</v>
      </c>
      <c r="AJ40" s="89">
        <v>3</v>
      </c>
      <c r="AK40" s="89">
        <v>3</v>
      </c>
      <c r="AL40" s="89">
        <v>3</v>
      </c>
      <c r="AM40" s="89">
        <v>3</v>
      </c>
      <c r="AN40" s="89">
        <v>3</v>
      </c>
      <c r="AO40" s="89">
        <v>1</v>
      </c>
      <c r="AP40" s="89">
        <v>7</v>
      </c>
      <c r="AQ40" s="89">
        <v>7</v>
      </c>
      <c r="AR40" s="89">
        <v>2</v>
      </c>
    </row>
    <row r="41" spans="1:44" ht="12.75" customHeight="1" x14ac:dyDescent="0.25">
      <c r="A41" s="89">
        <v>2019</v>
      </c>
      <c r="B41" s="89">
        <v>121880</v>
      </c>
      <c r="C41" s="89">
        <v>4</v>
      </c>
      <c r="D41" s="89">
        <v>6</v>
      </c>
      <c r="E41" s="89">
        <v>5</v>
      </c>
      <c r="F41" s="89">
        <v>6</v>
      </c>
      <c r="G41" s="89">
        <v>6</v>
      </c>
      <c r="H41" s="89">
        <v>6</v>
      </c>
      <c r="I41" s="89">
        <v>6</v>
      </c>
      <c r="J41" s="89">
        <v>6</v>
      </c>
      <c r="K41" s="89">
        <v>6</v>
      </c>
      <c r="L41" s="89">
        <v>6</v>
      </c>
      <c r="M41" s="89">
        <v>6</v>
      </c>
      <c r="N41" s="89">
        <v>6</v>
      </c>
      <c r="O41" s="89">
        <v>5</v>
      </c>
      <c r="P41" s="89">
        <v>6</v>
      </c>
      <c r="Q41" s="89">
        <v>6</v>
      </c>
      <c r="R41" s="89">
        <v>6</v>
      </c>
      <c r="S41" s="89">
        <v>6</v>
      </c>
      <c r="T41" s="89">
        <v>6</v>
      </c>
      <c r="U41" s="89">
        <v>6</v>
      </c>
      <c r="V41" s="89">
        <v>6</v>
      </c>
      <c r="W41" s="89">
        <v>6</v>
      </c>
      <c r="X41" s="89">
        <v>6</v>
      </c>
      <c r="Y41" s="89">
        <v>6</v>
      </c>
      <c r="Z41" s="89">
        <v>6</v>
      </c>
      <c r="AA41" s="89">
        <v>6</v>
      </c>
      <c r="AB41" s="89">
        <v>6</v>
      </c>
      <c r="AC41" s="89">
        <v>6</v>
      </c>
      <c r="AD41" s="89">
        <v>6</v>
      </c>
      <c r="AE41" s="89">
        <v>6</v>
      </c>
      <c r="AF41" s="89">
        <v>6</v>
      </c>
      <c r="AG41" s="89">
        <v>4</v>
      </c>
      <c r="AH41" s="89">
        <v>6</v>
      </c>
      <c r="AI41" s="89">
        <v>6</v>
      </c>
      <c r="AJ41" s="89">
        <v>6</v>
      </c>
      <c r="AK41" s="89">
        <v>6</v>
      </c>
      <c r="AL41" s="89">
        <v>6</v>
      </c>
      <c r="AM41" s="89">
        <v>4</v>
      </c>
      <c r="AN41" s="89">
        <v>5</v>
      </c>
      <c r="AO41" s="89">
        <v>5</v>
      </c>
      <c r="AP41" s="89">
        <v>6</v>
      </c>
      <c r="AQ41" s="89">
        <v>6</v>
      </c>
      <c r="AR41" s="89">
        <v>6</v>
      </c>
    </row>
    <row r="42" spans="1:44" ht="12.75" customHeight="1" x14ac:dyDescent="0.25">
      <c r="A42" s="89">
        <v>2019</v>
      </c>
      <c r="B42" s="89">
        <v>123569</v>
      </c>
      <c r="C42" s="89">
        <v>4</v>
      </c>
      <c r="D42" s="89">
        <v>4</v>
      </c>
      <c r="E42" s="89">
        <v>3</v>
      </c>
      <c r="F42" s="89">
        <v>4</v>
      </c>
      <c r="G42" s="89">
        <v>4</v>
      </c>
      <c r="H42" s="89">
        <v>5</v>
      </c>
      <c r="I42" s="89">
        <v>4</v>
      </c>
      <c r="J42" s="89">
        <v>5</v>
      </c>
      <c r="K42" s="89">
        <v>6</v>
      </c>
      <c r="L42" s="89">
        <v>4</v>
      </c>
      <c r="M42" s="89">
        <v>3</v>
      </c>
      <c r="N42" s="89">
        <v>4</v>
      </c>
      <c r="O42" s="89">
        <v>5</v>
      </c>
      <c r="P42" s="89">
        <v>4</v>
      </c>
      <c r="Q42" s="89">
        <v>3</v>
      </c>
      <c r="R42" s="89">
        <v>4</v>
      </c>
      <c r="S42" s="89">
        <v>5</v>
      </c>
      <c r="T42" s="89">
        <v>5</v>
      </c>
      <c r="U42" s="89">
        <v>6</v>
      </c>
      <c r="V42" s="89">
        <v>4</v>
      </c>
      <c r="W42" s="89">
        <v>4</v>
      </c>
      <c r="X42" s="89">
        <v>4</v>
      </c>
      <c r="Y42" s="89">
        <v>4</v>
      </c>
      <c r="Z42" s="89">
        <v>6</v>
      </c>
      <c r="AA42" s="89">
        <v>2</v>
      </c>
      <c r="AB42" s="89">
        <v>1</v>
      </c>
      <c r="AC42" s="89">
        <v>1</v>
      </c>
      <c r="AD42" s="89">
        <v>2</v>
      </c>
      <c r="AE42" s="89">
        <v>5</v>
      </c>
      <c r="AF42" s="89">
        <v>5</v>
      </c>
      <c r="AG42" s="89">
        <v>4</v>
      </c>
      <c r="AH42" s="89">
        <v>6</v>
      </c>
      <c r="AI42" s="89">
        <v>6</v>
      </c>
      <c r="AJ42" s="89">
        <v>4</v>
      </c>
      <c r="AK42" s="89">
        <v>4</v>
      </c>
      <c r="AL42" s="89">
        <v>3</v>
      </c>
      <c r="AM42" s="89">
        <v>4</v>
      </c>
      <c r="AN42" s="89">
        <v>4</v>
      </c>
      <c r="AO42" s="89">
        <v>5</v>
      </c>
      <c r="AP42" s="89">
        <v>4</v>
      </c>
      <c r="AQ42" s="89">
        <v>5</v>
      </c>
      <c r="AR42" s="89">
        <v>3</v>
      </c>
    </row>
    <row r="43" spans="1:44" ht="12.75" customHeight="1" x14ac:dyDescent="0.25">
      <c r="A43" s="89">
        <v>2019</v>
      </c>
      <c r="B43" s="89">
        <v>102499</v>
      </c>
      <c r="C43" s="89">
        <v>4</v>
      </c>
      <c r="D43" s="89">
        <v>4</v>
      </c>
      <c r="E43" s="89">
        <v>3</v>
      </c>
      <c r="F43" s="89">
        <v>4</v>
      </c>
      <c r="G43" s="89">
        <v>3</v>
      </c>
      <c r="H43" s="89">
        <v>5</v>
      </c>
      <c r="I43" s="89">
        <v>5</v>
      </c>
      <c r="J43" s="89">
        <v>2</v>
      </c>
      <c r="K43" s="89">
        <v>4</v>
      </c>
      <c r="L43" s="89">
        <v>5</v>
      </c>
      <c r="M43" s="89">
        <v>1</v>
      </c>
      <c r="N43" s="89">
        <v>4</v>
      </c>
      <c r="O43" s="89">
        <v>4</v>
      </c>
      <c r="P43" s="89">
        <v>1</v>
      </c>
      <c r="Q43" s="89">
        <v>5</v>
      </c>
      <c r="R43" s="89">
        <v>6</v>
      </c>
      <c r="S43" s="89">
        <v>5</v>
      </c>
      <c r="T43" s="89">
        <v>5</v>
      </c>
      <c r="U43" s="89">
        <v>5</v>
      </c>
      <c r="V43" s="89">
        <v>5</v>
      </c>
      <c r="W43" s="89">
        <v>4</v>
      </c>
      <c r="X43" s="89">
        <v>4</v>
      </c>
      <c r="Y43" s="89">
        <v>5</v>
      </c>
      <c r="Z43" s="89">
        <v>5</v>
      </c>
      <c r="AA43" s="89">
        <v>4</v>
      </c>
      <c r="AB43" s="89">
        <v>5</v>
      </c>
      <c r="AC43" s="89">
        <v>5</v>
      </c>
      <c r="AD43" s="89">
        <v>5</v>
      </c>
      <c r="AE43" s="89">
        <v>4</v>
      </c>
      <c r="AF43" s="89">
        <v>5</v>
      </c>
      <c r="AG43" s="89">
        <v>4</v>
      </c>
      <c r="AH43" s="89">
        <v>5</v>
      </c>
      <c r="AI43" s="89">
        <v>5</v>
      </c>
      <c r="AJ43" s="89">
        <v>5</v>
      </c>
      <c r="AK43" s="89">
        <v>4</v>
      </c>
      <c r="AL43" s="89">
        <v>4</v>
      </c>
      <c r="AM43" s="89">
        <v>4</v>
      </c>
      <c r="AN43" s="89">
        <v>4</v>
      </c>
      <c r="AO43" s="89">
        <v>3</v>
      </c>
      <c r="AP43" s="89">
        <v>3</v>
      </c>
      <c r="AQ43" s="89">
        <v>4</v>
      </c>
      <c r="AR43" s="89">
        <v>4</v>
      </c>
    </row>
    <row r="44" spans="1:44" ht="12.75" customHeight="1" x14ac:dyDescent="0.25">
      <c r="A44" s="89">
        <v>2019</v>
      </c>
      <c r="B44" s="89">
        <v>123569</v>
      </c>
      <c r="C44" s="89">
        <v>4</v>
      </c>
      <c r="D44" s="89">
        <v>5</v>
      </c>
      <c r="E44" s="89">
        <v>4</v>
      </c>
      <c r="F44" s="89">
        <v>4</v>
      </c>
      <c r="G44" s="89">
        <v>6</v>
      </c>
      <c r="H44" s="89">
        <v>6</v>
      </c>
      <c r="I44" s="89">
        <v>5</v>
      </c>
      <c r="J44" s="89">
        <v>4</v>
      </c>
      <c r="K44" s="89">
        <v>6</v>
      </c>
      <c r="L44" s="89">
        <v>6</v>
      </c>
      <c r="M44" s="89">
        <v>6</v>
      </c>
      <c r="N44" s="89">
        <v>3</v>
      </c>
      <c r="O44" s="89">
        <v>4</v>
      </c>
      <c r="P44" s="89">
        <v>3</v>
      </c>
      <c r="Q44" s="89">
        <v>3</v>
      </c>
      <c r="R44" s="89">
        <v>5</v>
      </c>
      <c r="S44" s="89">
        <v>4</v>
      </c>
      <c r="T44" s="89">
        <v>4</v>
      </c>
      <c r="U44" s="89">
        <v>4</v>
      </c>
      <c r="V44" s="89">
        <v>4</v>
      </c>
      <c r="W44" s="89">
        <v>3</v>
      </c>
      <c r="X44" s="89">
        <v>2</v>
      </c>
      <c r="Y44" s="89">
        <v>3</v>
      </c>
      <c r="Z44" s="89">
        <v>6</v>
      </c>
      <c r="AA44" s="89">
        <v>1</v>
      </c>
      <c r="AB44" s="89">
        <v>1</v>
      </c>
      <c r="AC44" s="89">
        <v>3</v>
      </c>
      <c r="AD44" s="89">
        <v>6</v>
      </c>
      <c r="AE44" s="89">
        <v>4</v>
      </c>
      <c r="AF44" s="89">
        <v>5</v>
      </c>
      <c r="AG44" s="89">
        <v>5</v>
      </c>
      <c r="AH44" s="89">
        <v>6</v>
      </c>
      <c r="AI44" s="89">
        <v>5</v>
      </c>
      <c r="AJ44" s="89">
        <v>6</v>
      </c>
      <c r="AK44" s="89">
        <v>6</v>
      </c>
      <c r="AL44" s="89">
        <v>6</v>
      </c>
      <c r="AM44" s="89">
        <v>4</v>
      </c>
      <c r="AN44" s="89">
        <v>5</v>
      </c>
      <c r="AO44" s="89">
        <v>3</v>
      </c>
      <c r="AP44" s="89">
        <v>4</v>
      </c>
      <c r="AQ44" s="89">
        <v>6</v>
      </c>
      <c r="AR44" s="89">
        <v>2</v>
      </c>
    </row>
    <row r="45" spans="1:44" ht="12.75" customHeight="1" x14ac:dyDescent="0.25">
      <c r="A45" s="89">
        <v>2019</v>
      </c>
      <c r="B45" s="89">
        <v>1181819</v>
      </c>
      <c r="C45" s="89">
        <v>4</v>
      </c>
      <c r="D45" s="89">
        <v>4</v>
      </c>
      <c r="E45" s="89">
        <v>6</v>
      </c>
      <c r="F45" s="89">
        <v>3</v>
      </c>
      <c r="G45" s="89">
        <v>5</v>
      </c>
      <c r="H45" s="89">
        <v>5</v>
      </c>
      <c r="I45" s="89">
        <v>4</v>
      </c>
      <c r="J45" s="89">
        <v>4</v>
      </c>
      <c r="K45" s="89">
        <v>4</v>
      </c>
      <c r="L45" s="89">
        <v>5</v>
      </c>
      <c r="M45" s="89">
        <v>5</v>
      </c>
      <c r="N45" s="89">
        <v>5</v>
      </c>
      <c r="O45" s="89">
        <v>3</v>
      </c>
      <c r="P45" s="89">
        <v>4</v>
      </c>
      <c r="Q45" s="89">
        <v>5</v>
      </c>
      <c r="R45" s="89">
        <v>5</v>
      </c>
      <c r="S45" s="89">
        <v>4</v>
      </c>
      <c r="T45" s="89">
        <v>5</v>
      </c>
      <c r="U45" s="89">
        <v>5</v>
      </c>
      <c r="V45" s="89">
        <v>5</v>
      </c>
      <c r="W45" s="89">
        <v>5</v>
      </c>
      <c r="X45" s="89">
        <v>4</v>
      </c>
      <c r="Y45" s="89">
        <v>6</v>
      </c>
      <c r="Z45" s="89">
        <v>5</v>
      </c>
      <c r="AA45" s="89">
        <v>3</v>
      </c>
      <c r="AB45" s="89">
        <v>4</v>
      </c>
      <c r="AC45" s="89">
        <v>3</v>
      </c>
      <c r="AD45" s="89">
        <v>2</v>
      </c>
      <c r="AE45" s="89">
        <v>6</v>
      </c>
      <c r="AF45" s="89">
        <v>5</v>
      </c>
      <c r="AG45" s="89">
        <v>5</v>
      </c>
      <c r="AH45" s="89">
        <v>4</v>
      </c>
      <c r="AI45" s="89">
        <v>5</v>
      </c>
      <c r="AJ45" s="89">
        <v>4</v>
      </c>
      <c r="AK45" s="89">
        <v>4</v>
      </c>
      <c r="AL45" s="89">
        <v>5</v>
      </c>
      <c r="AM45" s="89">
        <v>5</v>
      </c>
      <c r="AN45" s="89">
        <v>5</v>
      </c>
      <c r="AO45" s="89">
        <v>5</v>
      </c>
      <c r="AP45" s="89">
        <v>5</v>
      </c>
      <c r="AQ45" s="89">
        <v>5</v>
      </c>
      <c r="AR45" s="89">
        <v>4</v>
      </c>
    </row>
    <row r="46" spans="1:44" ht="12.75" customHeight="1" x14ac:dyDescent="0.25">
      <c r="A46" s="89">
        <v>2019</v>
      </c>
      <c r="B46" s="89">
        <v>1319229</v>
      </c>
      <c r="C46" s="89">
        <v>4</v>
      </c>
      <c r="D46" s="89">
        <v>3</v>
      </c>
      <c r="E46" s="89">
        <v>6</v>
      </c>
      <c r="F46" s="89">
        <v>6</v>
      </c>
      <c r="G46" s="89">
        <v>6</v>
      </c>
      <c r="H46" s="89">
        <v>6</v>
      </c>
      <c r="I46" s="89">
        <v>6</v>
      </c>
      <c r="J46" s="89">
        <v>5</v>
      </c>
      <c r="K46" s="89">
        <v>5</v>
      </c>
      <c r="L46" s="89">
        <v>5</v>
      </c>
      <c r="M46" s="89">
        <v>4</v>
      </c>
      <c r="N46" s="89">
        <v>4</v>
      </c>
      <c r="O46" s="89">
        <v>6</v>
      </c>
      <c r="P46" s="89">
        <v>2</v>
      </c>
      <c r="Q46" s="89">
        <v>4</v>
      </c>
      <c r="R46" s="89">
        <v>6</v>
      </c>
      <c r="S46" s="89">
        <v>5</v>
      </c>
      <c r="T46" s="89">
        <v>6</v>
      </c>
      <c r="U46" s="89">
        <v>6</v>
      </c>
      <c r="V46" s="89">
        <v>6</v>
      </c>
      <c r="W46" s="89">
        <v>5</v>
      </c>
      <c r="X46" s="89">
        <v>5</v>
      </c>
      <c r="Y46" s="89">
        <v>6</v>
      </c>
      <c r="Z46" s="89">
        <v>6</v>
      </c>
      <c r="AA46" s="89">
        <v>5</v>
      </c>
      <c r="AB46" s="89">
        <v>5</v>
      </c>
      <c r="AC46" s="89">
        <v>5</v>
      </c>
      <c r="AD46" s="89">
        <v>6</v>
      </c>
      <c r="AE46" s="89">
        <v>6</v>
      </c>
      <c r="AF46" s="89">
        <v>6</v>
      </c>
      <c r="AG46" s="89">
        <v>4</v>
      </c>
      <c r="AH46" s="89">
        <v>6</v>
      </c>
      <c r="AI46" s="89">
        <v>6</v>
      </c>
      <c r="AJ46" s="89">
        <v>1</v>
      </c>
      <c r="AK46" s="89">
        <v>6</v>
      </c>
      <c r="AL46" s="89">
        <v>6</v>
      </c>
      <c r="AM46" s="89">
        <v>6</v>
      </c>
      <c r="AN46" s="89">
        <v>6</v>
      </c>
      <c r="AO46" s="89">
        <v>6</v>
      </c>
      <c r="AP46" s="89">
        <v>6</v>
      </c>
      <c r="AQ46" s="89">
        <v>6</v>
      </c>
      <c r="AR46" s="89">
        <v>6</v>
      </c>
    </row>
    <row r="47" spans="1:44" ht="12.75" customHeight="1" x14ac:dyDescent="0.25">
      <c r="A47" s="89">
        <v>2019</v>
      </c>
      <c r="B47" s="89">
        <v>102499</v>
      </c>
      <c r="C47" s="89">
        <v>4</v>
      </c>
      <c r="D47" s="89">
        <v>2</v>
      </c>
      <c r="E47" s="89">
        <v>3</v>
      </c>
      <c r="F47" s="89">
        <v>3</v>
      </c>
      <c r="G47" s="89">
        <v>4</v>
      </c>
      <c r="H47" s="89">
        <v>5</v>
      </c>
      <c r="I47" s="89">
        <v>5</v>
      </c>
      <c r="J47" s="89">
        <v>4</v>
      </c>
      <c r="K47" s="89">
        <v>5</v>
      </c>
      <c r="L47" s="89">
        <v>6</v>
      </c>
      <c r="M47" s="89">
        <v>5</v>
      </c>
      <c r="N47" s="89">
        <v>4</v>
      </c>
      <c r="O47" s="89">
        <v>3</v>
      </c>
      <c r="P47" s="89">
        <v>4</v>
      </c>
      <c r="Q47" s="89">
        <v>2</v>
      </c>
      <c r="R47" s="89">
        <v>5</v>
      </c>
      <c r="S47" s="89">
        <v>2</v>
      </c>
      <c r="T47" s="89">
        <v>4</v>
      </c>
      <c r="U47" s="89">
        <v>3</v>
      </c>
      <c r="V47" s="89">
        <v>4</v>
      </c>
      <c r="W47" s="89">
        <v>4</v>
      </c>
      <c r="X47" s="89">
        <v>3</v>
      </c>
      <c r="Y47" s="89">
        <v>4</v>
      </c>
      <c r="Z47" s="89">
        <v>3</v>
      </c>
      <c r="AA47" s="89">
        <v>7</v>
      </c>
      <c r="AB47" s="89">
        <v>3</v>
      </c>
      <c r="AC47" s="89">
        <v>2</v>
      </c>
      <c r="AD47" s="89">
        <v>5</v>
      </c>
      <c r="AE47" s="89">
        <v>5</v>
      </c>
      <c r="AF47" s="89">
        <v>5</v>
      </c>
      <c r="AG47" s="89">
        <v>5</v>
      </c>
      <c r="AH47" s="89">
        <v>6</v>
      </c>
      <c r="AI47" s="89">
        <v>6</v>
      </c>
      <c r="AJ47" s="89">
        <v>5</v>
      </c>
      <c r="AK47" s="89">
        <v>5</v>
      </c>
      <c r="AL47" s="89">
        <v>5</v>
      </c>
      <c r="AM47" s="89">
        <v>4</v>
      </c>
      <c r="AN47" s="89">
        <v>5</v>
      </c>
      <c r="AO47" s="89">
        <v>6</v>
      </c>
      <c r="AP47" s="89">
        <v>5</v>
      </c>
      <c r="AQ47" s="89">
        <v>5</v>
      </c>
      <c r="AR47" s="89">
        <v>5</v>
      </c>
    </row>
    <row r="48" spans="1:44" ht="12.75" customHeight="1" x14ac:dyDescent="0.25">
      <c r="A48" s="89">
        <v>2019</v>
      </c>
      <c r="B48" s="89">
        <v>1319229</v>
      </c>
      <c r="C48" s="89">
        <v>4</v>
      </c>
      <c r="D48" s="89">
        <v>4</v>
      </c>
      <c r="E48" s="89">
        <v>5</v>
      </c>
      <c r="F48" s="89">
        <v>6</v>
      </c>
      <c r="G48" s="89">
        <v>5</v>
      </c>
      <c r="H48" s="89">
        <v>5</v>
      </c>
      <c r="I48" s="89">
        <v>4</v>
      </c>
      <c r="J48" s="89">
        <v>5</v>
      </c>
      <c r="K48" s="89">
        <v>3</v>
      </c>
      <c r="L48" s="89">
        <v>6</v>
      </c>
      <c r="M48" s="89">
        <v>3</v>
      </c>
      <c r="N48" s="89">
        <v>4</v>
      </c>
      <c r="O48" s="89">
        <v>5</v>
      </c>
      <c r="P48" s="89">
        <v>3</v>
      </c>
      <c r="Q48" s="89">
        <v>4</v>
      </c>
      <c r="R48" s="89">
        <v>4</v>
      </c>
      <c r="S48" s="89">
        <v>2</v>
      </c>
      <c r="T48" s="89">
        <v>3</v>
      </c>
      <c r="U48" s="89">
        <v>2</v>
      </c>
      <c r="V48" s="89">
        <v>5</v>
      </c>
      <c r="W48" s="89">
        <v>4</v>
      </c>
      <c r="X48" s="89">
        <v>3</v>
      </c>
      <c r="Y48" s="89">
        <v>3</v>
      </c>
      <c r="Z48" s="89">
        <v>3</v>
      </c>
      <c r="AA48" s="89">
        <v>4</v>
      </c>
      <c r="AB48" s="89">
        <v>2</v>
      </c>
      <c r="AC48" s="89">
        <v>2</v>
      </c>
      <c r="AD48" s="89">
        <v>4</v>
      </c>
      <c r="AE48" s="89">
        <v>5</v>
      </c>
      <c r="AF48" s="89">
        <v>3</v>
      </c>
      <c r="AG48" s="89">
        <v>3</v>
      </c>
      <c r="AH48" s="89">
        <v>4</v>
      </c>
      <c r="AI48" s="89">
        <v>4</v>
      </c>
      <c r="AJ48" s="89">
        <v>3</v>
      </c>
      <c r="AK48" s="89">
        <v>4</v>
      </c>
      <c r="AL48" s="89">
        <v>4</v>
      </c>
      <c r="AM48" s="89">
        <v>4</v>
      </c>
      <c r="AN48" s="89">
        <v>5</v>
      </c>
      <c r="AO48" s="89">
        <v>3</v>
      </c>
      <c r="AP48" s="89">
        <v>4</v>
      </c>
      <c r="AQ48" s="89">
        <v>5</v>
      </c>
      <c r="AR48" s="89">
        <v>3</v>
      </c>
    </row>
    <row r="49" spans="1:44" ht="12.75" customHeight="1" x14ac:dyDescent="0.25">
      <c r="A49" s="89">
        <v>2019</v>
      </c>
      <c r="B49" s="89">
        <v>123569</v>
      </c>
      <c r="C49" s="89">
        <v>4</v>
      </c>
      <c r="D49" s="89">
        <v>8</v>
      </c>
      <c r="E49" s="89">
        <v>5</v>
      </c>
      <c r="F49" s="89">
        <v>4</v>
      </c>
      <c r="G49" s="89">
        <v>5</v>
      </c>
      <c r="H49" s="89">
        <v>5</v>
      </c>
      <c r="I49" s="89">
        <v>5</v>
      </c>
      <c r="J49" s="89">
        <v>6</v>
      </c>
      <c r="K49" s="89">
        <v>5</v>
      </c>
      <c r="L49" s="89">
        <v>4</v>
      </c>
      <c r="M49" s="89">
        <v>6</v>
      </c>
      <c r="N49" s="89">
        <v>6</v>
      </c>
      <c r="O49" s="89">
        <v>6</v>
      </c>
      <c r="P49" s="89">
        <v>5</v>
      </c>
      <c r="Q49" s="89">
        <v>4</v>
      </c>
      <c r="R49" s="89">
        <v>4</v>
      </c>
      <c r="S49" s="89">
        <v>5</v>
      </c>
      <c r="T49" s="89">
        <v>5</v>
      </c>
      <c r="U49" s="89">
        <v>4</v>
      </c>
      <c r="V49" s="89">
        <v>4</v>
      </c>
      <c r="W49" s="89">
        <v>4</v>
      </c>
      <c r="X49" s="89">
        <v>3</v>
      </c>
      <c r="Y49" s="89">
        <v>5</v>
      </c>
      <c r="Z49" s="89">
        <v>8</v>
      </c>
      <c r="AA49" s="89">
        <v>8</v>
      </c>
      <c r="AB49" s="89">
        <v>3</v>
      </c>
      <c r="AC49" s="89">
        <v>2</v>
      </c>
      <c r="AD49" s="89">
        <v>5</v>
      </c>
      <c r="AE49" s="89">
        <v>5</v>
      </c>
      <c r="AF49" s="89">
        <v>6</v>
      </c>
      <c r="AG49" s="89">
        <v>5</v>
      </c>
      <c r="AH49" s="89">
        <v>6</v>
      </c>
      <c r="AI49" s="89">
        <v>5</v>
      </c>
      <c r="AJ49" s="89">
        <v>4</v>
      </c>
      <c r="AK49" s="89">
        <v>4</v>
      </c>
      <c r="AL49" s="89">
        <v>4</v>
      </c>
      <c r="AM49" s="89">
        <v>4</v>
      </c>
      <c r="AN49" s="89">
        <v>3</v>
      </c>
      <c r="AO49" s="89">
        <v>6</v>
      </c>
      <c r="AP49" s="89">
        <v>4</v>
      </c>
      <c r="AQ49" s="89">
        <v>4</v>
      </c>
      <c r="AR49" s="89">
        <v>2</v>
      </c>
    </row>
    <row r="50" spans="1:44" ht="12.75" customHeight="1" x14ac:dyDescent="0.25">
      <c r="A50" s="89">
        <v>2019</v>
      </c>
      <c r="B50" s="89">
        <v>121880</v>
      </c>
      <c r="C50" s="89">
        <v>4</v>
      </c>
      <c r="D50" s="89">
        <v>3</v>
      </c>
      <c r="E50" s="89">
        <v>3</v>
      </c>
      <c r="F50" s="89">
        <v>2</v>
      </c>
      <c r="G50" s="89">
        <v>3</v>
      </c>
      <c r="H50" s="89">
        <v>5</v>
      </c>
      <c r="I50" s="89">
        <v>4</v>
      </c>
      <c r="J50" s="89">
        <v>4</v>
      </c>
      <c r="K50" s="89">
        <v>5</v>
      </c>
      <c r="L50" s="89">
        <v>5</v>
      </c>
      <c r="M50" s="89">
        <v>3</v>
      </c>
      <c r="N50" s="89">
        <v>4</v>
      </c>
      <c r="O50" s="89">
        <v>3</v>
      </c>
      <c r="P50" s="89">
        <v>4</v>
      </c>
      <c r="Q50" s="89">
        <v>4</v>
      </c>
      <c r="R50" s="89">
        <v>2</v>
      </c>
      <c r="S50" s="89">
        <v>2</v>
      </c>
      <c r="T50" s="89">
        <v>3</v>
      </c>
      <c r="U50" s="89">
        <v>4</v>
      </c>
      <c r="V50" s="89">
        <v>5</v>
      </c>
      <c r="W50" s="89">
        <v>4</v>
      </c>
      <c r="X50" s="89">
        <v>5</v>
      </c>
      <c r="Y50" s="89">
        <v>5</v>
      </c>
      <c r="Z50" s="89">
        <v>4</v>
      </c>
      <c r="AA50" s="89">
        <v>5</v>
      </c>
      <c r="AB50" s="89">
        <v>4</v>
      </c>
      <c r="AC50" s="89">
        <v>5</v>
      </c>
      <c r="AD50" s="89">
        <v>5</v>
      </c>
      <c r="AE50" s="89">
        <v>5</v>
      </c>
      <c r="AF50" s="89">
        <v>5</v>
      </c>
      <c r="AG50" s="89">
        <v>6</v>
      </c>
      <c r="AH50" s="89">
        <v>5</v>
      </c>
      <c r="AI50" s="89">
        <v>5</v>
      </c>
      <c r="AJ50" s="89">
        <v>4</v>
      </c>
      <c r="AK50" s="89">
        <v>5</v>
      </c>
      <c r="AL50" s="89">
        <v>5</v>
      </c>
      <c r="AM50" s="89">
        <v>5</v>
      </c>
      <c r="AN50" s="89">
        <v>6</v>
      </c>
      <c r="AO50" s="89">
        <v>5</v>
      </c>
      <c r="AP50" s="89">
        <v>6</v>
      </c>
      <c r="AQ50" s="89">
        <v>5</v>
      </c>
      <c r="AR50" s="89">
        <v>5</v>
      </c>
    </row>
    <row r="51" spans="1:44" ht="12.75" customHeight="1" x14ac:dyDescent="0.25">
      <c r="A51" s="89">
        <v>2019</v>
      </c>
      <c r="B51" s="89">
        <v>123569</v>
      </c>
      <c r="C51" s="89">
        <v>4</v>
      </c>
      <c r="D51" s="89">
        <v>4</v>
      </c>
      <c r="E51" s="89">
        <v>5</v>
      </c>
      <c r="F51" s="89">
        <v>5</v>
      </c>
      <c r="G51" s="89">
        <v>5</v>
      </c>
      <c r="H51" s="89">
        <v>4</v>
      </c>
      <c r="I51" s="89">
        <v>5</v>
      </c>
      <c r="J51" s="89">
        <v>5</v>
      </c>
      <c r="K51" s="89">
        <v>6</v>
      </c>
      <c r="L51" s="89">
        <v>6</v>
      </c>
      <c r="M51" s="89">
        <v>4</v>
      </c>
      <c r="N51" s="89">
        <v>4</v>
      </c>
      <c r="O51" s="89">
        <v>4</v>
      </c>
      <c r="P51" s="89">
        <v>4</v>
      </c>
      <c r="Q51" s="89">
        <v>5</v>
      </c>
      <c r="R51" s="89">
        <v>5</v>
      </c>
      <c r="S51" s="89">
        <v>6</v>
      </c>
      <c r="T51" s="89">
        <v>6</v>
      </c>
      <c r="U51" s="89">
        <v>5</v>
      </c>
      <c r="V51" s="89">
        <v>6</v>
      </c>
      <c r="W51" s="89">
        <v>5</v>
      </c>
      <c r="X51" s="89">
        <v>5</v>
      </c>
      <c r="Y51" s="89">
        <v>5</v>
      </c>
      <c r="Z51" s="89">
        <v>5</v>
      </c>
      <c r="AA51" s="89">
        <v>4</v>
      </c>
      <c r="AB51" s="89">
        <v>3</v>
      </c>
      <c r="AC51" s="89">
        <v>3</v>
      </c>
      <c r="AD51" s="89">
        <v>6</v>
      </c>
      <c r="AE51" s="89">
        <v>5</v>
      </c>
      <c r="AF51" s="89">
        <v>6</v>
      </c>
      <c r="AG51" s="89">
        <v>5</v>
      </c>
      <c r="AH51" s="89">
        <v>6</v>
      </c>
      <c r="AI51" s="89">
        <v>5</v>
      </c>
      <c r="AJ51" s="89">
        <v>6</v>
      </c>
      <c r="AK51" s="89">
        <v>6</v>
      </c>
      <c r="AL51" s="89">
        <v>6</v>
      </c>
      <c r="AM51" s="89">
        <v>6</v>
      </c>
      <c r="AN51" s="89">
        <v>6</v>
      </c>
      <c r="AO51" s="89">
        <v>6</v>
      </c>
      <c r="AP51" s="89">
        <v>6</v>
      </c>
      <c r="AQ51" s="89">
        <v>6</v>
      </c>
      <c r="AR51" s="89">
        <v>6</v>
      </c>
    </row>
    <row r="52" spans="1:44" ht="12.75" customHeight="1" x14ac:dyDescent="0.25">
      <c r="A52" s="89">
        <v>2019</v>
      </c>
      <c r="B52" s="89">
        <v>121884</v>
      </c>
      <c r="C52" s="89">
        <v>4</v>
      </c>
      <c r="D52" s="89">
        <v>4</v>
      </c>
      <c r="E52" s="89">
        <v>4</v>
      </c>
      <c r="F52" s="89">
        <v>4</v>
      </c>
      <c r="G52" s="89">
        <v>4</v>
      </c>
      <c r="H52" s="89">
        <v>4</v>
      </c>
      <c r="I52" s="89">
        <v>4</v>
      </c>
      <c r="J52" s="89">
        <v>4</v>
      </c>
      <c r="K52" s="89">
        <v>4</v>
      </c>
      <c r="L52" s="89">
        <v>4</v>
      </c>
      <c r="M52" s="89">
        <v>4</v>
      </c>
      <c r="N52" s="89">
        <v>4</v>
      </c>
      <c r="O52" s="89">
        <v>4</v>
      </c>
      <c r="P52" s="89">
        <v>4</v>
      </c>
      <c r="Q52" s="89">
        <v>4</v>
      </c>
      <c r="R52" s="89">
        <v>4</v>
      </c>
      <c r="S52" s="89">
        <v>4</v>
      </c>
      <c r="T52" s="89">
        <v>4</v>
      </c>
      <c r="U52" s="89">
        <v>4</v>
      </c>
      <c r="V52" s="89">
        <v>4</v>
      </c>
      <c r="W52" s="89">
        <v>4</v>
      </c>
      <c r="X52" s="89">
        <v>4</v>
      </c>
      <c r="Y52" s="89">
        <v>4</v>
      </c>
      <c r="Z52" s="89">
        <v>4</v>
      </c>
      <c r="AA52" s="89">
        <v>4</v>
      </c>
      <c r="AB52" s="89">
        <v>4</v>
      </c>
      <c r="AC52" s="89">
        <v>4</v>
      </c>
      <c r="AD52" s="89">
        <v>4</v>
      </c>
      <c r="AE52" s="89">
        <v>4</v>
      </c>
      <c r="AF52" s="89">
        <v>4</v>
      </c>
      <c r="AG52" s="89">
        <v>4</v>
      </c>
      <c r="AH52" s="89">
        <v>4</v>
      </c>
      <c r="AI52" s="89">
        <v>4</v>
      </c>
      <c r="AJ52" s="89">
        <v>4</v>
      </c>
      <c r="AK52" s="89">
        <v>4</v>
      </c>
      <c r="AL52" s="89">
        <v>4</v>
      </c>
      <c r="AM52" s="89">
        <v>4</v>
      </c>
      <c r="AN52" s="89">
        <v>4</v>
      </c>
      <c r="AO52" s="89">
        <v>4</v>
      </c>
      <c r="AP52" s="89">
        <v>4</v>
      </c>
      <c r="AQ52" s="89">
        <v>4</v>
      </c>
      <c r="AR52" s="89">
        <v>4</v>
      </c>
    </row>
    <row r="53" spans="1:44" ht="12.75" customHeight="1" x14ac:dyDescent="0.25">
      <c r="A53" s="89">
        <v>2019</v>
      </c>
      <c r="B53" s="89">
        <v>102499</v>
      </c>
      <c r="C53" s="89">
        <v>4</v>
      </c>
      <c r="D53" s="89">
        <v>5</v>
      </c>
      <c r="E53" s="89">
        <v>5</v>
      </c>
      <c r="F53" s="89">
        <v>5</v>
      </c>
      <c r="G53" s="89">
        <v>5</v>
      </c>
      <c r="H53" s="89">
        <v>5</v>
      </c>
      <c r="I53" s="89">
        <v>4</v>
      </c>
      <c r="J53" s="89">
        <v>5</v>
      </c>
      <c r="K53" s="89">
        <v>3</v>
      </c>
      <c r="L53" s="89">
        <v>3</v>
      </c>
      <c r="M53" s="89">
        <v>3</v>
      </c>
      <c r="N53" s="89">
        <v>4</v>
      </c>
      <c r="O53" s="89">
        <v>4</v>
      </c>
      <c r="P53" s="89">
        <v>4</v>
      </c>
      <c r="Q53" s="89">
        <v>3</v>
      </c>
      <c r="R53" s="89">
        <v>5</v>
      </c>
      <c r="S53" s="89">
        <v>3</v>
      </c>
      <c r="T53" s="89">
        <v>4</v>
      </c>
      <c r="U53" s="89">
        <v>4</v>
      </c>
      <c r="V53" s="89">
        <v>4</v>
      </c>
      <c r="W53" s="89">
        <v>4</v>
      </c>
      <c r="X53" s="89">
        <v>3</v>
      </c>
      <c r="Y53" s="89">
        <v>3</v>
      </c>
      <c r="Z53" s="89">
        <v>4</v>
      </c>
      <c r="AA53" s="89">
        <v>7</v>
      </c>
      <c r="AB53" s="89">
        <v>4</v>
      </c>
      <c r="AC53" s="89">
        <v>4</v>
      </c>
      <c r="AD53" s="89">
        <v>4</v>
      </c>
      <c r="AE53" s="89">
        <v>4</v>
      </c>
      <c r="AF53" s="89">
        <v>4</v>
      </c>
      <c r="AG53" s="89">
        <v>3</v>
      </c>
      <c r="AH53" s="89">
        <v>4</v>
      </c>
      <c r="AI53" s="89">
        <v>4</v>
      </c>
      <c r="AJ53" s="89">
        <v>4</v>
      </c>
      <c r="AK53" s="89">
        <v>4</v>
      </c>
      <c r="AL53" s="89">
        <v>2</v>
      </c>
      <c r="AM53" s="89">
        <v>2</v>
      </c>
      <c r="AN53" s="89">
        <v>5</v>
      </c>
      <c r="AO53" s="89">
        <v>5</v>
      </c>
      <c r="AP53" s="89">
        <v>4</v>
      </c>
      <c r="AQ53" s="89">
        <v>3</v>
      </c>
      <c r="AR53" s="89">
        <v>3</v>
      </c>
    </row>
    <row r="54" spans="1:44" ht="12.75" customHeight="1" x14ac:dyDescent="0.25">
      <c r="A54" s="89">
        <v>2019</v>
      </c>
      <c r="B54" s="89">
        <v>1181819</v>
      </c>
      <c r="C54" s="89">
        <v>4</v>
      </c>
      <c r="D54" s="89">
        <v>4</v>
      </c>
      <c r="E54" s="89">
        <v>4</v>
      </c>
      <c r="F54" s="89">
        <v>6</v>
      </c>
      <c r="G54" s="89">
        <v>4</v>
      </c>
      <c r="H54" s="89">
        <v>3</v>
      </c>
      <c r="I54" s="89">
        <v>4</v>
      </c>
      <c r="J54" s="89">
        <v>4</v>
      </c>
      <c r="K54" s="89">
        <v>4</v>
      </c>
      <c r="L54" s="89">
        <v>6</v>
      </c>
      <c r="M54" s="89">
        <v>6</v>
      </c>
      <c r="N54" s="89">
        <v>5</v>
      </c>
      <c r="O54" s="89">
        <v>5</v>
      </c>
      <c r="P54" s="89">
        <v>5</v>
      </c>
      <c r="Q54" s="89">
        <v>6</v>
      </c>
      <c r="R54" s="89">
        <v>6</v>
      </c>
      <c r="S54" s="89">
        <v>6</v>
      </c>
      <c r="T54" s="89">
        <v>6</v>
      </c>
      <c r="U54" s="89">
        <v>6</v>
      </c>
      <c r="V54" s="89">
        <v>6</v>
      </c>
      <c r="W54" s="89">
        <v>6</v>
      </c>
      <c r="X54" s="89">
        <v>3</v>
      </c>
      <c r="Y54" s="89">
        <v>6</v>
      </c>
      <c r="Z54" s="89">
        <v>6</v>
      </c>
      <c r="AA54" s="89">
        <v>5</v>
      </c>
      <c r="AB54" s="89">
        <v>5</v>
      </c>
      <c r="AC54" s="89">
        <v>5</v>
      </c>
      <c r="AD54" s="89">
        <v>6</v>
      </c>
      <c r="AE54" s="89">
        <v>6</v>
      </c>
      <c r="AF54" s="89">
        <v>6</v>
      </c>
      <c r="AG54" s="89">
        <v>6</v>
      </c>
      <c r="AH54" s="89">
        <v>6</v>
      </c>
      <c r="AI54" s="89">
        <v>6</v>
      </c>
      <c r="AJ54" s="89">
        <v>6</v>
      </c>
      <c r="AK54" s="89">
        <v>6</v>
      </c>
      <c r="AL54" s="89">
        <v>6</v>
      </c>
      <c r="AM54" s="89">
        <v>6</v>
      </c>
      <c r="AN54" s="89">
        <v>6</v>
      </c>
      <c r="AO54" s="89">
        <v>5</v>
      </c>
      <c r="AP54" s="89">
        <v>6</v>
      </c>
      <c r="AQ54" s="89">
        <v>6</v>
      </c>
      <c r="AR54" s="89">
        <v>6</v>
      </c>
    </row>
    <row r="55" spans="1:44" ht="12.75" customHeight="1" x14ac:dyDescent="0.25">
      <c r="A55" s="89">
        <v>2019</v>
      </c>
      <c r="B55" s="89">
        <v>121880</v>
      </c>
      <c r="C55" s="89">
        <v>4</v>
      </c>
      <c r="D55" s="89">
        <v>4</v>
      </c>
      <c r="E55" s="89">
        <v>2</v>
      </c>
      <c r="F55" s="89">
        <v>2</v>
      </c>
      <c r="G55" s="89">
        <v>3</v>
      </c>
      <c r="H55" s="89">
        <v>6</v>
      </c>
      <c r="I55" s="89">
        <v>5</v>
      </c>
      <c r="J55" s="89">
        <v>5</v>
      </c>
      <c r="K55" s="89">
        <v>3</v>
      </c>
      <c r="L55" s="89">
        <v>6</v>
      </c>
      <c r="M55" s="89">
        <v>1</v>
      </c>
      <c r="N55" s="89">
        <v>2</v>
      </c>
      <c r="O55" s="89">
        <v>6</v>
      </c>
      <c r="P55" s="89">
        <v>2</v>
      </c>
      <c r="Q55" s="89">
        <v>5</v>
      </c>
      <c r="R55" s="89">
        <v>5</v>
      </c>
      <c r="S55" s="89">
        <v>2</v>
      </c>
      <c r="T55" s="89">
        <v>2</v>
      </c>
      <c r="U55" s="89">
        <v>3</v>
      </c>
      <c r="V55" s="89">
        <v>3</v>
      </c>
      <c r="W55" s="89">
        <v>1</v>
      </c>
      <c r="X55" s="89">
        <v>1</v>
      </c>
      <c r="Y55" s="89">
        <v>6</v>
      </c>
      <c r="Z55" s="89">
        <v>6</v>
      </c>
      <c r="AA55" s="89">
        <v>3</v>
      </c>
      <c r="AB55" s="89">
        <v>5</v>
      </c>
      <c r="AC55" s="89">
        <v>1</v>
      </c>
      <c r="AD55" s="89">
        <v>6</v>
      </c>
      <c r="AE55" s="89">
        <v>5</v>
      </c>
      <c r="AF55" s="89">
        <v>3</v>
      </c>
      <c r="AG55" s="89">
        <v>3</v>
      </c>
      <c r="AH55" s="89">
        <v>6</v>
      </c>
      <c r="AI55" s="89">
        <v>6</v>
      </c>
      <c r="AJ55" s="89">
        <v>6</v>
      </c>
      <c r="AK55" s="89">
        <v>6</v>
      </c>
      <c r="AL55" s="89">
        <v>5</v>
      </c>
      <c r="AM55" s="89">
        <v>5</v>
      </c>
      <c r="AN55" s="89">
        <v>5</v>
      </c>
      <c r="AO55" s="89">
        <v>1</v>
      </c>
      <c r="AP55" s="89">
        <v>3</v>
      </c>
      <c r="AQ55" s="89">
        <v>1</v>
      </c>
      <c r="AR55" s="89">
        <v>5</v>
      </c>
    </row>
    <row r="56" spans="1:44" ht="12.75" customHeight="1" x14ac:dyDescent="0.25">
      <c r="A56" s="89">
        <v>2019</v>
      </c>
      <c r="B56" s="89">
        <v>1181819</v>
      </c>
      <c r="C56" s="89">
        <v>4</v>
      </c>
      <c r="D56" s="89">
        <v>3</v>
      </c>
      <c r="E56" s="89">
        <v>3</v>
      </c>
      <c r="F56" s="89">
        <v>2</v>
      </c>
      <c r="G56" s="89">
        <v>4</v>
      </c>
      <c r="H56" s="89">
        <v>2</v>
      </c>
      <c r="I56" s="89">
        <v>3</v>
      </c>
      <c r="J56" s="89">
        <v>2</v>
      </c>
      <c r="K56" s="89">
        <v>3</v>
      </c>
      <c r="L56" s="89">
        <v>3</v>
      </c>
      <c r="M56" s="89">
        <v>4</v>
      </c>
      <c r="N56" s="89">
        <v>4</v>
      </c>
      <c r="O56" s="89">
        <v>4</v>
      </c>
      <c r="P56" s="89">
        <v>4</v>
      </c>
      <c r="Q56" s="89">
        <v>4</v>
      </c>
      <c r="R56" s="89">
        <v>4</v>
      </c>
      <c r="S56" s="89">
        <v>2</v>
      </c>
      <c r="T56" s="89">
        <v>2</v>
      </c>
      <c r="U56" s="89">
        <v>4</v>
      </c>
      <c r="V56" s="89">
        <v>3</v>
      </c>
      <c r="W56" s="89">
        <v>1</v>
      </c>
      <c r="X56" s="89">
        <v>2</v>
      </c>
      <c r="Y56" s="89">
        <v>2</v>
      </c>
      <c r="Z56" s="89">
        <v>4</v>
      </c>
      <c r="AA56" s="89">
        <v>5</v>
      </c>
      <c r="AB56" s="89">
        <v>2</v>
      </c>
      <c r="AC56" s="89">
        <v>1</v>
      </c>
      <c r="AD56" s="89">
        <v>5</v>
      </c>
      <c r="AE56" s="89">
        <v>5</v>
      </c>
      <c r="AF56" s="89">
        <v>5</v>
      </c>
      <c r="AG56" s="89">
        <v>2</v>
      </c>
      <c r="AH56" s="89">
        <v>5</v>
      </c>
      <c r="AI56" s="89">
        <v>5</v>
      </c>
      <c r="AJ56" s="89">
        <v>5</v>
      </c>
      <c r="AK56" s="89">
        <v>5</v>
      </c>
      <c r="AL56" s="89">
        <v>5</v>
      </c>
      <c r="AM56" s="89">
        <v>8</v>
      </c>
      <c r="AN56" s="89">
        <v>4</v>
      </c>
      <c r="AO56" s="89">
        <v>5</v>
      </c>
      <c r="AP56" s="89">
        <v>8</v>
      </c>
      <c r="AQ56" s="89">
        <v>8</v>
      </c>
      <c r="AR56" s="89">
        <v>5</v>
      </c>
    </row>
    <row r="57" spans="1:44" ht="12.75" customHeight="1" x14ac:dyDescent="0.25">
      <c r="A57" s="89">
        <v>2019</v>
      </c>
      <c r="B57" s="89">
        <v>88399</v>
      </c>
      <c r="C57" s="89">
        <v>4</v>
      </c>
      <c r="D57" s="89">
        <v>5</v>
      </c>
      <c r="E57" s="89">
        <v>4</v>
      </c>
      <c r="F57" s="89">
        <v>3</v>
      </c>
      <c r="G57" s="89">
        <v>3</v>
      </c>
      <c r="H57" s="89">
        <v>5</v>
      </c>
      <c r="I57" s="89">
        <v>4</v>
      </c>
      <c r="J57" s="89">
        <v>3</v>
      </c>
      <c r="K57" s="89">
        <v>3</v>
      </c>
      <c r="L57" s="89">
        <v>3</v>
      </c>
      <c r="M57" s="89">
        <v>2</v>
      </c>
      <c r="N57" s="89">
        <v>4</v>
      </c>
      <c r="O57" s="89">
        <v>5</v>
      </c>
      <c r="P57" s="89">
        <v>4</v>
      </c>
      <c r="Q57" s="89">
        <v>4</v>
      </c>
      <c r="R57" s="89">
        <v>4</v>
      </c>
      <c r="S57" s="89">
        <v>4</v>
      </c>
      <c r="T57" s="89">
        <v>5</v>
      </c>
      <c r="U57" s="89">
        <v>6</v>
      </c>
      <c r="V57" s="89">
        <v>8</v>
      </c>
      <c r="W57" s="89">
        <v>5</v>
      </c>
      <c r="X57" s="89">
        <v>4</v>
      </c>
      <c r="Y57" s="89">
        <v>5</v>
      </c>
      <c r="Z57" s="89">
        <v>3</v>
      </c>
      <c r="AA57" s="89">
        <v>7</v>
      </c>
      <c r="AB57" s="89">
        <v>4</v>
      </c>
      <c r="AC57" s="89">
        <v>6</v>
      </c>
      <c r="AD57" s="89">
        <v>6</v>
      </c>
      <c r="AE57" s="89">
        <v>5</v>
      </c>
      <c r="AF57" s="89">
        <v>5</v>
      </c>
      <c r="AG57" s="89">
        <v>5</v>
      </c>
      <c r="AH57" s="89">
        <v>6</v>
      </c>
      <c r="AI57" s="89">
        <v>8</v>
      </c>
      <c r="AJ57" s="89">
        <v>6</v>
      </c>
      <c r="AK57" s="89">
        <v>5</v>
      </c>
      <c r="AL57" s="89">
        <v>5</v>
      </c>
      <c r="AM57" s="89">
        <v>6</v>
      </c>
      <c r="AN57" s="89">
        <v>5</v>
      </c>
      <c r="AO57" s="89">
        <v>6</v>
      </c>
      <c r="AP57" s="89">
        <v>4</v>
      </c>
      <c r="AQ57" s="89">
        <v>5</v>
      </c>
      <c r="AR57" s="89">
        <v>2</v>
      </c>
    </row>
    <row r="58" spans="1:44" ht="12.75" customHeight="1" x14ac:dyDescent="0.25">
      <c r="A58" s="89">
        <v>2019</v>
      </c>
      <c r="B58" s="89">
        <v>102499</v>
      </c>
      <c r="C58" s="89">
        <v>4</v>
      </c>
      <c r="D58" s="89">
        <v>8</v>
      </c>
      <c r="E58" s="89">
        <v>5</v>
      </c>
      <c r="F58" s="89">
        <v>5</v>
      </c>
      <c r="G58" s="89">
        <v>5</v>
      </c>
      <c r="H58" s="89">
        <v>5</v>
      </c>
      <c r="I58" s="89">
        <v>5</v>
      </c>
      <c r="J58" s="89">
        <v>5</v>
      </c>
      <c r="K58" s="89">
        <v>5</v>
      </c>
      <c r="L58" s="89">
        <v>5</v>
      </c>
      <c r="M58" s="89">
        <v>5</v>
      </c>
      <c r="N58" s="89">
        <v>5</v>
      </c>
      <c r="O58" s="89">
        <v>4</v>
      </c>
      <c r="P58" s="89">
        <v>6</v>
      </c>
      <c r="Q58" s="89">
        <v>5</v>
      </c>
      <c r="R58" s="89">
        <v>6</v>
      </c>
      <c r="S58" s="89">
        <v>8</v>
      </c>
      <c r="T58" s="89">
        <v>6</v>
      </c>
      <c r="U58" s="89">
        <v>6</v>
      </c>
      <c r="V58" s="89">
        <v>8</v>
      </c>
      <c r="W58" s="89">
        <v>5</v>
      </c>
      <c r="X58" s="89">
        <v>3</v>
      </c>
      <c r="Y58" s="89">
        <v>4</v>
      </c>
      <c r="Z58" s="89">
        <v>6</v>
      </c>
      <c r="AA58" s="89">
        <v>5</v>
      </c>
      <c r="AB58" s="89">
        <v>6</v>
      </c>
      <c r="AC58" s="89">
        <v>6</v>
      </c>
      <c r="AD58" s="89">
        <v>6</v>
      </c>
      <c r="AE58" s="89">
        <v>4</v>
      </c>
      <c r="AF58" s="89">
        <v>5</v>
      </c>
      <c r="AG58" s="89">
        <v>5</v>
      </c>
      <c r="AH58" s="89">
        <v>6</v>
      </c>
      <c r="AI58" s="89">
        <v>6</v>
      </c>
      <c r="AJ58" s="89">
        <v>6</v>
      </c>
      <c r="AK58" s="89">
        <v>6</v>
      </c>
      <c r="AL58" s="89">
        <v>4</v>
      </c>
      <c r="AM58" s="89">
        <v>5</v>
      </c>
      <c r="AN58" s="89">
        <v>5</v>
      </c>
      <c r="AO58" s="89">
        <v>6</v>
      </c>
      <c r="AP58" s="89">
        <v>5</v>
      </c>
      <c r="AQ58" s="89">
        <v>3</v>
      </c>
      <c r="AR58" s="89">
        <v>4</v>
      </c>
    </row>
    <row r="59" spans="1:44" ht="12.75" customHeight="1" x14ac:dyDescent="0.25">
      <c r="A59" s="89">
        <v>2019</v>
      </c>
      <c r="B59" s="89">
        <v>121880</v>
      </c>
      <c r="C59" s="89">
        <v>4</v>
      </c>
      <c r="D59" s="89">
        <v>3</v>
      </c>
      <c r="E59" s="89">
        <v>2</v>
      </c>
      <c r="F59" s="89">
        <v>6</v>
      </c>
      <c r="G59" s="89">
        <v>5</v>
      </c>
      <c r="H59" s="89">
        <v>5</v>
      </c>
      <c r="I59" s="89">
        <v>5</v>
      </c>
      <c r="J59" s="89">
        <v>5</v>
      </c>
      <c r="K59" s="89">
        <v>5</v>
      </c>
      <c r="L59" s="89">
        <v>5</v>
      </c>
      <c r="M59" s="89">
        <v>2</v>
      </c>
      <c r="N59" s="89">
        <v>2</v>
      </c>
      <c r="O59" s="89">
        <v>3</v>
      </c>
      <c r="P59" s="89">
        <v>3</v>
      </c>
      <c r="Q59" s="89">
        <v>3</v>
      </c>
      <c r="R59" s="89">
        <v>4</v>
      </c>
      <c r="S59" s="89">
        <v>1</v>
      </c>
      <c r="T59" s="89">
        <v>2</v>
      </c>
      <c r="U59" s="89">
        <v>1</v>
      </c>
      <c r="V59" s="89">
        <v>4</v>
      </c>
      <c r="W59" s="89">
        <v>4</v>
      </c>
      <c r="X59" s="89">
        <v>3</v>
      </c>
      <c r="Y59" s="89">
        <v>3</v>
      </c>
      <c r="Z59" s="89">
        <v>7</v>
      </c>
      <c r="AA59" s="89">
        <v>3</v>
      </c>
      <c r="AB59" s="89">
        <v>1</v>
      </c>
      <c r="AC59" s="89">
        <v>1</v>
      </c>
      <c r="AD59" s="89">
        <v>4</v>
      </c>
      <c r="AE59" s="89">
        <v>3</v>
      </c>
      <c r="AF59" s="89">
        <v>4</v>
      </c>
      <c r="AG59" s="89">
        <v>3</v>
      </c>
      <c r="AH59" s="89">
        <v>5</v>
      </c>
      <c r="AI59" s="89">
        <v>5</v>
      </c>
      <c r="AJ59" s="89">
        <v>4</v>
      </c>
      <c r="AK59" s="89">
        <v>5</v>
      </c>
      <c r="AL59" s="89">
        <v>5</v>
      </c>
      <c r="AM59" s="89">
        <v>3</v>
      </c>
      <c r="AN59" s="89">
        <v>5</v>
      </c>
      <c r="AO59" s="89">
        <v>7</v>
      </c>
      <c r="AP59" s="89">
        <v>5</v>
      </c>
      <c r="AQ59" s="89">
        <v>5</v>
      </c>
      <c r="AR59" s="89">
        <v>4</v>
      </c>
    </row>
    <row r="60" spans="1:44" ht="12.75" customHeight="1" x14ac:dyDescent="0.25">
      <c r="A60" s="89">
        <v>2019</v>
      </c>
      <c r="B60" s="89">
        <v>88399</v>
      </c>
      <c r="C60" s="89">
        <v>4</v>
      </c>
      <c r="D60" s="89">
        <v>3</v>
      </c>
      <c r="E60" s="89">
        <v>4</v>
      </c>
      <c r="F60" s="89">
        <v>4</v>
      </c>
      <c r="G60" s="89">
        <v>5</v>
      </c>
      <c r="H60" s="89">
        <v>5</v>
      </c>
      <c r="I60" s="89">
        <v>5</v>
      </c>
      <c r="J60" s="89">
        <v>4</v>
      </c>
      <c r="K60" s="89">
        <v>4</v>
      </c>
      <c r="L60" s="89">
        <v>4</v>
      </c>
      <c r="M60" s="89">
        <v>4</v>
      </c>
      <c r="N60" s="89">
        <v>5</v>
      </c>
      <c r="O60" s="89">
        <v>5</v>
      </c>
      <c r="P60" s="89">
        <v>5</v>
      </c>
      <c r="Q60" s="89">
        <v>5</v>
      </c>
      <c r="R60" s="89">
        <v>6</v>
      </c>
      <c r="S60" s="89">
        <v>6</v>
      </c>
      <c r="T60" s="89">
        <v>6</v>
      </c>
      <c r="U60" s="89">
        <v>6</v>
      </c>
      <c r="V60" s="89">
        <v>6</v>
      </c>
      <c r="W60" s="89">
        <v>5</v>
      </c>
      <c r="X60" s="89">
        <v>5</v>
      </c>
      <c r="Y60" s="89">
        <v>6</v>
      </c>
      <c r="Z60" s="89">
        <v>5</v>
      </c>
      <c r="AA60" s="89">
        <v>6</v>
      </c>
      <c r="AB60" s="89">
        <v>5</v>
      </c>
      <c r="AC60" s="89">
        <v>6</v>
      </c>
      <c r="AD60" s="89">
        <v>5</v>
      </c>
      <c r="AE60" s="89">
        <v>6</v>
      </c>
      <c r="AF60" s="89">
        <v>4</v>
      </c>
      <c r="AG60" s="89">
        <v>6</v>
      </c>
      <c r="AH60" s="89">
        <v>6</v>
      </c>
      <c r="AI60" s="89">
        <v>6</v>
      </c>
      <c r="AJ60" s="89">
        <v>6</v>
      </c>
      <c r="AK60" s="89">
        <v>6</v>
      </c>
      <c r="AL60" s="89">
        <v>6</v>
      </c>
      <c r="AM60" s="89">
        <v>6</v>
      </c>
      <c r="AN60" s="89">
        <v>6</v>
      </c>
      <c r="AO60" s="89">
        <v>6</v>
      </c>
      <c r="AP60" s="89">
        <v>6</v>
      </c>
      <c r="AQ60" s="89">
        <v>6</v>
      </c>
      <c r="AR60" s="89">
        <v>6</v>
      </c>
    </row>
    <row r="61" spans="1:44" ht="12.75" customHeight="1" x14ac:dyDescent="0.25">
      <c r="A61" s="89">
        <v>2019</v>
      </c>
      <c r="B61" s="89">
        <v>121880</v>
      </c>
      <c r="C61" s="89">
        <v>4</v>
      </c>
      <c r="D61" s="89">
        <v>5</v>
      </c>
      <c r="E61" s="89">
        <v>1</v>
      </c>
      <c r="F61" s="89">
        <v>1</v>
      </c>
      <c r="G61" s="89">
        <v>4</v>
      </c>
      <c r="H61" s="89">
        <v>6</v>
      </c>
      <c r="I61" s="89">
        <v>4</v>
      </c>
      <c r="J61" s="89">
        <v>3</v>
      </c>
      <c r="K61" s="89">
        <v>5</v>
      </c>
      <c r="L61" s="89">
        <v>4</v>
      </c>
      <c r="M61" s="89">
        <v>8</v>
      </c>
      <c r="N61" s="89">
        <v>6</v>
      </c>
      <c r="O61" s="89">
        <v>8</v>
      </c>
      <c r="P61" s="89">
        <v>8</v>
      </c>
      <c r="Q61" s="89">
        <v>6</v>
      </c>
      <c r="R61" s="89">
        <v>6</v>
      </c>
      <c r="S61" s="89">
        <v>5</v>
      </c>
      <c r="T61" s="89">
        <v>5</v>
      </c>
      <c r="U61" s="89">
        <v>5</v>
      </c>
      <c r="V61" s="89">
        <v>7</v>
      </c>
      <c r="W61" s="89">
        <v>3</v>
      </c>
      <c r="X61" s="89">
        <v>2</v>
      </c>
      <c r="Y61" s="89">
        <v>3</v>
      </c>
      <c r="Z61" s="89">
        <v>6</v>
      </c>
      <c r="AA61" s="89">
        <v>3</v>
      </c>
      <c r="AB61" s="89">
        <v>8</v>
      </c>
      <c r="AC61" s="89">
        <v>8</v>
      </c>
      <c r="AD61" s="89">
        <v>8</v>
      </c>
      <c r="AE61" s="89">
        <v>4</v>
      </c>
      <c r="AF61" s="89">
        <v>5</v>
      </c>
      <c r="AG61" s="89">
        <v>4</v>
      </c>
      <c r="AH61" s="89">
        <v>5</v>
      </c>
      <c r="AI61" s="89">
        <v>6</v>
      </c>
      <c r="AJ61" s="89">
        <v>6</v>
      </c>
      <c r="AK61" s="89">
        <v>6</v>
      </c>
      <c r="AL61" s="89">
        <v>6</v>
      </c>
      <c r="AM61" s="89">
        <v>5</v>
      </c>
      <c r="AN61" s="89">
        <v>5</v>
      </c>
      <c r="AO61" s="89">
        <v>8</v>
      </c>
      <c r="AP61" s="89">
        <v>6</v>
      </c>
      <c r="AQ61" s="89">
        <v>4</v>
      </c>
      <c r="AR61" s="89">
        <v>6</v>
      </c>
    </row>
    <row r="62" spans="1:44" ht="12.75" customHeight="1" x14ac:dyDescent="0.25">
      <c r="A62" s="89">
        <v>2019</v>
      </c>
      <c r="B62" s="89">
        <v>121880</v>
      </c>
      <c r="C62" s="89">
        <v>4</v>
      </c>
      <c r="D62" s="89">
        <v>4</v>
      </c>
      <c r="E62" s="89">
        <v>4</v>
      </c>
      <c r="F62" s="89">
        <v>4</v>
      </c>
      <c r="G62" s="89">
        <v>4</v>
      </c>
      <c r="H62" s="89">
        <v>6</v>
      </c>
      <c r="I62" s="89">
        <v>6</v>
      </c>
      <c r="J62" s="89">
        <v>5</v>
      </c>
      <c r="K62" s="89">
        <v>6</v>
      </c>
      <c r="L62" s="89">
        <v>6</v>
      </c>
      <c r="M62" s="89">
        <v>2</v>
      </c>
      <c r="N62" s="89">
        <v>3</v>
      </c>
      <c r="O62" s="89">
        <v>4</v>
      </c>
      <c r="P62" s="89">
        <v>2</v>
      </c>
      <c r="Q62" s="89">
        <v>2</v>
      </c>
      <c r="R62" s="89">
        <v>3</v>
      </c>
      <c r="S62" s="89">
        <v>4</v>
      </c>
      <c r="T62" s="89">
        <v>3</v>
      </c>
      <c r="U62" s="89">
        <v>3</v>
      </c>
      <c r="V62" s="89">
        <v>3</v>
      </c>
      <c r="W62" s="89">
        <v>2</v>
      </c>
      <c r="X62" s="89">
        <v>2</v>
      </c>
      <c r="Y62" s="89">
        <v>4</v>
      </c>
      <c r="Z62" s="89">
        <v>5</v>
      </c>
      <c r="AA62" s="89">
        <v>5</v>
      </c>
      <c r="AB62" s="89">
        <v>1</v>
      </c>
      <c r="AC62" s="89">
        <v>1</v>
      </c>
      <c r="AD62" s="89">
        <v>6</v>
      </c>
      <c r="AE62" s="89">
        <v>4</v>
      </c>
      <c r="AF62" s="89">
        <v>3</v>
      </c>
      <c r="AG62" s="89">
        <v>4</v>
      </c>
      <c r="AH62" s="89">
        <v>5</v>
      </c>
      <c r="AI62" s="89">
        <v>6</v>
      </c>
      <c r="AJ62" s="89">
        <v>3</v>
      </c>
      <c r="AK62" s="89">
        <v>5</v>
      </c>
      <c r="AL62" s="89">
        <v>3</v>
      </c>
      <c r="AM62" s="89">
        <v>3</v>
      </c>
      <c r="AN62" s="89">
        <v>5</v>
      </c>
      <c r="AO62" s="89">
        <v>3</v>
      </c>
      <c r="AP62" s="89">
        <v>5</v>
      </c>
      <c r="AQ62" s="89">
        <v>2</v>
      </c>
      <c r="AR62" s="89">
        <v>6</v>
      </c>
    </row>
    <row r="63" spans="1:44" ht="12.75" customHeight="1" x14ac:dyDescent="0.25">
      <c r="A63" s="89">
        <v>2019</v>
      </c>
      <c r="B63" s="89">
        <v>121880</v>
      </c>
      <c r="C63" s="89">
        <v>4</v>
      </c>
      <c r="D63" s="89">
        <v>5</v>
      </c>
      <c r="E63" s="89">
        <v>4</v>
      </c>
      <c r="F63" s="89">
        <v>4</v>
      </c>
      <c r="G63" s="89">
        <v>5</v>
      </c>
      <c r="H63" s="89">
        <v>5</v>
      </c>
      <c r="I63" s="89">
        <v>5</v>
      </c>
      <c r="J63" s="89">
        <v>5</v>
      </c>
      <c r="K63" s="89">
        <v>5</v>
      </c>
      <c r="L63" s="89">
        <v>5</v>
      </c>
      <c r="M63" s="89">
        <v>4</v>
      </c>
      <c r="N63" s="89">
        <v>4</v>
      </c>
      <c r="O63" s="89">
        <v>4</v>
      </c>
      <c r="P63" s="89">
        <v>3</v>
      </c>
      <c r="Q63" s="89">
        <v>4</v>
      </c>
      <c r="R63" s="89">
        <v>6</v>
      </c>
      <c r="S63" s="89">
        <v>3</v>
      </c>
      <c r="T63" s="89">
        <v>3</v>
      </c>
      <c r="U63" s="89">
        <v>3</v>
      </c>
      <c r="V63" s="89">
        <v>3</v>
      </c>
      <c r="W63" s="89">
        <v>5</v>
      </c>
      <c r="X63" s="89">
        <v>4</v>
      </c>
      <c r="Y63" s="89">
        <v>4</v>
      </c>
      <c r="Z63" s="89">
        <v>6</v>
      </c>
      <c r="AA63" s="89">
        <v>5</v>
      </c>
      <c r="AB63" s="89">
        <v>2</v>
      </c>
      <c r="AC63" s="89">
        <v>2</v>
      </c>
      <c r="AD63" s="89">
        <v>4</v>
      </c>
      <c r="AE63" s="89">
        <v>4</v>
      </c>
      <c r="AF63" s="89">
        <v>3</v>
      </c>
      <c r="AG63" s="89">
        <v>3</v>
      </c>
      <c r="AH63" s="89">
        <v>4</v>
      </c>
      <c r="AI63" s="89">
        <v>4</v>
      </c>
      <c r="AJ63" s="89">
        <v>3</v>
      </c>
      <c r="AK63" s="89">
        <v>5</v>
      </c>
      <c r="AL63" s="89">
        <v>4</v>
      </c>
      <c r="AM63" s="89">
        <v>5</v>
      </c>
      <c r="AN63" s="89">
        <v>5</v>
      </c>
      <c r="AO63" s="89">
        <v>4</v>
      </c>
      <c r="AP63" s="89">
        <v>4</v>
      </c>
      <c r="AQ63" s="89">
        <v>4</v>
      </c>
      <c r="AR63" s="89">
        <v>5</v>
      </c>
    </row>
    <row r="64" spans="1:44" ht="12.75" customHeight="1" x14ac:dyDescent="0.25">
      <c r="A64" s="89">
        <v>2019</v>
      </c>
      <c r="B64" s="89">
        <v>102499</v>
      </c>
      <c r="C64" s="89">
        <v>4</v>
      </c>
      <c r="D64" s="89">
        <v>4</v>
      </c>
      <c r="E64" s="89">
        <v>4</v>
      </c>
      <c r="F64" s="89">
        <v>4</v>
      </c>
      <c r="G64" s="89">
        <v>4</v>
      </c>
      <c r="H64" s="89">
        <v>4</v>
      </c>
      <c r="I64" s="89">
        <v>4</v>
      </c>
      <c r="J64" s="89">
        <v>4</v>
      </c>
      <c r="K64" s="89">
        <v>4</v>
      </c>
      <c r="L64" s="89">
        <v>4</v>
      </c>
      <c r="M64" s="89">
        <v>4</v>
      </c>
      <c r="N64" s="89">
        <v>4</v>
      </c>
      <c r="O64" s="89">
        <v>4</v>
      </c>
      <c r="P64" s="89">
        <v>4</v>
      </c>
      <c r="Q64" s="89">
        <v>4</v>
      </c>
      <c r="R64" s="89">
        <v>4</v>
      </c>
      <c r="S64" s="89">
        <v>4</v>
      </c>
      <c r="T64" s="89">
        <v>4</v>
      </c>
      <c r="U64" s="89">
        <v>4</v>
      </c>
      <c r="V64" s="89">
        <v>4</v>
      </c>
      <c r="W64" s="89">
        <v>4</v>
      </c>
      <c r="X64" s="89">
        <v>4</v>
      </c>
      <c r="Y64" s="89">
        <v>4</v>
      </c>
      <c r="Z64" s="89">
        <v>4</v>
      </c>
      <c r="AA64" s="89">
        <v>4</v>
      </c>
      <c r="AB64" s="89">
        <v>4</v>
      </c>
      <c r="AC64" s="89">
        <v>4</v>
      </c>
      <c r="AD64" s="89">
        <v>4</v>
      </c>
      <c r="AE64" s="89">
        <v>4</v>
      </c>
      <c r="AF64" s="89">
        <v>4</v>
      </c>
      <c r="AG64" s="89">
        <v>4</v>
      </c>
      <c r="AH64" s="89">
        <v>4</v>
      </c>
      <c r="AI64" s="89">
        <v>4</v>
      </c>
      <c r="AJ64" s="89">
        <v>4</v>
      </c>
      <c r="AK64" s="89">
        <v>4</v>
      </c>
      <c r="AL64" s="89">
        <v>4</v>
      </c>
      <c r="AM64" s="89">
        <v>4</v>
      </c>
      <c r="AN64" s="89">
        <v>4</v>
      </c>
      <c r="AO64" s="89">
        <v>4</v>
      </c>
      <c r="AP64" s="89">
        <v>4</v>
      </c>
      <c r="AQ64" s="89">
        <v>4</v>
      </c>
      <c r="AR64" s="89">
        <v>4</v>
      </c>
    </row>
    <row r="65" spans="1:44" ht="12.75" customHeight="1" x14ac:dyDescent="0.25">
      <c r="A65" s="89">
        <v>2019</v>
      </c>
      <c r="B65" s="89">
        <v>102499</v>
      </c>
      <c r="C65" s="89">
        <v>4</v>
      </c>
      <c r="D65" s="89">
        <v>3</v>
      </c>
      <c r="E65" s="89">
        <v>5</v>
      </c>
      <c r="F65" s="89">
        <v>6</v>
      </c>
      <c r="G65" s="89">
        <v>5</v>
      </c>
      <c r="H65" s="89">
        <v>6</v>
      </c>
      <c r="I65" s="89">
        <v>3</v>
      </c>
      <c r="J65" s="89">
        <v>5</v>
      </c>
      <c r="K65" s="89">
        <v>5</v>
      </c>
      <c r="L65" s="89">
        <v>6</v>
      </c>
      <c r="M65" s="89">
        <v>4</v>
      </c>
      <c r="N65" s="89">
        <v>4</v>
      </c>
      <c r="O65" s="89">
        <v>4</v>
      </c>
      <c r="P65" s="89">
        <v>5</v>
      </c>
      <c r="Q65" s="89">
        <v>6</v>
      </c>
      <c r="R65" s="89">
        <v>5</v>
      </c>
      <c r="S65" s="89">
        <v>5</v>
      </c>
      <c r="T65" s="89">
        <v>6</v>
      </c>
      <c r="U65" s="89">
        <v>4</v>
      </c>
      <c r="V65" s="89">
        <v>3</v>
      </c>
      <c r="W65" s="89">
        <v>3</v>
      </c>
      <c r="X65" s="89">
        <v>3</v>
      </c>
      <c r="Y65" s="89">
        <v>4</v>
      </c>
      <c r="Z65" s="89">
        <v>7</v>
      </c>
      <c r="AA65" s="89">
        <v>7</v>
      </c>
      <c r="AB65" s="89">
        <v>8</v>
      </c>
      <c r="AC65" s="89">
        <v>4</v>
      </c>
      <c r="AD65" s="89">
        <v>6</v>
      </c>
      <c r="AE65" s="89">
        <v>4</v>
      </c>
      <c r="AF65" s="89">
        <v>4</v>
      </c>
      <c r="AG65" s="89">
        <v>5</v>
      </c>
      <c r="AH65" s="89">
        <v>5</v>
      </c>
      <c r="AI65" s="89">
        <v>5</v>
      </c>
      <c r="AJ65" s="89">
        <v>5</v>
      </c>
      <c r="AK65" s="89">
        <v>5</v>
      </c>
      <c r="AL65" s="89">
        <v>4</v>
      </c>
      <c r="AM65" s="89">
        <v>4</v>
      </c>
      <c r="AN65" s="89">
        <v>5</v>
      </c>
      <c r="AO65" s="89">
        <v>5</v>
      </c>
      <c r="AP65" s="89">
        <v>5</v>
      </c>
      <c r="AQ65" s="89">
        <v>2</v>
      </c>
      <c r="AR65" s="89">
        <v>2</v>
      </c>
    </row>
    <row r="66" spans="1:44" ht="12.75" customHeight="1" x14ac:dyDescent="0.25">
      <c r="A66" s="89">
        <v>2019</v>
      </c>
      <c r="B66" s="89">
        <v>121880</v>
      </c>
      <c r="C66" s="89">
        <v>4</v>
      </c>
      <c r="D66" s="89">
        <v>7</v>
      </c>
      <c r="E66" s="89">
        <v>5</v>
      </c>
      <c r="F66" s="89">
        <v>4</v>
      </c>
      <c r="G66" s="89">
        <v>4</v>
      </c>
      <c r="H66" s="89">
        <v>4</v>
      </c>
      <c r="I66" s="89">
        <v>4</v>
      </c>
      <c r="J66" s="89">
        <v>5</v>
      </c>
      <c r="K66" s="89">
        <v>3</v>
      </c>
      <c r="L66" s="89">
        <v>3</v>
      </c>
      <c r="M66" s="89">
        <v>1</v>
      </c>
      <c r="N66" s="89">
        <v>1</v>
      </c>
      <c r="O66" s="89">
        <v>1</v>
      </c>
      <c r="P66" s="89">
        <v>1</v>
      </c>
      <c r="Q66" s="89">
        <v>1</v>
      </c>
      <c r="R66" s="89">
        <v>1</v>
      </c>
      <c r="S66" s="89">
        <v>1</v>
      </c>
      <c r="T66" s="89">
        <v>1</v>
      </c>
      <c r="U66" s="89">
        <v>1</v>
      </c>
      <c r="V66" s="89">
        <v>1</v>
      </c>
      <c r="W66" s="89">
        <v>1</v>
      </c>
      <c r="X66" s="89">
        <v>1</v>
      </c>
      <c r="Y66" s="89">
        <v>4</v>
      </c>
      <c r="Z66" s="89">
        <v>7</v>
      </c>
      <c r="AA66" s="89">
        <v>3</v>
      </c>
      <c r="AB66" s="89">
        <v>1</v>
      </c>
      <c r="AC66" s="89">
        <v>1</v>
      </c>
      <c r="AD66" s="89">
        <v>1</v>
      </c>
      <c r="AE66" s="89">
        <v>4</v>
      </c>
      <c r="AF66" s="89">
        <v>4</v>
      </c>
      <c r="AG66" s="89">
        <v>2</v>
      </c>
      <c r="AH66" s="89">
        <v>2</v>
      </c>
      <c r="AI66" s="89">
        <v>4</v>
      </c>
      <c r="AJ66" s="89">
        <v>5</v>
      </c>
      <c r="AK66" s="89">
        <v>6</v>
      </c>
      <c r="AL66" s="89">
        <v>1</v>
      </c>
      <c r="AM66" s="89">
        <v>1</v>
      </c>
      <c r="AN66" s="89">
        <v>5</v>
      </c>
      <c r="AO66" s="89">
        <v>7</v>
      </c>
      <c r="AP66" s="89">
        <v>8</v>
      </c>
      <c r="AQ66" s="89">
        <v>8</v>
      </c>
      <c r="AR66" s="89">
        <v>6</v>
      </c>
    </row>
    <row r="67" spans="1:44" ht="12.75" customHeight="1" x14ac:dyDescent="0.25">
      <c r="A67" s="89">
        <v>2019</v>
      </c>
      <c r="B67" s="89">
        <v>1103831</v>
      </c>
      <c r="C67" s="89">
        <v>4</v>
      </c>
      <c r="D67" s="89">
        <v>5</v>
      </c>
      <c r="E67" s="89">
        <v>4</v>
      </c>
      <c r="F67" s="89">
        <v>6</v>
      </c>
      <c r="G67" s="89">
        <v>4</v>
      </c>
      <c r="H67" s="89">
        <v>6</v>
      </c>
      <c r="I67" s="89">
        <v>5</v>
      </c>
      <c r="J67" s="89">
        <v>5</v>
      </c>
      <c r="K67" s="89">
        <v>6</v>
      </c>
      <c r="L67" s="89">
        <v>5</v>
      </c>
      <c r="M67" s="89">
        <v>5</v>
      </c>
      <c r="N67" s="89">
        <v>5</v>
      </c>
      <c r="O67" s="89">
        <v>5</v>
      </c>
      <c r="P67" s="89">
        <v>4</v>
      </c>
      <c r="Q67" s="89">
        <v>5</v>
      </c>
      <c r="R67" s="89">
        <v>5</v>
      </c>
      <c r="S67" s="89">
        <v>5</v>
      </c>
      <c r="T67" s="89">
        <v>5</v>
      </c>
      <c r="U67" s="89">
        <v>5</v>
      </c>
      <c r="V67" s="89">
        <v>5</v>
      </c>
      <c r="W67" s="89">
        <v>5</v>
      </c>
      <c r="X67" s="89">
        <v>6</v>
      </c>
      <c r="Y67" s="89">
        <v>5</v>
      </c>
      <c r="Z67" s="89">
        <v>7</v>
      </c>
      <c r="AA67" s="89">
        <v>7</v>
      </c>
      <c r="AB67" s="89">
        <v>4</v>
      </c>
      <c r="AC67" s="89">
        <v>4</v>
      </c>
      <c r="AD67" s="89">
        <v>5</v>
      </c>
      <c r="AE67" s="89">
        <v>5</v>
      </c>
      <c r="AF67" s="89">
        <v>4</v>
      </c>
      <c r="AG67" s="89">
        <v>5</v>
      </c>
      <c r="AH67" s="89">
        <v>6</v>
      </c>
      <c r="AI67" s="89">
        <v>5</v>
      </c>
      <c r="AJ67" s="89">
        <v>4</v>
      </c>
      <c r="AK67" s="89">
        <v>5</v>
      </c>
      <c r="AL67" s="89">
        <v>4</v>
      </c>
      <c r="AM67" s="89">
        <v>5</v>
      </c>
      <c r="AN67" s="89">
        <v>5</v>
      </c>
      <c r="AO67" s="89">
        <v>4</v>
      </c>
      <c r="AP67" s="89">
        <v>4</v>
      </c>
      <c r="AQ67" s="89">
        <v>3</v>
      </c>
      <c r="AR67" s="89">
        <v>5</v>
      </c>
    </row>
    <row r="68" spans="1:44" ht="12.75" customHeight="1" x14ac:dyDescent="0.25">
      <c r="A68" s="89">
        <v>2019</v>
      </c>
      <c r="B68" s="89">
        <v>1103831</v>
      </c>
      <c r="C68" s="89">
        <v>4</v>
      </c>
      <c r="D68" s="89">
        <v>5</v>
      </c>
      <c r="E68" s="89">
        <v>4</v>
      </c>
      <c r="F68" s="89">
        <v>5</v>
      </c>
      <c r="G68" s="89">
        <v>5</v>
      </c>
      <c r="H68" s="89">
        <v>6</v>
      </c>
      <c r="I68" s="89">
        <v>6</v>
      </c>
      <c r="J68" s="89">
        <v>5</v>
      </c>
      <c r="K68" s="89">
        <v>6</v>
      </c>
      <c r="L68" s="89">
        <v>6</v>
      </c>
      <c r="M68" s="89">
        <v>2</v>
      </c>
      <c r="N68" s="89">
        <v>6</v>
      </c>
      <c r="O68" s="89">
        <v>5</v>
      </c>
      <c r="P68" s="89">
        <v>6</v>
      </c>
      <c r="Q68" s="89">
        <v>6</v>
      </c>
      <c r="R68" s="89">
        <v>6</v>
      </c>
      <c r="S68" s="89">
        <v>6</v>
      </c>
      <c r="T68" s="89">
        <v>6</v>
      </c>
      <c r="U68" s="89">
        <v>2</v>
      </c>
      <c r="V68" s="89">
        <v>6</v>
      </c>
      <c r="W68" s="89">
        <v>5</v>
      </c>
      <c r="X68" s="89">
        <v>5</v>
      </c>
      <c r="Y68" s="89">
        <v>6</v>
      </c>
      <c r="Z68" s="89">
        <v>6</v>
      </c>
      <c r="AA68" s="89">
        <v>6</v>
      </c>
      <c r="AB68" s="89">
        <v>4</v>
      </c>
      <c r="AC68" s="89">
        <v>2</v>
      </c>
      <c r="AD68" s="89">
        <v>6</v>
      </c>
      <c r="AE68" s="89">
        <v>5</v>
      </c>
      <c r="AF68" s="89">
        <v>5</v>
      </c>
      <c r="AG68" s="89">
        <v>6</v>
      </c>
      <c r="AH68" s="89">
        <v>5</v>
      </c>
      <c r="AI68" s="89">
        <v>6</v>
      </c>
      <c r="AJ68" s="89">
        <v>3</v>
      </c>
      <c r="AK68" s="89">
        <v>6</v>
      </c>
      <c r="AL68" s="89">
        <v>5</v>
      </c>
      <c r="AM68" s="89">
        <v>5</v>
      </c>
      <c r="AN68" s="89">
        <v>5</v>
      </c>
      <c r="AO68" s="89">
        <v>1</v>
      </c>
      <c r="AP68" s="89">
        <v>6</v>
      </c>
      <c r="AQ68" s="89">
        <v>4</v>
      </c>
      <c r="AR68" s="89">
        <v>6</v>
      </c>
    </row>
    <row r="69" spans="1:44" ht="12.75" customHeight="1" x14ac:dyDescent="0.25">
      <c r="A69" s="89">
        <v>2019</v>
      </c>
      <c r="B69" s="89">
        <v>1181819</v>
      </c>
      <c r="C69" s="89">
        <v>4</v>
      </c>
      <c r="D69" s="89">
        <v>5</v>
      </c>
      <c r="E69" s="89">
        <v>5</v>
      </c>
      <c r="F69" s="89">
        <v>5</v>
      </c>
      <c r="G69" s="89">
        <v>5</v>
      </c>
      <c r="H69" s="89">
        <v>5</v>
      </c>
      <c r="I69" s="89">
        <v>5</v>
      </c>
      <c r="J69" s="89">
        <v>5</v>
      </c>
      <c r="K69" s="89">
        <v>4</v>
      </c>
      <c r="L69" s="89">
        <v>4</v>
      </c>
      <c r="M69" s="89">
        <v>5</v>
      </c>
      <c r="N69" s="89">
        <v>5</v>
      </c>
      <c r="O69" s="89">
        <v>4</v>
      </c>
      <c r="P69" s="89">
        <v>4</v>
      </c>
      <c r="Q69" s="89">
        <v>6</v>
      </c>
      <c r="R69" s="89">
        <v>5</v>
      </c>
      <c r="S69" s="89">
        <v>5</v>
      </c>
      <c r="T69" s="89">
        <v>5</v>
      </c>
      <c r="U69" s="89">
        <v>6</v>
      </c>
      <c r="V69" s="89">
        <v>6</v>
      </c>
      <c r="W69" s="89">
        <v>5</v>
      </c>
      <c r="X69" s="89">
        <v>3</v>
      </c>
      <c r="Y69" s="89">
        <v>5</v>
      </c>
      <c r="Z69" s="89">
        <v>8</v>
      </c>
      <c r="AA69" s="89">
        <v>4</v>
      </c>
      <c r="AB69" s="89">
        <v>5</v>
      </c>
      <c r="AC69" s="89">
        <v>5</v>
      </c>
      <c r="AD69" s="89">
        <v>6</v>
      </c>
      <c r="AE69" s="89">
        <v>5</v>
      </c>
      <c r="AF69" s="89">
        <v>5</v>
      </c>
      <c r="AG69" s="89">
        <v>5</v>
      </c>
      <c r="AH69" s="89">
        <v>6</v>
      </c>
      <c r="AI69" s="89">
        <v>5</v>
      </c>
      <c r="AJ69" s="89">
        <v>5</v>
      </c>
      <c r="AK69" s="89">
        <v>4</v>
      </c>
      <c r="AL69" s="89">
        <v>6</v>
      </c>
      <c r="AM69" s="89">
        <v>5</v>
      </c>
      <c r="AN69" s="89">
        <v>4</v>
      </c>
      <c r="AO69" s="89">
        <v>6</v>
      </c>
      <c r="AP69" s="89">
        <v>5</v>
      </c>
      <c r="AQ69" s="89">
        <v>6</v>
      </c>
      <c r="AR69" s="89">
        <v>5</v>
      </c>
    </row>
    <row r="70" spans="1:44" ht="12.75" customHeight="1" x14ac:dyDescent="0.25">
      <c r="A70" s="89">
        <v>2019</v>
      </c>
      <c r="B70" s="89">
        <v>121880</v>
      </c>
      <c r="C70" s="89">
        <v>5</v>
      </c>
      <c r="D70" s="89">
        <v>5</v>
      </c>
      <c r="E70" s="89">
        <v>6</v>
      </c>
      <c r="F70" s="89">
        <v>5</v>
      </c>
      <c r="G70" s="89">
        <v>6</v>
      </c>
      <c r="H70" s="89">
        <v>5</v>
      </c>
      <c r="I70" s="89">
        <v>5</v>
      </c>
      <c r="J70" s="89">
        <v>5</v>
      </c>
      <c r="K70" s="89">
        <v>5</v>
      </c>
      <c r="L70" s="89">
        <v>5</v>
      </c>
      <c r="M70" s="89">
        <v>4</v>
      </c>
      <c r="N70" s="89">
        <v>5</v>
      </c>
      <c r="O70" s="89">
        <v>5</v>
      </c>
      <c r="P70" s="89">
        <v>4</v>
      </c>
      <c r="Q70" s="89">
        <v>4</v>
      </c>
      <c r="R70" s="89">
        <v>5</v>
      </c>
      <c r="S70" s="89">
        <v>4</v>
      </c>
      <c r="T70" s="89">
        <v>4</v>
      </c>
      <c r="U70" s="89">
        <v>3</v>
      </c>
      <c r="V70" s="89">
        <v>3</v>
      </c>
      <c r="W70" s="89">
        <v>4</v>
      </c>
      <c r="X70" s="89">
        <v>2</v>
      </c>
      <c r="Y70" s="89">
        <v>6</v>
      </c>
      <c r="Z70" s="89">
        <v>6</v>
      </c>
      <c r="AA70" s="89">
        <v>5</v>
      </c>
      <c r="AB70" s="89">
        <v>6</v>
      </c>
      <c r="AC70" s="89">
        <v>1</v>
      </c>
      <c r="AD70" s="89">
        <v>6</v>
      </c>
      <c r="AE70" s="89">
        <v>5</v>
      </c>
      <c r="AF70" s="89">
        <v>4</v>
      </c>
      <c r="AG70" s="89">
        <v>4</v>
      </c>
      <c r="AH70" s="89">
        <v>6</v>
      </c>
      <c r="AI70" s="89">
        <v>6</v>
      </c>
      <c r="AJ70" s="89">
        <v>4</v>
      </c>
      <c r="AK70" s="89">
        <v>6</v>
      </c>
      <c r="AL70" s="89">
        <v>6</v>
      </c>
      <c r="AM70" s="89">
        <v>6</v>
      </c>
      <c r="AN70" s="89">
        <v>6</v>
      </c>
      <c r="AO70" s="89">
        <v>4</v>
      </c>
      <c r="AP70" s="89">
        <v>5</v>
      </c>
      <c r="AQ70" s="89">
        <v>4</v>
      </c>
      <c r="AR70" s="89">
        <v>6</v>
      </c>
    </row>
    <row r="71" spans="1:44" ht="12.75" customHeight="1" x14ac:dyDescent="0.25">
      <c r="A71" s="89">
        <v>2019</v>
      </c>
      <c r="B71" s="89">
        <v>121880</v>
      </c>
      <c r="C71" s="89">
        <v>5</v>
      </c>
      <c r="D71" s="89">
        <v>5</v>
      </c>
      <c r="E71" s="89">
        <v>4</v>
      </c>
      <c r="F71" s="89">
        <v>4</v>
      </c>
      <c r="G71" s="89">
        <v>6</v>
      </c>
      <c r="H71" s="89">
        <v>6</v>
      </c>
      <c r="I71" s="89">
        <v>6</v>
      </c>
      <c r="J71" s="89">
        <v>5</v>
      </c>
      <c r="K71" s="89">
        <v>6</v>
      </c>
      <c r="L71" s="89">
        <v>6</v>
      </c>
      <c r="M71" s="89">
        <v>5</v>
      </c>
      <c r="N71" s="89">
        <v>5</v>
      </c>
      <c r="O71" s="89">
        <v>4</v>
      </c>
      <c r="P71" s="89">
        <v>5</v>
      </c>
      <c r="Q71" s="89">
        <v>4</v>
      </c>
      <c r="R71" s="89">
        <v>6</v>
      </c>
      <c r="S71" s="89">
        <v>4</v>
      </c>
      <c r="T71" s="89">
        <v>6</v>
      </c>
      <c r="U71" s="89">
        <v>6</v>
      </c>
      <c r="V71" s="89">
        <v>5</v>
      </c>
      <c r="W71" s="89">
        <v>5</v>
      </c>
      <c r="X71" s="89">
        <v>5</v>
      </c>
      <c r="Y71" s="89">
        <v>5</v>
      </c>
      <c r="Z71" s="89">
        <v>6</v>
      </c>
      <c r="AA71" s="89">
        <v>6</v>
      </c>
      <c r="AB71" s="89">
        <v>6</v>
      </c>
      <c r="AC71" s="89">
        <v>3</v>
      </c>
      <c r="AD71" s="89">
        <v>6</v>
      </c>
      <c r="AE71" s="89">
        <v>6</v>
      </c>
      <c r="AF71" s="89">
        <v>6</v>
      </c>
      <c r="AG71" s="89">
        <v>5</v>
      </c>
      <c r="AH71" s="89">
        <v>6</v>
      </c>
      <c r="AI71" s="89">
        <v>6</v>
      </c>
      <c r="AJ71" s="89">
        <v>5</v>
      </c>
      <c r="AK71" s="89">
        <v>6</v>
      </c>
      <c r="AL71" s="89">
        <v>6</v>
      </c>
      <c r="AM71" s="89">
        <v>6</v>
      </c>
      <c r="AN71" s="89">
        <v>6</v>
      </c>
      <c r="AO71" s="89">
        <v>6</v>
      </c>
      <c r="AP71" s="89">
        <v>6</v>
      </c>
      <c r="AQ71" s="89">
        <v>5</v>
      </c>
      <c r="AR71" s="89">
        <v>6</v>
      </c>
    </row>
    <row r="72" spans="1:44" ht="12.75" customHeight="1" x14ac:dyDescent="0.25">
      <c r="A72" s="89">
        <v>2019</v>
      </c>
      <c r="B72" s="89">
        <v>102499</v>
      </c>
      <c r="C72" s="89">
        <v>5</v>
      </c>
      <c r="D72" s="89">
        <v>5</v>
      </c>
      <c r="E72" s="89">
        <v>4</v>
      </c>
      <c r="F72" s="89">
        <v>5</v>
      </c>
      <c r="G72" s="89">
        <v>5</v>
      </c>
      <c r="H72" s="89">
        <v>4</v>
      </c>
      <c r="I72" s="89">
        <v>5</v>
      </c>
      <c r="J72" s="89">
        <v>4</v>
      </c>
      <c r="K72" s="89">
        <v>4</v>
      </c>
      <c r="L72" s="89">
        <v>5</v>
      </c>
      <c r="M72" s="89">
        <v>5</v>
      </c>
      <c r="N72" s="89">
        <v>5</v>
      </c>
      <c r="O72" s="89">
        <v>5</v>
      </c>
      <c r="P72" s="89">
        <v>5</v>
      </c>
      <c r="Q72" s="89">
        <v>5</v>
      </c>
      <c r="R72" s="89">
        <v>5</v>
      </c>
      <c r="S72" s="89">
        <v>4</v>
      </c>
      <c r="T72" s="89">
        <v>5</v>
      </c>
      <c r="U72" s="89">
        <v>5</v>
      </c>
      <c r="V72" s="89">
        <v>4</v>
      </c>
      <c r="W72" s="89">
        <v>5</v>
      </c>
      <c r="X72" s="89">
        <v>5</v>
      </c>
      <c r="Y72" s="89">
        <v>5</v>
      </c>
      <c r="Z72" s="89">
        <v>5</v>
      </c>
      <c r="AA72" s="89">
        <v>5</v>
      </c>
      <c r="AB72" s="89">
        <v>4</v>
      </c>
      <c r="AC72" s="89">
        <v>5</v>
      </c>
      <c r="AD72" s="89">
        <v>5</v>
      </c>
      <c r="AE72" s="89">
        <v>5</v>
      </c>
      <c r="AF72" s="89">
        <v>4</v>
      </c>
      <c r="AG72" s="89">
        <v>5</v>
      </c>
      <c r="AH72" s="89">
        <v>5</v>
      </c>
      <c r="AI72" s="89">
        <v>5</v>
      </c>
      <c r="AJ72" s="89">
        <v>5</v>
      </c>
      <c r="AK72" s="89">
        <v>4</v>
      </c>
      <c r="AL72" s="89">
        <v>5</v>
      </c>
      <c r="AM72" s="89">
        <v>5</v>
      </c>
      <c r="AN72" s="89">
        <v>5</v>
      </c>
      <c r="AO72" s="89">
        <v>5</v>
      </c>
      <c r="AP72" s="89">
        <v>5</v>
      </c>
      <c r="AQ72" s="89">
        <v>5</v>
      </c>
      <c r="AR72" s="89">
        <v>5</v>
      </c>
    </row>
    <row r="73" spans="1:44" ht="12.75" customHeight="1" x14ac:dyDescent="0.25">
      <c r="A73" s="89">
        <v>2019</v>
      </c>
      <c r="B73" s="89">
        <v>102499</v>
      </c>
      <c r="C73" s="89">
        <v>5</v>
      </c>
      <c r="D73" s="89">
        <v>4</v>
      </c>
      <c r="E73" s="89">
        <v>5</v>
      </c>
      <c r="F73" s="89">
        <v>3</v>
      </c>
      <c r="G73" s="89">
        <v>3</v>
      </c>
      <c r="H73" s="89">
        <v>5</v>
      </c>
      <c r="I73" s="89">
        <v>5</v>
      </c>
      <c r="J73" s="89">
        <v>3</v>
      </c>
      <c r="K73" s="89">
        <v>5</v>
      </c>
      <c r="L73" s="89">
        <v>5</v>
      </c>
      <c r="M73" s="89">
        <v>4</v>
      </c>
      <c r="N73" s="89">
        <v>4</v>
      </c>
      <c r="O73" s="89">
        <v>5</v>
      </c>
      <c r="P73" s="89">
        <v>2</v>
      </c>
      <c r="Q73" s="89">
        <v>2</v>
      </c>
      <c r="R73" s="89">
        <v>5</v>
      </c>
      <c r="S73" s="89">
        <v>1</v>
      </c>
      <c r="T73" s="89">
        <v>1</v>
      </c>
      <c r="U73" s="89">
        <v>1</v>
      </c>
      <c r="V73" s="89">
        <v>1</v>
      </c>
      <c r="W73" s="89">
        <v>2</v>
      </c>
      <c r="X73" s="89">
        <v>2</v>
      </c>
      <c r="Y73" s="89">
        <v>1</v>
      </c>
      <c r="Z73" s="89">
        <v>5</v>
      </c>
      <c r="AA73" s="89">
        <v>5</v>
      </c>
      <c r="AB73" s="89">
        <v>1</v>
      </c>
      <c r="AC73" s="89">
        <v>1</v>
      </c>
      <c r="AD73" s="89">
        <v>6</v>
      </c>
      <c r="AE73" s="89">
        <v>5</v>
      </c>
      <c r="AF73" s="89">
        <v>6</v>
      </c>
      <c r="AG73" s="89">
        <v>6</v>
      </c>
      <c r="AH73" s="89">
        <v>5</v>
      </c>
      <c r="AI73" s="89">
        <v>6</v>
      </c>
      <c r="AJ73" s="89">
        <v>6</v>
      </c>
      <c r="AK73" s="89">
        <v>5</v>
      </c>
      <c r="AL73" s="89">
        <v>5</v>
      </c>
      <c r="AM73" s="89">
        <v>4</v>
      </c>
      <c r="AN73" s="89">
        <v>5</v>
      </c>
      <c r="AO73" s="89">
        <v>1</v>
      </c>
      <c r="AP73" s="89">
        <v>7</v>
      </c>
      <c r="AQ73" s="89">
        <v>7</v>
      </c>
      <c r="AR73" s="89">
        <v>6</v>
      </c>
    </row>
    <row r="74" spans="1:44" ht="12.75" customHeight="1" x14ac:dyDescent="0.25">
      <c r="A74" s="89">
        <v>2019</v>
      </c>
      <c r="B74" s="89">
        <v>88399</v>
      </c>
      <c r="C74" s="89">
        <v>5</v>
      </c>
      <c r="D74" s="89">
        <v>6</v>
      </c>
      <c r="E74" s="89">
        <v>5</v>
      </c>
      <c r="F74" s="89">
        <v>4</v>
      </c>
      <c r="G74" s="89">
        <v>5</v>
      </c>
      <c r="H74" s="89">
        <v>5</v>
      </c>
      <c r="I74" s="89">
        <v>6</v>
      </c>
      <c r="J74" s="89">
        <v>6</v>
      </c>
      <c r="K74" s="89">
        <v>6</v>
      </c>
      <c r="L74" s="89">
        <v>5</v>
      </c>
      <c r="M74" s="89">
        <v>5</v>
      </c>
      <c r="N74" s="89">
        <v>3</v>
      </c>
      <c r="O74" s="89">
        <v>5</v>
      </c>
      <c r="P74" s="89">
        <v>4</v>
      </c>
      <c r="Q74" s="89">
        <v>6</v>
      </c>
      <c r="R74" s="89">
        <v>6</v>
      </c>
      <c r="S74" s="89">
        <v>5</v>
      </c>
      <c r="T74" s="89">
        <v>5</v>
      </c>
      <c r="U74" s="89">
        <v>5</v>
      </c>
      <c r="V74" s="89">
        <v>5</v>
      </c>
      <c r="W74" s="89">
        <v>6</v>
      </c>
      <c r="X74" s="89">
        <v>5</v>
      </c>
      <c r="Y74" s="89">
        <v>6</v>
      </c>
      <c r="Z74" s="89">
        <v>4</v>
      </c>
      <c r="AA74" s="89">
        <v>4</v>
      </c>
      <c r="AB74" s="89">
        <v>8</v>
      </c>
      <c r="AC74" s="89">
        <v>6</v>
      </c>
      <c r="AD74" s="89">
        <v>5</v>
      </c>
      <c r="AE74" s="89">
        <v>5</v>
      </c>
      <c r="AF74" s="89">
        <v>6</v>
      </c>
      <c r="AG74" s="89">
        <v>5</v>
      </c>
      <c r="AH74" s="89">
        <v>6</v>
      </c>
      <c r="AI74" s="89">
        <v>5</v>
      </c>
      <c r="AJ74" s="89">
        <v>6</v>
      </c>
      <c r="AK74" s="89">
        <v>5</v>
      </c>
      <c r="AL74" s="89">
        <v>5</v>
      </c>
      <c r="AM74" s="89">
        <v>5</v>
      </c>
      <c r="AN74" s="89">
        <v>6</v>
      </c>
      <c r="AO74" s="89">
        <v>8</v>
      </c>
      <c r="AP74" s="89">
        <v>5</v>
      </c>
      <c r="AQ74" s="89">
        <v>6</v>
      </c>
      <c r="AR74" s="89">
        <v>5</v>
      </c>
    </row>
    <row r="75" spans="1:44" ht="12.75" customHeight="1" x14ac:dyDescent="0.25">
      <c r="A75" s="89">
        <v>2019</v>
      </c>
      <c r="B75" s="89">
        <v>121884</v>
      </c>
      <c r="C75" s="89">
        <v>5</v>
      </c>
      <c r="D75" s="89">
        <v>5</v>
      </c>
      <c r="E75" s="89">
        <v>2</v>
      </c>
      <c r="F75" s="89">
        <v>1</v>
      </c>
      <c r="G75" s="89">
        <v>3</v>
      </c>
      <c r="H75" s="89">
        <v>5</v>
      </c>
      <c r="I75" s="89">
        <v>4</v>
      </c>
      <c r="J75" s="89">
        <v>6</v>
      </c>
      <c r="K75" s="89">
        <v>6</v>
      </c>
      <c r="L75" s="89">
        <v>6</v>
      </c>
      <c r="M75" s="89">
        <v>5</v>
      </c>
      <c r="N75" s="89">
        <v>1</v>
      </c>
      <c r="O75" s="89">
        <v>1</v>
      </c>
      <c r="P75" s="89">
        <v>2</v>
      </c>
      <c r="Q75" s="89">
        <v>3</v>
      </c>
      <c r="R75" s="89">
        <v>5</v>
      </c>
      <c r="S75" s="89">
        <v>6</v>
      </c>
      <c r="T75" s="89">
        <v>6</v>
      </c>
      <c r="U75" s="89">
        <v>4</v>
      </c>
      <c r="V75" s="89">
        <v>6</v>
      </c>
      <c r="W75" s="89">
        <v>4</v>
      </c>
      <c r="X75" s="89">
        <v>1</v>
      </c>
      <c r="Y75" s="89">
        <v>1</v>
      </c>
      <c r="Z75" s="89">
        <v>3</v>
      </c>
      <c r="AA75" s="89">
        <v>4</v>
      </c>
      <c r="AB75" s="89">
        <v>4</v>
      </c>
      <c r="AC75" s="89">
        <v>3</v>
      </c>
      <c r="AD75" s="89">
        <v>5</v>
      </c>
      <c r="AE75" s="89">
        <v>5</v>
      </c>
      <c r="AF75" s="89">
        <v>6</v>
      </c>
      <c r="AG75" s="89">
        <v>5</v>
      </c>
      <c r="AH75" s="89">
        <v>5</v>
      </c>
      <c r="AI75" s="89">
        <v>1</v>
      </c>
      <c r="AJ75" s="89">
        <v>4</v>
      </c>
      <c r="AK75" s="89">
        <v>1</v>
      </c>
      <c r="AL75" s="89">
        <v>1</v>
      </c>
      <c r="AM75" s="89">
        <v>1</v>
      </c>
      <c r="AN75" s="89">
        <v>6</v>
      </c>
      <c r="AO75" s="89">
        <v>1</v>
      </c>
      <c r="AP75" s="89">
        <v>8</v>
      </c>
      <c r="AQ75" s="89">
        <v>6</v>
      </c>
      <c r="AR75" s="89">
        <v>1</v>
      </c>
    </row>
    <row r="76" spans="1:44" ht="12.75" customHeight="1" x14ac:dyDescent="0.25">
      <c r="A76" s="89">
        <v>2019</v>
      </c>
      <c r="B76" s="89">
        <v>121880</v>
      </c>
      <c r="C76" s="89">
        <v>5</v>
      </c>
      <c r="D76" s="89">
        <v>6</v>
      </c>
      <c r="E76" s="89">
        <v>5</v>
      </c>
      <c r="F76" s="89">
        <v>5</v>
      </c>
      <c r="G76" s="89">
        <v>5</v>
      </c>
      <c r="H76" s="89">
        <v>5</v>
      </c>
      <c r="I76" s="89">
        <v>5</v>
      </c>
      <c r="J76" s="89">
        <v>5</v>
      </c>
      <c r="K76" s="89">
        <v>6</v>
      </c>
      <c r="L76" s="89">
        <v>5</v>
      </c>
      <c r="M76" s="89">
        <v>4</v>
      </c>
      <c r="N76" s="89">
        <v>4</v>
      </c>
      <c r="O76" s="89">
        <v>5</v>
      </c>
      <c r="P76" s="89">
        <v>4</v>
      </c>
      <c r="Q76" s="89">
        <v>3</v>
      </c>
      <c r="R76" s="89">
        <v>5</v>
      </c>
      <c r="S76" s="89">
        <v>1</v>
      </c>
      <c r="T76" s="89">
        <v>1</v>
      </c>
      <c r="U76" s="89">
        <v>1</v>
      </c>
      <c r="V76" s="89">
        <v>1</v>
      </c>
      <c r="W76" s="89">
        <v>5</v>
      </c>
      <c r="X76" s="89">
        <v>2</v>
      </c>
      <c r="Y76" s="89">
        <v>3</v>
      </c>
      <c r="Z76" s="89">
        <v>5</v>
      </c>
      <c r="AA76" s="89">
        <v>5</v>
      </c>
      <c r="AB76" s="89">
        <v>1</v>
      </c>
      <c r="AC76" s="89">
        <v>1</v>
      </c>
      <c r="AD76" s="89">
        <v>5</v>
      </c>
      <c r="AE76" s="89">
        <v>4</v>
      </c>
      <c r="AF76" s="89">
        <v>5</v>
      </c>
      <c r="AG76" s="89">
        <v>5</v>
      </c>
      <c r="AH76" s="89">
        <v>5</v>
      </c>
      <c r="AI76" s="89">
        <v>5</v>
      </c>
      <c r="AJ76" s="89">
        <v>4</v>
      </c>
      <c r="AK76" s="89">
        <v>5</v>
      </c>
      <c r="AL76" s="89">
        <v>2</v>
      </c>
      <c r="AM76" s="89">
        <v>2</v>
      </c>
      <c r="AN76" s="89">
        <v>4</v>
      </c>
      <c r="AO76" s="89">
        <v>1</v>
      </c>
      <c r="AP76" s="89">
        <v>4</v>
      </c>
      <c r="AQ76" s="89">
        <v>1</v>
      </c>
      <c r="AR76" s="89">
        <v>5</v>
      </c>
    </row>
    <row r="77" spans="1:44" ht="12.75" customHeight="1" x14ac:dyDescent="0.25">
      <c r="A77" s="89">
        <v>2019</v>
      </c>
      <c r="B77" s="89">
        <v>88399</v>
      </c>
      <c r="C77" s="89">
        <v>5</v>
      </c>
      <c r="D77" s="89">
        <v>5</v>
      </c>
      <c r="E77" s="89">
        <v>5</v>
      </c>
      <c r="F77" s="89">
        <v>5</v>
      </c>
      <c r="G77" s="89">
        <v>4</v>
      </c>
      <c r="H77" s="89">
        <v>5</v>
      </c>
      <c r="I77" s="89">
        <v>6</v>
      </c>
      <c r="J77" s="89">
        <v>6</v>
      </c>
      <c r="K77" s="89">
        <v>4</v>
      </c>
      <c r="L77" s="89">
        <v>5</v>
      </c>
      <c r="M77" s="89">
        <v>4</v>
      </c>
      <c r="N77" s="89">
        <v>5</v>
      </c>
      <c r="O77" s="89">
        <v>5</v>
      </c>
      <c r="P77" s="89">
        <v>6</v>
      </c>
      <c r="Q77" s="89">
        <v>6</v>
      </c>
      <c r="R77" s="89">
        <v>6</v>
      </c>
      <c r="S77" s="89">
        <v>6</v>
      </c>
      <c r="T77" s="89">
        <v>6</v>
      </c>
      <c r="U77" s="89">
        <v>6</v>
      </c>
      <c r="V77" s="89">
        <v>5</v>
      </c>
      <c r="W77" s="89">
        <v>5</v>
      </c>
      <c r="X77" s="89">
        <v>6</v>
      </c>
      <c r="Y77" s="89">
        <v>6</v>
      </c>
      <c r="Z77" s="89">
        <v>3</v>
      </c>
      <c r="AA77" s="89">
        <v>7</v>
      </c>
      <c r="AB77" s="89">
        <v>3</v>
      </c>
      <c r="AC77" s="89">
        <v>3</v>
      </c>
      <c r="AD77" s="89">
        <v>6</v>
      </c>
      <c r="AE77" s="89">
        <v>5</v>
      </c>
      <c r="AF77" s="89">
        <v>5</v>
      </c>
      <c r="AG77" s="89">
        <v>5</v>
      </c>
      <c r="AH77" s="89">
        <v>5</v>
      </c>
      <c r="AI77" s="89">
        <v>5</v>
      </c>
      <c r="AJ77" s="89">
        <v>8</v>
      </c>
      <c r="AK77" s="89">
        <v>4</v>
      </c>
      <c r="AL77" s="89">
        <v>3</v>
      </c>
      <c r="AM77" s="89">
        <v>4</v>
      </c>
      <c r="AN77" s="89">
        <v>4</v>
      </c>
      <c r="AO77" s="89">
        <v>6</v>
      </c>
      <c r="AP77" s="89">
        <v>6</v>
      </c>
      <c r="AQ77" s="89">
        <v>5</v>
      </c>
      <c r="AR77" s="89">
        <v>5</v>
      </c>
    </row>
    <row r="78" spans="1:44" ht="12.75" customHeight="1" x14ac:dyDescent="0.25">
      <c r="A78" s="89">
        <v>2019</v>
      </c>
      <c r="B78" s="89">
        <v>88399</v>
      </c>
      <c r="C78" s="89">
        <v>5</v>
      </c>
      <c r="D78" s="89">
        <v>6</v>
      </c>
      <c r="E78" s="89">
        <v>5</v>
      </c>
      <c r="F78" s="89">
        <v>4</v>
      </c>
      <c r="G78" s="89">
        <v>5</v>
      </c>
      <c r="H78" s="89">
        <v>5</v>
      </c>
      <c r="I78" s="89">
        <v>5</v>
      </c>
      <c r="J78" s="89">
        <v>5</v>
      </c>
      <c r="K78" s="89">
        <v>6</v>
      </c>
      <c r="L78" s="89">
        <v>6</v>
      </c>
      <c r="M78" s="89">
        <v>4</v>
      </c>
      <c r="N78" s="89">
        <v>5</v>
      </c>
      <c r="O78" s="89">
        <v>5</v>
      </c>
      <c r="P78" s="89">
        <v>4</v>
      </c>
      <c r="Q78" s="89">
        <v>6</v>
      </c>
      <c r="R78" s="89">
        <v>5</v>
      </c>
      <c r="S78" s="89">
        <v>4</v>
      </c>
      <c r="T78" s="89">
        <v>5</v>
      </c>
      <c r="U78" s="89">
        <v>4</v>
      </c>
      <c r="V78" s="89">
        <v>4</v>
      </c>
      <c r="W78" s="89">
        <v>4</v>
      </c>
      <c r="X78" s="89">
        <v>4</v>
      </c>
      <c r="Y78" s="89">
        <v>6</v>
      </c>
      <c r="Z78" s="89">
        <v>5</v>
      </c>
      <c r="AA78" s="89">
        <v>6</v>
      </c>
      <c r="AB78" s="89">
        <v>5</v>
      </c>
      <c r="AC78" s="89">
        <v>5</v>
      </c>
      <c r="AD78" s="89">
        <v>6</v>
      </c>
      <c r="AE78" s="89">
        <v>6</v>
      </c>
      <c r="AF78" s="89">
        <v>6</v>
      </c>
      <c r="AG78" s="89">
        <v>6</v>
      </c>
      <c r="AH78" s="89">
        <v>6</v>
      </c>
      <c r="AI78" s="89">
        <v>5</v>
      </c>
      <c r="AJ78" s="89">
        <v>6</v>
      </c>
      <c r="AK78" s="89">
        <v>5</v>
      </c>
      <c r="AL78" s="89">
        <v>5</v>
      </c>
      <c r="AM78" s="89">
        <v>6</v>
      </c>
      <c r="AN78" s="89">
        <v>6</v>
      </c>
      <c r="AO78" s="89">
        <v>8</v>
      </c>
      <c r="AP78" s="89">
        <v>4</v>
      </c>
      <c r="AQ78" s="89">
        <v>5</v>
      </c>
      <c r="AR78" s="89">
        <v>5</v>
      </c>
    </row>
    <row r="79" spans="1:44" ht="12.75" customHeight="1" x14ac:dyDescent="0.25">
      <c r="A79" s="89">
        <v>2019</v>
      </c>
      <c r="B79" s="89">
        <v>123569</v>
      </c>
      <c r="C79" s="89">
        <v>5</v>
      </c>
      <c r="D79" s="89">
        <v>4</v>
      </c>
      <c r="E79" s="89">
        <v>5</v>
      </c>
      <c r="F79" s="89">
        <v>1</v>
      </c>
      <c r="G79" s="89">
        <v>1</v>
      </c>
      <c r="H79" s="89">
        <v>4</v>
      </c>
      <c r="I79" s="89">
        <v>6</v>
      </c>
      <c r="J79" s="89">
        <v>5</v>
      </c>
      <c r="K79" s="89">
        <v>6</v>
      </c>
      <c r="L79" s="89">
        <v>4</v>
      </c>
      <c r="M79" s="89">
        <v>3</v>
      </c>
      <c r="N79" s="89">
        <v>5</v>
      </c>
      <c r="O79" s="89">
        <v>3</v>
      </c>
      <c r="P79" s="89">
        <v>6</v>
      </c>
      <c r="Q79" s="89">
        <v>5</v>
      </c>
      <c r="R79" s="89">
        <v>6</v>
      </c>
      <c r="S79" s="89">
        <v>5</v>
      </c>
      <c r="T79" s="89">
        <v>4</v>
      </c>
      <c r="U79" s="89">
        <v>5</v>
      </c>
      <c r="V79" s="89">
        <v>6</v>
      </c>
      <c r="W79" s="89">
        <v>3</v>
      </c>
      <c r="X79" s="89">
        <v>3</v>
      </c>
      <c r="Y79" s="89">
        <v>4</v>
      </c>
      <c r="Z79" s="89">
        <v>7</v>
      </c>
      <c r="AA79" s="89">
        <v>7</v>
      </c>
      <c r="AB79" s="89">
        <v>7</v>
      </c>
      <c r="AC79" s="89">
        <v>7</v>
      </c>
      <c r="AD79" s="89">
        <v>2</v>
      </c>
      <c r="AE79" s="89">
        <v>1</v>
      </c>
      <c r="AF79" s="89">
        <v>6</v>
      </c>
      <c r="AG79" s="89">
        <v>5</v>
      </c>
      <c r="AH79" s="89">
        <v>5</v>
      </c>
      <c r="AI79" s="89">
        <v>4</v>
      </c>
      <c r="AJ79" s="89">
        <v>3</v>
      </c>
      <c r="AK79" s="89">
        <v>6</v>
      </c>
      <c r="AL79" s="89">
        <v>6</v>
      </c>
      <c r="AM79" s="89">
        <v>6</v>
      </c>
      <c r="AN79" s="89">
        <v>6</v>
      </c>
      <c r="AO79" s="89">
        <v>2</v>
      </c>
      <c r="AP79" s="89">
        <v>3</v>
      </c>
      <c r="AQ79" s="89">
        <v>6</v>
      </c>
      <c r="AR79" s="89">
        <v>2</v>
      </c>
    </row>
    <row r="80" spans="1:44" ht="12.75" customHeight="1" x14ac:dyDescent="0.25">
      <c r="A80" s="89">
        <v>2019</v>
      </c>
      <c r="B80" s="89">
        <v>102499</v>
      </c>
      <c r="C80" s="89">
        <v>5</v>
      </c>
      <c r="D80" s="89">
        <v>5</v>
      </c>
      <c r="E80" s="89">
        <v>4</v>
      </c>
      <c r="F80" s="89">
        <v>5</v>
      </c>
      <c r="G80" s="89">
        <v>5</v>
      </c>
      <c r="H80" s="89">
        <v>5</v>
      </c>
      <c r="I80" s="89">
        <v>5</v>
      </c>
      <c r="J80" s="89">
        <v>4</v>
      </c>
      <c r="K80" s="89">
        <v>5</v>
      </c>
      <c r="L80" s="89">
        <v>4</v>
      </c>
      <c r="M80" s="89">
        <v>5</v>
      </c>
      <c r="N80" s="89">
        <v>5</v>
      </c>
      <c r="O80" s="89">
        <v>5</v>
      </c>
      <c r="P80" s="89">
        <v>5</v>
      </c>
      <c r="Q80" s="89">
        <v>5</v>
      </c>
      <c r="R80" s="89">
        <v>5</v>
      </c>
      <c r="S80" s="89">
        <v>5</v>
      </c>
      <c r="T80" s="89">
        <v>6</v>
      </c>
      <c r="U80" s="89">
        <v>6</v>
      </c>
      <c r="V80" s="89">
        <v>8</v>
      </c>
      <c r="W80" s="89">
        <v>3</v>
      </c>
      <c r="X80" s="89">
        <v>3</v>
      </c>
      <c r="Y80" s="89">
        <v>5</v>
      </c>
      <c r="Z80" s="89">
        <v>3</v>
      </c>
      <c r="AA80" s="89">
        <v>4</v>
      </c>
      <c r="AB80" s="89">
        <v>5</v>
      </c>
      <c r="AC80" s="89">
        <v>5</v>
      </c>
      <c r="AD80" s="89">
        <v>5</v>
      </c>
      <c r="AE80" s="89">
        <v>5</v>
      </c>
      <c r="AF80" s="89">
        <v>5</v>
      </c>
      <c r="AG80" s="89">
        <v>5</v>
      </c>
      <c r="AH80" s="89">
        <v>5</v>
      </c>
      <c r="AI80" s="89">
        <v>5</v>
      </c>
      <c r="AJ80" s="89">
        <v>4</v>
      </c>
      <c r="AK80" s="89">
        <v>5</v>
      </c>
      <c r="AL80" s="89">
        <v>5</v>
      </c>
      <c r="AM80" s="89">
        <v>5</v>
      </c>
      <c r="AN80" s="89">
        <v>3</v>
      </c>
      <c r="AO80" s="89">
        <v>8</v>
      </c>
      <c r="AP80" s="89">
        <v>4</v>
      </c>
      <c r="AQ80" s="89">
        <v>4</v>
      </c>
      <c r="AR80" s="89">
        <v>3</v>
      </c>
    </row>
    <row r="81" spans="1:44" ht="12.75" customHeight="1" x14ac:dyDescent="0.25">
      <c r="A81" s="89">
        <v>2019</v>
      </c>
      <c r="B81" s="89">
        <v>1319229</v>
      </c>
      <c r="C81" s="89">
        <v>5</v>
      </c>
      <c r="D81" s="89">
        <v>5</v>
      </c>
      <c r="E81" s="89">
        <v>5</v>
      </c>
      <c r="F81" s="89">
        <v>6</v>
      </c>
      <c r="G81" s="89">
        <v>6</v>
      </c>
      <c r="H81" s="89">
        <v>5</v>
      </c>
      <c r="I81" s="89">
        <v>5</v>
      </c>
      <c r="J81" s="89">
        <v>5</v>
      </c>
      <c r="K81" s="89">
        <v>5</v>
      </c>
      <c r="L81" s="89">
        <v>6</v>
      </c>
      <c r="M81" s="89">
        <v>5</v>
      </c>
      <c r="N81" s="89">
        <v>4</v>
      </c>
      <c r="O81" s="89">
        <v>4</v>
      </c>
      <c r="P81" s="89">
        <v>5</v>
      </c>
      <c r="Q81" s="89">
        <v>6</v>
      </c>
      <c r="R81" s="89">
        <v>6</v>
      </c>
      <c r="S81" s="89">
        <v>6</v>
      </c>
      <c r="T81" s="89">
        <v>6</v>
      </c>
      <c r="U81" s="89">
        <v>6</v>
      </c>
      <c r="V81" s="89">
        <v>6</v>
      </c>
      <c r="W81" s="89">
        <v>6</v>
      </c>
      <c r="X81" s="89">
        <v>5</v>
      </c>
      <c r="Y81" s="89">
        <v>5</v>
      </c>
      <c r="Z81" s="89">
        <v>4</v>
      </c>
      <c r="AA81" s="89">
        <v>6</v>
      </c>
      <c r="AB81" s="89">
        <v>8</v>
      </c>
      <c r="AC81" s="89">
        <v>6</v>
      </c>
      <c r="AD81" s="89">
        <v>6</v>
      </c>
      <c r="AE81" s="89">
        <v>5</v>
      </c>
      <c r="AF81" s="89">
        <v>5</v>
      </c>
      <c r="AG81" s="89">
        <v>5</v>
      </c>
      <c r="AH81" s="89">
        <v>3</v>
      </c>
      <c r="AI81" s="89">
        <v>5</v>
      </c>
      <c r="AJ81" s="89">
        <v>5</v>
      </c>
      <c r="AK81" s="89">
        <v>6</v>
      </c>
      <c r="AL81" s="89">
        <v>6</v>
      </c>
      <c r="AM81" s="89">
        <v>6</v>
      </c>
      <c r="AN81" s="89">
        <v>6</v>
      </c>
      <c r="AO81" s="89">
        <v>8</v>
      </c>
      <c r="AP81" s="89">
        <v>8</v>
      </c>
      <c r="AQ81" s="89">
        <v>6</v>
      </c>
      <c r="AR81" s="89">
        <v>5</v>
      </c>
    </row>
    <row r="82" spans="1:44" ht="12.75" customHeight="1" x14ac:dyDescent="0.25">
      <c r="A82" s="89">
        <v>2019</v>
      </c>
      <c r="B82" s="89">
        <v>123569</v>
      </c>
      <c r="C82" s="89">
        <v>5</v>
      </c>
      <c r="D82" s="89">
        <v>8</v>
      </c>
      <c r="E82" s="89">
        <v>3</v>
      </c>
      <c r="F82" s="89">
        <v>5</v>
      </c>
      <c r="G82" s="89">
        <v>5</v>
      </c>
      <c r="H82" s="89">
        <v>6</v>
      </c>
      <c r="I82" s="89">
        <v>5</v>
      </c>
      <c r="J82" s="89">
        <v>3</v>
      </c>
      <c r="K82" s="89">
        <v>3</v>
      </c>
      <c r="L82" s="89">
        <v>1</v>
      </c>
      <c r="M82" s="89">
        <v>2</v>
      </c>
      <c r="N82" s="89">
        <v>3</v>
      </c>
      <c r="O82" s="89">
        <v>5</v>
      </c>
      <c r="P82" s="89">
        <v>4</v>
      </c>
      <c r="Q82" s="89">
        <v>4</v>
      </c>
      <c r="R82" s="89">
        <v>6</v>
      </c>
      <c r="S82" s="89">
        <v>6</v>
      </c>
      <c r="T82" s="89">
        <v>6</v>
      </c>
      <c r="U82" s="89">
        <v>6</v>
      </c>
      <c r="V82" s="89">
        <v>2</v>
      </c>
      <c r="W82" s="89">
        <v>5</v>
      </c>
      <c r="X82" s="89">
        <v>3</v>
      </c>
      <c r="Y82" s="89">
        <v>4</v>
      </c>
      <c r="Z82" s="89">
        <v>8</v>
      </c>
      <c r="AA82" s="89">
        <v>8</v>
      </c>
      <c r="AB82" s="89">
        <v>8</v>
      </c>
      <c r="AC82" s="89">
        <v>8</v>
      </c>
      <c r="AD82" s="89">
        <v>5</v>
      </c>
      <c r="AE82" s="89">
        <v>4</v>
      </c>
      <c r="AF82" s="89">
        <v>6</v>
      </c>
      <c r="AG82" s="89">
        <v>5</v>
      </c>
      <c r="AH82" s="89">
        <v>6</v>
      </c>
      <c r="AI82" s="89">
        <v>6</v>
      </c>
      <c r="AJ82" s="89">
        <v>3</v>
      </c>
      <c r="AK82" s="89">
        <v>5</v>
      </c>
      <c r="AL82" s="89">
        <v>3</v>
      </c>
      <c r="AM82" s="89">
        <v>5</v>
      </c>
      <c r="AN82" s="89">
        <v>2</v>
      </c>
      <c r="AO82" s="89">
        <v>5</v>
      </c>
      <c r="AP82" s="89">
        <v>6</v>
      </c>
      <c r="AQ82" s="89">
        <v>6</v>
      </c>
      <c r="AR82" s="89">
        <v>1</v>
      </c>
    </row>
    <row r="83" spans="1:44" ht="12.75" customHeight="1" x14ac:dyDescent="0.25">
      <c r="A83" s="89">
        <v>2019</v>
      </c>
      <c r="B83" s="89">
        <v>123569</v>
      </c>
      <c r="C83" s="89">
        <v>5</v>
      </c>
      <c r="D83" s="89">
        <v>6</v>
      </c>
      <c r="E83" s="89">
        <v>5</v>
      </c>
      <c r="F83" s="89">
        <v>4</v>
      </c>
      <c r="G83" s="89">
        <v>5</v>
      </c>
      <c r="H83" s="89">
        <v>6</v>
      </c>
      <c r="I83" s="89">
        <v>5</v>
      </c>
      <c r="J83" s="89">
        <v>5</v>
      </c>
      <c r="K83" s="89">
        <v>6</v>
      </c>
      <c r="L83" s="89">
        <v>5</v>
      </c>
      <c r="M83" s="89">
        <v>4</v>
      </c>
      <c r="N83" s="89">
        <v>5</v>
      </c>
      <c r="O83" s="89">
        <v>6</v>
      </c>
      <c r="P83" s="89">
        <v>8</v>
      </c>
      <c r="Q83" s="89">
        <v>6</v>
      </c>
      <c r="R83" s="89">
        <v>4</v>
      </c>
      <c r="S83" s="89">
        <v>6</v>
      </c>
      <c r="T83" s="89">
        <v>1</v>
      </c>
      <c r="U83" s="89">
        <v>6</v>
      </c>
      <c r="V83" s="89">
        <v>8</v>
      </c>
      <c r="W83" s="89">
        <v>6</v>
      </c>
      <c r="X83" s="89">
        <v>5</v>
      </c>
      <c r="Y83" s="89">
        <v>5</v>
      </c>
      <c r="Z83" s="89">
        <v>8</v>
      </c>
      <c r="AA83" s="89">
        <v>7</v>
      </c>
      <c r="AB83" s="89">
        <v>6</v>
      </c>
      <c r="AC83" s="89">
        <v>7</v>
      </c>
      <c r="AD83" s="89">
        <v>5</v>
      </c>
      <c r="AE83" s="89">
        <v>6</v>
      </c>
      <c r="AF83" s="89">
        <v>6</v>
      </c>
      <c r="AG83" s="89">
        <v>5</v>
      </c>
      <c r="AH83" s="89">
        <v>6</v>
      </c>
      <c r="AI83" s="89">
        <v>6</v>
      </c>
      <c r="AJ83" s="89">
        <v>6</v>
      </c>
      <c r="AK83" s="89">
        <v>4</v>
      </c>
      <c r="AL83" s="89">
        <v>4</v>
      </c>
      <c r="AM83" s="89">
        <v>5</v>
      </c>
      <c r="AN83" s="89">
        <v>6</v>
      </c>
      <c r="AO83" s="89">
        <v>8</v>
      </c>
      <c r="AP83" s="89">
        <v>6</v>
      </c>
      <c r="AQ83" s="89">
        <v>6</v>
      </c>
      <c r="AR83" s="89">
        <v>4</v>
      </c>
    </row>
    <row r="84" spans="1:44" ht="12.75" customHeight="1" x14ac:dyDescent="0.25">
      <c r="A84" s="89">
        <v>2019</v>
      </c>
      <c r="B84" s="89">
        <v>88399</v>
      </c>
      <c r="C84" s="89">
        <v>5</v>
      </c>
      <c r="D84" s="89">
        <v>6</v>
      </c>
      <c r="E84" s="89">
        <v>5</v>
      </c>
      <c r="F84" s="89">
        <v>5</v>
      </c>
      <c r="G84" s="89">
        <v>5</v>
      </c>
      <c r="H84" s="89">
        <v>6</v>
      </c>
      <c r="I84" s="89">
        <v>6</v>
      </c>
      <c r="J84" s="89">
        <v>6</v>
      </c>
      <c r="K84" s="89">
        <v>6</v>
      </c>
      <c r="L84" s="89">
        <v>6</v>
      </c>
      <c r="M84" s="89">
        <v>6</v>
      </c>
      <c r="N84" s="89">
        <v>6</v>
      </c>
      <c r="O84" s="89">
        <v>6</v>
      </c>
      <c r="P84" s="89">
        <v>4</v>
      </c>
      <c r="Q84" s="89">
        <v>6</v>
      </c>
      <c r="R84" s="89">
        <v>6</v>
      </c>
      <c r="S84" s="89">
        <v>6</v>
      </c>
      <c r="T84" s="89">
        <v>6</v>
      </c>
      <c r="U84" s="89">
        <v>6</v>
      </c>
      <c r="V84" s="89">
        <v>6</v>
      </c>
      <c r="W84" s="89">
        <v>6</v>
      </c>
      <c r="X84" s="89">
        <v>6</v>
      </c>
      <c r="Y84" s="89">
        <v>6</v>
      </c>
      <c r="Z84" s="89">
        <v>6</v>
      </c>
      <c r="AA84" s="89">
        <v>6</v>
      </c>
      <c r="AB84" s="89">
        <v>6</v>
      </c>
      <c r="AC84" s="89">
        <v>6</v>
      </c>
      <c r="AD84" s="89">
        <v>6</v>
      </c>
      <c r="AE84" s="89">
        <v>6</v>
      </c>
      <c r="AF84" s="89">
        <v>5</v>
      </c>
      <c r="AG84" s="89">
        <v>6</v>
      </c>
      <c r="AH84" s="89">
        <v>6</v>
      </c>
      <c r="AI84" s="89">
        <v>6</v>
      </c>
      <c r="AJ84" s="89">
        <v>6</v>
      </c>
      <c r="AK84" s="89">
        <v>6</v>
      </c>
      <c r="AL84" s="89">
        <v>6</v>
      </c>
      <c r="AM84" s="89">
        <v>6</v>
      </c>
      <c r="AN84" s="89">
        <v>6</v>
      </c>
      <c r="AO84" s="89">
        <v>6</v>
      </c>
      <c r="AP84" s="89">
        <v>5</v>
      </c>
      <c r="AQ84" s="89">
        <v>5</v>
      </c>
      <c r="AR84" s="89">
        <v>5</v>
      </c>
    </row>
    <row r="85" spans="1:44" ht="12.75" customHeight="1" x14ac:dyDescent="0.25">
      <c r="A85" s="89">
        <v>2019</v>
      </c>
      <c r="B85" s="89">
        <v>123569</v>
      </c>
      <c r="C85" s="89">
        <v>5</v>
      </c>
      <c r="D85" s="89">
        <v>4</v>
      </c>
      <c r="E85" s="89">
        <v>4</v>
      </c>
      <c r="F85" s="89">
        <v>4</v>
      </c>
      <c r="G85" s="89">
        <v>5</v>
      </c>
      <c r="H85" s="89">
        <v>5</v>
      </c>
      <c r="I85" s="89">
        <v>4</v>
      </c>
      <c r="J85" s="89">
        <v>5</v>
      </c>
      <c r="K85" s="89">
        <v>5</v>
      </c>
      <c r="L85" s="89">
        <v>5</v>
      </c>
      <c r="M85" s="89">
        <v>4</v>
      </c>
      <c r="N85" s="89">
        <v>3</v>
      </c>
      <c r="O85" s="89">
        <v>4</v>
      </c>
      <c r="P85" s="89">
        <v>4</v>
      </c>
      <c r="Q85" s="89">
        <v>4</v>
      </c>
      <c r="R85" s="89">
        <v>4</v>
      </c>
      <c r="S85" s="89">
        <v>4</v>
      </c>
      <c r="T85" s="89">
        <v>4</v>
      </c>
      <c r="U85" s="89">
        <v>4</v>
      </c>
      <c r="V85" s="89">
        <v>4</v>
      </c>
      <c r="W85" s="89">
        <v>4</v>
      </c>
      <c r="X85" s="89">
        <v>4</v>
      </c>
      <c r="Y85" s="89">
        <v>4</v>
      </c>
      <c r="Z85" s="89">
        <v>8</v>
      </c>
      <c r="AA85" s="89">
        <v>5</v>
      </c>
      <c r="AB85" s="89">
        <v>4</v>
      </c>
      <c r="AC85" s="89">
        <v>1</v>
      </c>
      <c r="AD85" s="89">
        <v>3</v>
      </c>
      <c r="AE85" s="89">
        <v>4</v>
      </c>
      <c r="AF85" s="89">
        <v>4</v>
      </c>
      <c r="AG85" s="89">
        <v>5</v>
      </c>
      <c r="AH85" s="89">
        <v>5</v>
      </c>
      <c r="AI85" s="89">
        <v>4</v>
      </c>
      <c r="AJ85" s="89">
        <v>5</v>
      </c>
      <c r="AK85" s="89">
        <v>4</v>
      </c>
      <c r="AL85" s="89">
        <v>4</v>
      </c>
      <c r="AM85" s="89">
        <v>4</v>
      </c>
      <c r="AN85" s="89">
        <v>6</v>
      </c>
      <c r="AO85" s="89">
        <v>4</v>
      </c>
      <c r="AP85" s="89">
        <v>4</v>
      </c>
      <c r="AQ85" s="89">
        <v>4</v>
      </c>
      <c r="AR85" s="89">
        <v>2</v>
      </c>
    </row>
    <row r="86" spans="1:44" ht="12.75" customHeight="1" x14ac:dyDescent="0.25">
      <c r="A86" s="89">
        <v>2019</v>
      </c>
      <c r="B86" s="89">
        <v>102499</v>
      </c>
      <c r="C86" s="89">
        <v>5</v>
      </c>
      <c r="D86" s="89">
        <v>5</v>
      </c>
      <c r="E86" s="89">
        <v>3</v>
      </c>
      <c r="F86" s="89">
        <v>4</v>
      </c>
      <c r="G86" s="89">
        <v>5</v>
      </c>
      <c r="H86" s="89">
        <v>5</v>
      </c>
      <c r="I86" s="89">
        <v>5</v>
      </c>
      <c r="J86" s="89">
        <v>4</v>
      </c>
      <c r="K86" s="89">
        <v>4</v>
      </c>
      <c r="L86" s="89">
        <v>4</v>
      </c>
      <c r="M86" s="89">
        <v>4</v>
      </c>
      <c r="N86" s="89">
        <v>5</v>
      </c>
      <c r="O86" s="89">
        <v>3</v>
      </c>
      <c r="P86" s="89">
        <v>4</v>
      </c>
      <c r="Q86" s="89">
        <v>4</v>
      </c>
      <c r="R86" s="89">
        <v>5</v>
      </c>
      <c r="S86" s="89">
        <v>5</v>
      </c>
      <c r="T86" s="89">
        <v>5</v>
      </c>
      <c r="U86" s="89">
        <v>4</v>
      </c>
      <c r="V86" s="89">
        <v>4</v>
      </c>
      <c r="W86" s="89">
        <v>4</v>
      </c>
      <c r="X86" s="89">
        <v>4</v>
      </c>
      <c r="Y86" s="89">
        <v>4</v>
      </c>
      <c r="Z86" s="89">
        <v>7</v>
      </c>
      <c r="AA86" s="89">
        <v>7</v>
      </c>
      <c r="AB86" s="89">
        <v>4</v>
      </c>
      <c r="AC86" s="89">
        <v>4</v>
      </c>
      <c r="AD86" s="89">
        <v>5</v>
      </c>
      <c r="AE86" s="89">
        <v>5</v>
      </c>
      <c r="AF86" s="89">
        <v>5</v>
      </c>
      <c r="AG86" s="89">
        <v>5</v>
      </c>
      <c r="AH86" s="89">
        <v>4</v>
      </c>
      <c r="AI86" s="89">
        <v>4</v>
      </c>
      <c r="AJ86" s="89">
        <v>5</v>
      </c>
      <c r="AK86" s="89">
        <v>5</v>
      </c>
      <c r="AL86" s="89">
        <v>5</v>
      </c>
      <c r="AM86" s="89">
        <v>4</v>
      </c>
      <c r="AN86" s="89">
        <v>5</v>
      </c>
      <c r="AO86" s="89">
        <v>8</v>
      </c>
      <c r="AP86" s="89">
        <v>5</v>
      </c>
      <c r="AQ86" s="89">
        <v>3</v>
      </c>
      <c r="AR86" s="89">
        <v>4</v>
      </c>
    </row>
    <row r="87" spans="1:44" ht="12.75" customHeight="1" x14ac:dyDescent="0.25">
      <c r="A87" s="89">
        <v>2019</v>
      </c>
      <c r="B87" s="89">
        <v>1181815</v>
      </c>
      <c r="C87" s="89">
        <v>5</v>
      </c>
      <c r="D87" s="89">
        <v>5</v>
      </c>
      <c r="E87" s="89">
        <v>5</v>
      </c>
      <c r="F87" s="89">
        <v>5</v>
      </c>
      <c r="G87" s="89">
        <v>4</v>
      </c>
      <c r="H87" s="89">
        <v>5</v>
      </c>
      <c r="I87" s="89">
        <v>6</v>
      </c>
      <c r="J87" s="89">
        <v>4</v>
      </c>
      <c r="K87" s="89">
        <v>6</v>
      </c>
      <c r="L87" s="89">
        <v>5</v>
      </c>
      <c r="M87" s="89">
        <v>5</v>
      </c>
      <c r="N87" s="89">
        <v>5</v>
      </c>
      <c r="O87" s="89">
        <v>5</v>
      </c>
      <c r="P87" s="89">
        <v>4</v>
      </c>
      <c r="Q87" s="89">
        <v>4</v>
      </c>
      <c r="R87" s="89">
        <v>6</v>
      </c>
      <c r="S87" s="89">
        <v>3</v>
      </c>
      <c r="T87" s="89">
        <v>3</v>
      </c>
      <c r="U87" s="89">
        <v>3</v>
      </c>
      <c r="V87" s="89">
        <v>1</v>
      </c>
      <c r="W87" s="89">
        <v>3</v>
      </c>
      <c r="X87" s="89">
        <v>1</v>
      </c>
      <c r="Y87" s="89">
        <v>5</v>
      </c>
      <c r="Z87" s="89">
        <v>5</v>
      </c>
      <c r="AA87" s="89">
        <v>5</v>
      </c>
      <c r="AB87" s="89">
        <v>1</v>
      </c>
      <c r="AC87" s="89">
        <v>1</v>
      </c>
      <c r="AD87" s="89">
        <v>5</v>
      </c>
      <c r="AE87" s="89">
        <v>6</v>
      </c>
      <c r="AF87" s="89">
        <v>6</v>
      </c>
      <c r="AG87" s="89">
        <v>6</v>
      </c>
      <c r="AH87" s="89">
        <v>5</v>
      </c>
      <c r="AI87" s="89">
        <v>6</v>
      </c>
      <c r="AJ87" s="89">
        <v>4</v>
      </c>
      <c r="AK87" s="89">
        <v>4</v>
      </c>
      <c r="AL87" s="89">
        <v>2</v>
      </c>
      <c r="AM87" s="89">
        <v>2</v>
      </c>
      <c r="AN87" s="89">
        <v>5</v>
      </c>
      <c r="AO87" s="89">
        <v>4</v>
      </c>
      <c r="AP87" s="89">
        <v>4</v>
      </c>
      <c r="AQ87" s="89">
        <v>3</v>
      </c>
      <c r="AR87" s="89">
        <v>4</v>
      </c>
    </row>
    <row r="88" spans="1:44" ht="12.75" customHeight="1" x14ac:dyDescent="0.25">
      <c r="A88" s="89">
        <v>2019</v>
      </c>
      <c r="B88" s="89">
        <v>1181815</v>
      </c>
      <c r="C88" s="89">
        <v>5</v>
      </c>
      <c r="D88" s="89">
        <v>5</v>
      </c>
      <c r="E88" s="89">
        <v>5</v>
      </c>
      <c r="F88" s="89">
        <v>4</v>
      </c>
      <c r="G88" s="89">
        <v>5</v>
      </c>
      <c r="H88" s="89">
        <v>5</v>
      </c>
      <c r="I88" s="89">
        <v>5</v>
      </c>
      <c r="J88" s="89">
        <v>5</v>
      </c>
      <c r="K88" s="89">
        <v>5</v>
      </c>
      <c r="L88" s="89">
        <v>5</v>
      </c>
      <c r="M88" s="89">
        <v>4</v>
      </c>
      <c r="N88" s="89">
        <v>4</v>
      </c>
      <c r="O88" s="89">
        <v>5</v>
      </c>
      <c r="P88" s="89">
        <v>3</v>
      </c>
      <c r="Q88" s="89">
        <v>4</v>
      </c>
      <c r="R88" s="89">
        <v>5</v>
      </c>
      <c r="S88" s="89">
        <v>2</v>
      </c>
      <c r="T88" s="89">
        <v>5</v>
      </c>
      <c r="U88" s="89">
        <v>3</v>
      </c>
      <c r="V88" s="89">
        <v>1</v>
      </c>
      <c r="W88" s="89">
        <v>3</v>
      </c>
      <c r="X88" s="89">
        <v>3</v>
      </c>
      <c r="Y88" s="89">
        <v>4</v>
      </c>
      <c r="Z88" s="89">
        <v>5</v>
      </c>
      <c r="AA88" s="89">
        <v>5</v>
      </c>
      <c r="AB88" s="89">
        <v>1</v>
      </c>
      <c r="AC88" s="89">
        <v>1</v>
      </c>
      <c r="AD88" s="89">
        <v>5</v>
      </c>
      <c r="AE88" s="89">
        <v>4</v>
      </c>
      <c r="AF88" s="89">
        <v>4</v>
      </c>
      <c r="AG88" s="89">
        <v>4</v>
      </c>
      <c r="AH88" s="89">
        <v>2</v>
      </c>
      <c r="AI88" s="89">
        <v>5</v>
      </c>
      <c r="AJ88" s="89">
        <v>2</v>
      </c>
      <c r="AK88" s="89">
        <v>3</v>
      </c>
      <c r="AL88" s="89">
        <v>2</v>
      </c>
      <c r="AM88" s="89">
        <v>3</v>
      </c>
      <c r="AN88" s="89">
        <v>3</v>
      </c>
      <c r="AO88" s="89">
        <v>4</v>
      </c>
      <c r="AP88" s="89">
        <v>4</v>
      </c>
      <c r="AQ88" s="89">
        <v>3</v>
      </c>
      <c r="AR88" s="89">
        <v>4</v>
      </c>
    </row>
    <row r="89" spans="1:44" ht="12.75" customHeight="1" x14ac:dyDescent="0.25">
      <c r="A89" s="89">
        <v>2019</v>
      </c>
      <c r="B89" s="89">
        <v>121880</v>
      </c>
      <c r="C89" s="89">
        <v>5</v>
      </c>
      <c r="D89" s="89">
        <v>6</v>
      </c>
      <c r="E89" s="89">
        <v>4</v>
      </c>
      <c r="F89" s="89">
        <v>5</v>
      </c>
      <c r="G89" s="89">
        <v>5</v>
      </c>
      <c r="H89" s="89">
        <v>6</v>
      </c>
      <c r="I89" s="89">
        <v>6</v>
      </c>
      <c r="J89" s="89">
        <v>5</v>
      </c>
      <c r="K89" s="89">
        <v>6</v>
      </c>
      <c r="L89" s="89">
        <v>5</v>
      </c>
      <c r="M89" s="89">
        <v>5</v>
      </c>
      <c r="N89" s="89">
        <v>5</v>
      </c>
      <c r="O89" s="89">
        <v>5</v>
      </c>
      <c r="P89" s="89">
        <v>5</v>
      </c>
      <c r="Q89" s="89">
        <v>5</v>
      </c>
      <c r="R89" s="89">
        <v>5</v>
      </c>
      <c r="S89" s="89">
        <v>5</v>
      </c>
      <c r="T89" s="89">
        <v>6</v>
      </c>
      <c r="U89" s="89">
        <v>4</v>
      </c>
      <c r="V89" s="89">
        <v>4</v>
      </c>
      <c r="W89" s="89">
        <v>5</v>
      </c>
      <c r="X89" s="89">
        <v>5</v>
      </c>
      <c r="Y89" s="89">
        <v>5</v>
      </c>
      <c r="Z89" s="89">
        <v>6</v>
      </c>
      <c r="AA89" s="89">
        <v>6</v>
      </c>
      <c r="AB89" s="89">
        <v>6</v>
      </c>
      <c r="AC89" s="89">
        <v>6</v>
      </c>
      <c r="AD89" s="89">
        <v>6</v>
      </c>
      <c r="AE89" s="89">
        <v>5</v>
      </c>
      <c r="AF89" s="89">
        <v>5</v>
      </c>
      <c r="AG89" s="89">
        <v>6</v>
      </c>
      <c r="AH89" s="89">
        <v>6</v>
      </c>
      <c r="AI89" s="89">
        <v>5</v>
      </c>
      <c r="AJ89" s="89">
        <v>8</v>
      </c>
      <c r="AK89" s="89">
        <v>6</v>
      </c>
      <c r="AL89" s="89">
        <v>6</v>
      </c>
      <c r="AM89" s="89">
        <v>6</v>
      </c>
      <c r="AN89" s="89">
        <v>5</v>
      </c>
      <c r="AO89" s="89">
        <v>8</v>
      </c>
      <c r="AP89" s="89">
        <v>6</v>
      </c>
      <c r="AQ89" s="89">
        <v>6</v>
      </c>
      <c r="AR89" s="89">
        <v>6</v>
      </c>
    </row>
    <row r="90" spans="1:44" ht="12.75" customHeight="1" x14ac:dyDescent="0.25">
      <c r="A90" s="89">
        <v>2019</v>
      </c>
      <c r="B90" s="89">
        <v>88399</v>
      </c>
      <c r="C90" s="89">
        <v>5</v>
      </c>
      <c r="D90" s="89">
        <v>5</v>
      </c>
      <c r="E90" s="89">
        <v>5</v>
      </c>
      <c r="F90" s="89">
        <v>5</v>
      </c>
      <c r="G90" s="89">
        <v>5</v>
      </c>
      <c r="H90" s="89">
        <v>5</v>
      </c>
      <c r="I90" s="89">
        <v>5</v>
      </c>
      <c r="J90" s="89">
        <v>5</v>
      </c>
      <c r="K90" s="89">
        <v>5</v>
      </c>
      <c r="L90" s="89">
        <v>5</v>
      </c>
      <c r="M90" s="89">
        <v>5</v>
      </c>
      <c r="N90" s="89">
        <v>5</v>
      </c>
      <c r="O90" s="89">
        <v>5</v>
      </c>
      <c r="P90" s="89">
        <v>5</v>
      </c>
      <c r="Q90" s="89">
        <v>5</v>
      </c>
      <c r="R90" s="89">
        <v>5</v>
      </c>
      <c r="S90" s="89">
        <v>5</v>
      </c>
      <c r="T90" s="89">
        <v>5</v>
      </c>
      <c r="U90" s="89">
        <v>5</v>
      </c>
      <c r="V90" s="89">
        <v>5</v>
      </c>
      <c r="W90" s="89">
        <v>5</v>
      </c>
      <c r="X90" s="89">
        <v>4</v>
      </c>
      <c r="Y90" s="89">
        <v>4</v>
      </c>
      <c r="Z90" s="89">
        <v>6</v>
      </c>
      <c r="AA90" s="89">
        <v>5</v>
      </c>
      <c r="AB90" s="89">
        <v>5</v>
      </c>
      <c r="AC90" s="89">
        <v>5</v>
      </c>
      <c r="AD90" s="89">
        <v>5</v>
      </c>
      <c r="AE90" s="89">
        <v>5</v>
      </c>
      <c r="AF90" s="89">
        <v>5</v>
      </c>
      <c r="AG90" s="89">
        <v>5</v>
      </c>
      <c r="AH90" s="89">
        <v>5</v>
      </c>
      <c r="AI90" s="89">
        <v>5</v>
      </c>
      <c r="AJ90" s="89">
        <v>5</v>
      </c>
      <c r="AK90" s="89">
        <v>5</v>
      </c>
      <c r="AL90" s="89">
        <v>5</v>
      </c>
      <c r="AM90" s="89">
        <v>5</v>
      </c>
      <c r="AN90" s="89">
        <v>5</v>
      </c>
      <c r="AO90" s="89">
        <v>5</v>
      </c>
      <c r="AP90" s="89">
        <v>5</v>
      </c>
      <c r="AQ90" s="89">
        <v>5</v>
      </c>
      <c r="AR90" s="89">
        <v>5</v>
      </c>
    </row>
    <row r="91" spans="1:44" ht="12.75" customHeight="1" x14ac:dyDescent="0.25">
      <c r="A91" s="89">
        <v>2019</v>
      </c>
      <c r="B91" s="89">
        <v>88399</v>
      </c>
      <c r="C91" s="89">
        <v>5</v>
      </c>
      <c r="D91" s="89">
        <v>4</v>
      </c>
      <c r="E91" s="89">
        <v>6</v>
      </c>
      <c r="F91" s="89">
        <v>4</v>
      </c>
      <c r="G91" s="89">
        <v>5</v>
      </c>
      <c r="H91" s="89">
        <v>6</v>
      </c>
      <c r="I91" s="89">
        <v>6</v>
      </c>
      <c r="J91" s="89">
        <v>3</v>
      </c>
      <c r="K91" s="89">
        <v>5</v>
      </c>
      <c r="L91" s="89">
        <v>4</v>
      </c>
      <c r="M91" s="89">
        <v>2</v>
      </c>
      <c r="N91" s="89">
        <v>4</v>
      </c>
      <c r="O91" s="89">
        <v>4</v>
      </c>
      <c r="P91" s="89">
        <v>1</v>
      </c>
      <c r="Q91" s="89">
        <v>4</v>
      </c>
      <c r="R91" s="89">
        <v>6</v>
      </c>
      <c r="S91" s="89">
        <v>5</v>
      </c>
      <c r="T91" s="89">
        <v>5</v>
      </c>
      <c r="U91" s="89">
        <v>4</v>
      </c>
      <c r="V91" s="89">
        <v>5</v>
      </c>
      <c r="W91" s="89">
        <v>3</v>
      </c>
      <c r="X91" s="89">
        <v>3</v>
      </c>
      <c r="Y91" s="89">
        <v>4</v>
      </c>
      <c r="Z91" s="89">
        <v>6</v>
      </c>
      <c r="AA91" s="89">
        <v>4</v>
      </c>
      <c r="AB91" s="89">
        <v>4</v>
      </c>
      <c r="AC91" s="89">
        <v>5</v>
      </c>
      <c r="AD91" s="89">
        <v>6</v>
      </c>
      <c r="AE91" s="89">
        <v>4</v>
      </c>
      <c r="AF91" s="89">
        <v>5</v>
      </c>
      <c r="AG91" s="89">
        <v>5</v>
      </c>
      <c r="AH91" s="89">
        <v>4</v>
      </c>
      <c r="AI91" s="89">
        <v>4</v>
      </c>
      <c r="AJ91" s="89">
        <v>4</v>
      </c>
      <c r="AK91" s="89">
        <v>2</v>
      </c>
      <c r="AL91" s="89">
        <v>1</v>
      </c>
      <c r="AM91" s="89">
        <v>2</v>
      </c>
      <c r="AN91" s="89">
        <v>4</v>
      </c>
      <c r="AO91" s="89">
        <v>5</v>
      </c>
      <c r="AP91" s="89">
        <v>8</v>
      </c>
      <c r="AQ91" s="89">
        <v>5</v>
      </c>
      <c r="AR91" s="89">
        <v>2</v>
      </c>
    </row>
    <row r="92" spans="1:44" ht="12.75" customHeight="1" x14ac:dyDescent="0.25">
      <c r="A92" s="89">
        <v>2019</v>
      </c>
      <c r="B92" s="89">
        <v>1181815</v>
      </c>
      <c r="C92" s="89">
        <v>5</v>
      </c>
      <c r="D92" s="89">
        <v>5</v>
      </c>
      <c r="E92" s="89">
        <v>4</v>
      </c>
      <c r="F92" s="89">
        <v>3</v>
      </c>
      <c r="G92" s="89">
        <v>5</v>
      </c>
      <c r="H92" s="89">
        <v>5</v>
      </c>
      <c r="I92" s="89">
        <v>6</v>
      </c>
      <c r="J92" s="89">
        <v>6</v>
      </c>
      <c r="K92" s="89">
        <v>6</v>
      </c>
      <c r="L92" s="89">
        <v>5</v>
      </c>
      <c r="M92" s="89">
        <v>4</v>
      </c>
      <c r="N92" s="89">
        <v>4</v>
      </c>
      <c r="O92" s="89">
        <v>5</v>
      </c>
      <c r="P92" s="89">
        <v>4</v>
      </c>
      <c r="Q92" s="89">
        <v>5</v>
      </c>
      <c r="R92" s="89">
        <v>6</v>
      </c>
      <c r="S92" s="89">
        <v>4</v>
      </c>
      <c r="T92" s="89">
        <v>4</v>
      </c>
      <c r="U92" s="89">
        <v>5</v>
      </c>
      <c r="V92" s="89">
        <v>5</v>
      </c>
      <c r="W92" s="89">
        <v>5</v>
      </c>
      <c r="X92" s="89">
        <v>3</v>
      </c>
      <c r="Y92" s="89">
        <v>4</v>
      </c>
      <c r="Z92" s="89">
        <v>6</v>
      </c>
      <c r="AA92" s="89">
        <v>6</v>
      </c>
      <c r="AB92" s="89">
        <v>4</v>
      </c>
      <c r="AC92" s="89">
        <v>4</v>
      </c>
      <c r="AD92" s="89">
        <v>5</v>
      </c>
      <c r="AE92" s="89">
        <v>5</v>
      </c>
      <c r="AF92" s="89">
        <v>6</v>
      </c>
      <c r="AG92" s="89">
        <v>5</v>
      </c>
      <c r="AH92" s="89">
        <v>5</v>
      </c>
      <c r="AI92" s="89">
        <v>5</v>
      </c>
      <c r="AJ92" s="89">
        <v>5</v>
      </c>
      <c r="AK92" s="89">
        <v>5</v>
      </c>
      <c r="AL92" s="89">
        <v>4</v>
      </c>
      <c r="AM92" s="89">
        <v>4</v>
      </c>
      <c r="AN92" s="89">
        <v>5</v>
      </c>
      <c r="AO92" s="89">
        <v>5</v>
      </c>
      <c r="AP92" s="89">
        <v>4</v>
      </c>
      <c r="AQ92" s="89">
        <v>5</v>
      </c>
      <c r="AR92" s="89">
        <v>5</v>
      </c>
    </row>
    <row r="93" spans="1:44" ht="12.75" customHeight="1" x14ac:dyDescent="0.25">
      <c r="A93" s="89">
        <v>2019</v>
      </c>
      <c r="B93" s="89">
        <v>123569</v>
      </c>
      <c r="C93" s="89">
        <v>5</v>
      </c>
      <c r="D93" s="89">
        <v>5</v>
      </c>
      <c r="E93" s="89">
        <v>4</v>
      </c>
      <c r="F93" s="89">
        <v>4</v>
      </c>
      <c r="G93" s="89">
        <v>4</v>
      </c>
      <c r="H93" s="89">
        <v>5</v>
      </c>
      <c r="I93" s="89">
        <v>4</v>
      </c>
      <c r="J93" s="89">
        <v>5</v>
      </c>
      <c r="K93" s="89">
        <v>5</v>
      </c>
      <c r="L93" s="89">
        <v>4</v>
      </c>
      <c r="M93" s="89">
        <v>4</v>
      </c>
      <c r="N93" s="89">
        <v>5</v>
      </c>
      <c r="O93" s="89">
        <v>5</v>
      </c>
      <c r="P93" s="89">
        <v>5</v>
      </c>
      <c r="Q93" s="89">
        <v>5</v>
      </c>
      <c r="R93" s="89">
        <v>4</v>
      </c>
      <c r="S93" s="89">
        <v>5</v>
      </c>
      <c r="T93" s="89">
        <v>5</v>
      </c>
      <c r="U93" s="89">
        <v>5</v>
      </c>
      <c r="V93" s="89">
        <v>5</v>
      </c>
      <c r="W93" s="89">
        <v>5</v>
      </c>
      <c r="X93" s="89">
        <v>4</v>
      </c>
      <c r="Y93" s="89">
        <v>4</v>
      </c>
      <c r="Z93" s="89">
        <v>5</v>
      </c>
      <c r="AA93" s="89">
        <v>5</v>
      </c>
      <c r="AB93" s="89">
        <v>5</v>
      </c>
      <c r="AC93" s="89">
        <v>5</v>
      </c>
      <c r="AD93" s="89">
        <v>5</v>
      </c>
      <c r="AE93" s="89">
        <v>5</v>
      </c>
      <c r="AF93" s="89">
        <v>5</v>
      </c>
      <c r="AG93" s="89">
        <v>5</v>
      </c>
      <c r="AH93" s="89">
        <v>5</v>
      </c>
      <c r="AI93" s="89">
        <v>5</v>
      </c>
      <c r="AJ93" s="89">
        <v>5</v>
      </c>
      <c r="AK93" s="89">
        <v>5</v>
      </c>
      <c r="AL93" s="89">
        <v>5</v>
      </c>
      <c r="AM93" s="89">
        <v>5</v>
      </c>
      <c r="AN93" s="89">
        <v>5</v>
      </c>
      <c r="AO93" s="89">
        <v>5</v>
      </c>
      <c r="AP93" s="89">
        <v>4</v>
      </c>
      <c r="AQ93" s="89">
        <v>5</v>
      </c>
      <c r="AR93" s="89">
        <v>3</v>
      </c>
    </row>
    <row r="94" spans="1:44" ht="12.75" customHeight="1" x14ac:dyDescent="0.25">
      <c r="A94" s="89">
        <v>2019</v>
      </c>
      <c r="B94" s="89">
        <v>88399</v>
      </c>
      <c r="C94" s="89">
        <v>5</v>
      </c>
      <c r="D94" s="89">
        <v>5</v>
      </c>
      <c r="E94" s="89">
        <v>4</v>
      </c>
      <c r="F94" s="89">
        <v>6</v>
      </c>
      <c r="G94" s="89">
        <v>6</v>
      </c>
      <c r="H94" s="89">
        <v>5</v>
      </c>
      <c r="I94" s="89">
        <v>4</v>
      </c>
      <c r="J94" s="89">
        <v>4</v>
      </c>
      <c r="K94" s="89">
        <v>4</v>
      </c>
      <c r="L94" s="89">
        <v>4</v>
      </c>
      <c r="M94" s="89">
        <v>3</v>
      </c>
      <c r="N94" s="89">
        <v>5</v>
      </c>
      <c r="O94" s="89">
        <v>6</v>
      </c>
      <c r="P94" s="89">
        <v>6</v>
      </c>
      <c r="Q94" s="89">
        <v>6</v>
      </c>
      <c r="R94" s="89">
        <v>5</v>
      </c>
      <c r="S94" s="89">
        <v>8</v>
      </c>
      <c r="T94" s="89">
        <v>6</v>
      </c>
      <c r="U94" s="89">
        <v>6</v>
      </c>
      <c r="V94" s="89">
        <v>8</v>
      </c>
      <c r="W94" s="89">
        <v>6</v>
      </c>
      <c r="X94" s="89">
        <v>4</v>
      </c>
      <c r="Y94" s="89">
        <v>5</v>
      </c>
      <c r="Z94" s="89">
        <v>5</v>
      </c>
      <c r="AA94" s="89">
        <v>5</v>
      </c>
      <c r="AB94" s="89">
        <v>3</v>
      </c>
      <c r="AC94" s="89">
        <v>5</v>
      </c>
      <c r="AD94" s="89">
        <v>6</v>
      </c>
      <c r="AE94" s="89">
        <v>5</v>
      </c>
      <c r="AF94" s="89">
        <v>5</v>
      </c>
      <c r="AG94" s="89">
        <v>6</v>
      </c>
      <c r="AH94" s="89">
        <v>6</v>
      </c>
      <c r="AI94" s="89">
        <v>5</v>
      </c>
      <c r="AJ94" s="89">
        <v>5</v>
      </c>
      <c r="AK94" s="89">
        <v>5</v>
      </c>
      <c r="AL94" s="89">
        <v>4</v>
      </c>
      <c r="AM94" s="89">
        <v>5</v>
      </c>
      <c r="AN94" s="89">
        <v>6</v>
      </c>
      <c r="AO94" s="89">
        <v>8</v>
      </c>
      <c r="AP94" s="89">
        <v>6</v>
      </c>
      <c r="AQ94" s="89">
        <v>6</v>
      </c>
      <c r="AR94" s="89">
        <v>3</v>
      </c>
    </row>
    <row r="95" spans="1:44" ht="12.75" customHeight="1" x14ac:dyDescent="0.25">
      <c r="A95" s="89">
        <v>2019</v>
      </c>
      <c r="B95" s="89">
        <v>1181815</v>
      </c>
      <c r="C95" s="89">
        <v>5</v>
      </c>
      <c r="D95" s="89">
        <v>5</v>
      </c>
      <c r="E95" s="89">
        <v>5</v>
      </c>
      <c r="F95" s="89">
        <v>5</v>
      </c>
      <c r="G95" s="89">
        <v>5</v>
      </c>
      <c r="H95" s="89">
        <v>5</v>
      </c>
      <c r="I95" s="89">
        <v>5</v>
      </c>
      <c r="J95" s="89">
        <v>5</v>
      </c>
      <c r="K95" s="89">
        <v>5</v>
      </c>
      <c r="L95" s="89">
        <v>5</v>
      </c>
      <c r="M95" s="89">
        <v>5</v>
      </c>
      <c r="N95" s="89">
        <v>5</v>
      </c>
      <c r="O95" s="89">
        <v>5</v>
      </c>
      <c r="P95" s="89">
        <v>5</v>
      </c>
      <c r="Q95" s="89">
        <v>5</v>
      </c>
      <c r="R95" s="89">
        <v>5</v>
      </c>
      <c r="S95" s="89">
        <v>5</v>
      </c>
      <c r="T95" s="89">
        <v>5</v>
      </c>
      <c r="U95" s="89">
        <v>5</v>
      </c>
      <c r="V95" s="89">
        <v>5</v>
      </c>
      <c r="W95" s="89">
        <v>5</v>
      </c>
      <c r="X95" s="89">
        <v>5</v>
      </c>
      <c r="Y95" s="89">
        <v>5</v>
      </c>
      <c r="Z95" s="89">
        <v>5</v>
      </c>
      <c r="AA95" s="89">
        <v>5</v>
      </c>
      <c r="AB95" s="89">
        <v>5</v>
      </c>
      <c r="AC95" s="89">
        <v>3</v>
      </c>
      <c r="AD95" s="89">
        <v>5</v>
      </c>
      <c r="AE95" s="89">
        <v>5</v>
      </c>
      <c r="AF95" s="89">
        <v>5</v>
      </c>
      <c r="AG95" s="89">
        <v>5</v>
      </c>
      <c r="AH95" s="89">
        <v>5</v>
      </c>
      <c r="AI95" s="89">
        <v>5</v>
      </c>
      <c r="AJ95" s="89">
        <v>3</v>
      </c>
      <c r="AK95" s="89">
        <v>5</v>
      </c>
      <c r="AL95" s="89">
        <v>5</v>
      </c>
      <c r="AM95" s="89">
        <v>5</v>
      </c>
      <c r="AN95" s="89">
        <v>5</v>
      </c>
      <c r="AO95" s="89">
        <v>5</v>
      </c>
      <c r="AP95" s="89">
        <v>5</v>
      </c>
      <c r="AQ95" s="89">
        <v>5</v>
      </c>
      <c r="AR95" s="89">
        <v>5</v>
      </c>
    </row>
    <row r="96" spans="1:44" ht="12.75" customHeight="1" x14ac:dyDescent="0.25">
      <c r="A96" s="89">
        <v>2019</v>
      </c>
      <c r="B96" s="89">
        <v>1103831</v>
      </c>
      <c r="C96" s="89">
        <v>5</v>
      </c>
      <c r="D96" s="89">
        <v>4</v>
      </c>
      <c r="E96" s="89">
        <v>6</v>
      </c>
      <c r="F96" s="89">
        <v>6</v>
      </c>
      <c r="G96" s="89">
        <v>5</v>
      </c>
      <c r="H96" s="89">
        <v>5</v>
      </c>
      <c r="I96" s="89">
        <v>5</v>
      </c>
      <c r="J96" s="89">
        <v>5</v>
      </c>
      <c r="K96" s="89">
        <v>5</v>
      </c>
      <c r="L96" s="89">
        <v>5</v>
      </c>
      <c r="M96" s="89">
        <v>5</v>
      </c>
      <c r="N96" s="89">
        <v>5</v>
      </c>
      <c r="O96" s="89">
        <v>5</v>
      </c>
      <c r="P96" s="89">
        <v>5</v>
      </c>
      <c r="Q96" s="89">
        <v>5</v>
      </c>
      <c r="R96" s="89">
        <v>5</v>
      </c>
      <c r="S96" s="89">
        <v>5</v>
      </c>
      <c r="T96" s="89">
        <v>6</v>
      </c>
      <c r="U96" s="89">
        <v>5</v>
      </c>
      <c r="V96" s="89">
        <v>5</v>
      </c>
      <c r="W96" s="89">
        <v>5</v>
      </c>
      <c r="X96" s="89">
        <v>5</v>
      </c>
      <c r="Y96" s="89">
        <v>5</v>
      </c>
      <c r="Z96" s="89">
        <v>5</v>
      </c>
      <c r="AA96" s="89">
        <v>6</v>
      </c>
      <c r="AB96" s="89">
        <v>4</v>
      </c>
      <c r="AC96" s="89">
        <v>4</v>
      </c>
      <c r="AD96" s="89">
        <v>5</v>
      </c>
      <c r="AE96" s="89">
        <v>5</v>
      </c>
      <c r="AF96" s="89">
        <v>6</v>
      </c>
      <c r="AG96" s="89">
        <v>5</v>
      </c>
      <c r="AH96" s="89">
        <v>5</v>
      </c>
      <c r="AI96" s="89">
        <v>5</v>
      </c>
      <c r="AJ96" s="89">
        <v>5</v>
      </c>
      <c r="AK96" s="89">
        <v>5</v>
      </c>
      <c r="AL96" s="89">
        <v>5</v>
      </c>
      <c r="AM96" s="89">
        <v>5</v>
      </c>
      <c r="AN96" s="89">
        <v>5</v>
      </c>
      <c r="AO96" s="89">
        <v>5</v>
      </c>
      <c r="AP96" s="89">
        <v>5</v>
      </c>
      <c r="AQ96" s="89">
        <v>2</v>
      </c>
      <c r="AR96" s="89">
        <v>1</v>
      </c>
    </row>
    <row r="97" spans="1:44" ht="12.75" customHeight="1" x14ac:dyDescent="0.25">
      <c r="A97" s="89">
        <v>2019</v>
      </c>
      <c r="B97" s="89">
        <v>102499</v>
      </c>
      <c r="C97" s="89">
        <v>5</v>
      </c>
      <c r="D97" s="89">
        <v>6</v>
      </c>
      <c r="E97" s="89">
        <v>5</v>
      </c>
      <c r="F97" s="89">
        <v>6</v>
      </c>
      <c r="G97" s="89">
        <v>5</v>
      </c>
      <c r="H97" s="89">
        <v>6</v>
      </c>
      <c r="I97" s="89">
        <v>6</v>
      </c>
      <c r="J97" s="89">
        <v>6</v>
      </c>
      <c r="K97" s="89">
        <v>4</v>
      </c>
      <c r="L97" s="89">
        <v>6</v>
      </c>
      <c r="M97" s="89">
        <v>5</v>
      </c>
      <c r="N97" s="89">
        <v>5</v>
      </c>
      <c r="O97" s="89">
        <v>5</v>
      </c>
      <c r="P97" s="89">
        <v>5</v>
      </c>
      <c r="Q97" s="89">
        <v>4</v>
      </c>
      <c r="R97" s="89">
        <v>6</v>
      </c>
      <c r="S97" s="89">
        <v>6</v>
      </c>
      <c r="T97" s="89">
        <v>6</v>
      </c>
      <c r="U97" s="89">
        <v>6</v>
      </c>
      <c r="V97" s="89">
        <v>5</v>
      </c>
      <c r="W97" s="89">
        <v>6</v>
      </c>
      <c r="X97" s="89">
        <v>5</v>
      </c>
      <c r="Y97" s="89">
        <v>5</v>
      </c>
      <c r="Z97" s="89">
        <v>6</v>
      </c>
      <c r="AA97" s="89">
        <v>6</v>
      </c>
      <c r="AB97" s="89">
        <v>6</v>
      </c>
      <c r="AC97" s="89">
        <v>6</v>
      </c>
      <c r="AD97" s="89">
        <v>6</v>
      </c>
      <c r="AE97" s="89">
        <v>5</v>
      </c>
      <c r="AF97" s="89">
        <v>5</v>
      </c>
      <c r="AG97" s="89">
        <v>6</v>
      </c>
      <c r="AH97" s="89">
        <v>6</v>
      </c>
      <c r="AI97" s="89">
        <v>6</v>
      </c>
      <c r="AJ97" s="89">
        <v>6</v>
      </c>
      <c r="AK97" s="89">
        <v>6</v>
      </c>
      <c r="AL97" s="89">
        <v>6</v>
      </c>
      <c r="AM97" s="89">
        <v>6</v>
      </c>
      <c r="AN97" s="89">
        <v>5</v>
      </c>
      <c r="AO97" s="89">
        <v>6</v>
      </c>
      <c r="AP97" s="89">
        <v>5</v>
      </c>
      <c r="AQ97" s="89">
        <v>6</v>
      </c>
      <c r="AR97" s="89">
        <v>6</v>
      </c>
    </row>
    <row r="98" spans="1:44" ht="12.75" customHeight="1" x14ac:dyDescent="0.25">
      <c r="A98" s="89">
        <v>2019</v>
      </c>
      <c r="B98" s="89">
        <v>88399</v>
      </c>
      <c r="C98" s="89">
        <v>5</v>
      </c>
      <c r="D98" s="89">
        <v>5</v>
      </c>
      <c r="E98" s="89">
        <v>5</v>
      </c>
      <c r="F98" s="89">
        <v>5</v>
      </c>
      <c r="G98" s="89">
        <v>5</v>
      </c>
      <c r="H98" s="89">
        <v>6</v>
      </c>
      <c r="I98" s="89">
        <v>7</v>
      </c>
      <c r="J98" s="89">
        <v>5</v>
      </c>
      <c r="K98" s="89">
        <v>6</v>
      </c>
      <c r="L98" s="89">
        <v>5</v>
      </c>
      <c r="M98" s="89">
        <v>5</v>
      </c>
      <c r="N98" s="89">
        <v>4</v>
      </c>
      <c r="O98" s="89">
        <v>5</v>
      </c>
      <c r="P98" s="89">
        <v>5</v>
      </c>
      <c r="Q98" s="89">
        <v>5</v>
      </c>
      <c r="R98" s="89">
        <v>6</v>
      </c>
      <c r="S98" s="89">
        <v>6</v>
      </c>
      <c r="T98" s="89">
        <v>5</v>
      </c>
      <c r="U98" s="89">
        <v>6</v>
      </c>
      <c r="V98" s="89">
        <v>6</v>
      </c>
      <c r="W98" s="89">
        <v>5</v>
      </c>
      <c r="X98" s="89">
        <v>8</v>
      </c>
      <c r="Y98" s="89">
        <v>5</v>
      </c>
      <c r="Z98" s="89">
        <v>7</v>
      </c>
      <c r="AA98" s="89">
        <v>5</v>
      </c>
      <c r="AB98" s="89">
        <v>6</v>
      </c>
      <c r="AC98" s="89">
        <v>6</v>
      </c>
      <c r="AD98" s="89">
        <v>6</v>
      </c>
      <c r="AE98" s="89">
        <v>4</v>
      </c>
      <c r="AF98" s="89">
        <v>5</v>
      </c>
      <c r="AG98" s="89">
        <v>5</v>
      </c>
      <c r="AH98" s="89">
        <v>6</v>
      </c>
      <c r="AI98" s="89">
        <v>6</v>
      </c>
      <c r="AJ98" s="89">
        <v>5</v>
      </c>
      <c r="AK98" s="89">
        <v>5</v>
      </c>
      <c r="AL98" s="89">
        <v>5</v>
      </c>
      <c r="AM98" s="89">
        <v>5</v>
      </c>
      <c r="AN98" s="89">
        <v>5</v>
      </c>
      <c r="AO98" s="89">
        <v>6</v>
      </c>
      <c r="AP98" s="89">
        <v>5</v>
      </c>
      <c r="AQ98" s="89">
        <v>6</v>
      </c>
      <c r="AR98" s="89">
        <v>4</v>
      </c>
    </row>
    <row r="99" spans="1:44" ht="12.75" customHeight="1" x14ac:dyDescent="0.25">
      <c r="A99" s="89">
        <v>2019</v>
      </c>
      <c r="B99" s="89">
        <v>102499</v>
      </c>
      <c r="C99" s="89">
        <v>5</v>
      </c>
      <c r="D99" s="89">
        <v>5</v>
      </c>
      <c r="E99" s="89">
        <v>4</v>
      </c>
      <c r="F99" s="89">
        <v>5</v>
      </c>
      <c r="G99" s="89">
        <v>5</v>
      </c>
      <c r="H99" s="89">
        <v>5</v>
      </c>
      <c r="I99" s="89">
        <v>3</v>
      </c>
      <c r="J99" s="89">
        <v>4</v>
      </c>
      <c r="K99" s="89">
        <v>5</v>
      </c>
      <c r="L99" s="89">
        <v>5</v>
      </c>
      <c r="M99" s="89">
        <v>4</v>
      </c>
      <c r="N99" s="89">
        <v>4</v>
      </c>
      <c r="O99" s="89">
        <v>4</v>
      </c>
      <c r="P99" s="89">
        <v>3</v>
      </c>
      <c r="Q99" s="89">
        <v>4</v>
      </c>
      <c r="R99" s="89">
        <v>5</v>
      </c>
      <c r="S99" s="89">
        <v>4</v>
      </c>
      <c r="T99" s="89">
        <v>4</v>
      </c>
      <c r="U99" s="89">
        <v>5</v>
      </c>
      <c r="V99" s="89">
        <v>4</v>
      </c>
      <c r="W99" s="89">
        <v>5</v>
      </c>
      <c r="X99" s="89">
        <v>4</v>
      </c>
      <c r="Y99" s="89">
        <v>5</v>
      </c>
      <c r="Z99" s="89">
        <v>4</v>
      </c>
      <c r="AA99" s="89">
        <v>5</v>
      </c>
      <c r="AB99" s="89">
        <v>5</v>
      </c>
      <c r="AC99" s="89">
        <v>4</v>
      </c>
      <c r="AD99" s="89">
        <v>5</v>
      </c>
      <c r="AE99" s="89">
        <v>4</v>
      </c>
      <c r="AF99" s="89">
        <v>5</v>
      </c>
      <c r="AG99" s="89">
        <v>5</v>
      </c>
      <c r="AH99" s="89">
        <v>4</v>
      </c>
      <c r="AI99" s="89">
        <v>4</v>
      </c>
      <c r="AJ99" s="89">
        <v>4</v>
      </c>
      <c r="AK99" s="89">
        <v>4</v>
      </c>
      <c r="AL99" s="89">
        <v>4</v>
      </c>
      <c r="AM99" s="89">
        <v>4</v>
      </c>
      <c r="AN99" s="89">
        <v>3</v>
      </c>
      <c r="AO99" s="89">
        <v>5</v>
      </c>
      <c r="AP99" s="89">
        <v>5</v>
      </c>
      <c r="AQ99" s="89">
        <v>4</v>
      </c>
      <c r="AR99" s="89">
        <v>4</v>
      </c>
    </row>
    <row r="100" spans="1:44" ht="12.75" customHeight="1" x14ac:dyDescent="0.25">
      <c r="A100" s="89">
        <v>2019</v>
      </c>
      <c r="B100" s="89">
        <v>1319229</v>
      </c>
      <c r="C100" s="89">
        <v>5</v>
      </c>
      <c r="D100" s="89">
        <v>8</v>
      </c>
      <c r="E100" s="89">
        <v>5</v>
      </c>
      <c r="F100" s="89">
        <v>6</v>
      </c>
      <c r="G100" s="89">
        <v>6</v>
      </c>
      <c r="H100" s="89">
        <v>6</v>
      </c>
      <c r="I100" s="89">
        <v>4</v>
      </c>
      <c r="J100" s="89">
        <v>5</v>
      </c>
      <c r="K100" s="89">
        <v>3</v>
      </c>
      <c r="L100" s="89">
        <v>6</v>
      </c>
      <c r="M100" s="89">
        <v>5</v>
      </c>
      <c r="N100" s="89">
        <v>3</v>
      </c>
      <c r="O100" s="89">
        <v>6</v>
      </c>
      <c r="P100" s="89">
        <v>8</v>
      </c>
      <c r="Q100" s="89">
        <v>6</v>
      </c>
      <c r="R100" s="89">
        <v>6</v>
      </c>
      <c r="S100" s="89">
        <v>6</v>
      </c>
      <c r="T100" s="89">
        <v>6</v>
      </c>
      <c r="U100" s="89">
        <v>6</v>
      </c>
      <c r="V100" s="89">
        <v>8</v>
      </c>
      <c r="W100" s="89">
        <v>4</v>
      </c>
      <c r="X100" s="89">
        <v>4</v>
      </c>
      <c r="Y100" s="89">
        <v>4</v>
      </c>
      <c r="Z100" s="89">
        <v>8</v>
      </c>
      <c r="AA100" s="89">
        <v>6</v>
      </c>
      <c r="AB100" s="89">
        <v>8</v>
      </c>
      <c r="AC100" s="89">
        <v>8</v>
      </c>
      <c r="AD100" s="89">
        <v>6</v>
      </c>
      <c r="AE100" s="89">
        <v>6</v>
      </c>
      <c r="AF100" s="89">
        <v>6</v>
      </c>
      <c r="AG100" s="89">
        <v>4</v>
      </c>
      <c r="AH100" s="89">
        <v>5</v>
      </c>
      <c r="AI100" s="89">
        <v>6</v>
      </c>
      <c r="AJ100" s="89">
        <v>4</v>
      </c>
      <c r="AK100" s="89">
        <v>6</v>
      </c>
      <c r="AL100" s="89">
        <v>5</v>
      </c>
      <c r="AM100" s="89">
        <v>5</v>
      </c>
      <c r="AN100" s="89">
        <v>5</v>
      </c>
      <c r="AO100" s="89">
        <v>8</v>
      </c>
      <c r="AP100" s="89">
        <v>8</v>
      </c>
      <c r="AQ100" s="89">
        <v>5</v>
      </c>
      <c r="AR100" s="89">
        <v>5</v>
      </c>
    </row>
    <row r="101" spans="1:44" ht="12.75" customHeight="1" x14ac:dyDescent="0.25">
      <c r="A101" s="89">
        <v>2019</v>
      </c>
      <c r="B101" s="89">
        <v>121880</v>
      </c>
      <c r="C101" s="89">
        <v>5</v>
      </c>
      <c r="D101" s="89">
        <v>4</v>
      </c>
      <c r="E101" s="89">
        <v>6</v>
      </c>
      <c r="F101" s="89">
        <v>4</v>
      </c>
      <c r="G101" s="89">
        <v>6</v>
      </c>
      <c r="H101" s="89">
        <v>6</v>
      </c>
      <c r="I101" s="89">
        <v>5</v>
      </c>
      <c r="J101" s="89">
        <v>6</v>
      </c>
      <c r="K101" s="89">
        <v>5</v>
      </c>
      <c r="L101" s="89">
        <v>4</v>
      </c>
      <c r="M101" s="89">
        <v>6</v>
      </c>
      <c r="N101" s="89">
        <v>4</v>
      </c>
      <c r="O101" s="89">
        <v>5</v>
      </c>
      <c r="P101" s="89">
        <v>3</v>
      </c>
      <c r="Q101" s="89">
        <v>3</v>
      </c>
      <c r="R101" s="89">
        <v>6</v>
      </c>
      <c r="S101" s="89">
        <v>4</v>
      </c>
      <c r="T101" s="89">
        <v>4</v>
      </c>
      <c r="U101" s="89">
        <v>5</v>
      </c>
      <c r="V101" s="89">
        <v>5</v>
      </c>
      <c r="W101" s="89">
        <v>4</v>
      </c>
      <c r="X101" s="89">
        <v>4</v>
      </c>
      <c r="Y101" s="89">
        <v>4</v>
      </c>
      <c r="Z101" s="89">
        <v>6</v>
      </c>
      <c r="AA101" s="89">
        <v>5</v>
      </c>
      <c r="AB101" s="89">
        <v>1</v>
      </c>
      <c r="AC101" s="89">
        <v>1</v>
      </c>
      <c r="AD101" s="89">
        <v>5</v>
      </c>
      <c r="AE101" s="89">
        <v>5</v>
      </c>
      <c r="AF101" s="89">
        <v>5</v>
      </c>
      <c r="AG101" s="89">
        <v>5</v>
      </c>
      <c r="AH101" s="89">
        <v>6</v>
      </c>
      <c r="AI101" s="89">
        <v>2</v>
      </c>
      <c r="AJ101" s="89">
        <v>4</v>
      </c>
      <c r="AK101" s="89">
        <v>6</v>
      </c>
      <c r="AL101" s="89">
        <v>6</v>
      </c>
      <c r="AM101" s="89">
        <v>6</v>
      </c>
      <c r="AN101" s="89">
        <v>5</v>
      </c>
      <c r="AO101" s="89">
        <v>1</v>
      </c>
      <c r="AP101" s="89">
        <v>2</v>
      </c>
      <c r="AQ101" s="89">
        <v>4</v>
      </c>
      <c r="AR101" s="89">
        <v>6</v>
      </c>
    </row>
    <row r="102" spans="1:44" ht="12.75" customHeight="1" x14ac:dyDescent="0.25">
      <c r="A102" s="89">
        <v>2019</v>
      </c>
      <c r="B102" s="89">
        <v>88399</v>
      </c>
      <c r="C102" s="89">
        <v>5</v>
      </c>
      <c r="D102" s="89">
        <v>4</v>
      </c>
      <c r="E102" s="89">
        <v>4</v>
      </c>
      <c r="F102" s="89">
        <v>4</v>
      </c>
      <c r="G102" s="89">
        <v>4</v>
      </c>
      <c r="H102" s="89">
        <v>4</v>
      </c>
      <c r="I102" s="89">
        <v>4</v>
      </c>
      <c r="J102" s="89">
        <v>4</v>
      </c>
      <c r="K102" s="89">
        <v>4</v>
      </c>
      <c r="L102" s="89">
        <v>4</v>
      </c>
      <c r="M102" s="89">
        <v>4</v>
      </c>
      <c r="N102" s="89">
        <v>4</v>
      </c>
      <c r="O102" s="89">
        <v>4</v>
      </c>
      <c r="P102" s="89">
        <v>4</v>
      </c>
      <c r="Q102" s="89">
        <v>6</v>
      </c>
      <c r="R102" s="89">
        <v>6</v>
      </c>
      <c r="S102" s="89">
        <v>5</v>
      </c>
      <c r="T102" s="89">
        <v>6</v>
      </c>
      <c r="U102" s="89">
        <v>6</v>
      </c>
      <c r="V102" s="89">
        <v>4</v>
      </c>
      <c r="W102" s="89">
        <v>5</v>
      </c>
      <c r="X102" s="89">
        <v>5</v>
      </c>
      <c r="Y102" s="89">
        <v>5</v>
      </c>
      <c r="Z102" s="89">
        <v>6</v>
      </c>
      <c r="AA102" s="89">
        <v>8</v>
      </c>
      <c r="AB102" s="89">
        <v>5</v>
      </c>
      <c r="AC102" s="89">
        <v>5</v>
      </c>
      <c r="AD102" s="89">
        <v>5</v>
      </c>
      <c r="AE102" s="89">
        <v>5</v>
      </c>
      <c r="AF102" s="89">
        <v>5</v>
      </c>
      <c r="AG102" s="89">
        <v>5</v>
      </c>
      <c r="AH102" s="89">
        <v>5</v>
      </c>
      <c r="AI102" s="89">
        <v>5</v>
      </c>
      <c r="AJ102" s="89">
        <v>5</v>
      </c>
      <c r="AK102" s="89">
        <v>5</v>
      </c>
      <c r="AL102" s="89">
        <v>5</v>
      </c>
      <c r="AM102" s="89">
        <v>5</v>
      </c>
      <c r="AN102" s="89">
        <v>5</v>
      </c>
      <c r="AO102" s="89">
        <v>5</v>
      </c>
      <c r="AP102" s="89">
        <v>5</v>
      </c>
      <c r="AQ102" s="89">
        <v>5</v>
      </c>
      <c r="AR102" s="89">
        <v>5</v>
      </c>
    </row>
    <row r="103" spans="1:44" ht="12.75" customHeight="1" x14ac:dyDescent="0.25">
      <c r="A103" s="89">
        <v>2019</v>
      </c>
      <c r="B103" s="89">
        <v>1181815</v>
      </c>
      <c r="C103" s="89">
        <v>5</v>
      </c>
      <c r="D103" s="89">
        <v>5</v>
      </c>
      <c r="E103" s="89">
        <v>3</v>
      </c>
      <c r="F103" s="89">
        <v>3</v>
      </c>
      <c r="G103" s="89">
        <v>4</v>
      </c>
      <c r="H103" s="89">
        <v>5</v>
      </c>
      <c r="I103" s="89">
        <v>5</v>
      </c>
      <c r="J103" s="89">
        <v>3</v>
      </c>
      <c r="K103" s="89">
        <v>5</v>
      </c>
      <c r="L103" s="89">
        <v>4</v>
      </c>
      <c r="M103" s="89">
        <v>4</v>
      </c>
      <c r="N103" s="89">
        <v>5</v>
      </c>
      <c r="O103" s="89">
        <v>5</v>
      </c>
      <c r="P103" s="89">
        <v>3</v>
      </c>
      <c r="Q103" s="89">
        <v>3</v>
      </c>
      <c r="R103" s="89">
        <v>6</v>
      </c>
      <c r="S103" s="89">
        <v>4</v>
      </c>
      <c r="T103" s="89">
        <v>4</v>
      </c>
      <c r="U103" s="89">
        <v>3</v>
      </c>
      <c r="V103" s="89">
        <v>3</v>
      </c>
      <c r="W103" s="89">
        <v>3</v>
      </c>
      <c r="X103" s="89">
        <v>2</v>
      </c>
      <c r="Y103" s="89">
        <v>4</v>
      </c>
      <c r="Z103" s="89">
        <v>6</v>
      </c>
      <c r="AA103" s="89">
        <v>5</v>
      </c>
      <c r="AB103" s="89">
        <v>1</v>
      </c>
      <c r="AC103" s="89">
        <v>1</v>
      </c>
      <c r="AD103" s="89">
        <v>4</v>
      </c>
      <c r="AE103" s="89">
        <v>3</v>
      </c>
      <c r="AF103" s="89">
        <v>5</v>
      </c>
      <c r="AG103" s="89">
        <v>4</v>
      </c>
      <c r="AH103" s="89">
        <v>1</v>
      </c>
      <c r="AI103" s="89">
        <v>5</v>
      </c>
      <c r="AJ103" s="89">
        <v>5</v>
      </c>
      <c r="AK103" s="89">
        <v>5</v>
      </c>
      <c r="AL103" s="89">
        <v>4</v>
      </c>
      <c r="AM103" s="89">
        <v>4</v>
      </c>
      <c r="AN103" s="89">
        <v>5</v>
      </c>
      <c r="AO103" s="89">
        <v>5</v>
      </c>
      <c r="AP103" s="89">
        <v>5</v>
      </c>
      <c r="AQ103" s="89">
        <v>4</v>
      </c>
      <c r="AR103" s="89">
        <v>5</v>
      </c>
    </row>
    <row r="104" spans="1:44" ht="12.75" customHeight="1" x14ac:dyDescent="0.25">
      <c r="A104" s="89">
        <v>2019</v>
      </c>
      <c r="B104" s="89">
        <v>121880</v>
      </c>
      <c r="C104" s="89">
        <v>5</v>
      </c>
      <c r="D104" s="89">
        <v>6</v>
      </c>
      <c r="E104" s="89">
        <v>4</v>
      </c>
      <c r="F104" s="89">
        <v>4</v>
      </c>
      <c r="G104" s="89">
        <v>3</v>
      </c>
      <c r="H104" s="89">
        <v>5</v>
      </c>
      <c r="I104" s="89">
        <v>4</v>
      </c>
      <c r="J104" s="89">
        <v>6</v>
      </c>
      <c r="K104" s="89">
        <v>3</v>
      </c>
      <c r="L104" s="89">
        <v>3</v>
      </c>
      <c r="M104" s="89">
        <v>6</v>
      </c>
      <c r="N104" s="89">
        <v>3</v>
      </c>
      <c r="O104" s="89">
        <v>3</v>
      </c>
      <c r="P104" s="89">
        <v>3</v>
      </c>
      <c r="Q104" s="89">
        <v>5</v>
      </c>
      <c r="R104" s="89">
        <v>6</v>
      </c>
      <c r="S104" s="89">
        <v>5</v>
      </c>
      <c r="T104" s="89">
        <v>5</v>
      </c>
      <c r="U104" s="89">
        <v>5</v>
      </c>
      <c r="V104" s="89">
        <v>4</v>
      </c>
      <c r="W104" s="89">
        <v>3</v>
      </c>
      <c r="X104" s="89">
        <v>3</v>
      </c>
      <c r="Y104" s="89">
        <v>3</v>
      </c>
      <c r="Z104" s="89">
        <v>6</v>
      </c>
      <c r="AA104" s="89">
        <v>5</v>
      </c>
      <c r="AB104" s="89">
        <v>3</v>
      </c>
      <c r="AC104" s="89">
        <v>1</v>
      </c>
      <c r="AD104" s="89">
        <v>6</v>
      </c>
      <c r="AE104" s="89">
        <v>4</v>
      </c>
      <c r="AF104" s="89">
        <v>3</v>
      </c>
      <c r="AG104" s="89">
        <v>5</v>
      </c>
      <c r="AH104" s="89">
        <v>6</v>
      </c>
      <c r="AI104" s="89">
        <v>3</v>
      </c>
      <c r="AJ104" s="89">
        <v>6</v>
      </c>
      <c r="AK104" s="89">
        <v>6</v>
      </c>
      <c r="AL104" s="89">
        <v>6</v>
      </c>
      <c r="AM104" s="89">
        <v>6</v>
      </c>
      <c r="AN104" s="89">
        <v>5</v>
      </c>
      <c r="AO104" s="89">
        <v>4</v>
      </c>
      <c r="AP104" s="89">
        <v>6</v>
      </c>
      <c r="AQ104" s="89">
        <v>6</v>
      </c>
      <c r="AR104" s="89">
        <v>6</v>
      </c>
    </row>
    <row r="105" spans="1:44" ht="12.75" customHeight="1" x14ac:dyDescent="0.25">
      <c r="A105" s="89">
        <v>2019</v>
      </c>
      <c r="B105" s="89">
        <v>123569</v>
      </c>
      <c r="C105" s="89">
        <v>5</v>
      </c>
      <c r="D105" s="89">
        <v>3</v>
      </c>
      <c r="E105" s="89">
        <v>3</v>
      </c>
      <c r="F105" s="89">
        <v>6</v>
      </c>
      <c r="G105" s="89">
        <v>6</v>
      </c>
      <c r="H105" s="89">
        <v>6</v>
      </c>
      <c r="I105" s="89">
        <v>6</v>
      </c>
      <c r="J105" s="89">
        <v>6</v>
      </c>
      <c r="K105" s="89">
        <v>6</v>
      </c>
      <c r="L105" s="89">
        <v>6</v>
      </c>
      <c r="M105" s="89">
        <v>5</v>
      </c>
      <c r="N105" s="89">
        <v>3</v>
      </c>
      <c r="O105" s="89">
        <v>5</v>
      </c>
      <c r="P105" s="89">
        <v>4</v>
      </c>
      <c r="Q105" s="89">
        <v>5</v>
      </c>
      <c r="R105" s="89">
        <v>6</v>
      </c>
      <c r="S105" s="89">
        <v>6</v>
      </c>
      <c r="T105" s="89">
        <v>6</v>
      </c>
      <c r="U105" s="89">
        <v>6</v>
      </c>
      <c r="V105" s="89">
        <v>5</v>
      </c>
      <c r="W105" s="89">
        <v>4</v>
      </c>
      <c r="X105" s="89">
        <v>5</v>
      </c>
      <c r="Y105" s="89">
        <v>5</v>
      </c>
      <c r="Z105" s="89">
        <v>8</v>
      </c>
      <c r="AA105" s="89">
        <v>6</v>
      </c>
      <c r="AB105" s="89">
        <v>4</v>
      </c>
      <c r="AC105" s="89">
        <v>1</v>
      </c>
      <c r="AD105" s="89">
        <v>4</v>
      </c>
      <c r="AE105" s="89">
        <v>4</v>
      </c>
      <c r="AF105" s="89">
        <v>6</v>
      </c>
      <c r="AG105" s="89">
        <v>5</v>
      </c>
      <c r="AH105" s="89">
        <v>6</v>
      </c>
      <c r="AI105" s="89">
        <v>6</v>
      </c>
      <c r="AJ105" s="89">
        <v>6</v>
      </c>
      <c r="AK105" s="89">
        <v>4</v>
      </c>
      <c r="AL105" s="89">
        <v>4</v>
      </c>
      <c r="AM105" s="89">
        <v>4</v>
      </c>
      <c r="AN105" s="89">
        <v>5</v>
      </c>
      <c r="AO105" s="89">
        <v>3</v>
      </c>
      <c r="AP105" s="89">
        <v>5</v>
      </c>
      <c r="AQ105" s="89">
        <v>5</v>
      </c>
      <c r="AR105" s="89">
        <v>4</v>
      </c>
    </row>
    <row r="106" spans="1:44" ht="12.75" customHeight="1" x14ac:dyDescent="0.25">
      <c r="A106" s="89">
        <v>2019</v>
      </c>
      <c r="B106" s="89">
        <v>1319229</v>
      </c>
      <c r="C106" s="89">
        <v>5</v>
      </c>
      <c r="D106" s="89">
        <v>4</v>
      </c>
      <c r="E106" s="89">
        <v>5</v>
      </c>
      <c r="F106" s="89">
        <v>6</v>
      </c>
      <c r="G106" s="89">
        <v>4</v>
      </c>
      <c r="H106" s="89">
        <v>5</v>
      </c>
      <c r="I106" s="89">
        <v>5</v>
      </c>
      <c r="J106" s="89">
        <v>4</v>
      </c>
      <c r="K106" s="89">
        <v>5</v>
      </c>
      <c r="L106" s="89">
        <v>6</v>
      </c>
      <c r="M106" s="89">
        <v>4</v>
      </c>
      <c r="N106" s="89">
        <v>5</v>
      </c>
      <c r="O106" s="89">
        <v>5</v>
      </c>
      <c r="P106" s="89">
        <v>4</v>
      </c>
      <c r="Q106" s="89">
        <v>4</v>
      </c>
      <c r="R106" s="89">
        <v>6</v>
      </c>
      <c r="S106" s="89">
        <v>6</v>
      </c>
      <c r="T106" s="89">
        <v>6</v>
      </c>
      <c r="U106" s="89">
        <v>5</v>
      </c>
      <c r="V106" s="89">
        <v>5</v>
      </c>
      <c r="W106" s="89">
        <v>5</v>
      </c>
      <c r="X106" s="89">
        <v>5</v>
      </c>
      <c r="Y106" s="89">
        <v>5</v>
      </c>
      <c r="Z106" s="89">
        <v>4</v>
      </c>
      <c r="AA106" s="89">
        <v>5</v>
      </c>
      <c r="AB106" s="89">
        <v>2</v>
      </c>
      <c r="AC106" s="89">
        <v>2</v>
      </c>
      <c r="AD106" s="89">
        <v>5</v>
      </c>
      <c r="AE106" s="89">
        <v>5</v>
      </c>
      <c r="AF106" s="89">
        <v>5</v>
      </c>
      <c r="AG106" s="89">
        <v>4</v>
      </c>
      <c r="AH106" s="89">
        <v>4</v>
      </c>
      <c r="AI106" s="89">
        <v>4</v>
      </c>
      <c r="AJ106" s="89">
        <v>4</v>
      </c>
      <c r="AK106" s="89">
        <v>4</v>
      </c>
      <c r="AL106" s="89">
        <v>4</v>
      </c>
      <c r="AM106" s="89">
        <v>4</v>
      </c>
      <c r="AN106" s="89">
        <v>5</v>
      </c>
      <c r="AO106" s="89">
        <v>2</v>
      </c>
      <c r="AP106" s="89">
        <v>5</v>
      </c>
      <c r="AQ106" s="89">
        <v>6</v>
      </c>
      <c r="AR106" s="89">
        <v>6</v>
      </c>
    </row>
    <row r="107" spans="1:44" ht="12.75" customHeight="1" x14ac:dyDescent="0.25">
      <c r="A107" s="89">
        <v>2019</v>
      </c>
      <c r="B107" s="89">
        <v>1181815</v>
      </c>
      <c r="C107" s="89">
        <v>5</v>
      </c>
      <c r="D107" s="89">
        <v>4</v>
      </c>
      <c r="E107" s="89">
        <v>3</v>
      </c>
      <c r="F107" s="89">
        <v>5</v>
      </c>
      <c r="G107" s="89">
        <v>2</v>
      </c>
      <c r="H107" s="89">
        <v>6</v>
      </c>
      <c r="I107" s="89">
        <v>6</v>
      </c>
      <c r="J107" s="89">
        <v>6</v>
      </c>
      <c r="K107" s="89">
        <v>5</v>
      </c>
      <c r="L107" s="89">
        <v>6</v>
      </c>
      <c r="M107" s="89">
        <v>3</v>
      </c>
      <c r="N107" s="89">
        <v>3</v>
      </c>
      <c r="O107" s="89">
        <v>5</v>
      </c>
      <c r="P107" s="89">
        <v>3</v>
      </c>
      <c r="Q107" s="89">
        <v>5</v>
      </c>
      <c r="R107" s="89">
        <v>6</v>
      </c>
      <c r="S107" s="89">
        <v>3</v>
      </c>
      <c r="T107" s="89">
        <v>4</v>
      </c>
      <c r="U107" s="89">
        <v>5</v>
      </c>
      <c r="V107" s="89">
        <v>5</v>
      </c>
      <c r="W107" s="89">
        <v>2</v>
      </c>
      <c r="X107" s="89">
        <v>1</v>
      </c>
      <c r="Y107" s="89">
        <v>3</v>
      </c>
      <c r="Z107" s="89">
        <v>6</v>
      </c>
      <c r="AA107" s="89">
        <v>1</v>
      </c>
      <c r="AB107" s="89">
        <v>1</v>
      </c>
      <c r="AC107" s="89">
        <v>1</v>
      </c>
      <c r="AD107" s="89">
        <v>5</v>
      </c>
      <c r="AE107" s="89">
        <v>4</v>
      </c>
      <c r="AF107" s="89">
        <v>5</v>
      </c>
      <c r="AG107" s="89">
        <v>3</v>
      </c>
      <c r="AH107" s="89">
        <v>5</v>
      </c>
      <c r="AI107" s="89">
        <v>5</v>
      </c>
      <c r="AJ107" s="89">
        <v>3</v>
      </c>
      <c r="AK107" s="89">
        <v>5</v>
      </c>
      <c r="AL107" s="89">
        <v>1</v>
      </c>
      <c r="AM107" s="89">
        <v>1</v>
      </c>
      <c r="AN107" s="89">
        <v>3</v>
      </c>
      <c r="AO107" s="89">
        <v>5</v>
      </c>
      <c r="AP107" s="89">
        <v>4</v>
      </c>
      <c r="AQ107" s="89">
        <v>5</v>
      </c>
      <c r="AR107" s="89">
        <v>4</v>
      </c>
    </row>
    <row r="108" spans="1:44" ht="12.75" customHeight="1" x14ac:dyDescent="0.25">
      <c r="A108" s="89">
        <v>2019</v>
      </c>
      <c r="B108" s="89">
        <v>123569</v>
      </c>
      <c r="C108" s="89">
        <v>5</v>
      </c>
      <c r="D108" s="89">
        <v>4</v>
      </c>
      <c r="E108" s="89">
        <v>5</v>
      </c>
      <c r="F108" s="89">
        <v>5</v>
      </c>
      <c r="G108" s="89">
        <v>6</v>
      </c>
      <c r="H108" s="89">
        <v>6</v>
      </c>
      <c r="I108" s="89">
        <v>6</v>
      </c>
      <c r="J108" s="89">
        <v>6</v>
      </c>
      <c r="K108" s="89">
        <v>6</v>
      </c>
      <c r="L108" s="89">
        <v>6</v>
      </c>
      <c r="M108" s="89">
        <v>5</v>
      </c>
      <c r="N108" s="89">
        <v>7</v>
      </c>
      <c r="O108" s="89">
        <v>6</v>
      </c>
      <c r="P108" s="89">
        <v>5</v>
      </c>
      <c r="Q108" s="89">
        <v>5</v>
      </c>
      <c r="R108" s="89">
        <v>6</v>
      </c>
      <c r="S108" s="89">
        <v>6</v>
      </c>
      <c r="T108" s="89">
        <v>6</v>
      </c>
      <c r="U108" s="89">
        <v>5</v>
      </c>
      <c r="V108" s="89">
        <v>6</v>
      </c>
      <c r="W108" s="89">
        <v>4</v>
      </c>
      <c r="X108" s="89">
        <v>4</v>
      </c>
      <c r="Y108" s="89">
        <v>5</v>
      </c>
      <c r="Z108" s="89">
        <v>6</v>
      </c>
      <c r="AA108" s="89">
        <v>6</v>
      </c>
      <c r="AB108" s="89">
        <v>5</v>
      </c>
      <c r="AC108" s="89">
        <v>3</v>
      </c>
      <c r="AD108" s="89">
        <v>6</v>
      </c>
      <c r="AE108" s="89">
        <v>6</v>
      </c>
      <c r="AF108" s="89">
        <v>6</v>
      </c>
      <c r="AG108" s="89">
        <v>5</v>
      </c>
      <c r="AH108" s="89">
        <v>5</v>
      </c>
      <c r="AI108" s="89">
        <v>5</v>
      </c>
      <c r="AJ108" s="89">
        <v>5</v>
      </c>
      <c r="AK108" s="89">
        <v>2</v>
      </c>
      <c r="AL108" s="89">
        <v>2</v>
      </c>
      <c r="AM108" s="89">
        <v>3</v>
      </c>
      <c r="AN108" s="89">
        <v>6</v>
      </c>
      <c r="AO108" s="89">
        <v>6</v>
      </c>
      <c r="AP108" s="89">
        <v>5</v>
      </c>
      <c r="AQ108" s="89">
        <v>5</v>
      </c>
      <c r="AR108" s="89">
        <v>6</v>
      </c>
    </row>
    <row r="109" spans="1:44" ht="12.75" customHeight="1" x14ac:dyDescent="0.25">
      <c r="A109" s="89">
        <v>2019</v>
      </c>
      <c r="B109" s="89">
        <v>102499</v>
      </c>
      <c r="C109" s="89">
        <v>5</v>
      </c>
      <c r="D109" s="89">
        <v>7</v>
      </c>
      <c r="E109" s="89">
        <v>5</v>
      </c>
      <c r="F109" s="89">
        <v>4</v>
      </c>
      <c r="G109" s="89">
        <v>4</v>
      </c>
      <c r="H109" s="89">
        <v>6</v>
      </c>
      <c r="I109" s="89">
        <v>5</v>
      </c>
      <c r="J109" s="89">
        <v>5</v>
      </c>
      <c r="K109" s="89">
        <v>6</v>
      </c>
      <c r="L109" s="89">
        <v>6</v>
      </c>
      <c r="M109" s="89">
        <v>5</v>
      </c>
      <c r="N109" s="89">
        <v>5</v>
      </c>
      <c r="O109" s="89">
        <v>5</v>
      </c>
      <c r="P109" s="89">
        <v>5</v>
      </c>
      <c r="Q109" s="89">
        <v>4</v>
      </c>
      <c r="R109" s="89">
        <v>6</v>
      </c>
      <c r="S109" s="89">
        <v>6</v>
      </c>
      <c r="T109" s="89">
        <v>6</v>
      </c>
      <c r="U109" s="89">
        <v>6</v>
      </c>
      <c r="V109" s="89">
        <v>6</v>
      </c>
      <c r="W109" s="89">
        <v>6</v>
      </c>
      <c r="X109" s="89">
        <v>4</v>
      </c>
      <c r="Y109" s="89">
        <v>5</v>
      </c>
      <c r="Z109" s="89">
        <v>7</v>
      </c>
      <c r="AA109" s="89">
        <v>6</v>
      </c>
      <c r="AB109" s="89">
        <v>6</v>
      </c>
      <c r="AC109" s="89">
        <v>6</v>
      </c>
      <c r="AD109" s="89">
        <v>6</v>
      </c>
      <c r="AE109" s="89">
        <v>5</v>
      </c>
      <c r="AF109" s="89">
        <v>6</v>
      </c>
      <c r="AG109" s="89">
        <v>5</v>
      </c>
      <c r="AH109" s="89">
        <v>6</v>
      </c>
      <c r="AI109" s="89">
        <v>5</v>
      </c>
      <c r="AJ109" s="89">
        <v>6</v>
      </c>
      <c r="AK109" s="89">
        <v>6</v>
      </c>
      <c r="AL109" s="89">
        <v>5</v>
      </c>
      <c r="AM109" s="89">
        <v>4</v>
      </c>
      <c r="AN109" s="89">
        <v>5</v>
      </c>
      <c r="AO109" s="89">
        <v>6</v>
      </c>
      <c r="AP109" s="89">
        <v>5</v>
      </c>
      <c r="AQ109" s="89">
        <v>6</v>
      </c>
      <c r="AR109" s="89">
        <v>5</v>
      </c>
    </row>
    <row r="110" spans="1:44" ht="12.75" customHeight="1" x14ac:dyDescent="0.25">
      <c r="A110" s="89">
        <v>2019</v>
      </c>
      <c r="B110" s="89">
        <v>121880</v>
      </c>
      <c r="C110" s="89">
        <v>5</v>
      </c>
      <c r="D110" s="89">
        <v>6</v>
      </c>
      <c r="E110" s="89">
        <v>3</v>
      </c>
      <c r="F110" s="89">
        <v>3</v>
      </c>
      <c r="G110" s="89">
        <v>3</v>
      </c>
      <c r="H110" s="89">
        <v>5</v>
      </c>
      <c r="I110" s="89">
        <v>4</v>
      </c>
      <c r="J110" s="89">
        <v>5</v>
      </c>
      <c r="K110" s="89">
        <v>5</v>
      </c>
      <c r="L110" s="89">
        <v>6</v>
      </c>
      <c r="M110" s="89">
        <v>4</v>
      </c>
      <c r="N110" s="89">
        <v>5</v>
      </c>
      <c r="O110" s="89">
        <v>6</v>
      </c>
      <c r="P110" s="89">
        <v>4</v>
      </c>
      <c r="Q110" s="89">
        <v>2</v>
      </c>
      <c r="R110" s="89">
        <v>5</v>
      </c>
      <c r="S110" s="89">
        <v>3</v>
      </c>
      <c r="T110" s="89">
        <v>5</v>
      </c>
      <c r="U110" s="89">
        <v>5</v>
      </c>
      <c r="V110" s="89">
        <v>4</v>
      </c>
      <c r="W110" s="89">
        <v>3</v>
      </c>
      <c r="X110" s="89">
        <v>3</v>
      </c>
      <c r="Y110" s="89">
        <v>5</v>
      </c>
      <c r="Z110" s="89">
        <v>6</v>
      </c>
      <c r="AA110" s="89">
        <v>6</v>
      </c>
      <c r="AB110" s="89">
        <v>5</v>
      </c>
      <c r="AC110" s="89">
        <v>4</v>
      </c>
      <c r="AD110" s="89">
        <v>3</v>
      </c>
      <c r="AE110" s="89">
        <v>3</v>
      </c>
      <c r="AF110" s="89">
        <v>5</v>
      </c>
      <c r="AG110" s="89">
        <v>4</v>
      </c>
      <c r="AH110" s="89">
        <v>5</v>
      </c>
      <c r="AI110" s="89">
        <v>5</v>
      </c>
      <c r="AJ110" s="89">
        <v>4</v>
      </c>
      <c r="AK110" s="89">
        <v>6</v>
      </c>
      <c r="AL110" s="89">
        <v>6</v>
      </c>
      <c r="AM110" s="89">
        <v>3</v>
      </c>
      <c r="AN110" s="89">
        <v>6</v>
      </c>
      <c r="AO110" s="89">
        <v>8</v>
      </c>
      <c r="AP110" s="89">
        <v>3</v>
      </c>
      <c r="AQ110" s="89">
        <v>4</v>
      </c>
      <c r="AR110" s="89">
        <v>2</v>
      </c>
    </row>
    <row r="111" spans="1:44" ht="12.75" customHeight="1" x14ac:dyDescent="0.25">
      <c r="A111" s="89">
        <v>2019</v>
      </c>
      <c r="B111" s="89">
        <v>121880</v>
      </c>
      <c r="C111" s="89">
        <v>5</v>
      </c>
      <c r="D111" s="89">
        <v>6</v>
      </c>
      <c r="E111" s="89">
        <v>4</v>
      </c>
      <c r="F111" s="89">
        <v>4</v>
      </c>
      <c r="G111" s="89">
        <v>4</v>
      </c>
      <c r="H111" s="89">
        <v>6</v>
      </c>
      <c r="I111" s="89">
        <v>6</v>
      </c>
      <c r="J111" s="89">
        <v>6</v>
      </c>
      <c r="K111" s="89">
        <v>6</v>
      </c>
      <c r="L111" s="89">
        <v>6</v>
      </c>
      <c r="M111" s="89">
        <v>6</v>
      </c>
      <c r="N111" s="89">
        <v>6</v>
      </c>
      <c r="O111" s="89">
        <v>6</v>
      </c>
      <c r="P111" s="89">
        <v>6</v>
      </c>
      <c r="Q111" s="89">
        <v>6</v>
      </c>
      <c r="R111" s="89">
        <v>6</v>
      </c>
      <c r="S111" s="89">
        <v>6</v>
      </c>
      <c r="T111" s="89">
        <v>6</v>
      </c>
      <c r="U111" s="89">
        <v>6</v>
      </c>
      <c r="V111" s="89">
        <v>6</v>
      </c>
      <c r="W111" s="89">
        <v>6</v>
      </c>
      <c r="X111" s="89">
        <v>6</v>
      </c>
      <c r="Y111" s="89">
        <v>6</v>
      </c>
      <c r="Z111" s="89">
        <v>6</v>
      </c>
      <c r="AA111" s="89">
        <v>6</v>
      </c>
      <c r="AB111" s="89">
        <v>6</v>
      </c>
      <c r="AC111" s="89">
        <v>6</v>
      </c>
      <c r="AD111" s="89">
        <v>6</v>
      </c>
      <c r="AE111" s="89">
        <v>6</v>
      </c>
      <c r="AF111" s="89">
        <v>6</v>
      </c>
      <c r="AG111" s="89">
        <v>6</v>
      </c>
      <c r="AH111" s="89">
        <v>6</v>
      </c>
      <c r="AI111" s="89">
        <v>6</v>
      </c>
      <c r="AJ111" s="89">
        <v>6</v>
      </c>
      <c r="AK111" s="89">
        <v>6</v>
      </c>
      <c r="AL111" s="89">
        <v>6</v>
      </c>
      <c r="AM111" s="89">
        <v>6</v>
      </c>
      <c r="AN111" s="89">
        <v>6</v>
      </c>
      <c r="AO111" s="89">
        <v>6</v>
      </c>
      <c r="AP111" s="89">
        <v>6</v>
      </c>
      <c r="AQ111" s="89">
        <v>6</v>
      </c>
      <c r="AR111" s="89">
        <v>6</v>
      </c>
    </row>
    <row r="112" spans="1:44" ht="12.75" customHeight="1" x14ac:dyDescent="0.25">
      <c r="A112" s="89">
        <v>2019</v>
      </c>
      <c r="B112" s="89">
        <v>88399</v>
      </c>
      <c r="C112" s="89">
        <v>5</v>
      </c>
      <c r="D112" s="89">
        <v>5</v>
      </c>
      <c r="E112" s="89">
        <v>5</v>
      </c>
      <c r="F112" s="89">
        <v>5</v>
      </c>
      <c r="G112" s="89">
        <v>6</v>
      </c>
      <c r="H112" s="89">
        <v>6</v>
      </c>
      <c r="I112" s="89">
        <v>6</v>
      </c>
      <c r="J112" s="89">
        <v>5</v>
      </c>
      <c r="K112" s="89">
        <v>6</v>
      </c>
      <c r="L112" s="89">
        <v>5</v>
      </c>
      <c r="M112" s="89">
        <v>5</v>
      </c>
      <c r="N112" s="89">
        <v>4</v>
      </c>
      <c r="O112" s="89">
        <v>4</v>
      </c>
      <c r="P112" s="89">
        <v>5</v>
      </c>
      <c r="Q112" s="89">
        <v>6</v>
      </c>
      <c r="R112" s="89">
        <v>4</v>
      </c>
      <c r="S112" s="89">
        <v>4</v>
      </c>
      <c r="T112" s="89">
        <v>5</v>
      </c>
      <c r="U112" s="89">
        <v>4</v>
      </c>
      <c r="V112" s="89">
        <v>5</v>
      </c>
      <c r="W112" s="89">
        <v>5</v>
      </c>
      <c r="X112" s="89">
        <v>5</v>
      </c>
      <c r="Y112" s="89">
        <v>5</v>
      </c>
      <c r="Z112" s="89">
        <v>6</v>
      </c>
      <c r="AA112" s="89">
        <v>6</v>
      </c>
      <c r="AB112" s="89">
        <v>4</v>
      </c>
      <c r="AC112" s="89">
        <v>5</v>
      </c>
      <c r="AD112" s="89">
        <v>4</v>
      </c>
      <c r="AE112" s="89">
        <v>5</v>
      </c>
      <c r="AF112" s="89">
        <v>5</v>
      </c>
      <c r="AG112" s="89">
        <v>5</v>
      </c>
      <c r="AH112" s="89">
        <v>5</v>
      </c>
      <c r="AI112" s="89">
        <v>4</v>
      </c>
      <c r="AJ112" s="89">
        <v>4</v>
      </c>
      <c r="AK112" s="89">
        <v>4</v>
      </c>
      <c r="AL112" s="89">
        <v>5</v>
      </c>
      <c r="AM112" s="89">
        <v>5</v>
      </c>
      <c r="AN112" s="89">
        <v>5</v>
      </c>
      <c r="AO112" s="89">
        <v>2</v>
      </c>
      <c r="AP112" s="89">
        <v>3</v>
      </c>
      <c r="AQ112" s="89">
        <v>3</v>
      </c>
      <c r="AR112" s="89">
        <v>4</v>
      </c>
    </row>
    <row r="113" spans="1:44" ht="12.75" customHeight="1" x14ac:dyDescent="0.25">
      <c r="A113" s="89">
        <v>2019</v>
      </c>
      <c r="B113" s="89">
        <v>1319229</v>
      </c>
      <c r="C113" s="89">
        <v>5</v>
      </c>
      <c r="D113" s="89">
        <v>4</v>
      </c>
      <c r="E113" s="89">
        <v>4</v>
      </c>
      <c r="F113" s="89">
        <v>5</v>
      </c>
      <c r="G113" s="89">
        <v>6</v>
      </c>
      <c r="H113" s="89">
        <v>5</v>
      </c>
      <c r="I113" s="89">
        <v>5</v>
      </c>
      <c r="J113" s="89">
        <v>6</v>
      </c>
      <c r="K113" s="89">
        <v>6</v>
      </c>
      <c r="L113" s="89">
        <v>7</v>
      </c>
      <c r="M113" s="89">
        <v>5</v>
      </c>
      <c r="N113" s="89">
        <v>5</v>
      </c>
      <c r="O113" s="89">
        <v>5</v>
      </c>
      <c r="P113" s="89">
        <v>5</v>
      </c>
      <c r="Q113" s="89">
        <v>6</v>
      </c>
      <c r="R113" s="89">
        <v>6</v>
      </c>
      <c r="S113" s="89">
        <v>6</v>
      </c>
      <c r="T113" s="89">
        <v>6</v>
      </c>
      <c r="U113" s="89">
        <v>6</v>
      </c>
      <c r="V113" s="89">
        <v>6</v>
      </c>
      <c r="W113" s="89">
        <v>5</v>
      </c>
      <c r="X113" s="89">
        <v>5</v>
      </c>
      <c r="Y113" s="89">
        <v>5</v>
      </c>
      <c r="Z113" s="89">
        <v>5</v>
      </c>
      <c r="AA113" s="89">
        <v>6</v>
      </c>
      <c r="AB113" s="89">
        <v>3</v>
      </c>
      <c r="AC113" s="89">
        <v>3</v>
      </c>
      <c r="AD113" s="89">
        <v>6</v>
      </c>
      <c r="AE113" s="89">
        <v>5</v>
      </c>
      <c r="AF113" s="89">
        <v>6</v>
      </c>
      <c r="AG113" s="89">
        <v>5</v>
      </c>
      <c r="AH113" s="89">
        <v>6</v>
      </c>
      <c r="AI113" s="89">
        <v>6</v>
      </c>
      <c r="AJ113" s="89">
        <v>6</v>
      </c>
      <c r="AK113" s="89">
        <v>6</v>
      </c>
      <c r="AL113" s="89">
        <v>5</v>
      </c>
      <c r="AM113" s="89">
        <v>5</v>
      </c>
      <c r="AN113" s="89">
        <v>5</v>
      </c>
      <c r="AO113" s="89">
        <v>6</v>
      </c>
      <c r="AP113" s="89">
        <v>6</v>
      </c>
      <c r="AQ113" s="89">
        <v>6</v>
      </c>
      <c r="AR113" s="89">
        <v>6</v>
      </c>
    </row>
    <row r="114" spans="1:44" ht="12.75" customHeight="1" x14ac:dyDescent="0.25">
      <c r="A114" s="89">
        <v>2019</v>
      </c>
      <c r="B114" s="89">
        <v>121880</v>
      </c>
      <c r="C114" s="89">
        <v>5</v>
      </c>
      <c r="D114" s="89">
        <v>5</v>
      </c>
      <c r="E114" s="89">
        <v>3</v>
      </c>
      <c r="F114" s="89">
        <v>4</v>
      </c>
      <c r="G114" s="89">
        <v>5</v>
      </c>
      <c r="H114" s="89">
        <v>6</v>
      </c>
      <c r="I114" s="89">
        <v>4</v>
      </c>
      <c r="J114" s="89">
        <v>5</v>
      </c>
      <c r="K114" s="89">
        <v>4</v>
      </c>
      <c r="L114" s="89">
        <v>5</v>
      </c>
      <c r="M114" s="89">
        <v>3</v>
      </c>
      <c r="N114" s="89">
        <v>3</v>
      </c>
      <c r="O114" s="89">
        <v>4</v>
      </c>
      <c r="P114" s="89">
        <v>4</v>
      </c>
      <c r="Q114" s="89">
        <v>2</v>
      </c>
      <c r="R114" s="89">
        <v>6</v>
      </c>
      <c r="S114" s="89">
        <v>5</v>
      </c>
      <c r="T114" s="89">
        <v>4</v>
      </c>
      <c r="U114" s="89">
        <v>5</v>
      </c>
      <c r="V114" s="89">
        <v>5</v>
      </c>
      <c r="W114" s="89">
        <v>4</v>
      </c>
      <c r="X114" s="89">
        <v>3</v>
      </c>
      <c r="Y114" s="89">
        <v>4</v>
      </c>
      <c r="Z114" s="89">
        <v>6</v>
      </c>
      <c r="AA114" s="89">
        <v>6</v>
      </c>
      <c r="AB114" s="89">
        <v>4</v>
      </c>
      <c r="AC114" s="89">
        <v>1</v>
      </c>
      <c r="AD114" s="89">
        <v>5</v>
      </c>
      <c r="AE114" s="89">
        <v>3</v>
      </c>
      <c r="AF114" s="89">
        <v>5</v>
      </c>
      <c r="AG114" s="89">
        <v>4</v>
      </c>
      <c r="AH114" s="89">
        <v>5</v>
      </c>
      <c r="AI114" s="89">
        <v>4</v>
      </c>
      <c r="AJ114" s="89">
        <v>5</v>
      </c>
      <c r="AK114" s="89">
        <v>5</v>
      </c>
      <c r="AL114" s="89">
        <v>5</v>
      </c>
      <c r="AM114" s="89">
        <v>4</v>
      </c>
      <c r="AN114" s="89">
        <v>5</v>
      </c>
      <c r="AO114" s="89">
        <v>6</v>
      </c>
      <c r="AP114" s="89">
        <v>6</v>
      </c>
      <c r="AQ114" s="89">
        <v>4</v>
      </c>
      <c r="AR114" s="89">
        <v>5</v>
      </c>
    </row>
    <row r="115" spans="1:44" ht="12.75" customHeight="1" x14ac:dyDescent="0.25">
      <c r="A115" s="89">
        <v>2019</v>
      </c>
      <c r="B115" s="89">
        <v>1117583</v>
      </c>
      <c r="C115" s="89">
        <v>5</v>
      </c>
      <c r="D115" s="89">
        <v>5</v>
      </c>
      <c r="E115" s="89">
        <v>5</v>
      </c>
      <c r="F115" s="89">
        <v>6</v>
      </c>
      <c r="G115" s="89">
        <v>6</v>
      </c>
      <c r="H115" s="89">
        <v>6</v>
      </c>
      <c r="I115" s="89">
        <v>6</v>
      </c>
      <c r="J115" s="89">
        <v>6</v>
      </c>
      <c r="K115" s="89">
        <v>6</v>
      </c>
      <c r="L115" s="89">
        <v>6</v>
      </c>
      <c r="M115" s="89">
        <v>6</v>
      </c>
      <c r="N115" s="89">
        <v>6</v>
      </c>
      <c r="O115" s="89">
        <v>5</v>
      </c>
      <c r="P115" s="89">
        <v>5</v>
      </c>
      <c r="Q115" s="89">
        <v>5</v>
      </c>
      <c r="R115" s="89">
        <v>4</v>
      </c>
      <c r="S115" s="89">
        <v>4</v>
      </c>
      <c r="T115" s="89">
        <v>5</v>
      </c>
      <c r="U115" s="89">
        <v>5</v>
      </c>
      <c r="V115" s="89">
        <v>4</v>
      </c>
      <c r="W115" s="89">
        <v>4</v>
      </c>
      <c r="X115" s="89">
        <v>5</v>
      </c>
      <c r="Y115" s="89">
        <v>6</v>
      </c>
      <c r="Z115" s="89">
        <v>6</v>
      </c>
      <c r="AA115" s="89">
        <v>4</v>
      </c>
      <c r="AB115" s="89">
        <v>4</v>
      </c>
      <c r="AC115" s="89">
        <v>2</v>
      </c>
      <c r="AD115" s="89">
        <v>6</v>
      </c>
      <c r="AE115" s="89">
        <v>5</v>
      </c>
      <c r="AF115" s="89">
        <v>5</v>
      </c>
      <c r="AG115" s="89">
        <v>5</v>
      </c>
      <c r="AH115" s="89">
        <v>4</v>
      </c>
      <c r="AI115" s="89">
        <v>4</v>
      </c>
      <c r="AJ115" s="89">
        <v>4</v>
      </c>
      <c r="AK115" s="89">
        <v>4</v>
      </c>
      <c r="AL115" s="89">
        <v>6</v>
      </c>
      <c r="AM115" s="89">
        <v>5</v>
      </c>
      <c r="AN115" s="89">
        <v>5</v>
      </c>
      <c r="AO115" s="89">
        <v>5</v>
      </c>
      <c r="AP115" s="89">
        <v>4</v>
      </c>
      <c r="AQ115" s="89">
        <v>4</v>
      </c>
      <c r="AR115" s="89">
        <v>6</v>
      </c>
    </row>
    <row r="116" spans="1:44" ht="12.75" customHeight="1" x14ac:dyDescent="0.25">
      <c r="A116" s="89">
        <v>2019</v>
      </c>
      <c r="B116" s="89">
        <v>102499</v>
      </c>
      <c r="C116" s="89">
        <v>5</v>
      </c>
      <c r="D116" s="89">
        <v>5</v>
      </c>
      <c r="E116" s="89">
        <v>5</v>
      </c>
      <c r="F116" s="89">
        <v>4</v>
      </c>
      <c r="G116" s="89">
        <v>6</v>
      </c>
      <c r="H116" s="89">
        <v>6</v>
      </c>
      <c r="I116" s="89">
        <v>6</v>
      </c>
      <c r="J116" s="89">
        <v>5</v>
      </c>
      <c r="K116" s="89">
        <v>6</v>
      </c>
      <c r="L116" s="89">
        <v>6</v>
      </c>
      <c r="M116" s="89">
        <v>5</v>
      </c>
      <c r="N116" s="89">
        <v>4</v>
      </c>
      <c r="O116" s="89">
        <v>6</v>
      </c>
      <c r="P116" s="89">
        <v>5</v>
      </c>
      <c r="Q116" s="89">
        <v>5</v>
      </c>
      <c r="R116" s="89">
        <v>6</v>
      </c>
      <c r="S116" s="89">
        <v>5</v>
      </c>
      <c r="T116" s="89">
        <v>6</v>
      </c>
      <c r="U116" s="89">
        <v>6</v>
      </c>
      <c r="V116" s="89">
        <v>5</v>
      </c>
      <c r="W116" s="89">
        <v>5</v>
      </c>
      <c r="X116" s="89">
        <v>3</v>
      </c>
      <c r="Y116" s="89">
        <v>5</v>
      </c>
      <c r="Z116" s="89">
        <v>6</v>
      </c>
      <c r="AA116" s="89">
        <v>4</v>
      </c>
      <c r="AB116" s="89">
        <v>4</v>
      </c>
      <c r="AC116" s="89">
        <v>6</v>
      </c>
      <c r="AD116" s="89">
        <v>6</v>
      </c>
      <c r="AE116" s="89">
        <v>6</v>
      </c>
      <c r="AF116" s="89">
        <v>6</v>
      </c>
      <c r="AG116" s="89">
        <v>5</v>
      </c>
      <c r="AH116" s="89">
        <v>6</v>
      </c>
      <c r="AI116" s="89">
        <v>6</v>
      </c>
      <c r="AJ116" s="89">
        <v>6</v>
      </c>
      <c r="AK116" s="89">
        <v>6</v>
      </c>
      <c r="AL116" s="89">
        <v>3</v>
      </c>
      <c r="AM116" s="89">
        <v>5</v>
      </c>
      <c r="AN116" s="89">
        <v>6</v>
      </c>
      <c r="AO116" s="89">
        <v>5</v>
      </c>
      <c r="AP116" s="89">
        <v>6</v>
      </c>
      <c r="AQ116" s="89">
        <v>6</v>
      </c>
      <c r="AR116" s="89">
        <v>6</v>
      </c>
    </row>
    <row r="117" spans="1:44" ht="12.75" customHeight="1" x14ac:dyDescent="0.25">
      <c r="A117" s="89">
        <v>2019</v>
      </c>
      <c r="B117" s="89">
        <v>1181819</v>
      </c>
      <c r="C117" s="89">
        <v>5</v>
      </c>
      <c r="D117" s="89">
        <v>4</v>
      </c>
      <c r="E117" s="89">
        <v>5</v>
      </c>
      <c r="F117" s="89">
        <v>5</v>
      </c>
      <c r="G117" s="89">
        <v>5</v>
      </c>
      <c r="H117" s="89">
        <v>6</v>
      </c>
      <c r="I117" s="89">
        <v>5</v>
      </c>
      <c r="J117" s="89">
        <v>5</v>
      </c>
      <c r="K117" s="89">
        <v>4</v>
      </c>
      <c r="L117" s="89">
        <v>4</v>
      </c>
      <c r="M117" s="89">
        <v>5</v>
      </c>
      <c r="N117" s="89">
        <v>5</v>
      </c>
      <c r="O117" s="89">
        <v>5</v>
      </c>
      <c r="P117" s="89">
        <v>4</v>
      </c>
      <c r="Q117" s="89">
        <v>5</v>
      </c>
      <c r="R117" s="89">
        <v>4</v>
      </c>
      <c r="S117" s="89">
        <v>5</v>
      </c>
      <c r="T117" s="89">
        <v>5</v>
      </c>
      <c r="U117" s="89">
        <v>5</v>
      </c>
      <c r="V117" s="89">
        <v>5</v>
      </c>
      <c r="W117" s="89">
        <v>5</v>
      </c>
      <c r="X117" s="89">
        <v>4</v>
      </c>
      <c r="Y117" s="89">
        <v>4</v>
      </c>
      <c r="Z117" s="89">
        <v>5</v>
      </c>
      <c r="AA117" s="89">
        <v>5</v>
      </c>
      <c r="AB117" s="89">
        <v>4</v>
      </c>
      <c r="AC117" s="89">
        <v>4</v>
      </c>
      <c r="AD117" s="89">
        <v>5</v>
      </c>
      <c r="AE117" s="89">
        <v>5</v>
      </c>
      <c r="AF117" s="89">
        <v>6</v>
      </c>
      <c r="AG117" s="89">
        <v>6</v>
      </c>
      <c r="AH117" s="89">
        <v>6</v>
      </c>
      <c r="AI117" s="89">
        <v>5</v>
      </c>
      <c r="AJ117" s="89">
        <v>6</v>
      </c>
      <c r="AK117" s="89">
        <v>6</v>
      </c>
      <c r="AL117" s="89">
        <v>5</v>
      </c>
      <c r="AM117" s="89">
        <v>6</v>
      </c>
      <c r="AN117" s="89">
        <v>4</v>
      </c>
      <c r="AO117" s="89">
        <v>5</v>
      </c>
      <c r="AP117" s="89">
        <v>5</v>
      </c>
      <c r="AQ117" s="89">
        <v>6</v>
      </c>
      <c r="AR117" s="89">
        <v>6</v>
      </c>
    </row>
    <row r="118" spans="1:44" ht="12.75" customHeight="1" x14ac:dyDescent="0.25">
      <c r="A118" s="89">
        <v>2019</v>
      </c>
      <c r="B118" s="89">
        <v>1103831</v>
      </c>
      <c r="C118" s="89">
        <v>5</v>
      </c>
      <c r="D118" s="89">
        <v>5</v>
      </c>
      <c r="E118" s="89">
        <v>5</v>
      </c>
      <c r="F118" s="89">
        <v>5</v>
      </c>
      <c r="G118" s="89">
        <v>5</v>
      </c>
      <c r="H118" s="89">
        <v>4</v>
      </c>
      <c r="I118" s="89">
        <v>3</v>
      </c>
      <c r="J118" s="89">
        <v>3</v>
      </c>
      <c r="K118" s="89">
        <v>4</v>
      </c>
      <c r="L118" s="89">
        <v>4</v>
      </c>
      <c r="M118" s="89">
        <v>3</v>
      </c>
      <c r="N118" s="89">
        <v>3</v>
      </c>
      <c r="O118" s="89">
        <v>4</v>
      </c>
      <c r="P118" s="89">
        <v>5</v>
      </c>
      <c r="Q118" s="89">
        <v>5</v>
      </c>
      <c r="R118" s="89">
        <v>5</v>
      </c>
      <c r="S118" s="89">
        <v>5</v>
      </c>
      <c r="T118" s="89">
        <v>4</v>
      </c>
      <c r="U118" s="89">
        <v>3</v>
      </c>
      <c r="V118" s="89">
        <v>3</v>
      </c>
      <c r="W118" s="89">
        <v>4</v>
      </c>
      <c r="X118" s="89">
        <v>4</v>
      </c>
      <c r="Y118" s="89">
        <v>4</v>
      </c>
      <c r="Z118" s="89">
        <v>4</v>
      </c>
      <c r="AA118" s="89">
        <v>5</v>
      </c>
      <c r="AB118" s="89">
        <v>3</v>
      </c>
      <c r="AC118" s="89">
        <v>3</v>
      </c>
      <c r="AD118" s="89">
        <v>3</v>
      </c>
      <c r="AE118" s="89">
        <v>3</v>
      </c>
      <c r="AF118" s="89">
        <v>4</v>
      </c>
      <c r="AG118" s="89">
        <v>5</v>
      </c>
      <c r="AH118" s="89">
        <v>4</v>
      </c>
      <c r="AI118" s="89">
        <v>4</v>
      </c>
      <c r="AJ118" s="89">
        <v>4</v>
      </c>
      <c r="AK118" s="89">
        <v>5</v>
      </c>
      <c r="AL118" s="89">
        <v>4</v>
      </c>
      <c r="AM118" s="89">
        <v>4</v>
      </c>
      <c r="AN118" s="89">
        <v>4</v>
      </c>
      <c r="AO118" s="89">
        <v>1</v>
      </c>
      <c r="AP118" s="89">
        <v>5</v>
      </c>
      <c r="AQ118" s="89">
        <v>5</v>
      </c>
      <c r="AR118" s="89">
        <v>4</v>
      </c>
    </row>
    <row r="119" spans="1:44" ht="12.75" customHeight="1" x14ac:dyDescent="0.25">
      <c r="A119" s="89">
        <v>2019</v>
      </c>
      <c r="B119" s="89">
        <v>88399</v>
      </c>
      <c r="C119" s="89">
        <v>5</v>
      </c>
      <c r="D119" s="89">
        <v>6</v>
      </c>
      <c r="E119" s="89">
        <v>4</v>
      </c>
      <c r="F119" s="89">
        <v>5</v>
      </c>
      <c r="G119" s="89">
        <v>4</v>
      </c>
      <c r="H119" s="89">
        <v>4</v>
      </c>
      <c r="I119" s="89">
        <v>6</v>
      </c>
      <c r="J119" s="89">
        <v>6</v>
      </c>
      <c r="K119" s="89">
        <v>6</v>
      </c>
      <c r="L119" s="89">
        <v>6</v>
      </c>
      <c r="M119" s="89">
        <v>3</v>
      </c>
      <c r="N119" s="89">
        <v>5</v>
      </c>
      <c r="O119" s="89">
        <v>5</v>
      </c>
      <c r="P119" s="89">
        <v>4</v>
      </c>
      <c r="Q119" s="89">
        <v>6</v>
      </c>
      <c r="R119" s="89">
        <v>6</v>
      </c>
      <c r="S119" s="89">
        <v>6</v>
      </c>
      <c r="T119" s="89">
        <v>6</v>
      </c>
      <c r="U119" s="89">
        <v>4</v>
      </c>
      <c r="V119" s="89">
        <v>6</v>
      </c>
      <c r="W119" s="89">
        <v>5</v>
      </c>
      <c r="X119" s="89">
        <v>4</v>
      </c>
      <c r="Y119" s="89">
        <v>6</v>
      </c>
      <c r="Z119" s="89">
        <v>6</v>
      </c>
      <c r="AA119" s="89">
        <v>2</v>
      </c>
      <c r="AB119" s="89">
        <v>7</v>
      </c>
      <c r="AC119" s="89">
        <v>6</v>
      </c>
      <c r="AD119" s="89">
        <v>6</v>
      </c>
      <c r="AE119" s="89">
        <v>5</v>
      </c>
      <c r="AF119" s="89">
        <v>6</v>
      </c>
      <c r="AG119" s="89">
        <v>6</v>
      </c>
      <c r="AH119" s="89">
        <v>6</v>
      </c>
      <c r="AI119" s="89">
        <v>6</v>
      </c>
      <c r="AJ119" s="89">
        <v>6</v>
      </c>
      <c r="AK119" s="89">
        <v>6</v>
      </c>
      <c r="AL119" s="89">
        <v>6</v>
      </c>
      <c r="AM119" s="89">
        <v>6</v>
      </c>
      <c r="AN119" s="89">
        <v>6</v>
      </c>
      <c r="AO119" s="89">
        <v>6</v>
      </c>
      <c r="AP119" s="89">
        <v>4</v>
      </c>
      <c r="AQ119" s="89">
        <v>5</v>
      </c>
      <c r="AR119" s="89">
        <v>6</v>
      </c>
    </row>
    <row r="120" spans="1:44" ht="12.75" customHeight="1" x14ac:dyDescent="0.25">
      <c r="A120" s="89">
        <v>2019</v>
      </c>
      <c r="B120" s="89">
        <v>102499</v>
      </c>
      <c r="C120" s="89">
        <v>5</v>
      </c>
      <c r="D120" s="89">
        <v>6</v>
      </c>
      <c r="E120" s="89">
        <v>5</v>
      </c>
      <c r="F120" s="89">
        <v>5</v>
      </c>
      <c r="G120" s="89">
        <v>4</v>
      </c>
      <c r="H120" s="89">
        <v>6</v>
      </c>
      <c r="I120" s="89">
        <v>5</v>
      </c>
      <c r="J120" s="89">
        <v>5</v>
      </c>
      <c r="K120" s="89">
        <v>6</v>
      </c>
      <c r="L120" s="89">
        <v>6</v>
      </c>
      <c r="M120" s="89">
        <v>4</v>
      </c>
      <c r="N120" s="89">
        <v>5</v>
      </c>
      <c r="O120" s="89">
        <v>6</v>
      </c>
      <c r="P120" s="89">
        <v>5</v>
      </c>
      <c r="Q120" s="89">
        <v>4</v>
      </c>
      <c r="R120" s="89">
        <v>6</v>
      </c>
      <c r="S120" s="89">
        <v>6</v>
      </c>
      <c r="T120" s="89">
        <v>6</v>
      </c>
      <c r="U120" s="89">
        <v>5</v>
      </c>
      <c r="V120" s="89">
        <v>6</v>
      </c>
      <c r="W120" s="89">
        <v>6</v>
      </c>
      <c r="X120" s="89">
        <v>6</v>
      </c>
      <c r="Y120" s="89">
        <v>6</v>
      </c>
      <c r="Z120" s="89">
        <v>6</v>
      </c>
      <c r="AA120" s="89">
        <v>5</v>
      </c>
      <c r="AB120" s="89">
        <v>6</v>
      </c>
      <c r="AC120" s="89">
        <v>6</v>
      </c>
      <c r="AD120" s="89">
        <v>6</v>
      </c>
      <c r="AE120" s="89">
        <v>5</v>
      </c>
      <c r="AF120" s="89">
        <v>4</v>
      </c>
      <c r="AG120" s="89">
        <v>5</v>
      </c>
      <c r="AH120" s="89">
        <v>6</v>
      </c>
      <c r="AI120" s="89">
        <v>5</v>
      </c>
      <c r="AJ120" s="89">
        <v>5</v>
      </c>
      <c r="AK120" s="89">
        <v>6</v>
      </c>
      <c r="AL120" s="89">
        <v>6</v>
      </c>
      <c r="AM120" s="89">
        <v>6</v>
      </c>
      <c r="AN120" s="89">
        <v>5</v>
      </c>
      <c r="AO120" s="89">
        <v>5</v>
      </c>
      <c r="AP120" s="89">
        <v>6</v>
      </c>
      <c r="AQ120" s="89">
        <v>3</v>
      </c>
      <c r="AR120" s="89">
        <v>6</v>
      </c>
    </row>
    <row r="121" spans="1:44" ht="12.75" customHeight="1" x14ac:dyDescent="0.25">
      <c r="A121" s="89">
        <v>2019</v>
      </c>
      <c r="B121" s="89">
        <v>1103831</v>
      </c>
      <c r="C121" s="89">
        <v>5</v>
      </c>
      <c r="D121" s="89">
        <v>5</v>
      </c>
      <c r="E121" s="89">
        <v>5</v>
      </c>
      <c r="F121" s="89">
        <v>6</v>
      </c>
      <c r="G121" s="89">
        <v>6</v>
      </c>
      <c r="H121" s="89">
        <v>6</v>
      </c>
      <c r="I121" s="89">
        <v>5</v>
      </c>
      <c r="J121" s="89">
        <v>5</v>
      </c>
      <c r="K121" s="89">
        <v>6</v>
      </c>
      <c r="L121" s="89">
        <v>5</v>
      </c>
      <c r="M121" s="89">
        <v>6</v>
      </c>
      <c r="N121" s="89">
        <v>5</v>
      </c>
      <c r="O121" s="89">
        <v>5</v>
      </c>
      <c r="P121" s="89">
        <v>5</v>
      </c>
      <c r="Q121" s="89">
        <v>5</v>
      </c>
      <c r="R121" s="89">
        <v>6</v>
      </c>
      <c r="S121" s="89">
        <v>6</v>
      </c>
      <c r="T121" s="89">
        <v>6</v>
      </c>
      <c r="U121" s="89">
        <v>5</v>
      </c>
      <c r="V121" s="89">
        <v>6</v>
      </c>
      <c r="W121" s="89">
        <v>6</v>
      </c>
      <c r="X121" s="89">
        <v>5</v>
      </c>
      <c r="Y121" s="89">
        <v>5</v>
      </c>
      <c r="Z121" s="89">
        <v>6</v>
      </c>
      <c r="AA121" s="89">
        <v>6</v>
      </c>
      <c r="AB121" s="89">
        <v>3</v>
      </c>
      <c r="AC121" s="89">
        <v>3</v>
      </c>
      <c r="AD121" s="89">
        <v>4</v>
      </c>
      <c r="AE121" s="89">
        <v>8</v>
      </c>
      <c r="AF121" s="89">
        <v>5</v>
      </c>
      <c r="AG121" s="89">
        <v>5</v>
      </c>
      <c r="AH121" s="89">
        <v>6</v>
      </c>
      <c r="AI121" s="89">
        <v>4</v>
      </c>
      <c r="AJ121" s="89">
        <v>4</v>
      </c>
      <c r="AK121" s="89">
        <v>5</v>
      </c>
      <c r="AL121" s="89">
        <v>5</v>
      </c>
      <c r="AM121" s="89">
        <v>5</v>
      </c>
      <c r="AN121" s="89">
        <v>8</v>
      </c>
      <c r="AO121" s="89">
        <v>8</v>
      </c>
      <c r="AP121" s="89">
        <v>5</v>
      </c>
      <c r="AQ121" s="89">
        <v>5</v>
      </c>
      <c r="AR121" s="89">
        <v>5</v>
      </c>
    </row>
    <row r="122" spans="1:44" ht="12.75" customHeight="1" x14ac:dyDescent="0.25">
      <c r="A122" s="89">
        <v>2019</v>
      </c>
      <c r="B122" s="89">
        <v>123569</v>
      </c>
      <c r="C122" s="89">
        <v>5</v>
      </c>
      <c r="D122" s="89">
        <v>5</v>
      </c>
      <c r="E122" s="89">
        <v>5</v>
      </c>
      <c r="F122" s="89">
        <v>6</v>
      </c>
      <c r="G122" s="89">
        <v>4</v>
      </c>
      <c r="H122" s="89">
        <v>6</v>
      </c>
      <c r="I122" s="89">
        <v>6</v>
      </c>
      <c r="J122" s="89">
        <v>6</v>
      </c>
      <c r="K122" s="89">
        <v>6</v>
      </c>
      <c r="L122" s="89">
        <v>6</v>
      </c>
      <c r="M122" s="89">
        <v>4</v>
      </c>
      <c r="N122" s="89">
        <v>4</v>
      </c>
      <c r="O122" s="89">
        <v>3</v>
      </c>
      <c r="P122" s="89">
        <v>4</v>
      </c>
      <c r="Q122" s="89">
        <v>8</v>
      </c>
      <c r="R122" s="89">
        <v>5</v>
      </c>
      <c r="S122" s="89">
        <v>6</v>
      </c>
      <c r="T122" s="89">
        <v>6</v>
      </c>
      <c r="U122" s="89">
        <v>6</v>
      </c>
      <c r="V122" s="89">
        <v>6</v>
      </c>
      <c r="W122" s="89">
        <v>3</v>
      </c>
      <c r="X122" s="89">
        <v>3</v>
      </c>
      <c r="Y122" s="89">
        <v>4</v>
      </c>
      <c r="Z122" s="89">
        <v>5</v>
      </c>
      <c r="AA122" s="89">
        <v>6</v>
      </c>
      <c r="AB122" s="89">
        <v>5</v>
      </c>
      <c r="AC122" s="89">
        <v>5</v>
      </c>
      <c r="AD122" s="89">
        <v>6</v>
      </c>
      <c r="AE122" s="89">
        <v>6</v>
      </c>
      <c r="AF122" s="89">
        <v>4</v>
      </c>
      <c r="AG122" s="89">
        <v>5</v>
      </c>
      <c r="AH122" s="89">
        <v>5</v>
      </c>
      <c r="AI122" s="89">
        <v>5</v>
      </c>
      <c r="AJ122" s="89">
        <v>5</v>
      </c>
      <c r="AK122" s="89">
        <v>5</v>
      </c>
      <c r="AL122" s="89">
        <v>4</v>
      </c>
      <c r="AM122" s="89">
        <v>3</v>
      </c>
      <c r="AN122" s="89">
        <v>3</v>
      </c>
      <c r="AO122" s="89">
        <v>5</v>
      </c>
      <c r="AP122" s="89">
        <v>5</v>
      </c>
      <c r="AQ122" s="89">
        <v>5</v>
      </c>
      <c r="AR122" s="89">
        <v>5</v>
      </c>
    </row>
    <row r="123" spans="1:44" ht="12.75" customHeight="1" x14ac:dyDescent="0.25">
      <c r="A123" s="89">
        <v>2019</v>
      </c>
      <c r="B123" s="89">
        <v>1103831</v>
      </c>
      <c r="C123" s="89">
        <v>5</v>
      </c>
      <c r="D123" s="89">
        <v>5</v>
      </c>
      <c r="E123" s="89">
        <v>5</v>
      </c>
      <c r="F123" s="89">
        <v>6</v>
      </c>
      <c r="G123" s="89">
        <v>6</v>
      </c>
      <c r="H123" s="89">
        <v>5</v>
      </c>
      <c r="I123" s="89">
        <v>6</v>
      </c>
      <c r="J123" s="89">
        <v>5</v>
      </c>
      <c r="K123" s="89">
        <v>5</v>
      </c>
      <c r="L123" s="89">
        <v>6</v>
      </c>
      <c r="M123" s="89">
        <v>6</v>
      </c>
      <c r="N123" s="89">
        <v>6</v>
      </c>
      <c r="O123" s="89">
        <v>5</v>
      </c>
      <c r="P123" s="89">
        <v>3</v>
      </c>
      <c r="Q123" s="89">
        <v>4</v>
      </c>
      <c r="R123" s="89">
        <v>5</v>
      </c>
      <c r="S123" s="89">
        <v>4</v>
      </c>
      <c r="T123" s="89">
        <v>4</v>
      </c>
      <c r="U123" s="89">
        <v>5</v>
      </c>
      <c r="V123" s="89">
        <v>5</v>
      </c>
      <c r="W123" s="89">
        <v>5</v>
      </c>
      <c r="X123" s="89">
        <v>5</v>
      </c>
      <c r="Y123" s="89">
        <v>5</v>
      </c>
      <c r="Z123" s="89">
        <v>4</v>
      </c>
      <c r="AA123" s="89">
        <v>6</v>
      </c>
      <c r="AB123" s="89">
        <v>4</v>
      </c>
      <c r="AC123" s="89">
        <v>1</v>
      </c>
      <c r="AD123" s="89">
        <v>6</v>
      </c>
      <c r="AE123" s="89">
        <v>4</v>
      </c>
      <c r="AF123" s="89">
        <v>4</v>
      </c>
      <c r="AG123" s="89">
        <v>4</v>
      </c>
      <c r="AH123" s="89">
        <v>5</v>
      </c>
      <c r="AI123" s="89">
        <v>4</v>
      </c>
      <c r="AJ123" s="89">
        <v>3</v>
      </c>
      <c r="AK123" s="89">
        <v>3</v>
      </c>
      <c r="AL123" s="89">
        <v>3</v>
      </c>
      <c r="AM123" s="89">
        <v>4</v>
      </c>
      <c r="AN123" s="89">
        <v>4</v>
      </c>
      <c r="AO123" s="89">
        <v>3</v>
      </c>
      <c r="AP123" s="89">
        <v>5</v>
      </c>
      <c r="AQ123" s="89">
        <v>3</v>
      </c>
      <c r="AR123" s="89">
        <v>4</v>
      </c>
    </row>
    <row r="124" spans="1:44" ht="12.75" customHeight="1" x14ac:dyDescent="0.25">
      <c r="A124" s="89">
        <v>2019</v>
      </c>
      <c r="B124" s="89">
        <v>121880</v>
      </c>
      <c r="C124" s="89">
        <v>5</v>
      </c>
      <c r="D124" s="89">
        <v>5</v>
      </c>
      <c r="E124" s="89">
        <v>5</v>
      </c>
      <c r="F124" s="89">
        <v>5</v>
      </c>
      <c r="G124" s="89">
        <v>5</v>
      </c>
      <c r="H124" s="89">
        <v>5</v>
      </c>
      <c r="I124" s="89">
        <v>5</v>
      </c>
      <c r="J124" s="89">
        <v>5</v>
      </c>
      <c r="K124" s="89">
        <v>5</v>
      </c>
      <c r="L124" s="89">
        <v>5</v>
      </c>
      <c r="M124" s="89">
        <v>5</v>
      </c>
      <c r="N124" s="89">
        <v>5</v>
      </c>
      <c r="O124" s="89">
        <v>5</v>
      </c>
      <c r="P124" s="89">
        <v>5</v>
      </c>
      <c r="Q124" s="89">
        <v>5</v>
      </c>
      <c r="R124" s="89">
        <v>5</v>
      </c>
      <c r="S124" s="89">
        <v>5</v>
      </c>
      <c r="T124" s="89">
        <v>2</v>
      </c>
      <c r="U124" s="89">
        <v>3</v>
      </c>
      <c r="V124" s="89">
        <v>5</v>
      </c>
      <c r="W124" s="89">
        <v>4</v>
      </c>
      <c r="X124" s="89">
        <v>4</v>
      </c>
      <c r="Y124" s="89">
        <v>4</v>
      </c>
      <c r="Z124" s="89">
        <v>6</v>
      </c>
      <c r="AA124" s="89">
        <v>3</v>
      </c>
      <c r="AB124" s="89">
        <v>1</v>
      </c>
      <c r="AC124" s="89">
        <v>1</v>
      </c>
      <c r="AD124" s="89">
        <v>3</v>
      </c>
      <c r="AE124" s="89">
        <v>3</v>
      </c>
      <c r="AF124" s="89">
        <v>3</v>
      </c>
      <c r="AG124" s="89">
        <v>3</v>
      </c>
      <c r="AH124" s="89">
        <v>5</v>
      </c>
      <c r="AI124" s="89">
        <v>5</v>
      </c>
      <c r="AJ124" s="89">
        <v>5</v>
      </c>
      <c r="AK124" s="89">
        <v>5</v>
      </c>
      <c r="AL124" s="89">
        <v>5</v>
      </c>
      <c r="AM124" s="89">
        <v>5</v>
      </c>
      <c r="AN124" s="89">
        <v>3</v>
      </c>
      <c r="AO124" s="89">
        <v>1</v>
      </c>
      <c r="AP124" s="89">
        <v>5</v>
      </c>
      <c r="AQ124" s="89">
        <v>1</v>
      </c>
      <c r="AR124" s="89">
        <v>6</v>
      </c>
    </row>
    <row r="125" spans="1:44" ht="12.75" customHeight="1" x14ac:dyDescent="0.25">
      <c r="A125" s="89">
        <v>2019</v>
      </c>
      <c r="B125" s="89">
        <v>88399</v>
      </c>
      <c r="C125" s="89">
        <v>5</v>
      </c>
      <c r="D125" s="89">
        <v>5</v>
      </c>
      <c r="E125" s="89">
        <v>5</v>
      </c>
      <c r="F125" s="89">
        <v>4</v>
      </c>
      <c r="G125" s="89">
        <v>4</v>
      </c>
      <c r="H125" s="89">
        <v>6</v>
      </c>
      <c r="I125" s="89">
        <v>6</v>
      </c>
      <c r="J125" s="89">
        <v>5</v>
      </c>
      <c r="K125" s="89">
        <v>4</v>
      </c>
      <c r="L125" s="89">
        <v>5</v>
      </c>
      <c r="M125" s="89">
        <v>5</v>
      </c>
      <c r="N125" s="89">
        <v>5</v>
      </c>
      <c r="O125" s="89">
        <v>5</v>
      </c>
      <c r="P125" s="89">
        <v>5</v>
      </c>
      <c r="Q125" s="89">
        <v>6</v>
      </c>
      <c r="R125" s="89">
        <v>6</v>
      </c>
      <c r="S125" s="89">
        <v>6</v>
      </c>
      <c r="T125" s="89">
        <v>6</v>
      </c>
      <c r="U125" s="89">
        <v>6</v>
      </c>
      <c r="V125" s="89">
        <v>6</v>
      </c>
      <c r="W125" s="89">
        <v>5</v>
      </c>
      <c r="X125" s="89">
        <v>4</v>
      </c>
      <c r="Y125" s="89">
        <v>6</v>
      </c>
      <c r="Z125" s="89">
        <v>6</v>
      </c>
      <c r="AA125" s="89">
        <v>6</v>
      </c>
      <c r="AB125" s="89">
        <v>6</v>
      </c>
      <c r="AC125" s="89">
        <v>6</v>
      </c>
      <c r="AD125" s="89">
        <v>6</v>
      </c>
      <c r="AE125" s="89">
        <v>5</v>
      </c>
      <c r="AF125" s="89">
        <v>6</v>
      </c>
      <c r="AG125" s="89">
        <v>5</v>
      </c>
      <c r="AH125" s="89">
        <v>6</v>
      </c>
      <c r="AI125" s="89">
        <v>6</v>
      </c>
      <c r="AJ125" s="89">
        <v>6</v>
      </c>
      <c r="AK125" s="89">
        <v>5</v>
      </c>
      <c r="AL125" s="89">
        <v>5</v>
      </c>
      <c r="AM125" s="89">
        <v>5</v>
      </c>
      <c r="AN125" s="89">
        <v>6</v>
      </c>
      <c r="AO125" s="89">
        <v>6</v>
      </c>
      <c r="AP125" s="89">
        <v>6</v>
      </c>
      <c r="AQ125" s="89">
        <v>6</v>
      </c>
      <c r="AR125" s="89">
        <v>5</v>
      </c>
    </row>
    <row r="126" spans="1:44" ht="12.75" customHeight="1" x14ac:dyDescent="0.25">
      <c r="A126" s="89">
        <v>2019</v>
      </c>
      <c r="B126" s="89">
        <v>102499</v>
      </c>
      <c r="C126" s="89">
        <v>5</v>
      </c>
      <c r="D126" s="89">
        <v>5</v>
      </c>
      <c r="E126" s="89">
        <v>4</v>
      </c>
      <c r="F126" s="89">
        <v>5</v>
      </c>
      <c r="G126" s="89">
        <v>4</v>
      </c>
      <c r="H126" s="89">
        <v>4</v>
      </c>
      <c r="I126" s="89">
        <v>4</v>
      </c>
      <c r="J126" s="89">
        <v>4</v>
      </c>
      <c r="K126" s="89">
        <v>4</v>
      </c>
      <c r="L126" s="89">
        <v>4</v>
      </c>
      <c r="M126" s="89">
        <v>3</v>
      </c>
      <c r="N126" s="89">
        <v>4</v>
      </c>
      <c r="O126" s="89">
        <v>5</v>
      </c>
      <c r="P126" s="89">
        <v>4</v>
      </c>
      <c r="Q126" s="89">
        <v>5</v>
      </c>
      <c r="R126" s="89">
        <v>5</v>
      </c>
      <c r="S126" s="89">
        <v>5</v>
      </c>
      <c r="T126" s="89">
        <v>5</v>
      </c>
      <c r="U126" s="89">
        <v>5</v>
      </c>
      <c r="V126" s="89">
        <v>5</v>
      </c>
      <c r="W126" s="89">
        <v>5</v>
      </c>
      <c r="X126" s="89">
        <v>4</v>
      </c>
      <c r="Y126" s="89">
        <v>5</v>
      </c>
      <c r="Z126" s="89">
        <v>5</v>
      </c>
      <c r="AA126" s="89">
        <v>5</v>
      </c>
      <c r="AB126" s="89">
        <v>5</v>
      </c>
      <c r="AC126" s="89">
        <v>5</v>
      </c>
      <c r="AD126" s="89">
        <v>4</v>
      </c>
      <c r="AE126" s="89">
        <v>5</v>
      </c>
      <c r="AF126" s="89">
        <v>5</v>
      </c>
      <c r="AG126" s="89">
        <v>5</v>
      </c>
      <c r="AH126" s="89">
        <v>5</v>
      </c>
      <c r="AI126" s="89">
        <v>4</v>
      </c>
      <c r="AJ126" s="89">
        <v>4</v>
      </c>
      <c r="AK126" s="89">
        <v>4</v>
      </c>
      <c r="AL126" s="89">
        <v>4</v>
      </c>
      <c r="AM126" s="89">
        <v>5</v>
      </c>
      <c r="AN126" s="89">
        <v>4</v>
      </c>
      <c r="AO126" s="89">
        <v>5</v>
      </c>
      <c r="AP126" s="89">
        <v>5</v>
      </c>
      <c r="AQ126" s="89">
        <v>5</v>
      </c>
      <c r="AR126" s="89">
        <v>5</v>
      </c>
    </row>
    <row r="127" spans="1:44" ht="12.75" customHeight="1" x14ac:dyDescent="0.25">
      <c r="A127" s="89">
        <v>2019</v>
      </c>
      <c r="B127" s="89">
        <v>1117583</v>
      </c>
      <c r="C127" s="89">
        <v>5</v>
      </c>
      <c r="D127" s="89">
        <v>6</v>
      </c>
      <c r="E127" s="89">
        <v>6</v>
      </c>
      <c r="F127" s="89">
        <v>5</v>
      </c>
      <c r="G127" s="89">
        <v>5</v>
      </c>
      <c r="H127" s="89">
        <v>6</v>
      </c>
      <c r="I127" s="89">
        <v>5</v>
      </c>
      <c r="J127" s="89">
        <v>5</v>
      </c>
      <c r="K127" s="89">
        <v>6</v>
      </c>
      <c r="L127" s="89">
        <v>5</v>
      </c>
      <c r="M127" s="89">
        <v>5</v>
      </c>
      <c r="N127" s="89">
        <v>4</v>
      </c>
      <c r="O127" s="89">
        <v>5</v>
      </c>
      <c r="P127" s="89">
        <v>3</v>
      </c>
      <c r="Q127" s="89">
        <v>6</v>
      </c>
      <c r="R127" s="89">
        <v>6</v>
      </c>
      <c r="S127" s="89">
        <v>4</v>
      </c>
      <c r="T127" s="89">
        <v>5</v>
      </c>
      <c r="U127" s="89">
        <v>5</v>
      </c>
      <c r="V127" s="89">
        <v>6</v>
      </c>
      <c r="W127" s="89">
        <v>4</v>
      </c>
      <c r="X127" s="89">
        <v>4</v>
      </c>
      <c r="Y127" s="89">
        <v>5</v>
      </c>
      <c r="Z127" s="89">
        <v>5</v>
      </c>
      <c r="AA127" s="89">
        <v>5</v>
      </c>
      <c r="AB127" s="89">
        <v>8</v>
      </c>
      <c r="AC127" s="89">
        <v>8</v>
      </c>
      <c r="AD127" s="89">
        <v>8</v>
      </c>
      <c r="AE127" s="89">
        <v>5</v>
      </c>
      <c r="AF127" s="89">
        <v>4</v>
      </c>
      <c r="AG127" s="89">
        <v>6</v>
      </c>
      <c r="AH127" s="89">
        <v>6</v>
      </c>
      <c r="AI127" s="89">
        <v>6</v>
      </c>
      <c r="AJ127" s="89">
        <v>6</v>
      </c>
      <c r="AK127" s="89">
        <v>6</v>
      </c>
      <c r="AL127" s="89">
        <v>3</v>
      </c>
      <c r="AM127" s="89">
        <v>4</v>
      </c>
      <c r="AN127" s="89">
        <v>5</v>
      </c>
      <c r="AO127" s="89">
        <v>8</v>
      </c>
      <c r="AP127" s="89">
        <v>8</v>
      </c>
      <c r="AQ127" s="89">
        <v>5</v>
      </c>
      <c r="AR127" s="89">
        <v>6</v>
      </c>
    </row>
    <row r="128" spans="1:44" ht="12.75" customHeight="1" x14ac:dyDescent="0.25">
      <c r="A128" s="89">
        <v>2019</v>
      </c>
      <c r="B128" s="89">
        <v>1117583</v>
      </c>
      <c r="C128" s="89">
        <v>5</v>
      </c>
      <c r="D128" s="89">
        <v>5</v>
      </c>
      <c r="E128" s="89">
        <v>3</v>
      </c>
      <c r="F128" s="89">
        <v>4</v>
      </c>
      <c r="G128" s="89">
        <v>3</v>
      </c>
      <c r="H128" s="89">
        <v>6</v>
      </c>
      <c r="I128" s="89">
        <v>5</v>
      </c>
      <c r="J128" s="89">
        <v>5</v>
      </c>
      <c r="K128" s="89">
        <v>5</v>
      </c>
      <c r="L128" s="89">
        <v>4</v>
      </c>
      <c r="M128" s="89">
        <v>5</v>
      </c>
      <c r="N128" s="89">
        <v>4</v>
      </c>
      <c r="O128" s="89">
        <v>3</v>
      </c>
      <c r="P128" s="89">
        <v>3</v>
      </c>
      <c r="Q128" s="89">
        <v>5</v>
      </c>
      <c r="R128" s="89">
        <v>4</v>
      </c>
      <c r="S128" s="89">
        <v>4</v>
      </c>
      <c r="T128" s="89">
        <v>4</v>
      </c>
      <c r="U128" s="89">
        <v>3</v>
      </c>
      <c r="V128" s="89">
        <v>5</v>
      </c>
      <c r="W128" s="89">
        <v>4</v>
      </c>
      <c r="X128" s="89">
        <v>3</v>
      </c>
      <c r="Y128" s="89">
        <v>3</v>
      </c>
      <c r="Z128" s="89">
        <v>6</v>
      </c>
      <c r="AA128" s="89">
        <v>5</v>
      </c>
      <c r="AB128" s="89">
        <v>2</v>
      </c>
      <c r="AC128" s="89">
        <v>2</v>
      </c>
      <c r="AD128" s="89">
        <v>4</v>
      </c>
      <c r="AE128" s="89">
        <v>4</v>
      </c>
      <c r="AF128" s="89">
        <v>4</v>
      </c>
      <c r="AG128" s="89">
        <v>5</v>
      </c>
      <c r="AH128" s="89">
        <v>5</v>
      </c>
      <c r="AI128" s="89">
        <v>5</v>
      </c>
      <c r="AJ128" s="89">
        <v>6</v>
      </c>
      <c r="AK128" s="89">
        <v>6</v>
      </c>
      <c r="AL128" s="89">
        <v>4</v>
      </c>
      <c r="AM128" s="89">
        <v>4</v>
      </c>
      <c r="AN128" s="89">
        <v>5</v>
      </c>
      <c r="AO128" s="89">
        <v>8</v>
      </c>
      <c r="AP128" s="89">
        <v>5</v>
      </c>
      <c r="AQ128" s="89">
        <v>4</v>
      </c>
      <c r="AR128" s="89">
        <v>6</v>
      </c>
    </row>
    <row r="129" spans="1:44" ht="12.75" customHeight="1" x14ac:dyDescent="0.25">
      <c r="A129" s="89">
        <v>2019</v>
      </c>
      <c r="B129" s="89">
        <v>121880</v>
      </c>
      <c r="C129" s="89">
        <v>5</v>
      </c>
      <c r="D129" s="89">
        <v>4</v>
      </c>
      <c r="E129" s="89">
        <v>4</v>
      </c>
      <c r="F129" s="89">
        <v>4</v>
      </c>
      <c r="G129" s="89">
        <v>4</v>
      </c>
      <c r="H129" s="89">
        <v>5</v>
      </c>
      <c r="I129" s="89">
        <v>5</v>
      </c>
      <c r="J129" s="89">
        <v>5</v>
      </c>
      <c r="K129" s="89">
        <v>5</v>
      </c>
      <c r="L129" s="89">
        <v>4</v>
      </c>
      <c r="M129" s="89">
        <v>4</v>
      </c>
      <c r="N129" s="89">
        <v>4</v>
      </c>
      <c r="O129" s="89">
        <v>5</v>
      </c>
      <c r="P129" s="89">
        <v>5</v>
      </c>
      <c r="Q129" s="89">
        <v>3</v>
      </c>
      <c r="R129" s="89">
        <v>5</v>
      </c>
      <c r="S129" s="89">
        <v>5</v>
      </c>
      <c r="T129" s="89">
        <v>6</v>
      </c>
      <c r="U129" s="89">
        <v>5</v>
      </c>
      <c r="V129" s="89">
        <v>5</v>
      </c>
      <c r="W129" s="89">
        <v>4</v>
      </c>
      <c r="X129" s="89">
        <v>4</v>
      </c>
      <c r="Y129" s="89">
        <v>5</v>
      </c>
      <c r="Z129" s="89">
        <v>5</v>
      </c>
      <c r="AA129" s="89">
        <v>5</v>
      </c>
      <c r="AB129" s="89">
        <v>8</v>
      </c>
      <c r="AC129" s="89">
        <v>1</v>
      </c>
      <c r="AD129" s="89">
        <v>6</v>
      </c>
      <c r="AE129" s="89">
        <v>5</v>
      </c>
      <c r="AF129" s="89">
        <v>5</v>
      </c>
      <c r="AG129" s="89">
        <v>5</v>
      </c>
      <c r="AH129" s="89">
        <v>5</v>
      </c>
      <c r="AI129" s="89">
        <v>5</v>
      </c>
      <c r="AJ129" s="89">
        <v>5</v>
      </c>
      <c r="AK129" s="89">
        <v>6</v>
      </c>
      <c r="AL129" s="89">
        <v>6</v>
      </c>
      <c r="AM129" s="89">
        <v>6</v>
      </c>
      <c r="AN129" s="89">
        <v>5</v>
      </c>
      <c r="AO129" s="89">
        <v>8</v>
      </c>
      <c r="AP129" s="89">
        <v>5</v>
      </c>
      <c r="AQ129" s="89">
        <v>6</v>
      </c>
      <c r="AR129" s="89">
        <v>6</v>
      </c>
    </row>
    <row r="130" spans="1:44" ht="12.75" customHeight="1" x14ac:dyDescent="0.25">
      <c r="A130" s="89">
        <v>2019</v>
      </c>
      <c r="B130" s="89">
        <v>123569</v>
      </c>
      <c r="C130" s="89">
        <v>5</v>
      </c>
      <c r="D130" s="89">
        <v>5</v>
      </c>
      <c r="E130" s="89">
        <v>5</v>
      </c>
      <c r="F130" s="89">
        <v>4</v>
      </c>
      <c r="G130" s="89">
        <v>5</v>
      </c>
      <c r="H130" s="89">
        <v>6</v>
      </c>
      <c r="I130" s="89">
        <v>4</v>
      </c>
      <c r="J130" s="89">
        <v>4</v>
      </c>
      <c r="K130" s="89">
        <v>4</v>
      </c>
      <c r="L130" s="89">
        <v>4</v>
      </c>
      <c r="M130" s="89">
        <v>4</v>
      </c>
      <c r="N130" s="89">
        <v>5</v>
      </c>
      <c r="O130" s="89">
        <v>5</v>
      </c>
      <c r="P130" s="89">
        <v>5</v>
      </c>
      <c r="Q130" s="89">
        <v>6</v>
      </c>
      <c r="R130" s="89">
        <v>5</v>
      </c>
      <c r="S130" s="89">
        <v>6</v>
      </c>
      <c r="T130" s="89">
        <v>6</v>
      </c>
      <c r="U130" s="89">
        <v>6</v>
      </c>
      <c r="V130" s="89">
        <v>6</v>
      </c>
      <c r="W130" s="89">
        <v>5</v>
      </c>
      <c r="X130" s="89">
        <v>5</v>
      </c>
      <c r="Y130" s="89">
        <v>5</v>
      </c>
      <c r="Z130" s="89">
        <v>8</v>
      </c>
      <c r="AA130" s="89">
        <v>8</v>
      </c>
      <c r="AB130" s="89">
        <v>4</v>
      </c>
      <c r="AC130" s="89">
        <v>4</v>
      </c>
      <c r="AD130" s="89">
        <v>6</v>
      </c>
      <c r="AE130" s="89">
        <v>5</v>
      </c>
      <c r="AF130" s="89">
        <v>6</v>
      </c>
      <c r="AG130" s="89">
        <v>4</v>
      </c>
      <c r="AH130" s="89">
        <v>6</v>
      </c>
      <c r="AI130" s="89">
        <v>4</v>
      </c>
      <c r="AJ130" s="89">
        <v>5</v>
      </c>
      <c r="AK130" s="89">
        <v>4</v>
      </c>
      <c r="AL130" s="89">
        <v>4</v>
      </c>
      <c r="AM130" s="89">
        <v>4</v>
      </c>
      <c r="AN130" s="89">
        <v>5</v>
      </c>
      <c r="AO130" s="89">
        <v>8</v>
      </c>
      <c r="AP130" s="89">
        <v>5</v>
      </c>
      <c r="AQ130" s="89">
        <v>6</v>
      </c>
      <c r="AR130" s="89">
        <v>4</v>
      </c>
    </row>
    <row r="131" spans="1:44" ht="12.75" customHeight="1" x14ac:dyDescent="0.25">
      <c r="A131" s="89">
        <v>2019</v>
      </c>
      <c r="B131" s="89">
        <v>1181819</v>
      </c>
      <c r="C131" s="89">
        <v>5</v>
      </c>
      <c r="D131" s="89">
        <v>5</v>
      </c>
      <c r="E131" s="89">
        <v>6</v>
      </c>
      <c r="F131" s="89">
        <v>5</v>
      </c>
      <c r="G131" s="89">
        <v>6</v>
      </c>
      <c r="H131" s="89">
        <v>6</v>
      </c>
      <c r="I131" s="89">
        <v>6</v>
      </c>
      <c r="J131" s="89">
        <v>6</v>
      </c>
      <c r="K131" s="89">
        <v>6</v>
      </c>
      <c r="L131" s="89">
        <v>6</v>
      </c>
      <c r="M131" s="89">
        <v>6</v>
      </c>
      <c r="N131" s="89">
        <v>6</v>
      </c>
      <c r="O131" s="89">
        <v>6</v>
      </c>
      <c r="P131" s="89">
        <v>6</v>
      </c>
      <c r="Q131" s="89">
        <v>6</v>
      </c>
      <c r="R131" s="89">
        <v>6</v>
      </c>
      <c r="S131" s="89">
        <v>6</v>
      </c>
      <c r="T131" s="89">
        <v>6</v>
      </c>
      <c r="U131" s="89">
        <v>6</v>
      </c>
      <c r="V131" s="89">
        <v>5</v>
      </c>
      <c r="W131" s="89">
        <v>6</v>
      </c>
      <c r="X131" s="89">
        <v>6</v>
      </c>
      <c r="Y131" s="89">
        <v>6</v>
      </c>
      <c r="Z131" s="89">
        <v>6</v>
      </c>
      <c r="AA131" s="89">
        <v>6</v>
      </c>
      <c r="AB131" s="89">
        <v>5</v>
      </c>
      <c r="AC131" s="89">
        <v>5</v>
      </c>
      <c r="AD131" s="89">
        <v>6</v>
      </c>
      <c r="AE131" s="89">
        <v>6</v>
      </c>
      <c r="AF131" s="89">
        <v>6</v>
      </c>
      <c r="AG131" s="89">
        <v>6</v>
      </c>
      <c r="AH131" s="89">
        <v>6</v>
      </c>
      <c r="AI131" s="89">
        <v>6</v>
      </c>
      <c r="AJ131" s="89">
        <v>6</v>
      </c>
      <c r="AK131" s="89">
        <v>6</v>
      </c>
      <c r="AL131" s="89">
        <v>6</v>
      </c>
      <c r="AM131" s="89">
        <v>6</v>
      </c>
      <c r="AN131" s="89">
        <v>6</v>
      </c>
      <c r="AO131" s="89">
        <v>6</v>
      </c>
      <c r="AP131" s="89">
        <v>6</v>
      </c>
      <c r="AQ131" s="89">
        <v>6</v>
      </c>
      <c r="AR131" s="89">
        <v>6</v>
      </c>
    </row>
    <row r="132" spans="1:44" ht="12.75" customHeight="1" x14ac:dyDescent="0.25">
      <c r="A132" s="89">
        <v>2019</v>
      </c>
      <c r="B132" s="89">
        <v>1117583</v>
      </c>
      <c r="C132" s="89">
        <v>5</v>
      </c>
      <c r="D132" s="89">
        <v>5</v>
      </c>
      <c r="E132" s="89">
        <v>4</v>
      </c>
      <c r="F132" s="89">
        <v>5</v>
      </c>
      <c r="G132" s="89">
        <v>6</v>
      </c>
      <c r="H132" s="89">
        <v>6</v>
      </c>
      <c r="I132" s="89">
        <v>6</v>
      </c>
      <c r="J132" s="89">
        <v>5</v>
      </c>
      <c r="K132" s="89">
        <v>5</v>
      </c>
      <c r="L132" s="89">
        <v>5</v>
      </c>
      <c r="M132" s="89">
        <v>6</v>
      </c>
      <c r="N132" s="89">
        <v>4</v>
      </c>
      <c r="O132" s="89">
        <v>5</v>
      </c>
      <c r="P132" s="89">
        <v>5</v>
      </c>
      <c r="Q132" s="89">
        <v>6</v>
      </c>
      <c r="R132" s="89">
        <v>5</v>
      </c>
      <c r="S132" s="89">
        <v>5</v>
      </c>
      <c r="T132" s="89">
        <v>5</v>
      </c>
      <c r="U132" s="89">
        <v>5</v>
      </c>
      <c r="V132" s="89">
        <v>4</v>
      </c>
      <c r="W132" s="89">
        <v>5</v>
      </c>
      <c r="X132" s="89">
        <v>6</v>
      </c>
      <c r="Y132" s="89">
        <v>5</v>
      </c>
      <c r="Z132" s="89">
        <v>6</v>
      </c>
      <c r="AA132" s="89">
        <v>5</v>
      </c>
      <c r="AB132" s="89">
        <v>4</v>
      </c>
      <c r="AC132" s="89">
        <v>4</v>
      </c>
      <c r="AD132" s="89">
        <v>4</v>
      </c>
      <c r="AE132" s="89">
        <v>5</v>
      </c>
      <c r="AF132" s="89">
        <v>6</v>
      </c>
      <c r="AG132" s="89">
        <v>5</v>
      </c>
      <c r="AH132" s="89">
        <v>6</v>
      </c>
      <c r="AI132" s="89">
        <v>6</v>
      </c>
      <c r="AJ132" s="89">
        <v>6</v>
      </c>
      <c r="AK132" s="89">
        <v>6</v>
      </c>
      <c r="AL132" s="89">
        <v>6</v>
      </c>
      <c r="AM132" s="89">
        <v>6</v>
      </c>
      <c r="AN132" s="89">
        <v>6</v>
      </c>
      <c r="AO132" s="89">
        <v>6</v>
      </c>
      <c r="AP132" s="89">
        <v>6</v>
      </c>
      <c r="AQ132" s="89">
        <v>6</v>
      </c>
      <c r="AR132" s="89">
        <v>6</v>
      </c>
    </row>
    <row r="133" spans="1:44" ht="12.75" customHeight="1" x14ac:dyDescent="0.25">
      <c r="A133" s="89">
        <v>2019</v>
      </c>
      <c r="B133" s="89">
        <v>121880</v>
      </c>
      <c r="C133" s="89">
        <v>5</v>
      </c>
      <c r="D133" s="89">
        <v>4</v>
      </c>
      <c r="E133" s="89">
        <v>5</v>
      </c>
      <c r="F133" s="89">
        <v>3</v>
      </c>
      <c r="G133" s="89">
        <v>5</v>
      </c>
      <c r="H133" s="89">
        <v>6</v>
      </c>
      <c r="I133" s="89">
        <v>5</v>
      </c>
      <c r="J133" s="89">
        <v>5</v>
      </c>
      <c r="K133" s="89">
        <v>4</v>
      </c>
      <c r="L133" s="89">
        <v>5</v>
      </c>
      <c r="M133" s="89">
        <v>4</v>
      </c>
      <c r="N133" s="89">
        <v>4</v>
      </c>
      <c r="O133" s="89">
        <v>4</v>
      </c>
      <c r="P133" s="89">
        <v>5</v>
      </c>
      <c r="Q133" s="89">
        <v>6</v>
      </c>
      <c r="R133" s="89">
        <v>6</v>
      </c>
      <c r="S133" s="89">
        <v>2</v>
      </c>
      <c r="T133" s="89">
        <v>4</v>
      </c>
      <c r="U133" s="89">
        <v>4</v>
      </c>
      <c r="V133" s="89">
        <v>5</v>
      </c>
      <c r="W133" s="89">
        <v>4</v>
      </c>
      <c r="X133" s="89">
        <v>5</v>
      </c>
      <c r="Y133" s="89">
        <v>5</v>
      </c>
      <c r="Z133" s="89">
        <v>3</v>
      </c>
      <c r="AA133" s="89">
        <v>5</v>
      </c>
      <c r="AB133" s="89">
        <v>2</v>
      </c>
      <c r="AC133" s="89">
        <v>2</v>
      </c>
      <c r="AD133" s="89">
        <v>6</v>
      </c>
      <c r="AE133" s="89">
        <v>5</v>
      </c>
      <c r="AF133" s="89">
        <v>5</v>
      </c>
      <c r="AG133" s="89">
        <v>5</v>
      </c>
      <c r="AH133" s="89">
        <v>3</v>
      </c>
      <c r="AI133" s="89">
        <v>5</v>
      </c>
      <c r="AJ133" s="89">
        <v>4</v>
      </c>
      <c r="AK133" s="89">
        <v>6</v>
      </c>
      <c r="AL133" s="89">
        <v>5</v>
      </c>
      <c r="AM133" s="89">
        <v>5</v>
      </c>
      <c r="AN133" s="89">
        <v>5</v>
      </c>
      <c r="AO133" s="89">
        <v>6</v>
      </c>
      <c r="AP133" s="89">
        <v>5</v>
      </c>
      <c r="AQ133" s="89">
        <v>5</v>
      </c>
      <c r="AR133" s="89">
        <v>6</v>
      </c>
    </row>
    <row r="134" spans="1:44" ht="12.75" customHeight="1" x14ac:dyDescent="0.25">
      <c r="A134" s="89">
        <v>2019</v>
      </c>
      <c r="B134" s="89">
        <v>1181819</v>
      </c>
      <c r="C134" s="89">
        <v>5</v>
      </c>
      <c r="D134" s="89">
        <v>5</v>
      </c>
      <c r="E134" s="89">
        <v>4</v>
      </c>
      <c r="F134" s="89">
        <v>4</v>
      </c>
      <c r="G134" s="89">
        <v>5</v>
      </c>
      <c r="H134" s="89">
        <v>6</v>
      </c>
      <c r="I134" s="89">
        <v>6</v>
      </c>
      <c r="J134" s="89">
        <v>6</v>
      </c>
      <c r="K134" s="89">
        <v>4</v>
      </c>
      <c r="L134" s="89">
        <v>4</v>
      </c>
      <c r="M134" s="89">
        <v>4</v>
      </c>
      <c r="N134" s="89">
        <v>5</v>
      </c>
      <c r="O134" s="89">
        <v>6</v>
      </c>
      <c r="P134" s="89">
        <v>3</v>
      </c>
      <c r="Q134" s="89">
        <v>5</v>
      </c>
      <c r="R134" s="89">
        <v>6</v>
      </c>
      <c r="S134" s="89">
        <v>2</v>
      </c>
      <c r="T134" s="89">
        <v>2</v>
      </c>
      <c r="U134" s="89">
        <v>4</v>
      </c>
      <c r="V134" s="89">
        <v>8</v>
      </c>
      <c r="W134" s="89">
        <v>6</v>
      </c>
      <c r="X134" s="89">
        <v>5</v>
      </c>
      <c r="Y134" s="89">
        <v>5</v>
      </c>
      <c r="Z134" s="89">
        <v>5</v>
      </c>
      <c r="AA134" s="89">
        <v>5</v>
      </c>
      <c r="AB134" s="89">
        <v>1</v>
      </c>
      <c r="AC134" s="89">
        <v>1</v>
      </c>
      <c r="AD134" s="89">
        <v>6</v>
      </c>
      <c r="AE134" s="89">
        <v>4</v>
      </c>
      <c r="AF134" s="89">
        <v>5</v>
      </c>
      <c r="AG134" s="89">
        <v>5</v>
      </c>
      <c r="AH134" s="89">
        <v>4</v>
      </c>
      <c r="AI134" s="89">
        <v>4</v>
      </c>
      <c r="AJ134" s="89">
        <v>3</v>
      </c>
      <c r="AK134" s="89">
        <v>5</v>
      </c>
      <c r="AL134" s="89">
        <v>4</v>
      </c>
      <c r="AM134" s="89">
        <v>5</v>
      </c>
      <c r="AN134" s="89">
        <v>6</v>
      </c>
      <c r="AO134" s="89">
        <v>5</v>
      </c>
      <c r="AP134" s="89">
        <v>4</v>
      </c>
      <c r="AQ134" s="89">
        <v>5</v>
      </c>
      <c r="AR134" s="89">
        <v>5</v>
      </c>
    </row>
    <row r="135" spans="1:44" ht="12.75" customHeight="1" x14ac:dyDescent="0.25">
      <c r="A135" s="89">
        <v>2019</v>
      </c>
      <c r="B135" s="89">
        <v>121880</v>
      </c>
      <c r="C135" s="89">
        <v>5</v>
      </c>
      <c r="D135" s="89">
        <v>4</v>
      </c>
      <c r="E135" s="89">
        <v>4</v>
      </c>
      <c r="F135" s="89">
        <v>3</v>
      </c>
      <c r="G135" s="89">
        <v>3</v>
      </c>
      <c r="H135" s="89">
        <v>3</v>
      </c>
      <c r="I135" s="89">
        <v>3</v>
      </c>
      <c r="J135" s="89">
        <v>3</v>
      </c>
      <c r="K135" s="89">
        <v>4</v>
      </c>
      <c r="L135" s="89">
        <v>3</v>
      </c>
      <c r="M135" s="89">
        <v>4</v>
      </c>
      <c r="N135" s="89">
        <v>3</v>
      </c>
      <c r="O135" s="89">
        <v>6</v>
      </c>
      <c r="P135" s="89">
        <v>8</v>
      </c>
      <c r="Q135" s="89">
        <v>4</v>
      </c>
      <c r="R135" s="89">
        <v>5</v>
      </c>
      <c r="S135" s="89">
        <v>5</v>
      </c>
      <c r="T135" s="89">
        <v>6</v>
      </c>
      <c r="U135" s="89">
        <v>5</v>
      </c>
      <c r="V135" s="89">
        <v>5</v>
      </c>
      <c r="W135" s="89">
        <v>3</v>
      </c>
      <c r="X135" s="89">
        <v>3</v>
      </c>
      <c r="Y135" s="89">
        <v>3</v>
      </c>
      <c r="Z135" s="89">
        <v>5</v>
      </c>
      <c r="AA135" s="89">
        <v>5</v>
      </c>
      <c r="AB135" s="89">
        <v>5</v>
      </c>
      <c r="AC135" s="89">
        <v>5</v>
      </c>
      <c r="AD135" s="89">
        <v>6</v>
      </c>
      <c r="AE135" s="89">
        <v>5</v>
      </c>
      <c r="AF135" s="89">
        <v>5</v>
      </c>
      <c r="AG135" s="89">
        <v>4</v>
      </c>
      <c r="AH135" s="89">
        <v>5</v>
      </c>
      <c r="AI135" s="89">
        <v>6</v>
      </c>
      <c r="AJ135" s="89">
        <v>6</v>
      </c>
      <c r="AK135" s="89">
        <v>5</v>
      </c>
      <c r="AL135" s="89">
        <v>5</v>
      </c>
      <c r="AM135" s="89">
        <v>6</v>
      </c>
      <c r="AN135" s="89">
        <v>5</v>
      </c>
      <c r="AO135" s="89">
        <v>5</v>
      </c>
      <c r="AP135" s="89">
        <v>1</v>
      </c>
      <c r="AQ135" s="89">
        <v>2</v>
      </c>
      <c r="AR135" s="89">
        <v>2</v>
      </c>
    </row>
    <row r="136" spans="1:44" ht="12.75" customHeight="1" x14ac:dyDescent="0.25">
      <c r="A136" s="89">
        <v>2019</v>
      </c>
      <c r="B136" s="89">
        <v>121880</v>
      </c>
      <c r="C136" s="89">
        <v>5</v>
      </c>
      <c r="D136" s="89">
        <v>5</v>
      </c>
      <c r="E136" s="89">
        <v>4</v>
      </c>
      <c r="F136" s="89">
        <v>4</v>
      </c>
      <c r="G136" s="89">
        <v>4</v>
      </c>
      <c r="H136" s="89">
        <v>5</v>
      </c>
      <c r="I136" s="89">
        <v>4</v>
      </c>
      <c r="J136" s="89">
        <v>4</v>
      </c>
      <c r="K136" s="89">
        <v>4</v>
      </c>
      <c r="L136" s="89">
        <v>5</v>
      </c>
      <c r="M136" s="89">
        <v>4</v>
      </c>
      <c r="N136" s="89">
        <v>4</v>
      </c>
      <c r="O136" s="89">
        <v>4</v>
      </c>
      <c r="P136" s="89">
        <v>3</v>
      </c>
      <c r="Q136" s="89">
        <v>6</v>
      </c>
      <c r="R136" s="89">
        <v>5</v>
      </c>
      <c r="S136" s="89">
        <v>8</v>
      </c>
      <c r="T136" s="89">
        <v>8</v>
      </c>
      <c r="U136" s="89">
        <v>8</v>
      </c>
      <c r="V136" s="89">
        <v>8</v>
      </c>
      <c r="W136" s="89">
        <v>4</v>
      </c>
      <c r="X136" s="89">
        <v>4</v>
      </c>
      <c r="Y136" s="89">
        <v>4</v>
      </c>
      <c r="Z136" s="89">
        <v>6</v>
      </c>
      <c r="AA136" s="89">
        <v>5</v>
      </c>
      <c r="AB136" s="89">
        <v>8</v>
      </c>
      <c r="AC136" s="89">
        <v>8</v>
      </c>
      <c r="AD136" s="89">
        <v>6</v>
      </c>
      <c r="AE136" s="89">
        <v>5</v>
      </c>
      <c r="AF136" s="89">
        <v>5</v>
      </c>
      <c r="AG136" s="89">
        <v>5</v>
      </c>
      <c r="AH136" s="89">
        <v>6</v>
      </c>
      <c r="AI136" s="89">
        <v>6</v>
      </c>
      <c r="AJ136" s="89">
        <v>6</v>
      </c>
      <c r="AK136" s="89">
        <v>6</v>
      </c>
      <c r="AL136" s="89">
        <v>5</v>
      </c>
      <c r="AM136" s="89">
        <v>6</v>
      </c>
      <c r="AN136" s="89">
        <v>5</v>
      </c>
      <c r="AO136" s="89">
        <v>4</v>
      </c>
      <c r="AP136" s="89">
        <v>5</v>
      </c>
      <c r="AQ136" s="89">
        <v>8</v>
      </c>
      <c r="AR136" s="89">
        <v>6</v>
      </c>
    </row>
    <row r="137" spans="1:44" ht="12.75" customHeight="1" x14ac:dyDescent="0.25">
      <c r="A137" s="89">
        <v>2019</v>
      </c>
      <c r="B137" s="89">
        <v>88399</v>
      </c>
      <c r="C137" s="89">
        <v>5</v>
      </c>
      <c r="D137" s="89">
        <v>6</v>
      </c>
      <c r="E137" s="89">
        <v>6</v>
      </c>
      <c r="F137" s="89">
        <v>4</v>
      </c>
      <c r="G137" s="89">
        <v>5</v>
      </c>
      <c r="H137" s="89">
        <v>6</v>
      </c>
      <c r="I137" s="89">
        <v>6</v>
      </c>
      <c r="J137" s="89">
        <v>6</v>
      </c>
      <c r="K137" s="89">
        <v>6</v>
      </c>
      <c r="L137" s="89">
        <v>6</v>
      </c>
      <c r="M137" s="89">
        <v>4</v>
      </c>
      <c r="N137" s="89">
        <v>4</v>
      </c>
      <c r="O137" s="89">
        <v>5</v>
      </c>
      <c r="P137" s="89">
        <v>4</v>
      </c>
      <c r="Q137" s="89">
        <v>5</v>
      </c>
      <c r="R137" s="89">
        <v>6</v>
      </c>
      <c r="S137" s="89">
        <v>5</v>
      </c>
      <c r="T137" s="89">
        <v>4</v>
      </c>
      <c r="U137" s="89">
        <v>6</v>
      </c>
      <c r="V137" s="89">
        <v>6</v>
      </c>
      <c r="W137" s="89">
        <v>4</v>
      </c>
      <c r="X137" s="89">
        <v>4</v>
      </c>
      <c r="Y137" s="89">
        <v>6</v>
      </c>
      <c r="Z137" s="89">
        <v>6</v>
      </c>
      <c r="AA137" s="89">
        <v>5</v>
      </c>
      <c r="AB137" s="89">
        <v>4</v>
      </c>
      <c r="AC137" s="89">
        <v>3</v>
      </c>
      <c r="AD137" s="89">
        <v>5</v>
      </c>
      <c r="AE137" s="89">
        <v>4</v>
      </c>
      <c r="AF137" s="89">
        <v>5</v>
      </c>
      <c r="AG137" s="89">
        <v>4</v>
      </c>
      <c r="AH137" s="89">
        <v>5</v>
      </c>
      <c r="AI137" s="89">
        <v>6</v>
      </c>
      <c r="AJ137" s="89">
        <v>4</v>
      </c>
      <c r="AK137" s="89">
        <v>5</v>
      </c>
      <c r="AL137" s="89">
        <v>5</v>
      </c>
      <c r="AM137" s="89">
        <v>6</v>
      </c>
      <c r="AN137" s="89">
        <v>4</v>
      </c>
      <c r="AO137" s="89">
        <v>4</v>
      </c>
      <c r="AP137" s="89">
        <v>4</v>
      </c>
      <c r="AQ137" s="89">
        <v>5</v>
      </c>
      <c r="AR137" s="89">
        <v>4</v>
      </c>
    </row>
    <row r="138" spans="1:44" ht="12.75" customHeight="1" x14ac:dyDescent="0.25">
      <c r="A138" s="89">
        <v>2019</v>
      </c>
      <c r="B138" s="89">
        <v>121880</v>
      </c>
      <c r="C138" s="89">
        <v>5</v>
      </c>
      <c r="D138" s="89">
        <v>5</v>
      </c>
      <c r="E138" s="89">
        <v>4</v>
      </c>
      <c r="F138" s="89">
        <v>3</v>
      </c>
      <c r="G138" s="89">
        <v>6</v>
      </c>
      <c r="H138" s="89">
        <v>3</v>
      </c>
      <c r="I138" s="89">
        <v>5</v>
      </c>
      <c r="J138" s="89">
        <v>5</v>
      </c>
      <c r="K138" s="89">
        <v>6</v>
      </c>
      <c r="L138" s="89">
        <v>6</v>
      </c>
      <c r="M138" s="89">
        <v>4</v>
      </c>
      <c r="N138" s="89">
        <v>4</v>
      </c>
      <c r="O138" s="89">
        <v>5</v>
      </c>
      <c r="P138" s="89">
        <v>3</v>
      </c>
      <c r="Q138" s="89">
        <v>3</v>
      </c>
      <c r="R138" s="89">
        <v>5</v>
      </c>
      <c r="S138" s="89">
        <v>3</v>
      </c>
      <c r="T138" s="89">
        <v>2</v>
      </c>
      <c r="U138" s="89">
        <v>5</v>
      </c>
      <c r="V138" s="89">
        <v>2</v>
      </c>
      <c r="W138" s="89">
        <v>4</v>
      </c>
      <c r="X138" s="89">
        <v>5</v>
      </c>
      <c r="Y138" s="89">
        <v>5</v>
      </c>
      <c r="Z138" s="89">
        <v>4</v>
      </c>
      <c r="AA138" s="89">
        <v>4</v>
      </c>
      <c r="AB138" s="89">
        <v>2</v>
      </c>
      <c r="AC138" s="89">
        <v>1</v>
      </c>
      <c r="AD138" s="89">
        <v>5</v>
      </c>
      <c r="AE138" s="89">
        <v>5</v>
      </c>
      <c r="AF138" s="89">
        <v>5</v>
      </c>
      <c r="AG138" s="89">
        <v>5</v>
      </c>
      <c r="AH138" s="89">
        <v>5</v>
      </c>
      <c r="AI138" s="89">
        <v>5</v>
      </c>
      <c r="AJ138" s="89">
        <v>5</v>
      </c>
      <c r="AK138" s="89">
        <v>6</v>
      </c>
      <c r="AL138" s="89">
        <v>4</v>
      </c>
      <c r="AM138" s="89">
        <v>3</v>
      </c>
      <c r="AN138" s="89">
        <v>4</v>
      </c>
      <c r="AO138" s="89">
        <v>7</v>
      </c>
      <c r="AP138" s="89">
        <v>5</v>
      </c>
      <c r="AQ138" s="89">
        <v>3</v>
      </c>
      <c r="AR138" s="89">
        <v>5</v>
      </c>
    </row>
    <row r="139" spans="1:44" ht="12.75" customHeight="1" x14ac:dyDescent="0.25">
      <c r="A139" s="89">
        <v>2019</v>
      </c>
      <c r="B139" s="89">
        <v>1181819</v>
      </c>
      <c r="C139" s="89">
        <v>5</v>
      </c>
      <c r="D139" s="89">
        <v>5</v>
      </c>
      <c r="E139" s="89">
        <v>6</v>
      </c>
      <c r="F139" s="89">
        <v>6</v>
      </c>
      <c r="G139" s="89">
        <v>6</v>
      </c>
      <c r="H139" s="89">
        <v>6</v>
      </c>
      <c r="I139" s="89">
        <v>5</v>
      </c>
      <c r="J139" s="89">
        <v>6</v>
      </c>
      <c r="K139" s="89">
        <v>5</v>
      </c>
      <c r="L139" s="89">
        <v>5</v>
      </c>
      <c r="M139" s="89">
        <v>6</v>
      </c>
      <c r="N139" s="89">
        <v>5</v>
      </c>
      <c r="O139" s="89">
        <v>5</v>
      </c>
      <c r="P139" s="89">
        <v>6</v>
      </c>
      <c r="Q139" s="89">
        <v>6</v>
      </c>
      <c r="R139" s="89">
        <v>6</v>
      </c>
      <c r="S139" s="89">
        <v>6</v>
      </c>
      <c r="T139" s="89">
        <v>6</v>
      </c>
      <c r="U139" s="89">
        <v>6</v>
      </c>
      <c r="V139" s="89">
        <v>6</v>
      </c>
      <c r="W139" s="89">
        <v>6</v>
      </c>
      <c r="X139" s="89">
        <v>5</v>
      </c>
      <c r="Y139" s="89">
        <v>5</v>
      </c>
      <c r="Z139" s="89">
        <v>5</v>
      </c>
      <c r="AA139" s="89">
        <v>6</v>
      </c>
      <c r="AB139" s="89">
        <v>5</v>
      </c>
      <c r="AC139" s="89">
        <v>4</v>
      </c>
      <c r="AD139" s="89">
        <v>6</v>
      </c>
      <c r="AE139" s="89">
        <v>6</v>
      </c>
      <c r="AF139" s="89">
        <v>6</v>
      </c>
      <c r="AG139" s="89">
        <v>5</v>
      </c>
      <c r="AH139" s="89">
        <v>6</v>
      </c>
      <c r="AI139" s="89">
        <v>6</v>
      </c>
      <c r="AJ139" s="89">
        <v>6</v>
      </c>
      <c r="AK139" s="89">
        <v>6</v>
      </c>
      <c r="AL139" s="89">
        <v>5</v>
      </c>
      <c r="AM139" s="89">
        <v>5</v>
      </c>
      <c r="AN139" s="89">
        <v>5</v>
      </c>
      <c r="AO139" s="89">
        <v>8</v>
      </c>
      <c r="AP139" s="89">
        <v>6</v>
      </c>
      <c r="AQ139" s="89">
        <v>6</v>
      </c>
      <c r="AR139" s="89">
        <v>6</v>
      </c>
    </row>
    <row r="140" spans="1:44" ht="12.75" customHeight="1" x14ac:dyDescent="0.25">
      <c r="A140" s="89">
        <v>2019</v>
      </c>
      <c r="B140" s="89">
        <v>1117583</v>
      </c>
      <c r="C140" s="89">
        <v>5</v>
      </c>
      <c r="D140" s="89">
        <v>5</v>
      </c>
      <c r="E140" s="89">
        <v>5</v>
      </c>
      <c r="F140" s="89">
        <v>4</v>
      </c>
      <c r="G140" s="89">
        <v>5</v>
      </c>
      <c r="H140" s="89">
        <v>5</v>
      </c>
      <c r="I140" s="89">
        <v>5</v>
      </c>
      <c r="J140" s="89">
        <v>5</v>
      </c>
      <c r="K140" s="89">
        <v>5</v>
      </c>
      <c r="L140" s="89">
        <v>5</v>
      </c>
      <c r="M140" s="89">
        <v>5</v>
      </c>
      <c r="N140" s="89">
        <v>5</v>
      </c>
      <c r="O140" s="89">
        <v>5</v>
      </c>
      <c r="P140" s="89">
        <v>5</v>
      </c>
      <c r="Q140" s="89">
        <v>5</v>
      </c>
      <c r="R140" s="89">
        <v>5</v>
      </c>
      <c r="S140" s="89">
        <v>6</v>
      </c>
      <c r="T140" s="89">
        <v>5</v>
      </c>
      <c r="U140" s="89">
        <v>5</v>
      </c>
      <c r="V140" s="89">
        <v>5</v>
      </c>
      <c r="W140" s="89">
        <v>5</v>
      </c>
      <c r="X140" s="89">
        <v>5</v>
      </c>
      <c r="Y140" s="89">
        <v>5</v>
      </c>
      <c r="Z140" s="89">
        <v>5</v>
      </c>
      <c r="AA140" s="89">
        <v>5</v>
      </c>
      <c r="AB140" s="89">
        <v>3</v>
      </c>
      <c r="AC140" s="89">
        <v>3</v>
      </c>
      <c r="AD140" s="89">
        <v>5</v>
      </c>
      <c r="AE140" s="89">
        <v>5</v>
      </c>
      <c r="AF140" s="89">
        <v>5</v>
      </c>
      <c r="AG140" s="89">
        <v>5</v>
      </c>
      <c r="AH140" s="89">
        <v>5</v>
      </c>
      <c r="AI140" s="89">
        <v>5</v>
      </c>
      <c r="AJ140" s="89">
        <v>5</v>
      </c>
      <c r="AK140" s="89">
        <v>5</v>
      </c>
      <c r="AL140" s="89">
        <v>5</v>
      </c>
      <c r="AM140" s="89">
        <v>5</v>
      </c>
      <c r="AN140" s="89">
        <v>5</v>
      </c>
      <c r="AO140" s="89">
        <v>5</v>
      </c>
      <c r="AP140" s="89">
        <v>5</v>
      </c>
      <c r="AQ140" s="89">
        <v>5</v>
      </c>
      <c r="AR140" s="89">
        <v>5</v>
      </c>
    </row>
    <row r="141" spans="1:44" ht="12.75" customHeight="1" x14ac:dyDescent="0.25">
      <c r="A141" s="89">
        <v>2019</v>
      </c>
      <c r="B141" s="89">
        <v>121880</v>
      </c>
      <c r="C141" s="89">
        <v>5</v>
      </c>
      <c r="D141" s="89">
        <v>5</v>
      </c>
      <c r="E141" s="89">
        <v>3</v>
      </c>
      <c r="F141" s="89">
        <v>5</v>
      </c>
      <c r="G141" s="89">
        <v>6</v>
      </c>
      <c r="H141" s="89">
        <v>4</v>
      </c>
      <c r="I141" s="89">
        <v>5</v>
      </c>
      <c r="J141" s="89">
        <v>4</v>
      </c>
      <c r="K141" s="89">
        <v>5</v>
      </c>
      <c r="L141" s="89">
        <v>4</v>
      </c>
      <c r="M141" s="89">
        <v>4</v>
      </c>
      <c r="N141" s="89">
        <v>4</v>
      </c>
      <c r="O141" s="89">
        <v>5</v>
      </c>
      <c r="P141" s="89">
        <v>3</v>
      </c>
      <c r="Q141" s="89">
        <v>4</v>
      </c>
      <c r="R141" s="89">
        <v>4</v>
      </c>
      <c r="S141" s="89">
        <v>5</v>
      </c>
      <c r="T141" s="89">
        <v>5</v>
      </c>
      <c r="U141" s="89">
        <v>5</v>
      </c>
      <c r="V141" s="89">
        <v>5</v>
      </c>
      <c r="W141" s="89">
        <v>3</v>
      </c>
      <c r="X141" s="89">
        <v>3</v>
      </c>
      <c r="Y141" s="89">
        <v>4</v>
      </c>
      <c r="Z141" s="89">
        <v>5</v>
      </c>
      <c r="AA141" s="89">
        <v>6</v>
      </c>
      <c r="AB141" s="89">
        <v>3</v>
      </c>
      <c r="AC141" s="89">
        <v>3</v>
      </c>
      <c r="AD141" s="89">
        <v>6</v>
      </c>
      <c r="AE141" s="89">
        <v>5</v>
      </c>
      <c r="AF141" s="89">
        <v>6</v>
      </c>
      <c r="AG141" s="89">
        <v>5</v>
      </c>
      <c r="AH141" s="89">
        <v>5</v>
      </c>
      <c r="AI141" s="89">
        <v>5</v>
      </c>
      <c r="AJ141" s="89">
        <v>4</v>
      </c>
      <c r="AK141" s="89">
        <v>5</v>
      </c>
      <c r="AL141" s="89">
        <v>4</v>
      </c>
      <c r="AM141" s="89">
        <v>4</v>
      </c>
      <c r="AN141" s="89">
        <v>4</v>
      </c>
      <c r="AO141" s="89">
        <v>3</v>
      </c>
      <c r="AP141" s="89">
        <v>4</v>
      </c>
      <c r="AQ141" s="89">
        <v>4</v>
      </c>
      <c r="AR141" s="89">
        <v>5</v>
      </c>
    </row>
    <row r="142" spans="1:44" ht="12.75" customHeight="1" x14ac:dyDescent="0.25">
      <c r="A142" s="89">
        <v>2019</v>
      </c>
      <c r="B142" s="89">
        <v>123569</v>
      </c>
      <c r="C142" s="89">
        <v>5</v>
      </c>
      <c r="D142" s="89">
        <v>6</v>
      </c>
      <c r="E142" s="89">
        <v>5</v>
      </c>
      <c r="F142" s="89">
        <v>6</v>
      </c>
      <c r="G142" s="89">
        <v>6</v>
      </c>
      <c r="H142" s="89">
        <v>6</v>
      </c>
      <c r="I142" s="89">
        <v>6</v>
      </c>
      <c r="J142" s="89">
        <v>6</v>
      </c>
      <c r="K142" s="89">
        <v>5</v>
      </c>
      <c r="L142" s="89">
        <v>5</v>
      </c>
      <c r="M142" s="89">
        <v>6</v>
      </c>
      <c r="N142" s="89">
        <v>6</v>
      </c>
      <c r="O142" s="89">
        <v>6</v>
      </c>
      <c r="P142" s="89">
        <v>6</v>
      </c>
      <c r="Q142" s="89">
        <v>4</v>
      </c>
      <c r="R142" s="89">
        <v>5</v>
      </c>
      <c r="S142" s="89">
        <v>5</v>
      </c>
      <c r="T142" s="89">
        <v>5</v>
      </c>
      <c r="U142" s="89">
        <v>5</v>
      </c>
      <c r="V142" s="89">
        <v>5</v>
      </c>
      <c r="W142" s="89">
        <v>6</v>
      </c>
      <c r="X142" s="89">
        <v>5</v>
      </c>
      <c r="Y142" s="89">
        <v>5</v>
      </c>
      <c r="Z142" s="89">
        <v>5</v>
      </c>
      <c r="AA142" s="89">
        <v>5</v>
      </c>
      <c r="AB142" s="89">
        <v>5</v>
      </c>
      <c r="AC142" s="89">
        <v>1</v>
      </c>
      <c r="AD142" s="89">
        <v>5</v>
      </c>
      <c r="AE142" s="89">
        <v>6</v>
      </c>
      <c r="AF142" s="89">
        <v>6</v>
      </c>
      <c r="AG142" s="89">
        <v>6</v>
      </c>
      <c r="AH142" s="89">
        <v>6</v>
      </c>
      <c r="AI142" s="89">
        <v>6</v>
      </c>
      <c r="AJ142" s="89">
        <v>6</v>
      </c>
      <c r="AK142" s="89">
        <v>6</v>
      </c>
      <c r="AL142" s="89">
        <v>6</v>
      </c>
      <c r="AM142" s="89">
        <v>6</v>
      </c>
      <c r="AN142" s="89">
        <v>6</v>
      </c>
      <c r="AO142" s="89">
        <v>4</v>
      </c>
      <c r="AP142" s="89">
        <v>5</v>
      </c>
      <c r="AQ142" s="89">
        <v>5</v>
      </c>
      <c r="AR142" s="89">
        <v>4</v>
      </c>
    </row>
    <row r="143" spans="1:44" ht="12.75" customHeight="1" x14ac:dyDescent="0.25">
      <c r="A143" s="89">
        <v>2019</v>
      </c>
      <c r="B143" s="89">
        <v>1103831</v>
      </c>
      <c r="C143" s="89">
        <v>5</v>
      </c>
      <c r="D143" s="89">
        <v>5</v>
      </c>
      <c r="E143" s="89">
        <v>6</v>
      </c>
      <c r="F143" s="89">
        <v>5</v>
      </c>
      <c r="G143" s="89">
        <v>5</v>
      </c>
      <c r="H143" s="89">
        <v>5</v>
      </c>
      <c r="I143" s="89">
        <v>5</v>
      </c>
      <c r="J143" s="89">
        <v>5</v>
      </c>
      <c r="K143" s="89">
        <v>5</v>
      </c>
      <c r="L143" s="89">
        <v>5</v>
      </c>
      <c r="M143" s="89">
        <v>5</v>
      </c>
      <c r="N143" s="89">
        <v>5</v>
      </c>
      <c r="O143" s="89">
        <v>5</v>
      </c>
      <c r="P143" s="89">
        <v>4</v>
      </c>
      <c r="Q143" s="89">
        <v>6</v>
      </c>
      <c r="R143" s="89">
        <v>6</v>
      </c>
      <c r="S143" s="89">
        <v>5</v>
      </c>
      <c r="T143" s="89">
        <v>6</v>
      </c>
      <c r="U143" s="89">
        <v>5</v>
      </c>
      <c r="V143" s="89">
        <v>5</v>
      </c>
      <c r="W143" s="89">
        <v>5</v>
      </c>
      <c r="X143" s="89">
        <v>5</v>
      </c>
      <c r="Y143" s="89">
        <v>5</v>
      </c>
      <c r="Z143" s="89">
        <v>6</v>
      </c>
      <c r="AA143" s="89">
        <v>6</v>
      </c>
      <c r="AB143" s="89">
        <v>4</v>
      </c>
      <c r="AC143" s="89">
        <v>2</v>
      </c>
      <c r="AD143" s="89">
        <v>5</v>
      </c>
      <c r="AE143" s="89">
        <v>5</v>
      </c>
      <c r="AF143" s="89">
        <v>5</v>
      </c>
      <c r="AG143" s="89">
        <v>5</v>
      </c>
      <c r="AH143" s="89">
        <v>5</v>
      </c>
      <c r="AI143" s="89">
        <v>5</v>
      </c>
      <c r="AJ143" s="89">
        <v>3</v>
      </c>
      <c r="AK143" s="89">
        <v>5</v>
      </c>
      <c r="AL143" s="89">
        <v>5</v>
      </c>
      <c r="AM143" s="89">
        <v>5</v>
      </c>
      <c r="AN143" s="89">
        <v>5</v>
      </c>
      <c r="AO143" s="89">
        <v>5</v>
      </c>
      <c r="AP143" s="89">
        <v>5</v>
      </c>
      <c r="AQ143" s="89">
        <v>5</v>
      </c>
      <c r="AR143" s="89">
        <v>5</v>
      </c>
    </row>
    <row r="144" spans="1:44" ht="12.75" customHeight="1" x14ac:dyDescent="0.25">
      <c r="A144" s="89">
        <v>2019</v>
      </c>
      <c r="B144" s="89">
        <v>121884</v>
      </c>
      <c r="C144" s="89">
        <v>5</v>
      </c>
      <c r="D144" s="89">
        <v>4</v>
      </c>
      <c r="E144" s="89">
        <v>2</v>
      </c>
      <c r="F144" s="89">
        <v>1</v>
      </c>
      <c r="G144" s="89">
        <v>4</v>
      </c>
      <c r="H144" s="89">
        <v>4</v>
      </c>
      <c r="I144" s="89">
        <v>4</v>
      </c>
      <c r="J144" s="89">
        <v>5</v>
      </c>
      <c r="K144" s="89">
        <v>5</v>
      </c>
      <c r="L144" s="89">
        <v>4</v>
      </c>
      <c r="M144" s="89">
        <v>2</v>
      </c>
      <c r="N144" s="89">
        <v>2</v>
      </c>
      <c r="O144" s="89">
        <v>4</v>
      </c>
      <c r="P144" s="89">
        <v>1</v>
      </c>
      <c r="Q144" s="89">
        <v>4</v>
      </c>
      <c r="R144" s="89">
        <v>5</v>
      </c>
      <c r="S144" s="89">
        <v>4</v>
      </c>
      <c r="T144" s="89">
        <v>5</v>
      </c>
      <c r="U144" s="89">
        <v>5</v>
      </c>
      <c r="V144" s="89">
        <v>5</v>
      </c>
      <c r="W144" s="89">
        <v>3</v>
      </c>
      <c r="X144" s="89">
        <v>3</v>
      </c>
      <c r="Y144" s="89">
        <v>3</v>
      </c>
      <c r="Z144" s="89">
        <v>3</v>
      </c>
      <c r="AA144" s="89">
        <v>1</v>
      </c>
      <c r="AB144" s="89">
        <v>2</v>
      </c>
      <c r="AC144" s="89">
        <v>5</v>
      </c>
      <c r="AD144" s="89">
        <v>4</v>
      </c>
      <c r="AE144" s="89">
        <v>2</v>
      </c>
      <c r="AF144" s="89">
        <v>4</v>
      </c>
      <c r="AG144" s="89">
        <v>3</v>
      </c>
      <c r="AH144" s="89">
        <v>5</v>
      </c>
      <c r="AI144" s="89">
        <v>5</v>
      </c>
      <c r="AJ144" s="89">
        <v>4</v>
      </c>
      <c r="AK144" s="89">
        <v>3</v>
      </c>
      <c r="AL144" s="89">
        <v>5</v>
      </c>
      <c r="AM144" s="89">
        <v>4</v>
      </c>
      <c r="AN144" s="89">
        <v>5</v>
      </c>
      <c r="AO144" s="89">
        <v>5</v>
      </c>
      <c r="AP144" s="89">
        <v>5</v>
      </c>
      <c r="AQ144" s="89">
        <v>4</v>
      </c>
      <c r="AR144" s="89">
        <v>3</v>
      </c>
    </row>
    <row r="145" spans="1:44" ht="12.75" customHeight="1" x14ac:dyDescent="0.25">
      <c r="A145" s="89">
        <v>2019</v>
      </c>
      <c r="B145" s="89">
        <v>1117583</v>
      </c>
      <c r="C145" s="89">
        <v>5</v>
      </c>
      <c r="D145" s="89">
        <v>4</v>
      </c>
      <c r="E145" s="89">
        <v>2</v>
      </c>
      <c r="F145" s="89">
        <v>3</v>
      </c>
      <c r="G145" s="89">
        <v>5</v>
      </c>
      <c r="H145" s="89">
        <v>5</v>
      </c>
      <c r="I145" s="89">
        <v>5</v>
      </c>
      <c r="J145" s="89">
        <v>5</v>
      </c>
      <c r="K145" s="89">
        <v>5</v>
      </c>
      <c r="L145" s="89">
        <v>5</v>
      </c>
      <c r="M145" s="89">
        <v>4</v>
      </c>
      <c r="N145" s="89">
        <v>4</v>
      </c>
      <c r="O145" s="89">
        <v>3</v>
      </c>
      <c r="P145" s="89">
        <v>4</v>
      </c>
      <c r="Q145" s="89">
        <v>4</v>
      </c>
      <c r="R145" s="89">
        <v>5</v>
      </c>
      <c r="S145" s="89">
        <v>4</v>
      </c>
      <c r="T145" s="89">
        <v>4</v>
      </c>
      <c r="U145" s="89">
        <v>5</v>
      </c>
      <c r="V145" s="89">
        <v>4</v>
      </c>
      <c r="W145" s="89">
        <v>4</v>
      </c>
      <c r="X145" s="89">
        <v>3</v>
      </c>
      <c r="Y145" s="89">
        <v>4</v>
      </c>
      <c r="Z145" s="89">
        <v>4</v>
      </c>
      <c r="AA145" s="89">
        <v>4</v>
      </c>
      <c r="AB145" s="89">
        <v>3</v>
      </c>
      <c r="AC145" s="89">
        <v>2</v>
      </c>
      <c r="AD145" s="89">
        <v>4</v>
      </c>
      <c r="AE145" s="89">
        <v>5</v>
      </c>
      <c r="AF145" s="89">
        <v>5</v>
      </c>
      <c r="AG145" s="89">
        <v>4</v>
      </c>
      <c r="AH145" s="89">
        <v>4</v>
      </c>
      <c r="AI145" s="89">
        <v>4</v>
      </c>
      <c r="AJ145" s="89">
        <v>4</v>
      </c>
      <c r="AK145" s="89">
        <v>3</v>
      </c>
      <c r="AL145" s="89">
        <v>3</v>
      </c>
      <c r="AM145" s="89">
        <v>3</v>
      </c>
      <c r="AN145" s="89">
        <v>3</v>
      </c>
      <c r="AO145" s="89">
        <v>3</v>
      </c>
      <c r="AP145" s="89">
        <v>4</v>
      </c>
      <c r="AQ145" s="89">
        <v>3</v>
      </c>
      <c r="AR145" s="89">
        <v>5</v>
      </c>
    </row>
    <row r="146" spans="1:44" ht="12.75" customHeight="1" x14ac:dyDescent="0.25">
      <c r="A146" s="89">
        <v>2019</v>
      </c>
      <c r="B146" s="89">
        <v>1181815</v>
      </c>
      <c r="C146" s="89">
        <v>5</v>
      </c>
      <c r="D146" s="89">
        <v>3</v>
      </c>
      <c r="E146" s="89">
        <v>4</v>
      </c>
      <c r="F146" s="89">
        <v>4</v>
      </c>
      <c r="G146" s="89">
        <v>5</v>
      </c>
      <c r="H146" s="89">
        <v>4</v>
      </c>
      <c r="I146" s="89">
        <v>4</v>
      </c>
      <c r="J146" s="89">
        <v>4</v>
      </c>
      <c r="K146" s="89">
        <v>5</v>
      </c>
      <c r="L146" s="89">
        <v>5</v>
      </c>
      <c r="M146" s="89">
        <v>3</v>
      </c>
      <c r="N146" s="89">
        <v>4</v>
      </c>
      <c r="O146" s="89">
        <v>5</v>
      </c>
      <c r="P146" s="89">
        <v>5</v>
      </c>
      <c r="Q146" s="89">
        <v>4</v>
      </c>
      <c r="R146" s="89">
        <v>5</v>
      </c>
      <c r="S146" s="89">
        <v>2</v>
      </c>
      <c r="T146" s="89">
        <v>3</v>
      </c>
      <c r="U146" s="89">
        <v>3</v>
      </c>
      <c r="V146" s="89">
        <v>2</v>
      </c>
      <c r="W146" s="89">
        <v>3</v>
      </c>
      <c r="X146" s="89">
        <v>3</v>
      </c>
      <c r="Y146" s="89">
        <v>4</v>
      </c>
      <c r="Z146" s="89">
        <v>3</v>
      </c>
      <c r="AA146" s="89">
        <v>5</v>
      </c>
      <c r="AB146" s="89">
        <v>1</v>
      </c>
      <c r="AC146" s="89">
        <v>1</v>
      </c>
      <c r="AD146" s="89">
        <v>5</v>
      </c>
      <c r="AE146" s="89">
        <v>4</v>
      </c>
      <c r="AF146" s="89">
        <v>4</v>
      </c>
      <c r="AG146" s="89">
        <v>4</v>
      </c>
      <c r="AH146" s="89">
        <v>1</v>
      </c>
      <c r="AI146" s="89">
        <v>5</v>
      </c>
      <c r="AJ146" s="89">
        <v>4</v>
      </c>
      <c r="AK146" s="89">
        <v>3</v>
      </c>
      <c r="AL146" s="89">
        <v>5</v>
      </c>
      <c r="AM146" s="89">
        <v>5</v>
      </c>
      <c r="AN146" s="89">
        <v>5</v>
      </c>
      <c r="AO146" s="89">
        <v>4</v>
      </c>
      <c r="AP146" s="89">
        <v>4</v>
      </c>
      <c r="AQ146" s="89">
        <v>2</v>
      </c>
      <c r="AR146" s="89">
        <v>5</v>
      </c>
    </row>
    <row r="147" spans="1:44" ht="12.75" customHeight="1" x14ac:dyDescent="0.25">
      <c r="A147" s="89">
        <v>2019</v>
      </c>
      <c r="B147" s="89">
        <v>102499</v>
      </c>
      <c r="C147" s="89">
        <v>5</v>
      </c>
      <c r="D147" s="89">
        <v>4</v>
      </c>
      <c r="E147" s="89">
        <v>4</v>
      </c>
      <c r="F147" s="89">
        <v>6</v>
      </c>
      <c r="G147" s="89">
        <v>5</v>
      </c>
      <c r="H147" s="89">
        <v>6</v>
      </c>
      <c r="I147" s="89">
        <v>6</v>
      </c>
      <c r="J147" s="89">
        <v>6</v>
      </c>
      <c r="K147" s="89">
        <v>6</v>
      </c>
      <c r="L147" s="89">
        <v>5</v>
      </c>
      <c r="M147" s="89">
        <v>5</v>
      </c>
      <c r="N147" s="89">
        <v>4</v>
      </c>
      <c r="O147" s="89">
        <v>5</v>
      </c>
      <c r="P147" s="89">
        <v>6</v>
      </c>
      <c r="Q147" s="89">
        <v>6</v>
      </c>
      <c r="R147" s="89">
        <v>6</v>
      </c>
      <c r="S147" s="89">
        <v>6</v>
      </c>
      <c r="T147" s="89">
        <v>6</v>
      </c>
      <c r="U147" s="89">
        <v>5</v>
      </c>
      <c r="V147" s="89">
        <v>5</v>
      </c>
      <c r="W147" s="89">
        <v>5</v>
      </c>
      <c r="X147" s="89">
        <v>4</v>
      </c>
      <c r="Y147" s="89">
        <v>6</v>
      </c>
      <c r="Z147" s="89">
        <v>7</v>
      </c>
      <c r="AA147" s="89">
        <v>7</v>
      </c>
      <c r="AB147" s="89">
        <v>8</v>
      </c>
      <c r="AC147" s="89">
        <v>5</v>
      </c>
      <c r="AD147" s="89">
        <v>6</v>
      </c>
      <c r="AE147" s="89">
        <v>5</v>
      </c>
      <c r="AF147" s="89">
        <v>5</v>
      </c>
      <c r="AG147" s="89">
        <v>6</v>
      </c>
      <c r="AH147" s="89">
        <v>5</v>
      </c>
      <c r="AI147" s="89">
        <v>5</v>
      </c>
      <c r="AJ147" s="89">
        <v>5</v>
      </c>
      <c r="AK147" s="89">
        <v>4</v>
      </c>
      <c r="AL147" s="89">
        <v>4</v>
      </c>
      <c r="AM147" s="89">
        <v>5</v>
      </c>
      <c r="AN147" s="89">
        <v>6</v>
      </c>
      <c r="AO147" s="89">
        <v>6</v>
      </c>
      <c r="AP147" s="89">
        <v>8</v>
      </c>
      <c r="AQ147" s="89">
        <v>6</v>
      </c>
      <c r="AR147" s="89">
        <v>5</v>
      </c>
    </row>
    <row r="148" spans="1:44" ht="12.75" customHeight="1" x14ac:dyDescent="0.25">
      <c r="A148" s="89">
        <v>2019</v>
      </c>
      <c r="B148" s="89">
        <v>1117583</v>
      </c>
      <c r="C148" s="89">
        <v>5</v>
      </c>
      <c r="D148" s="89">
        <v>5</v>
      </c>
      <c r="E148" s="89">
        <v>6</v>
      </c>
      <c r="F148" s="89">
        <v>6</v>
      </c>
      <c r="G148" s="89">
        <v>5</v>
      </c>
      <c r="H148" s="89">
        <v>5</v>
      </c>
      <c r="I148" s="89">
        <v>6</v>
      </c>
      <c r="J148" s="89">
        <v>5</v>
      </c>
      <c r="K148" s="89">
        <v>6</v>
      </c>
      <c r="L148" s="89">
        <v>5</v>
      </c>
      <c r="M148" s="89">
        <v>4</v>
      </c>
      <c r="N148" s="89">
        <v>4</v>
      </c>
      <c r="O148" s="89">
        <v>4</v>
      </c>
      <c r="P148" s="89">
        <v>4</v>
      </c>
      <c r="Q148" s="89">
        <v>5</v>
      </c>
      <c r="R148" s="89">
        <v>5</v>
      </c>
      <c r="S148" s="89">
        <v>4</v>
      </c>
      <c r="T148" s="89">
        <v>5</v>
      </c>
      <c r="U148" s="89">
        <v>4</v>
      </c>
      <c r="V148" s="89">
        <v>5</v>
      </c>
      <c r="W148" s="89">
        <v>5</v>
      </c>
      <c r="X148" s="89">
        <v>5</v>
      </c>
      <c r="Y148" s="89">
        <v>5</v>
      </c>
      <c r="Z148" s="89">
        <v>5</v>
      </c>
      <c r="AA148" s="89">
        <v>6</v>
      </c>
      <c r="AB148" s="89">
        <v>7</v>
      </c>
      <c r="AC148" s="89">
        <v>7</v>
      </c>
      <c r="AD148" s="89">
        <v>5</v>
      </c>
      <c r="AE148" s="89">
        <v>5</v>
      </c>
      <c r="AF148" s="89">
        <v>4</v>
      </c>
      <c r="AG148" s="89">
        <v>5</v>
      </c>
      <c r="AH148" s="89">
        <v>5</v>
      </c>
      <c r="AI148" s="89">
        <v>5</v>
      </c>
      <c r="AJ148" s="89">
        <v>5</v>
      </c>
      <c r="AK148" s="89">
        <v>6</v>
      </c>
      <c r="AL148" s="89">
        <v>5</v>
      </c>
      <c r="AM148" s="89">
        <v>5</v>
      </c>
      <c r="AN148" s="89">
        <v>5</v>
      </c>
      <c r="AO148" s="89">
        <v>5</v>
      </c>
      <c r="AP148" s="89">
        <v>5</v>
      </c>
      <c r="AQ148" s="89">
        <v>5</v>
      </c>
      <c r="AR148" s="89">
        <v>5</v>
      </c>
    </row>
    <row r="149" spans="1:44" ht="12.75" customHeight="1" x14ac:dyDescent="0.25">
      <c r="A149" s="89">
        <v>2019</v>
      </c>
      <c r="B149" s="89">
        <v>121880</v>
      </c>
      <c r="C149" s="89">
        <v>5</v>
      </c>
      <c r="D149" s="89">
        <v>4</v>
      </c>
      <c r="E149" s="89">
        <v>6</v>
      </c>
      <c r="F149" s="89">
        <v>6</v>
      </c>
      <c r="G149" s="89">
        <v>4</v>
      </c>
      <c r="H149" s="89">
        <v>6</v>
      </c>
      <c r="I149" s="89">
        <v>6</v>
      </c>
      <c r="J149" s="89">
        <v>6</v>
      </c>
      <c r="K149" s="89">
        <v>5</v>
      </c>
      <c r="L149" s="89">
        <v>6</v>
      </c>
      <c r="M149" s="89">
        <v>5</v>
      </c>
      <c r="N149" s="89">
        <v>6</v>
      </c>
      <c r="O149" s="89">
        <v>6</v>
      </c>
      <c r="P149" s="89">
        <v>6</v>
      </c>
      <c r="Q149" s="89">
        <v>6</v>
      </c>
      <c r="R149" s="89">
        <v>6</v>
      </c>
      <c r="S149" s="89">
        <v>5</v>
      </c>
      <c r="T149" s="89">
        <v>5</v>
      </c>
      <c r="U149" s="89">
        <v>6</v>
      </c>
      <c r="V149" s="89">
        <v>5</v>
      </c>
      <c r="W149" s="89">
        <v>6</v>
      </c>
      <c r="X149" s="89">
        <v>6</v>
      </c>
      <c r="Y149" s="89">
        <v>6</v>
      </c>
      <c r="Z149" s="89">
        <v>4</v>
      </c>
      <c r="AA149" s="89">
        <v>8</v>
      </c>
      <c r="AB149" s="89">
        <v>7</v>
      </c>
      <c r="AC149" s="89">
        <v>7</v>
      </c>
      <c r="AD149" s="89">
        <v>6</v>
      </c>
      <c r="AE149" s="89">
        <v>6</v>
      </c>
      <c r="AF149" s="89">
        <v>6</v>
      </c>
      <c r="AG149" s="89">
        <v>6</v>
      </c>
      <c r="AH149" s="89">
        <v>6</v>
      </c>
      <c r="AI149" s="89">
        <v>5</v>
      </c>
      <c r="AJ149" s="89">
        <v>5</v>
      </c>
      <c r="AK149" s="89">
        <v>6</v>
      </c>
      <c r="AL149" s="89">
        <v>6</v>
      </c>
      <c r="AM149" s="89">
        <v>6</v>
      </c>
      <c r="AN149" s="89">
        <v>6</v>
      </c>
      <c r="AO149" s="89">
        <v>6</v>
      </c>
      <c r="AP149" s="89">
        <v>6</v>
      </c>
      <c r="AQ149" s="89">
        <v>4</v>
      </c>
      <c r="AR149" s="89">
        <v>4</v>
      </c>
    </row>
    <row r="150" spans="1:44" ht="12.75" customHeight="1" x14ac:dyDescent="0.25">
      <c r="A150" s="89">
        <v>2019</v>
      </c>
      <c r="B150" s="89">
        <v>1319229</v>
      </c>
      <c r="C150" s="89">
        <v>5</v>
      </c>
      <c r="D150" s="89">
        <v>6</v>
      </c>
      <c r="E150" s="89">
        <v>5</v>
      </c>
      <c r="F150" s="89">
        <v>6</v>
      </c>
      <c r="G150" s="89">
        <v>6</v>
      </c>
      <c r="H150" s="89">
        <v>5</v>
      </c>
      <c r="I150" s="89">
        <v>6</v>
      </c>
      <c r="J150" s="89">
        <v>6</v>
      </c>
      <c r="K150" s="89">
        <v>5</v>
      </c>
      <c r="L150" s="89">
        <v>5</v>
      </c>
      <c r="M150" s="89">
        <v>6</v>
      </c>
      <c r="N150" s="89">
        <v>4</v>
      </c>
      <c r="O150" s="89">
        <v>5</v>
      </c>
      <c r="P150" s="89">
        <v>6</v>
      </c>
      <c r="Q150" s="89">
        <v>5</v>
      </c>
      <c r="R150" s="89">
        <v>6</v>
      </c>
      <c r="S150" s="89">
        <v>4</v>
      </c>
      <c r="T150" s="89">
        <v>5</v>
      </c>
      <c r="U150" s="89">
        <v>5</v>
      </c>
      <c r="V150" s="89">
        <v>6</v>
      </c>
      <c r="W150" s="89">
        <v>5</v>
      </c>
      <c r="X150" s="89">
        <v>6</v>
      </c>
      <c r="Y150" s="89">
        <v>5</v>
      </c>
      <c r="Z150" s="89">
        <v>5</v>
      </c>
      <c r="AA150" s="89">
        <v>5</v>
      </c>
      <c r="AB150" s="89">
        <v>6</v>
      </c>
      <c r="AC150" s="89">
        <v>6</v>
      </c>
      <c r="AD150" s="89">
        <v>6</v>
      </c>
      <c r="AE150" s="89">
        <v>5</v>
      </c>
      <c r="AF150" s="89">
        <v>5</v>
      </c>
      <c r="AG150" s="89">
        <v>5</v>
      </c>
      <c r="AH150" s="89">
        <v>6</v>
      </c>
      <c r="AI150" s="89">
        <v>5</v>
      </c>
      <c r="AJ150" s="89">
        <v>5</v>
      </c>
      <c r="AK150" s="89">
        <v>5</v>
      </c>
      <c r="AL150" s="89">
        <v>5</v>
      </c>
      <c r="AM150" s="89">
        <v>6</v>
      </c>
      <c r="AN150" s="89">
        <v>6</v>
      </c>
      <c r="AO150" s="89">
        <v>6</v>
      </c>
      <c r="AP150" s="89">
        <v>6</v>
      </c>
      <c r="AQ150" s="89">
        <v>5</v>
      </c>
      <c r="AR150" s="89">
        <v>5</v>
      </c>
    </row>
    <row r="151" spans="1:44" ht="12.75" customHeight="1" x14ac:dyDescent="0.25">
      <c r="A151" s="89">
        <v>2019</v>
      </c>
      <c r="B151" s="89">
        <v>1117583</v>
      </c>
      <c r="C151" s="89">
        <v>5</v>
      </c>
      <c r="D151" s="89">
        <v>4</v>
      </c>
      <c r="E151" s="89">
        <v>4</v>
      </c>
      <c r="F151" s="89">
        <v>5</v>
      </c>
      <c r="G151" s="89">
        <v>6</v>
      </c>
      <c r="H151" s="89">
        <v>6</v>
      </c>
      <c r="I151" s="89">
        <v>6</v>
      </c>
      <c r="J151" s="89">
        <v>5</v>
      </c>
      <c r="K151" s="89">
        <v>5</v>
      </c>
      <c r="L151" s="89">
        <v>5</v>
      </c>
      <c r="M151" s="89">
        <v>5</v>
      </c>
      <c r="N151" s="89">
        <v>5</v>
      </c>
      <c r="O151" s="89">
        <v>5</v>
      </c>
      <c r="P151" s="89">
        <v>6</v>
      </c>
      <c r="Q151" s="89">
        <v>6</v>
      </c>
      <c r="R151" s="89">
        <v>4</v>
      </c>
      <c r="S151" s="89">
        <v>6</v>
      </c>
      <c r="T151" s="89">
        <v>6</v>
      </c>
      <c r="U151" s="89">
        <v>6</v>
      </c>
      <c r="V151" s="89">
        <v>6</v>
      </c>
      <c r="W151" s="89">
        <v>6</v>
      </c>
      <c r="X151" s="89">
        <v>6</v>
      </c>
      <c r="Y151" s="89">
        <v>6</v>
      </c>
      <c r="Z151" s="89">
        <v>6</v>
      </c>
      <c r="AA151" s="89">
        <v>6</v>
      </c>
      <c r="AB151" s="89">
        <v>7</v>
      </c>
      <c r="AC151" s="89">
        <v>7</v>
      </c>
      <c r="AD151" s="89">
        <v>6</v>
      </c>
      <c r="AE151" s="89">
        <v>6</v>
      </c>
      <c r="AF151" s="89">
        <v>6</v>
      </c>
      <c r="AG151" s="89">
        <v>5</v>
      </c>
      <c r="AH151" s="89">
        <v>6</v>
      </c>
      <c r="AI151" s="89">
        <v>6</v>
      </c>
      <c r="AJ151" s="89">
        <v>6</v>
      </c>
      <c r="AK151" s="89">
        <v>6</v>
      </c>
      <c r="AL151" s="89">
        <v>6</v>
      </c>
      <c r="AM151" s="89">
        <v>6</v>
      </c>
      <c r="AN151" s="89">
        <v>4</v>
      </c>
      <c r="AO151" s="89">
        <v>6</v>
      </c>
      <c r="AP151" s="89">
        <v>6</v>
      </c>
      <c r="AQ151" s="89">
        <v>6</v>
      </c>
      <c r="AR151" s="89">
        <v>6</v>
      </c>
    </row>
    <row r="152" spans="1:44" ht="12.75" customHeight="1" x14ac:dyDescent="0.25">
      <c r="A152" s="89">
        <v>2019</v>
      </c>
      <c r="B152" s="89">
        <v>1103831</v>
      </c>
      <c r="C152" s="89">
        <v>5</v>
      </c>
      <c r="D152" s="89">
        <v>5</v>
      </c>
      <c r="E152" s="89">
        <v>4</v>
      </c>
      <c r="F152" s="89">
        <v>5</v>
      </c>
      <c r="G152" s="89">
        <v>6</v>
      </c>
      <c r="H152" s="89">
        <v>5</v>
      </c>
      <c r="I152" s="89">
        <v>5</v>
      </c>
      <c r="J152" s="89">
        <v>5</v>
      </c>
      <c r="K152" s="89">
        <v>5</v>
      </c>
      <c r="L152" s="89">
        <v>6</v>
      </c>
      <c r="M152" s="89">
        <v>6</v>
      </c>
      <c r="N152" s="89">
        <v>5</v>
      </c>
      <c r="O152" s="89">
        <v>6</v>
      </c>
      <c r="P152" s="89">
        <v>8</v>
      </c>
      <c r="Q152" s="89">
        <v>6</v>
      </c>
      <c r="R152" s="89">
        <v>6</v>
      </c>
      <c r="S152" s="89">
        <v>6</v>
      </c>
      <c r="T152" s="89">
        <v>6</v>
      </c>
      <c r="U152" s="89">
        <v>6</v>
      </c>
      <c r="V152" s="89">
        <v>6</v>
      </c>
      <c r="W152" s="89">
        <v>6</v>
      </c>
      <c r="X152" s="89">
        <v>6</v>
      </c>
      <c r="Y152" s="89">
        <v>6</v>
      </c>
      <c r="Z152" s="89">
        <v>6</v>
      </c>
      <c r="AA152" s="89">
        <v>6</v>
      </c>
      <c r="AB152" s="89">
        <v>1</v>
      </c>
      <c r="AC152" s="89">
        <v>1</v>
      </c>
      <c r="AD152" s="89">
        <v>6</v>
      </c>
      <c r="AE152" s="89">
        <v>6</v>
      </c>
      <c r="AF152" s="89">
        <v>6</v>
      </c>
      <c r="AG152" s="89">
        <v>6</v>
      </c>
      <c r="AH152" s="89">
        <v>6</v>
      </c>
      <c r="AI152" s="89">
        <v>6</v>
      </c>
      <c r="AJ152" s="89">
        <v>4</v>
      </c>
      <c r="AK152" s="89">
        <v>3</v>
      </c>
      <c r="AL152" s="89">
        <v>5</v>
      </c>
      <c r="AM152" s="89">
        <v>6</v>
      </c>
      <c r="AN152" s="89">
        <v>6</v>
      </c>
      <c r="AO152" s="89">
        <v>8</v>
      </c>
      <c r="AP152" s="89">
        <v>4</v>
      </c>
      <c r="AQ152" s="89">
        <v>6</v>
      </c>
      <c r="AR152" s="89">
        <v>6</v>
      </c>
    </row>
    <row r="153" spans="1:44" ht="12.75" customHeight="1" x14ac:dyDescent="0.25">
      <c r="A153" s="89">
        <v>2019</v>
      </c>
      <c r="B153" s="89">
        <v>88399</v>
      </c>
      <c r="C153" s="89">
        <v>5</v>
      </c>
      <c r="D153" s="89">
        <v>6</v>
      </c>
      <c r="E153" s="89">
        <v>6</v>
      </c>
      <c r="F153" s="89">
        <v>4</v>
      </c>
      <c r="G153" s="89">
        <v>6</v>
      </c>
      <c r="H153" s="89">
        <v>6</v>
      </c>
      <c r="I153" s="89">
        <v>6</v>
      </c>
      <c r="J153" s="89">
        <v>4</v>
      </c>
      <c r="K153" s="89">
        <v>6</v>
      </c>
      <c r="L153" s="89">
        <v>6</v>
      </c>
      <c r="M153" s="89">
        <v>4</v>
      </c>
      <c r="N153" s="89">
        <v>6</v>
      </c>
      <c r="O153" s="89">
        <v>6</v>
      </c>
      <c r="P153" s="89">
        <v>6</v>
      </c>
      <c r="Q153" s="89">
        <v>6</v>
      </c>
      <c r="R153" s="89">
        <v>6</v>
      </c>
      <c r="S153" s="89">
        <v>6</v>
      </c>
      <c r="T153" s="89">
        <v>6</v>
      </c>
      <c r="U153" s="89">
        <v>6</v>
      </c>
      <c r="V153" s="89">
        <v>6</v>
      </c>
      <c r="W153" s="89">
        <v>6</v>
      </c>
      <c r="X153" s="89">
        <v>5</v>
      </c>
      <c r="Y153" s="89">
        <v>4</v>
      </c>
      <c r="Z153" s="89">
        <v>7</v>
      </c>
      <c r="AA153" s="89">
        <v>6</v>
      </c>
      <c r="AB153" s="89">
        <v>6</v>
      </c>
      <c r="AC153" s="89">
        <v>6</v>
      </c>
      <c r="AD153" s="89">
        <v>6</v>
      </c>
      <c r="AE153" s="89">
        <v>6</v>
      </c>
      <c r="AF153" s="89">
        <v>6</v>
      </c>
      <c r="AG153" s="89">
        <v>6</v>
      </c>
      <c r="AH153" s="89">
        <v>6</v>
      </c>
      <c r="AI153" s="89">
        <v>6</v>
      </c>
      <c r="AJ153" s="89">
        <v>6</v>
      </c>
      <c r="AK153" s="89">
        <v>6</v>
      </c>
      <c r="AL153" s="89">
        <v>5</v>
      </c>
      <c r="AM153" s="89">
        <v>6</v>
      </c>
      <c r="AN153" s="89">
        <v>5</v>
      </c>
      <c r="AO153" s="89">
        <v>6</v>
      </c>
      <c r="AP153" s="89">
        <v>6</v>
      </c>
      <c r="AQ153" s="89">
        <v>6</v>
      </c>
      <c r="AR153" s="89">
        <v>5</v>
      </c>
    </row>
    <row r="154" spans="1:44" ht="12.75" customHeight="1" x14ac:dyDescent="0.25">
      <c r="A154" s="89">
        <v>2019</v>
      </c>
      <c r="B154" s="89">
        <v>1103831</v>
      </c>
      <c r="C154" s="89">
        <v>5</v>
      </c>
      <c r="D154" s="89">
        <v>5</v>
      </c>
      <c r="E154" s="89">
        <v>5</v>
      </c>
      <c r="F154" s="89">
        <v>5</v>
      </c>
      <c r="G154" s="89">
        <v>5</v>
      </c>
      <c r="H154" s="89">
        <v>6</v>
      </c>
      <c r="I154" s="89">
        <v>6</v>
      </c>
      <c r="J154" s="89">
        <v>6</v>
      </c>
      <c r="K154" s="89">
        <v>6</v>
      </c>
      <c r="L154" s="89">
        <v>6</v>
      </c>
      <c r="M154" s="89">
        <v>5</v>
      </c>
      <c r="N154" s="89">
        <v>4</v>
      </c>
      <c r="O154" s="89">
        <v>5</v>
      </c>
      <c r="P154" s="89">
        <v>5</v>
      </c>
      <c r="Q154" s="89">
        <v>6</v>
      </c>
      <c r="R154" s="89">
        <v>5</v>
      </c>
      <c r="S154" s="89">
        <v>5</v>
      </c>
      <c r="T154" s="89">
        <v>5</v>
      </c>
      <c r="U154" s="89">
        <v>5</v>
      </c>
      <c r="V154" s="89">
        <v>6</v>
      </c>
      <c r="W154" s="89">
        <v>5</v>
      </c>
      <c r="X154" s="89">
        <v>5</v>
      </c>
      <c r="Y154" s="89">
        <v>5</v>
      </c>
      <c r="Z154" s="89">
        <v>5</v>
      </c>
      <c r="AA154" s="89">
        <v>5</v>
      </c>
      <c r="AB154" s="89">
        <v>4</v>
      </c>
      <c r="AC154" s="89">
        <v>4</v>
      </c>
      <c r="AD154" s="89">
        <v>6</v>
      </c>
      <c r="AE154" s="89">
        <v>5</v>
      </c>
      <c r="AF154" s="89">
        <v>5</v>
      </c>
      <c r="AG154" s="89">
        <v>5</v>
      </c>
      <c r="AH154" s="89">
        <v>5</v>
      </c>
      <c r="AI154" s="89">
        <v>5</v>
      </c>
      <c r="AJ154" s="89">
        <v>3</v>
      </c>
      <c r="AK154" s="89">
        <v>4</v>
      </c>
      <c r="AL154" s="89">
        <v>4</v>
      </c>
      <c r="AM154" s="89">
        <v>5</v>
      </c>
      <c r="AN154" s="89">
        <v>5</v>
      </c>
      <c r="AO154" s="89">
        <v>5</v>
      </c>
      <c r="AP154" s="89">
        <v>6</v>
      </c>
      <c r="AQ154" s="89">
        <v>5</v>
      </c>
      <c r="AR154" s="89">
        <v>5</v>
      </c>
    </row>
    <row r="155" spans="1:44" ht="12.75" customHeight="1" x14ac:dyDescent="0.25">
      <c r="A155" s="89">
        <v>2019</v>
      </c>
      <c r="B155" s="89">
        <v>123569</v>
      </c>
      <c r="C155" s="89">
        <v>5</v>
      </c>
      <c r="D155" s="89">
        <v>5</v>
      </c>
      <c r="E155" s="89">
        <v>5</v>
      </c>
      <c r="F155" s="89">
        <v>4</v>
      </c>
      <c r="G155" s="89">
        <v>6</v>
      </c>
      <c r="H155" s="89">
        <v>6</v>
      </c>
      <c r="I155" s="89">
        <v>6</v>
      </c>
      <c r="J155" s="89">
        <v>4</v>
      </c>
      <c r="K155" s="89">
        <v>6</v>
      </c>
      <c r="L155" s="89">
        <v>6</v>
      </c>
      <c r="M155" s="89">
        <v>5</v>
      </c>
      <c r="N155" s="89">
        <v>4</v>
      </c>
      <c r="O155" s="89">
        <v>5</v>
      </c>
      <c r="P155" s="89">
        <v>4</v>
      </c>
      <c r="Q155" s="89">
        <v>6</v>
      </c>
      <c r="R155" s="89">
        <v>6</v>
      </c>
      <c r="S155" s="89">
        <v>6</v>
      </c>
      <c r="T155" s="89">
        <v>5</v>
      </c>
      <c r="U155" s="89">
        <v>5</v>
      </c>
      <c r="V155" s="89">
        <v>6</v>
      </c>
      <c r="W155" s="89">
        <v>4</v>
      </c>
      <c r="X155" s="89">
        <v>3</v>
      </c>
      <c r="Y155" s="89">
        <v>3</v>
      </c>
      <c r="Z155" s="89">
        <v>6</v>
      </c>
      <c r="AA155" s="89">
        <v>6</v>
      </c>
      <c r="AB155" s="89">
        <v>5</v>
      </c>
      <c r="AC155" s="89">
        <v>5</v>
      </c>
      <c r="AD155" s="89">
        <v>6</v>
      </c>
      <c r="AE155" s="89">
        <v>6</v>
      </c>
      <c r="AF155" s="89">
        <v>6</v>
      </c>
      <c r="AG155" s="89">
        <v>5</v>
      </c>
      <c r="AH155" s="89">
        <v>5</v>
      </c>
      <c r="AI155" s="89">
        <v>6</v>
      </c>
      <c r="AJ155" s="89">
        <v>6</v>
      </c>
      <c r="AK155" s="89">
        <v>6</v>
      </c>
      <c r="AL155" s="89">
        <v>4</v>
      </c>
      <c r="AM155" s="89">
        <v>4</v>
      </c>
      <c r="AN155" s="89">
        <v>5</v>
      </c>
      <c r="AO155" s="89">
        <v>6</v>
      </c>
      <c r="AP155" s="89">
        <v>6</v>
      </c>
      <c r="AQ155" s="89">
        <v>6</v>
      </c>
      <c r="AR155" s="89">
        <v>5</v>
      </c>
    </row>
    <row r="156" spans="1:44" ht="12.75" customHeight="1" x14ac:dyDescent="0.25">
      <c r="A156" s="89">
        <v>2019</v>
      </c>
      <c r="B156" s="89">
        <v>121880</v>
      </c>
      <c r="C156" s="89">
        <v>5</v>
      </c>
      <c r="D156" s="89">
        <v>5</v>
      </c>
      <c r="E156" s="89">
        <v>4</v>
      </c>
      <c r="F156" s="89">
        <v>4</v>
      </c>
      <c r="G156" s="89">
        <v>5</v>
      </c>
      <c r="H156" s="89">
        <v>5</v>
      </c>
      <c r="I156" s="89">
        <v>5</v>
      </c>
      <c r="J156" s="89">
        <v>5</v>
      </c>
      <c r="K156" s="89">
        <v>4</v>
      </c>
      <c r="L156" s="89">
        <v>4</v>
      </c>
      <c r="M156" s="89">
        <v>4</v>
      </c>
      <c r="N156" s="89">
        <v>4</v>
      </c>
      <c r="O156" s="89">
        <v>4</v>
      </c>
      <c r="P156" s="89">
        <v>3</v>
      </c>
      <c r="Q156" s="89">
        <v>4</v>
      </c>
      <c r="R156" s="89">
        <v>6</v>
      </c>
      <c r="S156" s="89">
        <v>5</v>
      </c>
      <c r="T156" s="89">
        <v>6</v>
      </c>
      <c r="U156" s="89">
        <v>4</v>
      </c>
      <c r="V156" s="89">
        <v>8</v>
      </c>
      <c r="W156" s="89">
        <v>6</v>
      </c>
      <c r="X156" s="89">
        <v>4</v>
      </c>
      <c r="Y156" s="89">
        <v>4</v>
      </c>
      <c r="Z156" s="89">
        <v>5</v>
      </c>
      <c r="AA156" s="89">
        <v>4</v>
      </c>
      <c r="AB156" s="89">
        <v>6</v>
      </c>
      <c r="AC156" s="89">
        <v>3</v>
      </c>
      <c r="AD156" s="89">
        <v>5</v>
      </c>
      <c r="AE156" s="89">
        <v>4</v>
      </c>
      <c r="AF156" s="89">
        <v>5</v>
      </c>
      <c r="AG156" s="89">
        <v>5</v>
      </c>
      <c r="AH156" s="89">
        <v>5</v>
      </c>
      <c r="AI156" s="89">
        <v>5</v>
      </c>
      <c r="AJ156" s="89">
        <v>6</v>
      </c>
      <c r="AK156" s="89">
        <v>6</v>
      </c>
      <c r="AL156" s="89">
        <v>6</v>
      </c>
      <c r="AM156" s="89">
        <v>6</v>
      </c>
      <c r="AN156" s="89">
        <v>6</v>
      </c>
      <c r="AO156" s="89">
        <v>3</v>
      </c>
      <c r="AP156" s="89">
        <v>6</v>
      </c>
      <c r="AQ156" s="89">
        <v>4</v>
      </c>
      <c r="AR156" s="89">
        <v>6</v>
      </c>
    </row>
    <row r="157" spans="1:44" ht="12.75" customHeight="1" x14ac:dyDescent="0.25">
      <c r="A157" s="89">
        <v>2019</v>
      </c>
      <c r="B157" s="89">
        <v>1181819</v>
      </c>
      <c r="C157" s="89">
        <v>5</v>
      </c>
      <c r="D157" s="89">
        <v>6</v>
      </c>
      <c r="E157" s="89">
        <v>5</v>
      </c>
      <c r="F157" s="89">
        <v>6</v>
      </c>
      <c r="G157" s="89">
        <v>6</v>
      </c>
      <c r="H157" s="89">
        <v>6</v>
      </c>
      <c r="I157" s="89">
        <v>6</v>
      </c>
      <c r="J157" s="89">
        <v>6</v>
      </c>
      <c r="K157" s="89">
        <v>6</v>
      </c>
      <c r="L157" s="89">
        <v>5</v>
      </c>
      <c r="M157" s="89">
        <v>5</v>
      </c>
      <c r="N157" s="89">
        <v>6</v>
      </c>
      <c r="O157" s="89">
        <v>5</v>
      </c>
      <c r="P157" s="89">
        <v>5</v>
      </c>
      <c r="Q157" s="89">
        <v>5</v>
      </c>
      <c r="R157" s="89">
        <v>6</v>
      </c>
      <c r="S157" s="89">
        <v>5</v>
      </c>
      <c r="T157" s="89">
        <v>6</v>
      </c>
      <c r="U157" s="89">
        <v>6</v>
      </c>
      <c r="V157" s="89">
        <v>6</v>
      </c>
      <c r="W157" s="89">
        <v>5</v>
      </c>
      <c r="X157" s="89">
        <v>5</v>
      </c>
      <c r="Y157" s="89">
        <v>6</v>
      </c>
      <c r="Z157" s="89">
        <v>6</v>
      </c>
      <c r="AA157" s="89">
        <v>6</v>
      </c>
      <c r="AB157" s="89">
        <v>8</v>
      </c>
      <c r="AC157" s="89">
        <v>8</v>
      </c>
      <c r="AD157" s="89">
        <v>6</v>
      </c>
      <c r="AE157" s="89">
        <v>5</v>
      </c>
      <c r="AF157" s="89">
        <v>5</v>
      </c>
      <c r="AG157" s="89">
        <v>5</v>
      </c>
      <c r="AH157" s="89">
        <v>6</v>
      </c>
      <c r="AI157" s="89">
        <v>6</v>
      </c>
      <c r="AJ157" s="89">
        <v>6</v>
      </c>
      <c r="AK157" s="89">
        <v>6</v>
      </c>
      <c r="AL157" s="89">
        <v>6</v>
      </c>
      <c r="AM157" s="89">
        <v>6</v>
      </c>
      <c r="AN157" s="89">
        <v>6</v>
      </c>
      <c r="AO157" s="89">
        <v>5</v>
      </c>
      <c r="AP157" s="89">
        <v>5</v>
      </c>
      <c r="AQ157" s="89">
        <v>6</v>
      </c>
      <c r="AR157" s="89">
        <v>6</v>
      </c>
    </row>
    <row r="158" spans="1:44" ht="12.75" customHeight="1" x14ac:dyDescent="0.25">
      <c r="A158" s="89">
        <v>2019</v>
      </c>
      <c r="B158" s="89">
        <v>1181819</v>
      </c>
      <c r="C158" s="89">
        <v>5</v>
      </c>
      <c r="D158" s="89">
        <v>6</v>
      </c>
      <c r="E158" s="89">
        <v>5</v>
      </c>
      <c r="F158" s="89">
        <v>5</v>
      </c>
      <c r="G158" s="89">
        <v>6</v>
      </c>
      <c r="H158" s="89">
        <v>5</v>
      </c>
      <c r="I158" s="89">
        <v>5</v>
      </c>
      <c r="J158" s="89">
        <v>6</v>
      </c>
      <c r="K158" s="89">
        <v>4</v>
      </c>
      <c r="L158" s="89">
        <v>5</v>
      </c>
      <c r="M158" s="89">
        <v>5</v>
      </c>
      <c r="N158" s="89">
        <v>5</v>
      </c>
      <c r="O158" s="89">
        <v>8</v>
      </c>
      <c r="P158" s="89">
        <v>8</v>
      </c>
      <c r="Q158" s="89">
        <v>6</v>
      </c>
      <c r="R158" s="89">
        <v>5</v>
      </c>
      <c r="S158" s="89">
        <v>6</v>
      </c>
      <c r="T158" s="89">
        <v>6</v>
      </c>
      <c r="U158" s="89">
        <v>6</v>
      </c>
      <c r="V158" s="89">
        <v>5</v>
      </c>
      <c r="W158" s="89">
        <v>6</v>
      </c>
      <c r="X158" s="89">
        <v>6</v>
      </c>
      <c r="Y158" s="89">
        <v>5</v>
      </c>
      <c r="Z158" s="89">
        <v>7</v>
      </c>
      <c r="AA158" s="89">
        <v>1</v>
      </c>
      <c r="AB158" s="89">
        <v>1</v>
      </c>
      <c r="AC158" s="89">
        <v>1</v>
      </c>
      <c r="AD158" s="89">
        <v>6</v>
      </c>
      <c r="AE158" s="89">
        <v>5</v>
      </c>
      <c r="AF158" s="89">
        <v>6</v>
      </c>
      <c r="AG158" s="89">
        <v>6</v>
      </c>
      <c r="AH158" s="89">
        <v>6</v>
      </c>
      <c r="AI158" s="89">
        <v>6</v>
      </c>
      <c r="AJ158" s="89">
        <v>4</v>
      </c>
      <c r="AK158" s="89">
        <v>6</v>
      </c>
      <c r="AL158" s="89">
        <v>6</v>
      </c>
      <c r="AM158" s="89">
        <v>6</v>
      </c>
      <c r="AN158" s="89">
        <v>6</v>
      </c>
      <c r="AO158" s="89">
        <v>6</v>
      </c>
      <c r="AP158" s="89">
        <v>6</v>
      </c>
      <c r="AQ158" s="89">
        <v>6</v>
      </c>
      <c r="AR158" s="89">
        <v>6</v>
      </c>
    </row>
    <row r="159" spans="1:44" ht="12.75" customHeight="1" x14ac:dyDescent="0.25">
      <c r="A159" s="89">
        <v>2019</v>
      </c>
      <c r="B159" s="89">
        <v>121884</v>
      </c>
      <c r="C159" s="89">
        <v>5</v>
      </c>
      <c r="D159" s="89">
        <v>5</v>
      </c>
      <c r="E159" s="89">
        <v>5</v>
      </c>
      <c r="F159" s="89">
        <v>5</v>
      </c>
      <c r="G159" s="89">
        <v>6</v>
      </c>
      <c r="H159" s="89">
        <v>5</v>
      </c>
      <c r="I159" s="89">
        <v>5</v>
      </c>
      <c r="J159" s="89">
        <v>5</v>
      </c>
      <c r="K159" s="89">
        <v>5</v>
      </c>
      <c r="L159" s="89">
        <v>4</v>
      </c>
      <c r="M159" s="89">
        <v>5</v>
      </c>
      <c r="N159" s="89">
        <v>4</v>
      </c>
      <c r="O159" s="89">
        <v>3</v>
      </c>
      <c r="P159" s="89">
        <v>2</v>
      </c>
      <c r="Q159" s="89">
        <v>2</v>
      </c>
      <c r="R159" s="89">
        <v>6</v>
      </c>
      <c r="S159" s="89">
        <v>4</v>
      </c>
      <c r="T159" s="89">
        <v>5</v>
      </c>
      <c r="U159" s="89">
        <v>5</v>
      </c>
      <c r="V159" s="89">
        <v>5</v>
      </c>
      <c r="W159" s="89">
        <v>4</v>
      </c>
      <c r="X159" s="89">
        <v>3</v>
      </c>
      <c r="Y159" s="89">
        <v>4</v>
      </c>
      <c r="Z159" s="89">
        <v>6</v>
      </c>
      <c r="AA159" s="89">
        <v>5</v>
      </c>
      <c r="AB159" s="89">
        <v>5</v>
      </c>
      <c r="AC159" s="89">
        <v>5</v>
      </c>
      <c r="AD159" s="89">
        <v>6</v>
      </c>
      <c r="AE159" s="89">
        <v>6</v>
      </c>
      <c r="AF159" s="89">
        <v>5</v>
      </c>
      <c r="AG159" s="89">
        <v>5</v>
      </c>
      <c r="AH159" s="89">
        <v>5</v>
      </c>
      <c r="AI159" s="89">
        <v>4</v>
      </c>
      <c r="AJ159" s="89">
        <v>5</v>
      </c>
      <c r="AK159" s="89">
        <v>4</v>
      </c>
      <c r="AL159" s="89">
        <v>5</v>
      </c>
      <c r="AM159" s="89">
        <v>5</v>
      </c>
      <c r="AN159" s="89">
        <v>3</v>
      </c>
      <c r="AO159" s="89">
        <v>4</v>
      </c>
      <c r="AP159" s="89">
        <v>5</v>
      </c>
      <c r="AQ159" s="89">
        <v>5</v>
      </c>
      <c r="AR159" s="89">
        <v>2</v>
      </c>
    </row>
    <row r="160" spans="1:44" ht="12.75" customHeight="1" x14ac:dyDescent="0.25">
      <c r="A160" s="89">
        <v>2019</v>
      </c>
      <c r="B160" s="89">
        <v>121880</v>
      </c>
      <c r="C160" s="89">
        <v>5</v>
      </c>
      <c r="D160" s="89">
        <v>6</v>
      </c>
      <c r="E160" s="89">
        <v>5</v>
      </c>
      <c r="F160" s="89">
        <v>3</v>
      </c>
      <c r="G160" s="89">
        <v>1</v>
      </c>
      <c r="H160" s="89">
        <v>6</v>
      </c>
      <c r="I160" s="89">
        <v>5</v>
      </c>
      <c r="J160" s="89">
        <v>7</v>
      </c>
      <c r="K160" s="89">
        <v>4</v>
      </c>
      <c r="L160" s="89">
        <v>5</v>
      </c>
      <c r="M160" s="89">
        <v>5</v>
      </c>
      <c r="N160" s="89">
        <v>5</v>
      </c>
      <c r="O160" s="89">
        <v>6</v>
      </c>
      <c r="P160" s="89">
        <v>6</v>
      </c>
      <c r="Q160" s="89">
        <v>6</v>
      </c>
      <c r="R160" s="89">
        <v>5</v>
      </c>
      <c r="S160" s="89">
        <v>6</v>
      </c>
      <c r="T160" s="89">
        <v>6</v>
      </c>
      <c r="U160" s="89">
        <v>6</v>
      </c>
      <c r="V160" s="89">
        <v>6</v>
      </c>
      <c r="W160" s="89">
        <v>4</v>
      </c>
      <c r="X160" s="89">
        <v>4</v>
      </c>
      <c r="Y160" s="89">
        <v>4</v>
      </c>
      <c r="Z160" s="89">
        <v>6</v>
      </c>
      <c r="AA160" s="89">
        <v>6</v>
      </c>
      <c r="AB160" s="89">
        <v>6</v>
      </c>
      <c r="AC160" s="89">
        <v>1</v>
      </c>
      <c r="AD160" s="89">
        <v>6</v>
      </c>
      <c r="AE160" s="89">
        <v>6</v>
      </c>
      <c r="AF160" s="89">
        <v>6</v>
      </c>
      <c r="AG160" s="89">
        <v>5</v>
      </c>
      <c r="AH160" s="89">
        <v>6</v>
      </c>
      <c r="AI160" s="89">
        <v>6</v>
      </c>
      <c r="AJ160" s="89">
        <v>6</v>
      </c>
      <c r="AK160" s="89">
        <v>6</v>
      </c>
      <c r="AL160" s="89">
        <v>6</v>
      </c>
      <c r="AM160" s="89">
        <v>7</v>
      </c>
      <c r="AN160" s="89">
        <v>6</v>
      </c>
      <c r="AO160" s="89">
        <v>6</v>
      </c>
      <c r="AP160" s="89">
        <v>6</v>
      </c>
      <c r="AQ160" s="89">
        <v>6</v>
      </c>
      <c r="AR160" s="89">
        <v>6</v>
      </c>
    </row>
    <row r="161" spans="1:44" ht="12.75" customHeight="1" x14ac:dyDescent="0.25">
      <c r="A161" s="89">
        <v>2019</v>
      </c>
      <c r="B161" s="89">
        <v>88399</v>
      </c>
      <c r="C161" s="89">
        <v>5</v>
      </c>
      <c r="D161" s="89">
        <v>5</v>
      </c>
      <c r="E161" s="89">
        <v>5</v>
      </c>
      <c r="F161" s="89">
        <v>2</v>
      </c>
      <c r="G161" s="89">
        <v>5</v>
      </c>
      <c r="H161" s="89">
        <v>6</v>
      </c>
      <c r="I161" s="89">
        <v>6</v>
      </c>
      <c r="J161" s="89">
        <v>6</v>
      </c>
      <c r="K161" s="89">
        <v>5</v>
      </c>
      <c r="L161" s="89">
        <v>5</v>
      </c>
      <c r="M161" s="89">
        <v>2</v>
      </c>
      <c r="N161" s="89">
        <v>3</v>
      </c>
      <c r="O161" s="89">
        <v>2</v>
      </c>
      <c r="P161" s="89">
        <v>5</v>
      </c>
      <c r="Q161" s="89">
        <v>6</v>
      </c>
      <c r="R161" s="89">
        <v>5</v>
      </c>
      <c r="S161" s="89">
        <v>6</v>
      </c>
      <c r="T161" s="89">
        <v>6</v>
      </c>
      <c r="U161" s="89">
        <v>6</v>
      </c>
      <c r="V161" s="89">
        <v>6</v>
      </c>
      <c r="W161" s="89">
        <v>3</v>
      </c>
      <c r="X161" s="89">
        <v>3</v>
      </c>
      <c r="Y161" s="89">
        <v>4</v>
      </c>
      <c r="Z161" s="89">
        <v>3</v>
      </c>
      <c r="AA161" s="89">
        <v>2</v>
      </c>
      <c r="AB161" s="89">
        <v>6</v>
      </c>
      <c r="AC161" s="89">
        <v>6</v>
      </c>
      <c r="AD161" s="89">
        <v>5</v>
      </c>
      <c r="AE161" s="89">
        <v>5</v>
      </c>
      <c r="AF161" s="89">
        <v>6</v>
      </c>
      <c r="AG161" s="89">
        <v>5</v>
      </c>
      <c r="AH161" s="89">
        <v>6</v>
      </c>
      <c r="AI161" s="89">
        <v>6</v>
      </c>
      <c r="AJ161" s="89">
        <v>6</v>
      </c>
      <c r="AK161" s="89">
        <v>4</v>
      </c>
      <c r="AL161" s="89">
        <v>5</v>
      </c>
      <c r="AM161" s="89">
        <v>6</v>
      </c>
      <c r="AN161" s="89">
        <v>8</v>
      </c>
      <c r="AO161" s="89">
        <v>6</v>
      </c>
      <c r="AP161" s="89">
        <v>5</v>
      </c>
      <c r="AQ161" s="89">
        <v>1</v>
      </c>
      <c r="AR161" s="89">
        <v>5</v>
      </c>
    </row>
    <row r="162" spans="1:44" ht="12.75" customHeight="1" x14ac:dyDescent="0.25">
      <c r="A162" s="89">
        <v>2019</v>
      </c>
      <c r="B162" s="89">
        <v>1117583</v>
      </c>
      <c r="C162" s="89">
        <v>5</v>
      </c>
      <c r="D162" s="89">
        <v>5</v>
      </c>
      <c r="E162" s="89">
        <v>5</v>
      </c>
      <c r="F162" s="89">
        <v>6</v>
      </c>
      <c r="G162" s="89">
        <v>5</v>
      </c>
      <c r="H162" s="89">
        <v>6</v>
      </c>
      <c r="I162" s="89">
        <v>6</v>
      </c>
      <c r="J162" s="89">
        <v>5</v>
      </c>
      <c r="K162" s="89">
        <v>5</v>
      </c>
      <c r="L162" s="89">
        <v>5</v>
      </c>
      <c r="M162" s="89">
        <v>4</v>
      </c>
      <c r="N162" s="89">
        <v>5</v>
      </c>
      <c r="O162" s="89">
        <v>5</v>
      </c>
      <c r="P162" s="89">
        <v>5</v>
      </c>
      <c r="Q162" s="89">
        <v>6</v>
      </c>
      <c r="R162" s="89">
        <v>6</v>
      </c>
      <c r="S162" s="89">
        <v>5</v>
      </c>
      <c r="T162" s="89">
        <v>6</v>
      </c>
      <c r="U162" s="89">
        <v>6</v>
      </c>
      <c r="V162" s="89">
        <v>5</v>
      </c>
      <c r="W162" s="89">
        <v>5</v>
      </c>
      <c r="X162" s="89">
        <v>4</v>
      </c>
      <c r="Y162" s="89">
        <v>4</v>
      </c>
      <c r="Z162" s="89">
        <v>5</v>
      </c>
      <c r="AA162" s="89">
        <v>5</v>
      </c>
      <c r="AB162" s="89">
        <v>1</v>
      </c>
      <c r="AC162" s="89">
        <v>1</v>
      </c>
      <c r="AD162" s="89">
        <v>4</v>
      </c>
      <c r="AE162" s="89">
        <v>4</v>
      </c>
      <c r="AF162" s="89">
        <v>4</v>
      </c>
      <c r="AG162" s="89">
        <v>3</v>
      </c>
      <c r="AH162" s="89">
        <v>6</v>
      </c>
      <c r="AI162" s="89">
        <v>5</v>
      </c>
      <c r="AJ162" s="89">
        <v>5</v>
      </c>
      <c r="AK162" s="89">
        <v>6</v>
      </c>
      <c r="AL162" s="89">
        <v>4</v>
      </c>
      <c r="AM162" s="89">
        <v>4</v>
      </c>
      <c r="AN162" s="89">
        <v>3</v>
      </c>
      <c r="AO162" s="89">
        <v>3</v>
      </c>
      <c r="AP162" s="89">
        <v>5</v>
      </c>
      <c r="AQ162" s="89">
        <v>6</v>
      </c>
      <c r="AR162" s="89">
        <v>5</v>
      </c>
    </row>
    <row r="163" spans="1:44" ht="12.75" customHeight="1" x14ac:dyDescent="0.25">
      <c r="A163" s="89">
        <v>2019</v>
      </c>
      <c r="B163" s="89">
        <v>121884</v>
      </c>
      <c r="C163" s="89">
        <v>5</v>
      </c>
      <c r="D163" s="89">
        <v>6</v>
      </c>
      <c r="E163" s="89">
        <v>5</v>
      </c>
      <c r="F163" s="89">
        <v>5</v>
      </c>
      <c r="G163" s="89">
        <v>6</v>
      </c>
      <c r="H163" s="89">
        <v>6</v>
      </c>
      <c r="I163" s="89">
        <v>6</v>
      </c>
      <c r="J163" s="89">
        <v>6</v>
      </c>
      <c r="K163" s="89">
        <v>6</v>
      </c>
      <c r="L163" s="89">
        <v>6</v>
      </c>
      <c r="M163" s="89">
        <v>6</v>
      </c>
      <c r="N163" s="89">
        <v>5</v>
      </c>
      <c r="O163" s="89">
        <v>5</v>
      </c>
      <c r="P163" s="89">
        <v>8</v>
      </c>
      <c r="Q163" s="89">
        <v>5</v>
      </c>
      <c r="R163" s="89">
        <v>6</v>
      </c>
      <c r="S163" s="89">
        <v>5</v>
      </c>
      <c r="T163" s="89">
        <v>5</v>
      </c>
      <c r="U163" s="89">
        <v>5</v>
      </c>
      <c r="V163" s="89">
        <v>6</v>
      </c>
      <c r="W163" s="89">
        <v>5</v>
      </c>
      <c r="X163" s="89">
        <v>5</v>
      </c>
      <c r="Y163" s="89">
        <v>6</v>
      </c>
      <c r="Z163" s="89">
        <v>6</v>
      </c>
      <c r="AA163" s="89">
        <v>8</v>
      </c>
      <c r="AB163" s="89">
        <v>3</v>
      </c>
      <c r="AC163" s="89">
        <v>3</v>
      </c>
      <c r="AD163" s="89">
        <v>6</v>
      </c>
      <c r="AE163" s="89">
        <v>6</v>
      </c>
      <c r="AF163" s="89">
        <v>6</v>
      </c>
      <c r="AG163" s="89">
        <v>6</v>
      </c>
      <c r="AH163" s="89">
        <v>5</v>
      </c>
      <c r="AI163" s="89">
        <v>6</v>
      </c>
      <c r="AJ163" s="89">
        <v>5</v>
      </c>
      <c r="AK163" s="89">
        <v>5</v>
      </c>
      <c r="AL163" s="89">
        <v>6</v>
      </c>
      <c r="AM163" s="89">
        <v>5</v>
      </c>
      <c r="AN163" s="89">
        <v>5</v>
      </c>
      <c r="AO163" s="89">
        <v>6</v>
      </c>
      <c r="AP163" s="89">
        <v>6</v>
      </c>
      <c r="AQ163" s="89">
        <v>6</v>
      </c>
      <c r="AR163" s="89">
        <v>5</v>
      </c>
    </row>
    <row r="164" spans="1:44" ht="12.75" customHeight="1" x14ac:dyDescent="0.25">
      <c r="A164" s="89">
        <v>2019</v>
      </c>
      <c r="B164" s="89">
        <v>88399</v>
      </c>
      <c r="C164" s="89">
        <v>5</v>
      </c>
      <c r="D164" s="89">
        <v>4</v>
      </c>
      <c r="E164" s="89">
        <v>4</v>
      </c>
      <c r="F164" s="89">
        <v>2</v>
      </c>
      <c r="G164" s="89">
        <v>5</v>
      </c>
      <c r="H164" s="89">
        <v>6</v>
      </c>
      <c r="I164" s="89">
        <v>6</v>
      </c>
      <c r="J164" s="89">
        <v>6</v>
      </c>
      <c r="K164" s="89">
        <v>5</v>
      </c>
      <c r="L164" s="89">
        <v>5</v>
      </c>
      <c r="M164" s="89">
        <v>3</v>
      </c>
      <c r="N164" s="89">
        <v>3</v>
      </c>
      <c r="O164" s="89">
        <v>2</v>
      </c>
      <c r="P164" s="89">
        <v>5</v>
      </c>
      <c r="Q164" s="89">
        <v>6</v>
      </c>
      <c r="R164" s="89">
        <v>4</v>
      </c>
      <c r="S164" s="89">
        <v>6</v>
      </c>
      <c r="T164" s="89">
        <v>6</v>
      </c>
      <c r="U164" s="89">
        <v>6</v>
      </c>
      <c r="V164" s="89">
        <v>6</v>
      </c>
      <c r="W164" s="89">
        <v>3</v>
      </c>
      <c r="X164" s="89">
        <v>3</v>
      </c>
      <c r="Y164" s="89">
        <v>4</v>
      </c>
      <c r="Z164" s="89">
        <v>4</v>
      </c>
      <c r="AA164" s="89">
        <v>2</v>
      </c>
      <c r="AB164" s="89">
        <v>6</v>
      </c>
      <c r="AC164" s="89">
        <v>6</v>
      </c>
      <c r="AD164" s="89">
        <v>6</v>
      </c>
      <c r="AE164" s="89">
        <v>5</v>
      </c>
      <c r="AF164" s="89">
        <v>6</v>
      </c>
      <c r="AG164" s="89">
        <v>5</v>
      </c>
      <c r="AH164" s="89">
        <v>6</v>
      </c>
      <c r="AI164" s="89">
        <v>6</v>
      </c>
      <c r="AJ164" s="89">
        <v>6</v>
      </c>
      <c r="AK164" s="89">
        <v>4</v>
      </c>
      <c r="AL164" s="89">
        <v>5</v>
      </c>
      <c r="AM164" s="89">
        <v>6</v>
      </c>
      <c r="AN164" s="89">
        <v>8</v>
      </c>
      <c r="AO164" s="89">
        <v>6</v>
      </c>
      <c r="AP164" s="89">
        <v>5</v>
      </c>
      <c r="AQ164" s="89">
        <v>1</v>
      </c>
      <c r="AR164" s="89">
        <v>4</v>
      </c>
    </row>
    <row r="165" spans="1:44" ht="12.75" customHeight="1" x14ac:dyDescent="0.25">
      <c r="A165" s="89">
        <v>2019</v>
      </c>
      <c r="B165" s="89">
        <v>121880</v>
      </c>
      <c r="C165" s="89">
        <v>5</v>
      </c>
      <c r="D165" s="89">
        <v>5</v>
      </c>
      <c r="E165" s="89">
        <v>5</v>
      </c>
      <c r="F165" s="89">
        <v>5</v>
      </c>
      <c r="G165" s="89">
        <v>5</v>
      </c>
      <c r="H165" s="89">
        <v>5</v>
      </c>
      <c r="I165" s="89">
        <v>6</v>
      </c>
      <c r="J165" s="89">
        <v>6</v>
      </c>
      <c r="K165" s="89">
        <v>5</v>
      </c>
      <c r="L165" s="89">
        <v>5</v>
      </c>
      <c r="M165" s="89">
        <v>4</v>
      </c>
      <c r="N165" s="89">
        <v>4</v>
      </c>
      <c r="O165" s="89">
        <v>5</v>
      </c>
      <c r="P165" s="89">
        <v>4</v>
      </c>
      <c r="Q165" s="89">
        <v>5</v>
      </c>
      <c r="R165" s="89">
        <v>6</v>
      </c>
      <c r="S165" s="89">
        <v>6</v>
      </c>
      <c r="T165" s="89">
        <v>6</v>
      </c>
      <c r="U165" s="89">
        <v>6</v>
      </c>
      <c r="V165" s="89">
        <v>6</v>
      </c>
      <c r="W165" s="89">
        <v>5</v>
      </c>
      <c r="X165" s="89">
        <v>4</v>
      </c>
      <c r="Y165" s="89">
        <v>5</v>
      </c>
      <c r="Z165" s="89">
        <v>6</v>
      </c>
      <c r="AA165" s="89">
        <v>5</v>
      </c>
      <c r="AB165" s="89">
        <v>4</v>
      </c>
      <c r="AC165" s="89">
        <v>1</v>
      </c>
      <c r="AD165" s="89">
        <v>5</v>
      </c>
      <c r="AE165" s="89">
        <v>5</v>
      </c>
      <c r="AF165" s="89">
        <v>4</v>
      </c>
      <c r="AG165" s="89">
        <v>4</v>
      </c>
      <c r="AH165" s="89">
        <v>5</v>
      </c>
      <c r="AI165" s="89">
        <v>6</v>
      </c>
      <c r="AJ165" s="89">
        <v>5</v>
      </c>
      <c r="AK165" s="89">
        <v>6</v>
      </c>
      <c r="AL165" s="89">
        <v>5</v>
      </c>
      <c r="AM165" s="89">
        <v>5</v>
      </c>
      <c r="AN165" s="89">
        <v>6</v>
      </c>
      <c r="AO165" s="89">
        <v>8</v>
      </c>
      <c r="AP165" s="89">
        <v>5</v>
      </c>
      <c r="AQ165" s="89">
        <v>5</v>
      </c>
      <c r="AR165" s="89">
        <v>6</v>
      </c>
    </row>
    <row r="166" spans="1:44" ht="12.75" customHeight="1" x14ac:dyDescent="0.25">
      <c r="A166" s="89">
        <v>2019</v>
      </c>
      <c r="B166" s="89">
        <v>102499</v>
      </c>
      <c r="C166" s="89">
        <v>5</v>
      </c>
      <c r="D166" s="89">
        <v>7</v>
      </c>
      <c r="E166" s="89">
        <v>4</v>
      </c>
      <c r="F166" s="89">
        <v>4</v>
      </c>
      <c r="G166" s="89">
        <v>4</v>
      </c>
      <c r="H166" s="89">
        <v>5</v>
      </c>
      <c r="I166" s="89">
        <v>6</v>
      </c>
      <c r="J166" s="89">
        <v>6</v>
      </c>
      <c r="K166" s="89">
        <v>5</v>
      </c>
      <c r="L166" s="89">
        <v>6</v>
      </c>
      <c r="M166" s="89">
        <v>4</v>
      </c>
      <c r="N166" s="89">
        <v>4</v>
      </c>
      <c r="O166" s="89">
        <v>6</v>
      </c>
      <c r="P166" s="89">
        <v>5</v>
      </c>
      <c r="Q166" s="89">
        <v>5</v>
      </c>
      <c r="R166" s="89">
        <v>5</v>
      </c>
      <c r="S166" s="89">
        <v>5</v>
      </c>
      <c r="T166" s="89">
        <v>5</v>
      </c>
      <c r="U166" s="89">
        <v>5</v>
      </c>
      <c r="V166" s="89">
        <v>5</v>
      </c>
      <c r="W166" s="89">
        <v>3</v>
      </c>
      <c r="X166" s="89">
        <v>3</v>
      </c>
      <c r="Y166" s="89">
        <v>4</v>
      </c>
      <c r="Z166" s="89">
        <v>7</v>
      </c>
      <c r="AA166" s="89">
        <v>7</v>
      </c>
      <c r="AB166" s="89">
        <v>4</v>
      </c>
      <c r="AC166" s="89">
        <v>4</v>
      </c>
      <c r="AD166" s="89">
        <v>6</v>
      </c>
      <c r="AE166" s="89">
        <v>4</v>
      </c>
      <c r="AF166" s="89">
        <v>4</v>
      </c>
      <c r="AG166" s="89">
        <v>4</v>
      </c>
      <c r="AH166" s="89">
        <v>4</v>
      </c>
      <c r="AI166" s="89">
        <v>5</v>
      </c>
      <c r="AJ166" s="89">
        <v>5</v>
      </c>
      <c r="AK166" s="89">
        <v>6</v>
      </c>
      <c r="AL166" s="89">
        <v>4</v>
      </c>
      <c r="AM166" s="89">
        <v>4</v>
      </c>
      <c r="AN166" s="89">
        <v>8</v>
      </c>
      <c r="AO166" s="89">
        <v>8</v>
      </c>
      <c r="AP166" s="89">
        <v>8</v>
      </c>
      <c r="AQ166" s="89">
        <v>4</v>
      </c>
      <c r="AR166" s="89">
        <v>5</v>
      </c>
    </row>
    <row r="167" spans="1:44" ht="12.75" customHeight="1" x14ac:dyDescent="0.25">
      <c r="A167" s="89">
        <v>2019</v>
      </c>
      <c r="B167" s="89">
        <v>102499</v>
      </c>
      <c r="C167" s="89">
        <v>5</v>
      </c>
      <c r="D167" s="89">
        <v>4</v>
      </c>
      <c r="E167" s="89">
        <v>6</v>
      </c>
      <c r="F167" s="89">
        <v>5</v>
      </c>
      <c r="G167" s="89">
        <v>5</v>
      </c>
      <c r="H167" s="89">
        <v>6</v>
      </c>
      <c r="I167" s="89">
        <v>5</v>
      </c>
      <c r="J167" s="89">
        <v>5</v>
      </c>
      <c r="K167" s="89">
        <v>4</v>
      </c>
      <c r="L167" s="89">
        <v>4</v>
      </c>
      <c r="M167" s="89">
        <v>5</v>
      </c>
      <c r="N167" s="89">
        <v>4</v>
      </c>
      <c r="O167" s="89">
        <v>6</v>
      </c>
      <c r="P167" s="89">
        <v>4</v>
      </c>
      <c r="Q167" s="89">
        <v>4</v>
      </c>
      <c r="R167" s="89">
        <v>5</v>
      </c>
      <c r="S167" s="89">
        <v>2</v>
      </c>
      <c r="T167" s="89">
        <v>2</v>
      </c>
      <c r="U167" s="89">
        <v>3</v>
      </c>
      <c r="V167" s="89">
        <v>4</v>
      </c>
      <c r="W167" s="89">
        <v>4</v>
      </c>
      <c r="X167" s="89">
        <v>4</v>
      </c>
      <c r="Y167" s="89">
        <v>5</v>
      </c>
      <c r="Z167" s="89">
        <v>8</v>
      </c>
      <c r="AA167" s="89">
        <v>5</v>
      </c>
      <c r="AB167" s="89">
        <v>2</v>
      </c>
      <c r="AC167" s="89">
        <v>3</v>
      </c>
      <c r="AD167" s="89">
        <v>2</v>
      </c>
      <c r="AE167" s="89">
        <v>4</v>
      </c>
      <c r="AF167" s="89">
        <v>5</v>
      </c>
      <c r="AG167" s="89">
        <v>4</v>
      </c>
      <c r="AH167" s="89">
        <v>6</v>
      </c>
      <c r="AI167" s="89">
        <v>6</v>
      </c>
      <c r="AJ167" s="89">
        <v>3</v>
      </c>
      <c r="AK167" s="89">
        <v>6</v>
      </c>
      <c r="AL167" s="89">
        <v>5</v>
      </c>
      <c r="AM167" s="89">
        <v>5</v>
      </c>
      <c r="AN167" s="89">
        <v>4</v>
      </c>
      <c r="AO167" s="89">
        <v>5</v>
      </c>
      <c r="AP167" s="89">
        <v>5</v>
      </c>
      <c r="AQ167" s="89">
        <v>3</v>
      </c>
      <c r="AR167" s="89">
        <v>4</v>
      </c>
    </row>
    <row r="168" spans="1:44" ht="12.75" customHeight="1" x14ac:dyDescent="0.25">
      <c r="A168" s="89">
        <v>2019</v>
      </c>
      <c r="B168" s="89">
        <v>102499</v>
      </c>
      <c r="C168" s="89">
        <v>5</v>
      </c>
      <c r="D168" s="89">
        <v>5</v>
      </c>
      <c r="E168" s="89">
        <v>4</v>
      </c>
      <c r="F168" s="89">
        <v>5</v>
      </c>
      <c r="G168" s="89">
        <v>5</v>
      </c>
      <c r="H168" s="89">
        <v>5</v>
      </c>
      <c r="I168" s="89">
        <v>5</v>
      </c>
      <c r="J168" s="89">
        <v>5</v>
      </c>
      <c r="K168" s="89">
        <v>4</v>
      </c>
      <c r="L168" s="89">
        <v>5</v>
      </c>
      <c r="M168" s="89">
        <v>4</v>
      </c>
      <c r="N168" s="89">
        <v>5</v>
      </c>
      <c r="O168" s="89">
        <v>5</v>
      </c>
      <c r="P168" s="89">
        <v>5</v>
      </c>
      <c r="Q168" s="89">
        <v>5</v>
      </c>
      <c r="R168" s="89">
        <v>5</v>
      </c>
      <c r="S168" s="89">
        <v>5</v>
      </c>
      <c r="T168" s="89">
        <v>5</v>
      </c>
      <c r="U168" s="89">
        <v>5</v>
      </c>
      <c r="V168" s="89">
        <v>5</v>
      </c>
      <c r="W168" s="89">
        <v>5</v>
      </c>
      <c r="X168" s="89">
        <v>5</v>
      </c>
      <c r="Y168" s="89">
        <v>5</v>
      </c>
      <c r="Z168" s="89">
        <v>4</v>
      </c>
      <c r="AA168" s="89">
        <v>5</v>
      </c>
      <c r="AB168" s="89">
        <v>5</v>
      </c>
      <c r="AC168" s="89">
        <v>5</v>
      </c>
      <c r="AD168" s="89">
        <v>5</v>
      </c>
      <c r="AE168" s="89">
        <v>5</v>
      </c>
      <c r="AF168" s="89">
        <v>5</v>
      </c>
      <c r="AG168" s="89">
        <v>3</v>
      </c>
      <c r="AH168" s="89">
        <v>5</v>
      </c>
      <c r="AI168" s="89">
        <v>5</v>
      </c>
      <c r="AJ168" s="89">
        <v>5</v>
      </c>
      <c r="AK168" s="89">
        <v>5</v>
      </c>
      <c r="AL168" s="89">
        <v>5</v>
      </c>
      <c r="AM168" s="89">
        <v>5</v>
      </c>
      <c r="AN168" s="89">
        <v>5</v>
      </c>
      <c r="AO168" s="89">
        <v>5</v>
      </c>
      <c r="AP168" s="89">
        <v>5</v>
      </c>
      <c r="AQ168" s="89">
        <v>3</v>
      </c>
      <c r="AR168" s="89">
        <v>2</v>
      </c>
    </row>
    <row r="169" spans="1:44" ht="12.75" customHeight="1" x14ac:dyDescent="0.25">
      <c r="A169" s="89">
        <v>2019</v>
      </c>
      <c r="B169" s="89">
        <v>1181819</v>
      </c>
      <c r="C169" s="89">
        <v>5</v>
      </c>
      <c r="D169" s="89">
        <v>6</v>
      </c>
      <c r="E169" s="89">
        <v>4</v>
      </c>
      <c r="F169" s="89">
        <v>5</v>
      </c>
      <c r="G169" s="89">
        <v>6</v>
      </c>
      <c r="H169" s="89">
        <v>5</v>
      </c>
      <c r="I169" s="89">
        <v>5</v>
      </c>
      <c r="J169" s="89">
        <v>5</v>
      </c>
      <c r="K169" s="89">
        <v>5</v>
      </c>
      <c r="L169" s="89">
        <v>5</v>
      </c>
      <c r="M169" s="89">
        <v>6</v>
      </c>
      <c r="N169" s="89">
        <v>6</v>
      </c>
      <c r="O169" s="89">
        <v>5</v>
      </c>
      <c r="P169" s="89">
        <v>6</v>
      </c>
      <c r="Q169" s="89">
        <v>5</v>
      </c>
      <c r="R169" s="89">
        <v>6</v>
      </c>
      <c r="S169" s="89">
        <v>4</v>
      </c>
      <c r="T169" s="89">
        <v>5</v>
      </c>
      <c r="U169" s="89">
        <v>6</v>
      </c>
      <c r="V169" s="89">
        <v>8</v>
      </c>
      <c r="W169" s="89">
        <v>4</v>
      </c>
      <c r="X169" s="89">
        <v>4</v>
      </c>
      <c r="Y169" s="89">
        <v>6</v>
      </c>
      <c r="Z169" s="89">
        <v>6</v>
      </c>
      <c r="AA169" s="89">
        <v>7</v>
      </c>
      <c r="AB169" s="89">
        <v>2</v>
      </c>
      <c r="AC169" s="89">
        <v>1</v>
      </c>
      <c r="AD169" s="89">
        <v>6</v>
      </c>
      <c r="AE169" s="89">
        <v>5</v>
      </c>
      <c r="AF169" s="89">
        <v>6</v>
      </c>
      <c r="AG169" s="89">
        <v>5</v>
      </c>
      <c r="AH169" s="89">
        <v>6</v>
      </c>
      <c r="AI169" s="89">
        <v>6</v>
      </c>
      <c r="AJ169" s="89">
        <v>6</v>
      </c>
      <c r="AK169" s="89">
        <v>6</v>
      </c>
      <c r="AL169" s="89">
        <v>5</v>
      </c>
      <c r="AM169" s="89">
        <v>5</v>
      </c>
      <c r="AN169" s="89">
        <v>6</v>
      </c>
      <c r="AO169" s="89">
        <v>5</v>
      </c>
      <c r="AP169" s="89">
        <v>4</v>
      </c>
      <c r="AQ169" s="89">
        <v>6</v>
      </c>
      <c r="AR169" s="89">
        <v>4</v>
      </c>
    </row>
    <row r="170" spans="1:44" ht="12.75" customHeight="1" x14ac:dyDescent="0.25">
      <c r="A170" s="89">
        <v>2019</v>
      </c>
      <c r="B170" s="89">
        <v>1181815</v>
      </c>
      <c r="C170" s="89">
        <v>6</v>
      </c>
      <c r="D170" s="89">
        <v>4</v>
      </c>
      <c r="E170" s="89">
        <v>5</v>
      </c>
      <c r="F170" s="89">
        <v>4</v>
      </c>
      <c r="G170" s="89">
        <v>5</v>
      </c>
      <c r="H170" s="89">
        <v>5</v>
      </c>
      <c r="I170" s="89">
        <v>6</v>
      </c>
      <c r="J170" s="89">
        <v>6</v>
      </c>
      <c r="K170" s="89">
        <v>5</v>
      </c>
      <c r="L170" s="89">
        <v>5</v>
      </c>
      <c r="M170" s="89">
        <v>4</v>
      </c>
      <c r="N170" s="89">
        <v>4</v>
      </c>
      <c r="O170" s="89">
        <v>6</v>
      </c>
      <c r="P170" s="89">
        <v>8</v>
      </c>
      <c r="Q170" s="89">
        <v>4</v>
      </c>
      <c r="R170" s="89">
        <v>6</v>
      </c>
      <c r="S170" s="89">
        <v>1</v>
      </c>
      <c r="T170" s="89">
        <v>4</v>
      </c>
      <c r="U170" s="89">
        <v>3</v>
      </c>
      <c r="V170" s="89">
        <v>3</v>
      </c>
      <c r="W170" s="89">
        <v>5</v>
      </c>
      <c r="X170" s="89">
        <v>4</v>
      </c>
      <c r="Y170" s="89">
        <v>4</v>
      </c>
      <c r="Z170" s="89">
        <v>3</v>
      </c>
      <c r="AA170" s="89">
        <v>4</v>
      </c>
      <c r="AB170" s="89">
        <v>1</v>
      </c>
      <c r="AC170" s="89">
        <v>1</v>
      </c>
      <c r="AD170" s="89">
        <v>4</v>
      </c>
      <c r="AE170" s="89">
        <v>3</v>
      </c>
      <c r="AF170" s="89">
        <v>5</v>
      </c>
      <c r="AG170" s="89">
        <v>5</v>
      </c>
      <c r="AH170" s="89">
        <v>5</v>
      </c>
      <c r="AI170" s="89">
        <v>6</v>
      </c>
      <c r="AJ170" s="89">
        <v>2</v>
      </c>
      <c r="AK170" s="89">
        <v>5</v>
      </c>
      <c r="AL170" s="89">
        <v>4</v>
      </c>
      <c r="AM170" s="89">
        <v>4</v>
      </c>
      <c r="AN170" s="89">
        <v>6</v>
      </c>
      <c r="AO170" s="89">
        <v>5</v>
      </c>
      <c r="AP170" s="89">
        <v>4</v>
      </c>
      <c r="AQ170" s="89">
        <v>3</v>
      </c>
      <c r="AR170" s="89">
        <v>5</v>
      </c>
    </row>
    <row r="171" spans="1:44" ht="12.75" customHeight="1" x14ac:dyDescent="0.25">
      <c r="A171" s="89">
        <v>2019</v>
      </c>
      <c r="B171" s="89">
        <v>1181819</v>
      </c>
      <c r="C171" s="89">
        <v>6</v>
      </c>
      <c r="D171" s="89">
        <v>6</v>
      </c>
      <c r="E171" s="89">
        <v>6</v>
      </c>
      <c r="F171" s="89">
        <v>3</v>
      </c>
      <c r="G171" s="89">
        <v>6</v>
      </c>
      <c r="H171" s="89">
        <v>6</v>
      </c>
      <c r="I171" s="89">
        <v>6</v>
      </c>
      <c r="J171" s="89">
        <v>6</v>
      </c>
      <c r="K171" s="89">
        <v>6</v>
      </c>
      <c r="L171" s="89">
        <v>6</v>
      </c>
      <c r="M171" s="89">
        <v>6</v>
      </c>
      <c r="N171" s="89">
        <v>6</v>
      </c>
      <c r="O171" s="89">
        <v>6</v>
      </c>
      <c r="P171" s="89">
        <v>6</v>
      </c>
      <c r="Q171" s="89">
        <v>6</v>
      </c>
      <c r="R171" s="89">
        <v>6</v>
      </c>
      <c r="S171" s="89">
        <v>6</v>
      </c>
      <c r="T171" s="89">
        <v>6</v>
      </c>
      <c r="U171" s="89">
        <v>6</v>
      </c>
      <c r="V171" s="89">
        <v>6</v>
      </c>
      <c r="W171" s="89">
        <v>6</v>
      </c>
      <c r="X171" s="89">
        <v>4</v>
      </c>
      <c r="Y171" s="89">
        <v>4</v>
      </c>
      <c r="Z171" s="89">
        <v>6</v>
      </c>
      <c r="AA171" s="89">
        <v>3</v>
      </c>
      <c r="AB171" s="89">
        <v>6</v>
      </c>
      <c r="AC171" s="89">
        <v>3</v>
      </c>
      <c r="AD171" s="89">
        <v>6</v>
      </c>
      <c r="AE171" s="89">
        <v>6</v>
      </c>
      <c r="AF171" s="89">
        <v>6</v>
      </c>
      <c r="AG171" s="89">
        <v>5</v>
      </c>
      <c r="AH171" s="89">
        <v>6</v>
      </c>
      <c r="AI171" s="89">
        <v>6</v>
      </c>
      <c r="AJ171" s="89">
        <v>6</v>
      </c>
      <c r="AK171" s="89">
        <v>6</v>
      </c>
      <c r="AL171" s="89">
        <v>6</v>
      </c>
      <c r="AM171" s="89">
        <v>6</v>
      </c>
      <c r="AN171" s="89">
        <v>6</v>
      </c>
      <c r="AO171" s="89">
        <v>6</v>
      </c>
      <c r="AP171" s="89">
        <v>6</v>
      </c>
      <c r="AQ171" s="89">
        <v>6</v>
      </c>
      <c r="AR171" s="89">
        <v>6</v>
      </c>
    </row>
    <row r="172" spans="1:44" ht="12.75" customHeight="1" x14ac:dyDescent="0.25">
      <c r="A172" s="89">
        <v>2019</v>
      </c>
      <c r="B172" s="89">
        <v>123569</v>
      </c>
      <c r="C172" s="89">
        <v>6</v>
      </c>
      <c r="D172" s="89">
        <v>6</v>
      </c>
      <c r="E172" s="89">
        <v>6</v>
      </c>
      <c r="F172" s="89">
        <v>6</v>
      </c>
      <c r="G172" s="89">
        <v>6</v>
      </c>
      <c r="H172" s="89">
        <v>6</v>
      </c>
      <c r="I172" s="89">
        <v>6</v>
      </c>
      <c r="J172" s="89">
        <v>6</v>
      </c>
      <c r="K172" s="89">
        <v>6</v>
      </c>
      <c r="L172" s="89">
        <v>6</v>
      </c>
      <c r="M172" s="89">
        <v>6</v>
      </c>
      <c r="N172" s="89">
        <v>6</v>
      </c>
      <c r="O172" s="89">
        <v>6</v>
      </c>
      <c r="P172" s="89">
        <v>6</v>
      </c>
      <c r="Q172" s="89">
        <v>6</v>
      </c>
      <c r="R172" s="89">
        <v>6</v>
      </c>
      <c r="S172" s="89">
        <v>6</v>
      </c>
      <c r="T172" s="89">
        <v>6</v>
      </c>
      <c r="U172" s="89">
        <v>6</v>
      </c>
      <c r="V172" s="89">
        <v>6</v>
      </c>
      <c r="W172" s="89">
        <v>6</v>
      </c>
      <c r="X172" s="89">
        <v>6</v>
      </c>
      <c r="Y172" s="89">
        <v>6</v>
      </c>
      <c r="Z172" s="89">
        <v>6</v>
      </c>
      <c r="AA172" s="89">
        <v>6</v>
      </c>
      <c r="AB172" s="89">
        <v>6</v>
      </c>
      <c r="AC172" s="89">
        <v>6</v>
      </c>
      <c r="AD172" s="89">
        <v>6</v>
      </c>
      <c r="AE172" s="89">
        <v>6</v>
      </c>
      <c r="AF172" s="89">
        <v>6</v>
      </c>
      <c r="AG172" s="89">
        <v>6</v>
      </c>
      <c r="AH172" s="89">
        <v>6</v>
      </c>
      <c r="AI172" s="89">
        <v>6</v>
      </c>
      <c r="AJ172" s="89">
        <v>6</v>
      </c>
      <c r="AK172" s="89">
        <v>6</v>
      </c>
      <c r="AL172" s="89">
        <v>6</v>
      </c>
      <c r="AM172" s="89">
        <v>6</v>
      </c>
      <c r="AN172" s="89">
        <v>6</v>
      </c>
      <c r="AO172" s="89">
        <v>6</v>
      </c>
      <c r="AP172" s="89">
        <v>6</v>
      </c>
      <c r="AQ172" s="89">
        <v>6</v>
      </c>
      <c r="AR172" s="89">
        <v>6</v>
      </c>
    </row>
    <row r="173" spans="1:44" ht="12.75" customHeight="1" x14ac:dyDescent="0.25">
      <c r="A173" s="89">
        <v>2019</v>
      </c>
      <c r="B173" s="89">
        <v>123569</v>
      </c>
      <c r="C173" s="89">
        <v>6</v>
      </c>
      <c r="D173" s="89">
        <v>3</v>
      </c>
      <c r="E173" s="89">
        <v>4</v>
      </c>
      <c r="F173" s="89">
        <v>4</v>
      </c>
      <c r="G173" s="89">
        <v>5</v>
      </c>
      <c r="H173" s="89">
        <v>6</v>
      </c>
      <c r="I173" s="89">
        <v>6</v>
      </c>
      <c r="J173" s="89">
        <v>6</v>
      </c>
      <c r="K173" s="89">
        <v>6</v>
      </c>
      <c r="L173" s="89">
        <v>5</v>
      </c>
      <c r="M173" s="89">
        <v>4</v>
      </c>
      <c r="N173" s="89">
        <v>4</v>
      </c>
      <c r="O173" s="89">
        <v>6</v>
      </c>
      <c r="P173" s="89">
        <v>4</v>
      </c>
      <c r="Q173" s="89">
        <v>4</v>
      </c>
      <c r="R173" s="89">
        <v>6</v>
      </c>
      <c r="S173" s="89">
        <v>6</v>
      </c>
      <c r="T173" s="89">
        <v>6</v>
      </c>
      <c r="U173" s="89">
        <v>5</v>
      </c>
      <c r="V173" s="89">
        <v>4</v>
      </c>
      <c r="W173" s="89">
        <v>4</v>
      </c>
      <c r="X173" s="89">
        <v>4</v>
      </c>
      <c r="Y173" s="89">
        <v>4</v>
      </c>
      <c r="Z173" s="89">
        <v>4</v>
      </c>
      <c r="AA173" s="89">
        <v>3</v>
      </c>
      <c r="AB173" s="89">
        <v>6</v>
      </c>
      <c r="AC173" s="89">
        <v>6</v>
      </c>
      <c r="AD173" s="89">
        <v>6</v>
      </c>
      <c r="AE173" s="89">
        <v>4</v>
      </c>
      <c r="AF173" s="89">
        <v>4</v>
      </c>
      <c r="AG173" s="89">
        <v>4</v>
      </c>
      <c r="AH173" s="89">
        <v>6</v>
      </c>
      <c r="AI173" s="89">
        <v>6</v>
      </c>
      <c r="AJ173" s="89">
        <v>5</v>
      </c>
      <c r="AK173" s="89">
        <v>5</v>
      </c>
      <c r="AL173" s="89">
        <v>6</v>
      </c>
      <c r="AM173" s="89">
        <v>6</v>
      </c>
      <c r="AN173" s="89">
        <v>5</v>
      </c>
      <c r="AO173" s="89">
        <v>1</v>
      </c>
      <c r="AP173" s="89">
        <v>5</v>
      </c>
      <c r="AQ173" s="89">
        <v>6</v>
      </c>
      <c r="AR173" s="89">
        <v>6</v>
      </c>
    </row>
    <row r="174" spans="1:44" ht="12.75" customHeight="1" x14ac:dyDescent="0.25">
      <c r="A174" s="89">
        <v>2019</v>
      </c>
      <c r="B174" s="89">
        <v>1181815</v>
      </c>
      <c r="C174" s="89">
        <v>6</v>
      </c>
      <c r="D174" s="89">
        <v>6</v>
      </c>
      <c r="E174" s="89">
        <v>6</v>
      </c>
      <c r="F174" s="89">
        <v>4</v>
      </c>
      <c r="G174" s="89">
        <v>3</v>
      </c>
      <c r="H174" s="89">
        <v>6</v>
      </c>
      <c r="I174" s="89">
        <v>6</v>
      </c>
      <c r="J174" s="89">
        <v>6</v>
      </c>
      <c r="K174" s="89">
        <v>6</v>
      </c>
      <c r="L174" s="89">
        <v>6</v>
      </c>
      <c r="M174" s="89">
        <v>5</v>
      </c>
      <c r="N174" s="89">
        <v>4</v>
      </c>
      <c r="O174" s="89">
        <v>6</v>
      </c>
      <c r="P174" s="89">
        <v>6</v>
      </c>
      <c r="Q174" s="89">
        <v>6</v>
      </c>
      <c r="R174" s="89">
        <v>6</v>
      </c>
      <c r="S174" s="89">
        <v>3</v>
      </c>
      <c r="T174" s="89">
        <v>3</v>
      </c>
      <c r="U174" s="89">
        <v>5</v>
      </c>
      <c r="V174" s="89">
        <v>5</v>
      </c>
      <c r="W174" s="89">
        <v>3</v>
      </c>
      <c r="X174" s="89">
        <v>1</v>
      </c>
      <c r="Y174" s="89">
        <v>5</v>
      </c>
      <c r="Z174" s="89">
        <v>6</v>
      </c>
      <c r="AA174" s="89">
        <v>6</v>
      </c>
      <c r="AB174" s="89">
        <v>1</v>
      </c>
      <c r="AC174" s="89">
        <v>1</v>
      </c>
      <c r="AD174" s="89">
        <v>8</v>
      </c>
      <c r="AE174" s="89">
        <v>5</v>
      </c>
      <c r="AF174" s="89">
        <v>6</v>
      </c>
      <c r="AG174" s="89">
        <v>5</v>
      </c>
      <c r="AH174" s="89">
        <v>4</v>
      </c>
      <c r="AI174" s="89">
        <v>6</v>
      </c>
      <c r="AJ174" s="89">
        <v>5</v>
      </c>
      <c r="AK174" s="89">
        <v>6</v>
      </c>
      <c r="AL174" s="89">
        <v>2</v>
      </c>
      <c r="AM174" s="89">
        <v>2</v>
      </c>
      <c r="AN174" s="89">
        <v>6</v>
      </c>
      <c r="AO174" s="89">
        <v>6</v>
      </c>
      <c r="AP174" s="89">
        <v>5</v>
      </c>
      <c r="AQ174" s="89">
        <v>4</v>
      </c>
      <c r="AR174" s="89">
        <v>6</v>
      </c>
    </row>
    <row r="175" spans="1:44" ht="12.75" customHeight="1" x14ac:dyDescent="0.25">
      <c r="A175" s="89">
        <v>2019</v>
      </c>
      <c r="B175" s="89">
        <v>123569</v>
      </c>
      <c r="C175" s="89">
        <v>6</v>
      </c>
      <c r="D175" s="89">
        <v>3</v>
      </c>
      <c r="E175" s="89">
        <v>5</v>
      </c>
      <c r="F175" s="89">
        <v>6</v>
      </c>
      <c r="G175" s="89">
        <v>6</v>
      </c>
      <c r="H175" s="89">
        <v>6</v>
      </c>
      <c r="I175" s="89">
        <v>6</v>
      </c>
      <c r="J175" s="89">
        <v>6</v>
      </c>
      <c r="K175" s="89">
        <v>3</v>
      </c>
      <c r="L175" s="89">
        <v>5</v>
      </c>
      <c r="M175" s="89">
        <v>5</v>
      </c>
      <c r="N175" s="89">
        <v>5</v>
      </c>
      <c r="O175" s="89">
        <v>6</v>
      </c>
      <c r="P175" s="89">
        <v>4</v>
      </c>
      <c r="Q175" s="89">
        <v>4</v>
      </c>
      <c r="R175" s="89">
        <v>5</v>
      </c>
      <c r="S175" s="89">
        <v>4</v>
      </c>
      <c r="T175" s="89">
        <v>2</v>
      </c>
      <c r="U175" s="89">
        <v>3</v>
      </c>
      <c r="V175" s="89">
        <v>3</v>
      </c>
      <c r="W175" s="89">
        <v>5</v>
      </c>
      <c r="X175" s="89">
        <v>2</v>
      </c>
      <c r="Y175" s="89">
        <v>3</v>
      </c>
      <c r="Z175" s="89">
        <v>7</v>
      </c>
      <c r="AA175" s="89">
        <v>7</v>
      </c>
      <c r="AB175" s="89">
        <v>2</v>
      </c>
      <c r="AC175" s="89">
        <v>2</v>
      </c>
      <c r="AD175" s="89">
        <v>2</v>
      </c>
      <c r="AE175" s="89">
        <v>5</v>
      </c>
      <c r="AF175" s="89">
        <v>6</v>
      </c>
      <c r="AG175" s="89">
        <v>5</v>
      </c>
      <c r="AH175" s="89">
        <v>5</v>
      </c>
      <c r="AI175" s="89">
        <v>3</v>
      </c>
      <c r="AJ175" s="89">
        <v>1</v>
      </c>
      <c r="AK175" s="89">
        <v>2</v>
      </c>
      <c r="AL175" s="89">
        <v>2</v>
      </c>
      <c r="AM175" s="89">
        <v>2</v>
      </c>
      <c r="AN175" s="89">
        <v>4</v>
      </c>
      <c r="AO175" s="89">
        <v>3</v>
      </c>
      <c r="AP175" s="89">
        <v>6</v>
      </c>
      <c r="AQ175" s="89">
        <v>5</v>
      </c>
      <c r="AR175" s="89">
        <v>3</v>
      </c>
    </row>
    <row r="176" spans="1:44" ht="12.75" customHeight="1" x14ac:dyDescent="0.25">
      <c r="A176" s="89">
        <v>2019</v>
      </c>
      <c r="B176" s="89">
        <v>88399</v>
      </c>
      <c r="C176" s="89">
        <v>6</v>
      </c>
      <c r="D176" s="89">
        <v>6</v>
      </c>
      <c r="E176" s="89">
        <v>5</v>
      </c>
      <c r="F176" s="89">
        <v>5</v>
      </c>
      <c r="G176" s="89">
        <v>6</v>
      </c>
      <c r="H176" s="89">
        <v>6</v>
      </c>
      <c r="I176" s="89">
        <v>5</v>
      </c>
      <c r="J176" s="89">
        <v>5</v>
      </c>
      <c r="K176" s="89">
        <v>5</v>
      </c>
      <c r="L176" s="89">
        <v>5</v>
      </c>
      <c r="M176" s="89">
        <v>5</v>
      </c>
      <c r="N176" s="89">
        <v>5</v>
      </c>
      <c r="O176" s="89">
        <v>6</v>
      </c>
      <c r="P176" s="89">
        <v>5</v>
      </c>
      <c r="Q176" s="89">
        <v>6</v>
      </c>
      <c r="R176" s="89">
        <v>6</v>
      </c>
      <c r="S176" s="89">
        <v>6</v>
      </c>
      <c r="T176" s="89">
        <v>6</v>
      </c>
      <c r="U176" s="89">
        <v>6</v>
      </c>
      <c r="V176" s="89">
        <v>6</v>
      </c>
      <c r="W176" s="89">
        <v>6</v>
      </c>
      <c r="X176" s="89">
        <v>5</v>
      </c>
      <c r="Y176" s="89">
        <v>5</v>
      </c>
      <c r="Z176" s="89">
        <v>5</v>
      </c>
      <c r="AA176" s="89">
        <v>4</v>
      </c>
      <c r="AB176" s="89">
        <v>4</v>
      </c>
      <c r="AC176" s="89">
        <v>3</v>
      </c>
      <c r="AD176" s="89">
        <v>6</v>
      </c>
      <c r="AE176" s="89">
        <v>5</v>
      </c>
      <c r="AF176" s="89">
        <v>6</v>
      </c>
      <c r="AG176" s="89">
        <v>6</v>
      </c>
      <c r="AH176" s="89">
        <v>6</v>
      </c>
      <c r="AI176" s="89">
        <v>6</v>
      </c>
      <c r="AJ176" s="89">
        <v>6</v>
      </c>
      <c r="AK176" s="89">
        <v>6</v>
      </c>
      <c r="AL176" s="89">
        <v>5</v>
      </c>
      <c r="AM176" s="89">
        <v>6</v>
      </c>
      <c r="AN176" s="89">
        <v>6</v>
      </c>
      <c r="AO176" s="89">
        <v>6</v>
      </c>
      <c r="AP176" s="89">
        <v>5</v>
      </c>
      <c r="AQ176" s="89">
        <v>6</v>
      </c>
      <c r="AR176" s="89">
        <v>5</v>
      </c>
    </row>
    <row r="177" spans="1:44" ht="12.75" customHeight="1" x14ac:dyDescent="0.25">
      <c r="A177" s="89">
        <v>2019</v>
      </c>
      <c r="B177" s="89">
        <v>121880</v>
      </c>
      <c r="C177" s="89">
        <v>6</v>
      </c>
      <c r="D177" s="89">
        <v>6</v>
      </c>
      <c r="E177" s="89">
        <v>6</v>
      </c>
      <c r="F177" s="89">
        <v>6</v>
      </c>
      <c r="G177" s="89">
        <v>6</v>
      </c>
      <c r="H177" s="89">
        <v>6</v>
      </c>
      <c r="I177" s="89">
        <v>6</v>
      </c>
      <c r="J177" s="89">
        <v>6</v>
      </c>
      <c r="K177" s="89">
        <v>6</v>
      </c>
      <c r="L177" s="89">
        <v>6</v>
      </c>
      <c r="M177" s="89">
        <v>5</v>
      </c>
      <c r="N177" s="89">
        <v>5</v>
      </c>
      <c r="O177" s="89">
        <v>6</v>
      </c>
      <c r="P177" s="89">
        <v>5</v>
      </c>
      <c r="Q177" s="89">
        <v>6</v>
      </c>
      <c r="R177" s="89">
        <v>6</v>
      </c>
      <c r="S177" s="89">
        <v>6</v>
      </c>
      <c r="T177" s="89">
        <v>6</v>
      </c>
      <c r="U177" s="89">
        <v>6</v>
      </c>
      <c r="V177" s="89">
        <v>6</v>
      </c>
      <c r="W177" s="89">
        <v>6</v>
      </c>
      <c r="X177" s="89">
        <v>6</v>
      </c>
      <c r="Y177" s="89">
        <v>6</v>
      </c>
      <c r="Z177" s="89">
        <v>6</v>
      </c>
      <c r="AA177" s="89">
        <v>6</v>
      </c>
      <c r="AB177" s="89">
        <v>6</v>
      </c>
      <c r="AC177" s="89">
        <v>6</v>
      </c>
      <c r="AD177" s="89">
        <v>6</v>
      </c>
      <c r="AE177" s="89">
        <v>6</v>
      </c>
      <c r="AF177" s="89">
        <v>6</v>
      </c>
      <c r="AG177" s="89">
        <v>6</v>
      </c>
      <c r="AH177" s="89">
        <v>6</v>
      </c>
      <c r="AI177" s="89">
        <v>6</v>
      </c>
      <c r="AJ177" s="89">
        <v>5</v>
      </c>
      <c r="AK177" s="89">
        <v>6</v>
      </c>
      <c r="AL177" s="89">
        <v>5</v>
      </c>
      <c r="AM177" s="89">
        <v>6</v>
      </c>
      <c r="AN177" s="89">
        <v>8</v>
      </c>
      <c r="AO177" s="89">
        <v>8</v>
      </c>
      <c r="AP177" s="89">
        <v>6</v>
      </c>
      <c r="AQ177" s="89">
        <v>6</v>
      </c>
      <c r="AR177" s="89">
        <v>6</v>
      </c>
    </row>
    <row r="178" spans="1:44" ht="12.75" customHeight="1" x14ac:dyDescent="0.25">
      <c r="A178" s="89">
        <v>2019</v>
      </c>
      <c r="B178" s="89">
        <v>121880</v>
      </c>
      <c r="C178" s="89">
        <v>6</v>
      </c>
      <c r="D178" s="89">
        <v>5</v>
      </c>
      <c r="E178" s="89">
        <v>5</v>
      </c>
      <c r="F178" s="89">
        <v>6</v>
      </c>
      <c r="G178" s="89">
        <v>6</v>
      </c>
      <c r="H178" s="89">
        <v>6</v>
      </c>
      <c r="I178" s="89">
        <v>6</v>
      </c>
      <c r="J178" s="89">
        <v>6</v>
      </c>
      <c r="K178" s="89">
        <v>6</v>
      </c>
      <c r="L178" s="89">
        <v>6</v>
      </c>
      <c r="M178" s="89">
        <v>5</v>
      </c>
      <c r="N178" s="89">
        <v>5</v>
      </c>
      <c r="O178" s="89">
        <v>5</v>
      </c>
      <c r="P178" s="89">
        <v>4</v>
      </c>
      <c r="Q178" s="89">
        <v>6</v>
      </c>
      <c r="R178" s="89">
        <v>4</v>
      </c>
      <c r="S178" s="89">
        <v>5</v>
      </c>
      <c r="T178" s="89">
        <v>5</v>
      </c>
      <c r="U178" s="89">
        <v>5</v>
      </c>
      <c r="V178" s="89">
        <v>5</v>
      </c>
      <c r="W178" s="89">
        <v>4</v>
      </c>
      <c r="X178" s="89">
        <v>5</v>
      </c>
      <c r="Y178" s="89">
        <v>5</v>
      </c>
      <c r="Z178" s="89">
        <v>4</v>
      </c>
      <c r="AA178" s="89">
        <v>5</v>
      </c>
      <c r="AB178" s="89">
        <v>2</v>
      </c>
      <c r="AC178" s="89">
        <v>4</v>
      </c>
      <c r="AD178" s="89">
        <v>4</v>
      </c>
      <c r="AE178" s="89">
        <v>5</v>
      </c>
      <c r="AF178" s="89">
        <v>3</v>
      </c>
      <c r="AG178" s="89">
        <v>6</v>
      </c>
      <c r="AH178" s="89">
        <v>5</v>
      </c>
      <c r="AI178" s="89">
        <v>5</v>
      </c>
      <c r="AJ178" s="89">
        <v>5</v>
      </c>
      <c r="AK178" s="89">
        <v>6</v>
      </c>
      <c r="AL178" s="89">
        <v>6</v>
      </c>
      <c r="AM178" s="89">
        <v>6</v>
      </c>
      <c r="AN178" s="89">
        <v>6</v>
      </c>
      <c r="AO178" s="89">
        <v>6</v>
      </c>
      <c r="AP178" s="89">
        <v>5</v>
      </c>
      <c r="AQ178" s="89">
        <v>5</v>
      </c>
      <c r="AR178" s="89">
        <v>6</v>
      </c>
    </row>
    <row r="179" spans="1:44" ht="12.75" customHeight="1" x14ac:dyDescent="0.25">
      <c r="A179" s="89">
        <v>2019</v>
      </c>
      <c r="B179" s="89">
        <v>88399</v>
      </c>
      <c r="C179" s="89">
        <v>6</v>
      </c>
      <c r="D179" s="89">
        <v>6</v>
      </c>
      <c r="E179" s="89">
        <v>6</v>
      </c>
      <c r="F179" s="89">
        <v>6</v>
      </c>
      <c r="G179" s="89">
        <v>6</v>
      </c>
      <c r="H179" s="89">
        <v>5</v>
      </c>
      <c r="I179" s="89">
        <v>6</v>
      </c>
      <c r="J179" s="89">
        <v>6</v>
      </c>
      <c r="K179" s="89">
        <v>4</v>
      </c>
      <c r="L179" s="89">
        <v>6</v>
      </c>
      <c r="M179" s="89">
        <v>5</v>
      </c>
      <c r="N179" s="89">
        <v>6</v>
      </c>
      <c r="O179" s="89">
        <v>6</v>
      </c>
      <c r="P179" s="89">
        <v>6</v>
      </c>
      <c r="Q179" s="89">
        <v>6</v>
      </c>
      <c r="R179" s="89">
        <v>6</v>
      </c>
      <c r="S179" s="89">
        <v>6</v>
      </c>
      <c r="T179" s="89">
        <v>6</v>
      </c>
      <c r="U179" s="89">
        <v>6</v>
      </c>
      <c r="V179" s="89">
        <v>6</v>
      </c>
      <c r="W179" s="89">
        <v>6</v>
      </c>
      <c r="X179" s="89">
        <v>5</v>
      </c>
      <c r="Y179" s="89">
        <v>5</v>
      </c>
      <c r="Z179" s="89">
        <v>6</v>
      </c>
      <c r="AA179" s="89">
        <v>8</v>
      </c>
      <c r="AB179" s="89">
        <v>6</v>
      </c>
      <c r="AC179" s="89">
        <v>6</v>
      </c>
      <c r="AD179" s="89">
        <v>6</v>
      </c>
      <c r="AE179" s="89">
        <v>6</v>
      </c>
      <c r="AF179" s="89">
        <v>6</v>
      </c>
      <c r="AG179" s="89">
        <v>5</v>
      </c>
      <c r="AH179" s="89">
        <v>6</v>
      </c>
      <c r="AI179" s="89">
        <v>6</v>
      </c>
      <c r="AJ179" s="89">
        <v>6</v>
      </c>
      <c r="AK179" s="89">
        <v>5</v>
      </c>
      <c r="AL179" s="89">
        <v>6</v>
      </c>
      <c r="AM179" s="89">
        <v>6</v>
      </c>
      <c r="AN179" s="89">
        <v>5</v>
      </c>
      <c r="AO179" s="89">
        <v>8</v>
      </c>
      <c r="AP179" s="89">
        <v>6</v>
      </c>
      <c r="AQ179" s="89">
        <v>6</v>
      </c>
      <c r="AR179" s="89">
        <v>5</v>
      </c>
    </row>
    <row r="180" spans="1:44" ht="12.75" customHeight="1" x14ac:dyDescent="0.25">
      <c r="A180" s="89">
        <v>2019</v>
      </c>
      <c r="B180" s="89">
        <v>121880</v>
      </c>
      <c r="C180" s="89">
        <v>6</v>
      </c>
      <c r="D180" s="89">
        <v>6</v>
      </c>
      <c r="E180" s="89">
        <v>6</v>
      </c>
      <c r="F180" s="89">
        <v>6</v>
      </c>
      <c r="G180" s="89">
        <v>6</v>
      </c>
      <c r="H180" s="89">
        <v>6</v>
      </c>
      <c r="I180" s="89">
        <v>6</v>
      </c>
      <c r="J180" s="89">
        <v>6</v>
      </c>
      <c r="K180" s="89">
        <v>6</v>
      </c>
      <c r="L180" s="89">
        <v>6</v>
      </c>
      <c r="M180" s="89">
        <v>5</v>
      </c>
      <c r="N180" s="89">
        <v>5</v>
      </c>
      <c r="O180" s="89">
        <v>5</v>
      </c>
      <c r="P180" s="89">
        <v>4</v>
      </c>
      <c r="Q180" s="89">
        <v>5</v>
      </c>
      <c r="R180" s="89">
        <v>4</v>
      </c>
      <c r="S180" s="89">
        <v>4</v>
      </c>
      <c r="T180" s="89">
        <v>4</v>
      </c>
      <c r="U180" s="89">
        <v>4</v>
      </c>
      <c r="V180" s="89">
        <v>6</v>
      </c>
      <c r="W180" s="89">
        <v>6</v>
      </c>
      <c r="X180" s="89">
        <v>4</v>
      </c>
      <c r="Y180" s="89">
        <v>5</v>
      </c>
      <c r="Z180" s="89">
        <v>6</v>
      </c>
      <c r="AA180" s="89">
        <v>5</v>
      </c>
      <c r="AB180" s="89">
        <v>5</v>
      </c>
      <c r="AC180" s="89">
        <v>1</v>
      </c>
      <c r="AD180" s="89">
        <v>5</v>
      </c>
      <c r="AE180" s="89">
        <v>4</v>
      </c>
      <c r="AF180" s="89">
        <v>6</v>
      </c>
      <c r="AG180" s="89">
        <v>3</v>
      </c>
      <c r="AH180" s="89">
        <v>6</v>
      </c>
      <c r="AI180" s="89">
        <v>6</v>
      </c>
      <c r="AJ180" s="89">
        <v>5</v>
      </c>
      <c r="AK180" s="89">
        <v>6</v>
      </c>
      <c r="AL180" s="89">
        <v>4</v>
      </c>
      <c r="AM180" s="89">
        <v>4</v>
      </c>
      <c r="AN180" s="89">
        <v>6</v>
      </c>
      <c r="AO180" s="89">
        <v>3</v>
      </c>
      <c r="AP180" s="89">
        <v>3</v>
      </c>
      <c r="AQ180" s="89">
        <v>3</v>
      </c>
      <c r="AR180" s="89">
        <v>6</v>
      </c>
    </row>
    <row r="181" spans="1:44" ht="12.75" customHeight="1" x14ac:dyDescent="0.25">
      <c r="A181" s="89">
        <v>2019</v>
      </c>
      <c r="B181" s="89">
        <v>88399</v>
      </c>
      <c r="C181" s="89">
        <v>6</v>
      </c>
      <c r="D181" s="89">
        <v>5</v>
      </c>
      <c r="E181" s="89">
        <v>5</v>
      </c>
      <c r="F181" s="89">
        <v>4</v>
      </c>
      <c r="G181" s="89">
        <v>6</v>
      </c>
      <c r="H181" s="89">
        <v>5</v>
      </c>
      <c r="I181" s="89">
        <v>6</v>
      </c>
      <c r="J181" s="89">
        <v>5</v>
      </c>
      <c r="K181" s="89">
        <v>4</v>
      </c>
      <c r="L181" s="89">
        <v>6</v>
      </c>
      <c r="M181" s="89">
        <v>3</v>
      </c>
      <c r="N181" s="89">
        <v>5</v>
      </c>
      <c r="O181" s="89">
        <v>5</v>
      </c>
      <c r="P181" s="89">
        <v>4</v>
      </c>
      <c r="Q181" s="89">
        <v>5</v>
      </c>
      <c r="R181" s="89">
        <v>6</v>
      </c>
      <c r="S181" s="89">
        <v>4</v>
      </c>
      <c r="T181" s="89">
        <v>5</v>
      </c>
      <c r="U181" s="89">
        <v>5</v>
      </c>
      <c r="V181" s="89">
        <v>5</v>
      </c>
      <c r="W181" s="89">
        <v>5</v>
      </c>
      <c r="X181" s="89">
        <v>5</v>
      </c>
      <c r="Y181" s="89">
        <v>5</v>
      </c>
      <c r="Z181" s="89">
        <v>6</v>
      </c>
      <c r="AA181" s="89">
        <v>8</v>
      </c>
      <c r="AB181" s="89">
        <v>3</v>
      </c>
      <c r="AC181" s="89">
        <v>3</v>
      </c>
      <c r="AD181" s="89">
        <v>6</v>
      </c>
      <c r="AE181" s="89">
        <v>5</v>
      </c>
      <c r="AF181" s="89">
        <v>6</v>
      </c>
      <c r="AG181" s="89">
        <v>4</v>
      </c>
      <c r="AH181" s="89">
        <v>5</v>
      </c>
      <c r="AI181" s="89">
        <v>5</v>
      </c>
      <c r="AJ181" s="89">
        <v>6</v>
      </c>
      <c r="AK181" s="89">
        <v>6</v>
      </c>
      <c r="AL181" s="89">
        <v>6</v>
      </c>
      <c r="AM181" s="89">
        <v>6</v>
      </c>
      <c r="AN181" s="89">
        <v>5</v>
      </c>
      <c r="AO181" s="89">
        <v>5</v>
      </c>
      <c r="AP181" s="89">
        <v>4</v>
      </c>
      <c r="AQ181" s="89">
        <v>4</v>
      </c>
      <c r="AR181" s="89">
        <v>5</v>
      </c>
    </row>
    <row r="182" spans="1:44" ht="12.75" customHeight="1" x14ac:dyDescent="0.25">
      <c r="A182" s="89">
        <v>2019</v>
      </c>
      <c r="B182" s="89">
        <v>1319229</v>
      </c>
      <c r="C182" s="89">
        <v>6</v>
      </c>
      <c r="D182" s="89">
        <v>5</v>
      </c>
      <c r="E182" s="89">
        <v>5</v>
      </c>
      <c r="F182" s="89">
        <v>6</v>
      </c>
      <c r="G182" s="89">
        <v>6</v>
      </c>
      <c r="H182" s="89">
        <v>6</v>
      </c>
      <c r="I182" s="89">
        <v>6</v>
      </c>
      <c r="J182" s="89">
        <v>5</v>
      </c>
      <c r="K182" s="89">
        <v>6</v>
      </c>
      <c r="L182" s="89">
        <v>5</v>
      </c>
      <c r="M182" s="89">
        <v>5</v>
      </c>
      <c r="N182" s="89">
        <v>5</v>
      </c>
      <c r="O182" s="89">
        <v>5</v>
      </c>
      <c r="P182" s="89">
        <v>5</v>
      </c>
      <c r="Q182" s="89">
        <v>5</v>
      </c>
      <c r="R182" s="89">
        <v>6</v>
      </c>
      <c r="S182" s="89">
        <v>5</v>
      </c>
      <c r="T182" s="89">
        <v>6</v>
      </c>
      <c r="U182" s="89">
        <v>6</v>
      </c>
      <c r="V182" s="89">
        <v>6</v>
      </c>
      <c r="W182" s="89">
        <v>6</v>
      </c>
      <c r="X182" s="89">
        <v>6</v>
      </c>
      <c r="Y182" s="89">
        <v>5</v>
      </c>
      <c r="Z182" s="89">
        <v>8</v>
      </c>
      <c r="AA182" s="89">
        <v>6</v>
      </c>
      <c r="AB182" s="89">
        <v>5</v>
      </c>
      <c r="AC182" s="89">
        <v>4</v>
      </c>
      <c r="AD182" s="89">
        <v>6</v>
      </c>
      <c r="AE182" s="89">
        <v>5</v>
      </c>
      <c r="AF182" s="89">
        <v>6</v>
      </c>
      <c r="AG182" s="89">
        <v>5</v>
      </c>
      <c r="AH182" s="89">
        <v>5</v>
      </c>
      <c r="AI182" s="89">
        <v>6</v>
      </c>
      <c r="AJ182" s="89">
        <v>6</v>
      </c>
      <c r="AK182" s="89">
        <v>6</v>
      </c>
      <c r="AL182" s="89">
        <v>5</v>
      </c>
      <c r="AM182" s="89">
        <v>6</v>
      </c>
      <c r="AN182" s="89">
        <v>5</v>
      </c>
      <c r="AO182" s="89">
        <v>6</v>
      </c>
      <c r="AP182" s="89">
        <v>6</v>
      </c>
      <c r="AQ182" s="89">
        <v>6</v>
      </c>
      <c r="AR182" s="89">
        <v>5</v>
      </c>
    </row>
    <row r="183" spans="1:44" ht="12.75" customHeight="1" x14ac:dyDescent="0.25">
      <c r="A183" s="89">
        <v>2019</v>
      </c>
      <c r="B183" s="89">
        <v>102499</v>
      </c>
      <c r="C183" s="89">
        <v>6</v>
      </c>
      <c r="D183" s="89">
        <v>6</v>
      </c>
      <c r="E183" s="89">
        <v>6</v>
      </c>
      <c r="F183" s="89">
        <v>6</v>
      </c>
      <c r="G183" s="89">
        <v>6</v>
      </c>
      <c r="H183" s="89">
        <v>6</v>
      </c>
      <c r="I183" s="89">
        <v>6</v>
      </c>
      <c r="J183" s="89">
        <v>6</v>
      </c>
      <c r="K183" s="89">
        <v>6</v>
      </c>
      <c r="L183" s="89">
        <v>6</v>
      </c>
      <c r="M183" s="89">
        <v>6</v>
      </c>
      <c r="N183" s="89">
        <v>6</v>
      </c>
      <c r="O183" s="89">
        <v>6</v>
      </c>
      <c r="P183" s="89">
        <v>6</v>
      </c>
      <c r="Q183" s="89">
        <v>6</v>
      </c>
      <c r="R183" s="89">
        <v>6</v>
      </c>
      <c r="S183" s="89">
        <v>6</v>
      </c>
      <c r="T183" s="89">
        <v>6</v>
      </c>
      <c r="U183" s="89">
        <v>6</v>
      </c>
      <c r="V183" s="89">
        <v>6</v>
      </c>
      <c r="W183" s="89">
        <v>6</v>
      </c>
      <c r="X183" s="89">
        <v>6</v>
      </c>
      <c r="Y183" s="89">
        <v>6</v>
      </c>
      <c r="Z183" s="89">
        <v>6</v>
      </c>
      <c r="AA183" s="89">
        <v>6</v>
      </c>
      <c r="AB183" s="89">
        <v>6</v>
      </c>
      <c r="AC183" s="89">
        <v>6</v>
      </c>
      <c r="AD183" s="89">
        <v>6</v>
      </c>
      <c r="AE183" s="89">
        <v>6</v>
      </c>
      <c r="AF183" s="89">
        <v>6</v>
      </c>
      <c r="AG183" s="89">
        <v>6</v>
      </c>
      <c r="AH183" s="89">
        <v>6</v>
      </c>
      <c r="AI183" s="89">
        <v>6</v>
      </c>
      <c r="AJ183" s="89">
        <v>6</v>
      </c>
      <c r="AK183" s="89">
        <v>6</v>
      </c>
      <c r="AL183" s="89">
        <v>6</v>
      </c>
      <c r="AM183" s="89">
        <v>6</v>
      </c>
      <c r="AN183" s="89">
        <v>6</v>
      </c>
      <c r="AO183" s="89">
        <v>8</v>
      </c>
      <c r="AP183" s="89">
        <v>6</v>
      </c>
      <c r="AQ183" s="89">
        <v>6</v>
      </c>
      <c r="AR183" s="89">
        <v>6</v>
      </c>
    </row>
    <row r="184" spans="1:44" ht="12.75" customHeight="1" x14ac:dyDescent="0.25">
      <c r="A184" s="89">
        <v>2019</v>
      </c>
      <c r="B184" s="89">
        <v>1181819</v>
      </c>
      <c r="C184" s="89">
        <v>6</v>
      </c>
      <c r="D184" s="89">
        <v>6</v>
      </c>
      <c r="E184" s="89">
        <v>6</v>
      </c>
      <c r="F184" s="89">
        <v>6</v>
      </c>
      <c r="G184" s="89">
        <v>6</v>
      </c>
      <c r="H184" s="89">
        <v>6</v>
      </c>
      <c r="I184" s="89">
        <v>6</v>
      </c>
      <c r="J184" s="89">
        <v>6</v>
      </c>
      <c r="K184" s="89">
        <v>6</v>
      </c>
      <c r="L184" s="89">
        <v>6</v>
      </c>
      <c r="M184" s="89">
        <v>6</v>
      </c>
      <c r="N184" s="89">
        <v>6</v>
      </c>
      <c r="O184" s="89">
        <v>6</v>
      </c>
      <c r="P184" s="89">
        <v>6</v>
      </c>
      <c r="Q184" s="89">
        <v>6</v>
      </c>
      <c r="R184" s="89">
        <v>6</v>
      </c>
      <c r="S184" s="89">
        <v>6</v>
      </c>
      <c r="T184" s="89">
        <v>6</v>
      </c>
      <c r="U184" s="89">
        <v>6</v>
      </c>
      <c r="V184" s="89">
        <v>6</v>
      </c>
      <c r="W184" s="89">
        <v>6</v>
      </c>
      <c r="X184" s="89">
        <v>6</v>
      </c>
      <c r="Y184" s="89">
        <v>6</v>
      </c>
      <c r="Z184" s="89">
        <v>6</v>
      </c>
      <c r="AA184" s="89">
        <v>6</v>
      </c>
      <c r="AB184" s="89">
        <v>5</v>
      </c>
      <c r="AC184" s="89">
        <v>5</v>
      </c>
      <c r="AD184" s="89">
        <v>6</v>
      </c>
      <c r="AE184" s="89">
        <v>6</v>
      </c>
      <c r="AF184" s="89">
        <v>6</v>
      </c>
      <c r="AG184" s="89">
        <v>6</v>
      </c>
      <c r="AH184" s="89">
        <v>6</v>
      </c>
      <c r="AI184" s="89">
        <v>6</v>
      </c>
      <c r="AJ184" s="89">
        <v>6</v>
      </c>
      <c r="AK184" s="89">
        <v>6</v>
      </c>
      <c r="AL184" s="89">
        <v>6</v>
      </c>
      <c r="AM184" s="89">
        <v>6</v>
      </c>
      <c r="AN184" s="89">
        <v>6</v>
      </c>
      <c r="AO184" s="89">
        <v>6</v>
      </c>
      <c r="AP184" s="89">
        <v>6</v>
      </c>
      <c r="AQ184" s="89">
        <v>6</v>
      </c>
      <c r="AR184" s="89">
        <v>6</v>
      </c>
    </row>
    <row r="185" spans="1:44" ht="12.75" customHeight="1" x14ac:dyDescent="0.25">
      <c r="A185" s="89">
        <v>2019</v>
      </c>
      <c r="B185" s="89">
        <v>102499</v>
      </c>
      <c r="C185" s="89">
        <v>6</v>
      </c>
      <c r="D185" s="89">
        <v>6</v>
      </c>
      <c r="E185" s="89">
        <v>6</v>
      </c>
      <c r="F185" s="89">
        <v>5</v>
      </c>
      <c r="G185" s="89">
        <v>5</v>
      </c>
      <c r="H185" s="89">
        <v>6</v>
      </c>
      <c r="I185" s="89">
        <v>5</v>
      </c>
      <c r="J185" s="89">
        <v>5</v>
      </c>
      <c r="K185" s="89">
        <v>6</v>
      </c>
      <c r="L185" s="89">
        <v>6</v>
      </c>
      <c r="M185" s="89">
        <v>5</v>
      </c>
      <c r="N185" s="89">
        <v>6</v>
      </c>
      <c r="O185" s="89">
        <v>6</v>
      </c>
      <c r="P185" s="89">
        <v>6</v>
      </c>
      <c r="Q185" s="89">
        <v>5</v>
      </c>
      <c r="R185" s="89">
        <v>6</v>
      </c>
      <c r="S185" s="89">
        <v>6</v>
      </c>
      <c r="T185" s="89">
        <v>6</v>
      </c>
      <c r="U185" s="89">
        <v>5</v>
      </c>
      <c r="V185" s="89">
        <v>6</v>
      </c>
      <c r="W185" s="89">
        <v>6</v>
      </c>
      <c r="X185" s="89">
        <v>6</v>
      </c>
      <c r="Y185" s="89">
        <v>6</v>
      </c>
      <c r="Z185" s="89">
        <v>5</v>
      </c>
      <c r="AA185" s="89">
        <v>6</v>
      </c>
      <c r="AB185" s="89">
        <v>6</v>
      </c>
      <c r="AC185" s="89">
        <v>6</v>
      </c>
      <c r="AD185" s="89">
        <v>5</v>
      </c>
      <c r="AE185" s="89">
        <v>6</v>
      </c>
      <c r="AF185" s="89">
        <v>6</v>
      </c>
      <c r="AG185" s="89">
        <v>6</v>
      </c>
      <c r="AH185" s="89">
        <v>6</v>
      </c>
      <c r="AI185" s="89">
        <v>6</v>
      </c>
      <c r="AJ185" s="89">
        <v>6</v>
      </c>
      <c r="AK185" s="89">
        <v>6</v>
      </c>
      <c r="AL185" s="89">
        <v>6</v>
      </c>
      <c r="AM185" s="89">
        <v>6</v>
      </c>
      <c r="AN185" s="89">
        <v>6</v>
      </c>
      <c r="AO185" s="89">
        <v>5</v>
      </c>
      <c r="AP185" s="89">
        <v>5</v>
      </c>
      <c r="AQ185" s="89">
        <v>5</v>
      </c>
      <c r="AR185" s="89">
        <v>5</v>
      </c>
    </row>
    <row r="186" spans="1:44" ht="12.75" customHeight="1" x14ac:dyDescent="0.25">
      <c r="A186" s="89">
        <v>2019</v>
      </c>
      <c r="B186" s="89">
        <v>123569</v>
      </c>
      <c r="C186" s="89">
        <v>6</v>
      </c>
      <c r="D186" s="89">
        <v>6</v>
      </c>
      <c r="E186" s="89">
        <v>6</v>
      </c>
      <c r="F186" s="89">
        <v>6</v>
      </c>
      <c r="G186" s="89">
        <v>6</v>
      </c>
      <c r="H186" s="89">
        <v>6</v>
      </c>
      <c r="I186" s="89">
        <v>6</v>
      </c>
      <c r="J186" s="89">
        <v>6</v>
      </c>
      <c r="K186" s="89">
        <v>6</v>
      </c>
      <c r="L186" s="89">
        <v>6</v>
      </c>
      <c r="M186" s="89">
        <v>6</v>
      </c>
      <c r="N186" s="89">
        <v>6</v>
      </c>
      <c r="O186" s="89">
        <v>6</v>
      </c>
      <c r="P186" s="89">
        <v>5</v>
      </c>
      <c r="Q186" s="89">
        <v>5</v>
      </c>
      <c r="R186" s="89">
        <v>5</v>
      </c>
      <c r="S186" s="89">
        <v>5</v>
      </c>
      <c r="T186" s="89">
        <v>5</v>
      </c>
      <c r="U186" s="89">
        <v>5</v>
      </c>
      <c r="V186" s="89">
        <v>4</v>
      </c>
      <c r="W186" s="89">
        <v>5</v>
      </c>
      <c r="X186" s="89">
        <v>6</v>
      </c>
      <c r="Y186" s="89">
        <v>5</v>
      </c>
      <c r="Z186" s="89">
        <v>5</v>
      </c>
      <c r="AA186" s="89">
        <v>6</v>
      </c>
      <c r="AB186" s="89">
        <v>5</v>
      </c>
      <c r="AC186" s="89">
        <v>5</v>
      </c>
      <c r="AD186" s="89">
        <v>6</v>
      </c>
      <c r="AE186" s="89">
        <v>6</v>
      </c>
      <c r="AF186" s="89">
        <v>5</v>
      </c>
      <c r="AG186" s="89">
        <v>5</v>
      </c>
      <c r="AH186" s="89">
        <v>5</v>
      </c>
      <c r="AI186" s="89">
        <v>6</v>
      </c>
      <c r="AJ186" s="89">
        <v>6</v>
      </c>
      <c r="AK186" s="89">
        <v>6</v>
      </c>
      <c r="AL186" s="89">
        <v>6</v>
      </c>
      <c r="AM186" s="89">
        <v>6</v>
      </c>
      <c r="AN186" s="89">
        <v>6</v>
      </c>
      <c r="AO186" s="89">
        <v>6</v>
      </c>
      <c r="AP186" s="89">
        <v>6</v>
      </c>
      <c r="AQ186" s="89">
        <v>6</v>
      </c>
      <c r="AR186" s="89">
        <v>6</v>
      </c>
    </row>
    <row r="187" spans="1:44" ht="12.75" customHeight="1" x14ac:dyDescent="0.25">
      <c r="A187" s="89">
        <v>2019</v>
      </c>
      <c r="B187" s="89">
        <v>121880</v>
      </c>
      <c r="C187" s="89">
        <v>6</v>
      </c>
      <c r="D187" s="89">
        <v>6</v>
      </c>
      <c r="E187" s="89">
        <v>6</v>
      </c>
      <c r="F187" s="89">
        <v>6</v>
      </c>
      <c r="G187" s="89">
        <v>6</v>
      </c>
      <c r="H187" s="89">
        <v>6</v>
      </c>
      <c r="I187" s="89">
        <v>6</v>
      </c>
      <c r="J187" s="89">
        <v>6</v>
      </c>
      <c r="K187" s="89">
        <v>6</v>
      </c>
      <c r="L187" s="89">
        <v>6</v>
      </c>
      <c r="M187" s="89">
        <v>6</v>
      </c>
      <c r="N187" s="89">
        <v>6</v>
      </c>
      <c r="O187" s="89">
        <v>6</v>
      </c>
      <c r="P187" s="89">
        <v>6</v>
      </c>
      <c r="Q187" s="89">
        <v>6</v>
      </c>
      <c r="R187" s="89">
        <v>6</v>
      </c>
      <c r="S187" s="89">
        <v>6</v>
      </c>
      <c r="T187" s="89">
        <v>6</v>
      </c>
      <c r="U187" s="89">
        <v>6</v>
      </c>
      <c r="V187" s="89">
        <v>6</v>
      </c>
      <c r="W187" s="89">
        <v>6</v>
      </c>
      <c r="X187" s="89">
        <v>6</v>
      </c>
      <c r="Y187" s="89">
        <v>6</v>
      </c>
      <c r="Z187" s="89">
        <v>6</v>
      </c>
      <c r="AA187" s="89">
        <v>6</v>
      </c>
      <c r="AB187" s="89">
        <v>6</v>
      </c>
      <c r="AC187" s="89">
        <v>6</v>
      </c>
      <c r="AD187" s="89">
        <v>6</v>
      </c>
      <c r="AE187" s="89">
        <v>6</v>
      </c>
      <c r="AF187" s="89">
        <v>6</v>
      </c>
      <c r="AG187" s="89">
        <v>6</v>
      </c>
      <c r="AH187" s="89">
        <v>6</v>
      </c>
      <c r="AI187" s="89">
        <v>6</v>
      </c>
      <c r="AJ187" s="89">
        <v>6</v>
      </c>
      <c r="AK187" s="89">
        <v>6</v>
      </c>
      <c r="AL187" s="89">
        <v>6</v>
      </c>
      <c r="AM187" s="89">
        <v>6</v>
      </c>
      <c r="AN187" s="89">
        <v>6</v>
      </c>
      <c r="AO187" s="89">
        <v>6</v>
      </c>
      <c r="AP187" s="89">
        <v>6</v>
      </c>
      <c r="AQ187" s="89">
        <v>6</v>
      </c>
      <c r="AR187" s="89">
        <v>6</v>
      </c>
    </row>
    <row r="188" spans="1:44" ht="12.75" customHeight="1" x14ac:dyDescent="0.25">
      <c r="A188" s="89">
        <v>2019</v>
      </c>
      <c r="B188" s="89">
        <v>121880</v>
      </c>
      <c r="C188" s="89">
        <v>6</v>
      </c>
      <c r="D188" s="89">
        <v>6</v>
      </c>
      <c r="E188" s="89">
        <v>6</v>
      </c>
      <c r="F188" s="89">
        <v>6</v>
      </c>
      <c r="G188" s="89">
        <v>6</v>
      </c>
      <c r="H188" s="89">
        <v>6</v>
      </c>
      <c r="I188" s="89">
        <v>6</v>
      </c>
      <c r="J188" s="89">
        <v>6</v>
      </c>
      <c r="K188" s="89">
        <v>6</v>
      </c>
      <c r="L188" s="89">
        <v>6</v>
      </c>
      <c r="M188" s="89">
        <v>6</v>
      </c>
      <c r="N188" s="89">
        <v>4</v>
      </c>
      <c r="O188" s="89">
        <v>6</v>
      </c>
      <c r="P188" s="89">
        <v>4</v>
      </c>
      <c r="Q188" s="89">
        <v>3</v>
      </c>
      <c r="R188" s="89">
        <v>6</v>
      </c>
      <c r="S188" s="89">
        <v>6</v>
      </c>
      <c r="T188" s="89">
        <v>6</v>
      </c>
      <c r="U188" s="89">
        <v>6</v>
      </c>
      <c r="V188" s="89">
        <v>6</v>
      </c>
      <c r="W188" s="89">
        <v>5</v>
      </c>
      <c r="X188" s="89">
        <v>6</v>
      </c>
      <c r="Y188" s="89">
        <v>6</v>
      </c>
      <c r="Z188" s="89">
        <v>6</v>
      </c>
      <c r="AA188" s="89">
        <v>6</v>
      </c>
      <c r="AB188" s="89">
        <v>4</v>
      </c>
      <c r="AC188" s="89">
        <v>4</v>
      </c>
      <c r="AD188" s="89">
        <v>5</v>
      </c>
      <c r="AE188" s="89">
        <v>5</v>
      </c>
      <c r="AF188" s="89">
        <v>3</v>
      </c>
      <c r="AG188" s="89">
        <v>3</v>
      </c>
      <c r="AH188" s="89">
        <v>4</v>
      </c>
      <c r="AI188" s="89">
        <v>6</v>
      </c>
      <c r="AJ188" s="89">
        <v>6</v>
      </c>
      <c r="AK188" s="89">
        <v>6</v>
      </c>
      <c r="AL188" s="89">
        <v>6</v>
      </c>
      <c r="AM188" s="89">
        <v>6</v>
      </c>
      <c r="AN188" s="89">
        <v>6</v>
      </c>
      <c r="AO188" s="89">
        <v>6</v>
      </c>
      <c r="AP188" s="89">
        <v>6</v>
      </c>
      <c r="AQ188" s="89">
        <v>6</v>
      </c>
      <c r="AR188" s="89">
        <v>6</v>
      </c>
    </row>
    <row r="189" spans="1:44" ht="12.75" customHeight="1" x14ac:dyDescent="0.25">
      <c r="A189" s="89">
        <v>2019</v>
      </c>
      <c r="B189" s="89">
        <v>121884</v>
      </c>
      <c r="C189" s="89">
        <v>6</v>
      </c>
      <c r="D189" s="89">
        <v>6</v>
      </c>
      <c r="E189" s="89">
        <v>6</v>
      </c>
      <c r="F189" s="89">
        <v>6</v>
      </c>
      <c r="G189" s="89">
        <v>6</v>
      </c>
      <c r="H189" s="89">
        <v>6</v>
      </c>
      <c r="I189" s="89">
        <v>6</v>
      </c>
      <c r="J189" s="89">
        <v>6</v>
      </c>
      <c r="K189" s="89">
        <v>6</v>
      </c>
      <c r="L189" s="89">
        <v>6</v>
      </c>
      <c r="M189" s="89">
        <v>6</v>
      </c>
      <c r="N189" s="89">
        <v>6</v>
      </c>
      <c r="O189" s="89">
        <v>5</v>
      </c>
      <c r="P189" s="89">
        <v>5</v>
      </c>
      <c r="Q189" s="89">
        <v>6</v>
      </c>
      <c r="R189" s="89">
        <v>5</v>
      </c>
      <c r="S189" s="89">
        <v>5</v>
      </c>
      <c r="T189" s="89">
        <v>6</v>
      </c>
      <c r="U189" s="89">
        <v>5</v>
      </c>
      <c r="V189" s="89">
        <v>6</v>
      </c>
      <c r="W189" s="89">
        <v>6</v>
      </c>
      <c r="X189" s="89">
        <v>6</v>
      </c>
      <c r="Y189" s="89">
        <v>6</v>
      </c>
      <c r="Z189" s="89">
        <v>6</v>
      </c>
      <c r="AA189" s="89">
        <v>5</v>
      </c>
      <c r="AB189" s="89">
        <v>8</v>
      </c>
      <c r="AC189" s="89">
        <v>8</v>
      </c>
      <c r="AD189" s="89">
        <v>6</v>
      </c>
      <c r="AE189" s="89">
        <v>5</v>
      </c>
      <c r="AF189" s="89">
        <v>4</v>
      </c>
      <c r="AG189" s="89">
        <v>5</v>
      </c>
      <c r="AH189" s="89">
        <v>5</v>
      </c>
      <c r="AI189" s="89">
        <v>5</v>
      </c>
      <c r="AJ189" s="89">
        <v>5</v>
      </c>
      <c r="AK189" s="89">
        <v>5</v>
      </c>
      <c r="AL189" s="89">
        <v>5</v>
      </c>
      <c r="AM189" s="89">
        <v>5</v>
      </c>
      <c r="AN189" s="89">
        <v>6</v>
      </c>
      <c r="AO189" s="89">
        <v>5</v>
      </c>
      <c r="AP189" s="89">
        <v>6</v>
      </c>
      <c r="AQ189" s="89">
        <v>6</v>
      </c>
      <c r="AR189" s="89">
        <v>4</v>
      </c>
    </row>
    <row r="190" spans="1:44" ht="12.75" customHeight="1" x14ac:dyDescent="0.25">
      <c r="A190" s="89">
        <v>2019</v>
      </c>
      <c r="B190" s="89">
        <v>121880</v>
      </c>
      <c r="C190" s="89">
        <v>6</v>
      </c>
      <c r="D190" s="89">
        <v>6</v>
      </c>
      <c r="E190" s="89">
        <v>6</v>
      </c>
      <c r="F190" s="89">
        <v>6</v>
      </c>
      <c r="G190" s="89">
        <v>6</v>
      </c>
      <c r="H190" s="89">
        <v>6</v>
      </c>
      <c r="I190" s="89">
        <v>6</v>
      </c>
      <c r="J190" s="89">
        <v>6</v>
      </c>
      <c r="K190" s="89">
        <v>5</v>
      </c>
      <c r="L190" s="89">
        <v>5</v>
      </c>
      <c r="M190" s="89">
        <v>6</v>
      </c>
      <c r="N190" s="89">
        <v>6</v>
      </c>
      <c r="O190" s="89">
        <v>6</v>
      </c>
      <c r="P190" s="89">
        <v>6</v>
      </c>
      <c r="Q190" s="89">
        <v>6</v>
      </c>
      <c r="R190" s="89">
        <v>6</v>
      </c>
      <c r="S190" s="89">
        <v>1</v>
      </c>
      <c r="T190" s="89">
        <v>3</v>
      </c>
      <c r="U190" s="89">
        <v>5</v>
      </c>
      <c r="V190" s="89">
        <v>5</v>
      </c>
      <c r="W190" s="89">
        <v>6</v>
      </c>
      <c r="X190" s="89">
        <v>5</v>
      </c>
      <c r="Y190" s="89">
        <v>5</v>
      </c>
      <c r="Z190" s="89">
        <v>6</v>
      </c>
      <c r="AA190" s="89">
        <v>5</v>
      </c>
      <c r="AB190" s="89">
        <v>7</v>
      </c>
      <c r="AC190" s="89">
        <v>7</v>
      </c>
      <c r="AD190" s="89">
        <v>6</v>
      </c>
      <c r="AE190" s="89">
        <v>6</v>
      </c>
      <c r="AF190" s="89">
        <v>6</v>
      </c>
      <c r="AG190" s="89">
        <v>6</v>
      </c>
      <c r="AH190" s="89">
        <v>6</v>
      </c>
      <c r="AI190" s="89">
        <v>6</v>
      </c>
      <c r="AJ190" s="89">
        <v>6</v>
      </c>
      <c r="AK190" s="89">
        <v>6</v>
      </c>
      <c r="AL190" s="89">
        <v>6</v>
      </c>
      <c r="AM190" s="89">
        <v>6</v>
      </c>
      <c r="AN190" s="89">
        <v>6</v>
      </c>
      <c r="AO190" s="89">
        <v>6</v>
      </c>
      <c r="AP190" s="89">
        <v>6</v>
      </c>
      <c r="AQ190" s="89">
        <v>5</v>
      </c>
      <c r="AR190" s="89">
        <v>6</v>
      </c>
    </row>
    <row r="191" spans="1:44" ht="12.75" customHeight="1" x14ac:dyDescent="0.25">
      <c r="A191" s="89">
        <v>2019</v>
      </c>
      <c r="B191" s="89">
        <v>88399</v>
      </c>
      <c r="C191" s="89">
        <v>6</v>
      </c>
      <c r="D191" s="89">
        <v>5</v>
      </c>
      <c r="E191" s="89">
        <v>6</v>
      </c>
      <c r="F191" s="89">
        <v>5</v>
      </c>
      <c r="G191" s="89">
        <v>5</v>
      </c>
      <c r="H191" s="89">
        <v>6</v>
      </c>
      <c r="I191" s="89">
        <v>6</v>
      </c>
      <c r="J191" s="89">
        <v>6</v>
      </c>
      <c r="K191" s="89">
        <v>6</v>
      </c>
      <c r="L191" s="89">
        <v>6</v>
      </c>
      <c r="M191" s="89">
        <v>3</v>
      </c>
      <c r="N191" s="89">
        <v>4</v>
      </c>
      <c r="O191" s="89">
        <v>6</v>
      </c>
      <c r="P191" s="89">
        <v>6</v>
      </c>
      <c r="Q191" s="89">
        <v>6</v>
      </c>
      <c r="R191" s="89">
        <v>6</v>
      </c>
      <c r="S191" s="89">
        <v>6</v>
      </c>
      <c r="T191" s="89">
        <v>6</v>
      </c>
      <c r="U191" s="89">
        <v>6</v>
      </c>
      <c r="V191" s="89">
        <v>6</v>
      </c>
      <c r="W191" s="89">
        <v>6</v>
      </c>
      <c r="X191" s="89">
        <v>5</v>
      </c>
      <c r="Y191" s="89">
        <v>5</v>
      </c>
      <c r="Z191" s="89">
        <v>6</v>
      </c>
      <c r="AA191" s="89">
        <v>8</v>
      </c>
      <c r="AB191" s="89">
        <v>6</v>
      </c>
      <c r="AC191" s="89">
        <v>6</v>
      </c>
      <c r="AD191" s="89">
        <v>6</v>
      </c>
      <c r="AE191" s="89">
        <v>6</v>
      </c>
      <c r="AF191" s="89">
        <v>5</v>
      </c>
      <c r="AG191" s="89">
        <v>5</v>
      </c>
      <c r="AH191" s="89">
        <v>6</v>
      </c>
      <c r="AI191" s="89">
        <v>8</v>
      </c>
      <c r="AJ191" s="89">
        <v>6</v>
      </c>
      <c r="AK191" s="89">
        <v>6</v>
      </c>
      <c r="AL191" s="89">
        <v>5</v>
      </c>
      <c r="AM191" s="89">
        <v>6</v>
      </c>
      <c r="AN191" s="89">
        <v>6</v>
      </c>
      <c r="AO191" s="89">
        <v>1</v>
      </c>
      <c r="AP191" s="89">
        <v>6</v>
      </c>
      <c r="AQ191" s="89">
        <v>6</v>
      </c>
      <c r="AR191" s="89">
        <v>5</v>
      </c>
    </row>
    <row r="192" spans="1:44" ht="12.75" customHeight="1" x14ac:dyDescent="0.25">
      <c r="A192" s="89">
        <v>2019</v>
      </c>
      <c r="B192" s="89">
        <v>102499</v>
      </c>
      <c r="C192" s="89">
        <v>6</v>
      </c>
      <c r="D192" s="89">
        <v>5</v>
      </c>
      <c r="E192" s="89">
        <v>5</v>
      </c>
      <c r="F192" s="89">
        <v>5</v>
      </c>
      <c r="G192" s="89">
        <v>6</v>
      </c>
      <c r="H192" s="89">
        <v>6</v>
      </c>
      <c r="I192" s="89">
        <v>6</v>
      </c>
      <c r="J192" s="89">
        <v>6</v>
      </c>
      <c r="K192" s="89">
        <v>6</v>
      </c>
      <c r="L192" s="89">
        <v>6</v>
      </c>
      <c r="M192" s="89">
        <v>4</v>
      </c>
      <c r="N192" s="89">
        <v>6</v>
      </c>
      <c r="O192" s="89">
        <v>6</v>
      </c>
      <c r="P192" s="89">
        <v>8</v>
      </c>
      <c r="Q192" s="89">
        <v>5</v>
      </c>
      <c r="R192" s="89">
        <v>6</v>
      </c>
      <c r="S192" s="89">
        <v>6</v>
      </c>
      <c r="T192" s="89">
        <v>6</v>
      </c>
      <c r="U192" s="89">
        <v>8</v>
      </c>
      <c r="V192" s="89">
        <v>3</v>
      </c>
      <c r="W192" s="89">
        <v>6</v>
      </c>
      <c r="X192" s="89">
        <v>6</v>
      </c>
      <c r="Y192" s="89">
        <v>5</v>
      </c>
      <c r="Z192" s="89">
        <v>5</v>
      </c>
      <c r="AA192" s="89">
        <v>6</v>
      </c>
      <c r="AB192" s="89">
        <v>6</v>
      </c>
      <c r="AC192" s="89">
        <v>6</v>
      </c>
      <c r="AD192" s="89">
        <v>8</v>
      </c>
      <c r="AE192" s="89">
        <v>6</v>
      </c>
      <c r="AF192" s="89">
        <v>6</v>
      </c>
      <c r="AG192" s="89">
        <v>6</v>
      </c>
      <c r="AH192" s="89">
        <v>6</v>
      </c>
      <c r="AI192" s="89">
        <v>4</v>
      </c>
      <c r="AJ192" s="89">
        <v>4</v>
      </c>
      <c r="AK192" s="89">
        <v>5</v>
      </c>
      <c r="AL192" s="89">
        <v>5</v>
      </c>
      <c r="AM192" s="89">
        <v>6</v>
      </c>
      <c r="AN192" s="89">
        <v>5</v>
      </c>
      <c r="AO192" s="89">
        <v>4</v>
      </c>
      <c r="AP192" s="89">
        <v>5</v>
      </c>
      <c r="AQ192" s="89">
        <v>5</v>
      </c>
      <c r="AR192" s="89">
        <v>5</v>
      </c>
    </row>
    <row r="193" spans="1:44" ht="12.75" customHeight="1" x14ac:dyDescent="0.25">
      <c r="A193" s="89">
        <v>2019</v>
      </c>
      <c r="B193" s="89">
        <v>102499</v>
      </c>
      <c r="C193" s="89">
        <v>6</v>
      </c>
      <c r="D193" s="89">
        <v>4</v>
      </c>
      <c r="E193" s="89">
        <v>6</v>
      </c>
      <c r="F193" s="89">
        <v>6</v>
      </c>
      <c r="G193" s="89">
        <v>6</v>
      </c>
      <c r="H193" s="89">
        <v>6</v>
      </c>
      <c r="I193" s="89">
        <v>6</v>
      </c>
      <c r="J193" s="89">
        <v>5</v>
      </c>
      <c r="K193" s="89">
        <v>6</v>
      </c>
      <c r="L193" s="89">
        <v>6</v>
      </c>
      <c r="M193" s="89">
        <v>6</v>
      </c>
      <c r="N193" s="89">
        <v>4</v>
      </c>
      <c r="O193" s="89">
        <v>6</v>
      </c>
      <c r="P193" s="89">
        <v>6</v>
      </c>
      <c r="Q193" s="89">
        <v>4</v>
      </c>
      <c r="R193" s="89">
        <v>6</v>
      </c>
      <c r="S193" s="89">
        <v>5</v>
      </c>
      <c r="T193" s="89">
        <v>5</v>
      </c>
      <c r="U193" s="89">
        <v>6</v>
      </c>
      <c r="V193" s="89">
        <v>5</v>
      </c>
      <c r="W193" s="89">
        <v>5</v>
      </c>
      <c r="X193" s="89">
        <v>4</v>
      </c>
      <c r="Y193" s="89">
        <v>6</v>
      </c>
      <c r="Z193" s="89">
        <v>6</v>
      </c>
      <c r="AA193" s="89">
        <v>5</v>
      </c>
      <c r="AB193" s="89">
        <v>4</v>
      </c>
      <c r="AC193" s="89">
        <v>4</v>
      </c>
      <c r="AD193" s="89">
        <v>6</v>
      </c>
      <c r="AE193" s="89">
        <v>6</v>
      </c>
      <c r="AF193" s="89">
        <v>5</v>
      </c>
      <c r="AG193" s="89">
        <v>5</v>
      </c>
      <c r="AH193" s="89">
        <v>6</v>
      </c>
      <c r="AI193" s="89">
        <v>6</v>
      </c>
      <c r="AJ193" s="89">
        <v>6</v>
      </c>
      <c r="AK193" s="89">
        <v>6</v>
      </c>
      <c r="AL193" s="89">
        <v>6</v>
      </c>
      <c r="AM193" s="89">
        <v>6</v>
      </c>
      <c r="AN193" s="89">
        <v>6</v>
      </c>
      <c r="AO193" s="89">
        <v>3</v>
      </c>
      <c r="AP193" s="89">
        <v>6</v>
      </c>
      <c r="AQ193" s="89">
        <v>6</v>
      </c>
      <c r="AR193" s="89">
        <v>5</v>
      </c>
    </row>
    <row r="194" spans="1:44" ht="12.75" customHeight="1" x14ac:dyDescent="0.25">
      <c r="A194" s="89">
        <v>2019</v>
      </c>
      <c r="B194" s="89">
        <v>121884</v>
      </c>
      <c r="C194" s="89">
        <v>6</v>
      </c>
      <c r="D194" s="89">
        <v>6</v>
      </c>
      <c r="E194" s="89">
        <v>6</v>
      </c>
      <c r="F194" s="89">
        <v>6</v>
      </c>
      <c r="G194" s="89">
        <v>6</v>
      </c>
      <c r="H194" s="89">
        <v>6</v>
      </c>
      <c r="I194" s="89">
        <v>6</v>
      </c>
      <c r="J194" s="89">
        <v>6</v>
      </c>
      <c r="K194" s="89">
        <v>6</v>
      </c>
      <c r="L194" s="89">
        <v>6</v>
      </c>
      <c r="M194" s="89">
        <v>5</v>
      </c>
      <c r="N194" s="89">
        <v>6</v>
      </c>
      <c r="O194" s="89">
        <v>6</v>
      </c>
      <c r="P194" s="89">
        <v>5</v>
      </c>
      <c r="Q194" s="89">
        <v>5</v>
      </c>
      <c r="R194" s="89">
        <v>6</v>
      </c>
      <c r="S194" s="89">
        <v>6</v>
      </c>
      <c r="T194" s="89">
        <v>5</v>
      </c>
      <c r="U194" s="89">
        <v>5</v>
      </c>
      <c r="V194" s="89">
        <v>6</v>
      </c>
      <c r="W194" s="89">
        <v>6</v>
      </c>
      <c r="X194" s="89">
        <v>5</v>
      </c>
      <c r="Y194" s="89">
        <v>6</v>
      </c>
      <c r="Z194" s="89">
        <v>5</v>
      </c>
      <c r="AA194" s="89">
        <v>6</v>
      </c>
      <c r="AB194" s="89">
        <v>5</v>
      </c>
      <c r="AC194" s="89">
        <v>5</v>
      </c>
      <c r="AD194" s="89">
        <v>6</v>
      </c>
      <c r="AE194" s="89">
        <v>6</v>
      </c>
      <c r="AF194" s="89">
        <v>6</v>
      </c>
      <c r="AG194" s="89">
        <v>6</v>
      </c>
      <c r="AH194" s="89">
        <v>6</v>
      </c>
      <c r="AI194" s="89">
        <v>6</v>
      </c>
      <c r="AJ194" s="89">
        <v>6</v>
      </c>
      <c r="AK194" s="89">
        <v>5</v>
      </c>
      <c r="AL194" s="89">
        <v>5</v>
      </c>
      <c r="AM194" s="89">
        <v>5</v>
      </c>
      <c r="AN194" s="89">
        <v>6</v>
      </c>
      <c r="AO194" s="89">
        <v>6</v>
      </c>
      <c r="AP194" s="89">
        <v>6</v>
      </c>
      <c r="AQ194" s="89">
        <v>6</v>
      </c>
      <c r="AR194" s="89">
        <v>6</v>
      </c>
    </row>
    <row r="195" spans="1:44" ht="12.75" customHeight="1" x14ac:dyDescent="0.25">
      <c r="A195" s="89">
        <v>2019</v>
      </c>
      <c r="B195" s="89">
        <v>1181819</v>
      </c>
      <c r="C195" s="89">
        <v>6</v>
      </c>
      <c r="D195" s="89">
        <v>6</v>
      </c>
      <c r="E195" s="89">
        <v>5</v>
      </c>
      <c r="F195" s="89">
        <v>5</v>
      </c>
      <c r="G195" s="89">
        <v>6</v>
      </c>
      <c r="H195" s="89">
        <v>5</v>
      </c>
      <c r="I195" s="89">
        <v>4</v>
      </c>
      <c r="J195" s="89">
        <v>5</v>
      </c>
      <c r="K195" s="89">
        <v>4</v>
      </c>
      <c r="L195" s="89">
        <v>4</v>
      </c>
      <c r="M195" s="89">
        <v>6</v>
      </c>
      <c r="N195" s="89">
        <v>5</v>
      </c>
      <c r="O195" s="89">
        <v>5</v>
      </c>
      <c r="P195" s="89">
        <v>5</v>
      </c>
      <c r="Q195" s="89">
        <v>6</v>
      </c>
      <c r="R195" s="89">
        <v>5</v>
      </c>
      <c r="S195" s="89">
        <v>5</v>
      </c>
      <c r="T195" s="89">
        <v>5</v>
      </c>
      <c r="U195" s="89">
        <v>5</v>
      </c>
      <c r="V195" s="89">
        <v>5</v>
      </c>
      <c r="W195" s="89">
        <v>5</v>
      </c>
      <c r="X195" s="89">
        <v>4</v>
      </c>
      <c r="Y195" s="89">
        <v>5</v>
      </c>
      <c r="Z195" s="89">
        <v>3</v>
      </c>
      <c r="AA195" s="89">
        <v>3</v>
      </c>
      <c r="AB195" s="89">
        <v>4</v>
      </c>
      <c r="AC195" s="89">
        <v>2</v>
      </c>
      <c r="AD195" s="89">
        <v>4</v>
      </c>
      <c r="AE195" s="89">
        <v>4</v>
      </c>
      <c r="AF195" s="89">
        <v>5</v>
      </c>
      <c r="AG195" s="89">
        <v>6</v>
      </c>
      <c r="AH195" s="89">
        <v>6</v>
      </c>
      <c r="AI195" s="89">
        <v>6</v>
      </c>
      <c r="AJ195" s="89">
        <v>5</v>
      </c>
      <c r="AK195" s="89">
        <v>5</v>
      </c>
      <c r="AL195" s="89">
        <v>5</v>
      </c>
      <c r="AM195" s="89">
        <v>4</v>
      </c>
      <c r="AN195" s="89">
        <v>4</v>
      </c>
      <c r="AO195" s="89">
        <v>5</v>
      </c>
      <c r="AP195" s="89">
        <v>5</v>
      </c>
      <c r="AQ195" s="89">
        <v>6</v>
      </c>
      <c r="AR195" s="89">
        <v>4</v>
      </c>
    </row>
    <row r="196" spans="1:44" ht="12.75" customHeight="1" x14ac:dyDescent="0.25">
      <c r="A196" s="89">
        <v>2019</v>
      </c>
      <c r="B196" s="89">
        <v>102499</v>
      </c>
      <c r="C196" s="89">
        <v>6</v>
      </c>
      <c r="D196" s="89">
        <v>6</v>
      </c>
      <c r="E196" s="89">
        <v>5</v>
      </c>
      <c r="F196" s="89">
        <v>5</v>
      </c>
      <c r="G196" s="89">
        <v>5</v>
      </c>
      <c r="H196" s="89">
        <v>6</v>
      </c>
      <c r="I196" s="89">
        <v>5</v>
      </c>
      <c r="J196" s="89">
        <v>5</v>
      </c>
      <c r="K196" s="89">
        <v>6</v>
      </c>
      <c r="L196" s="89">
        <v>6</v>
      </c>
      <c r="M196" s="89">
        <v>4</v>
      </c>
      <c r="N196" s="89">
        <v>5</v>
      </c>
      <c r="O196" s="89">
        <v>5</v>
      </c>
      <c r="P196" s="89">
        <v>4</v>
      </c>
      <c r="Q196" s="89">
        <v>4</v>
      </c>
      <c r="R196" s="89">
        <v>5</v>
      </c>
      <c r="S196" s="89">
        <v>5</v>
      </c>
      <c r="T196" s="89">
        <v>6</v>
      </c>
      <c r="U196" s="89">
        <v>4</v>
      </c>
      <c r="V196" s="89">
        <v>4</v>
      </c>
      <c r="W196" s="89">
        <v>5</v>
      </c>
      <c r="X196" s="89">
        <v>4</v>
      </c>
      <c r="Y196" s="89">
        <v>5</v>
      </c>
      <c r="Z196" s="89">
        <v>6</v>
      </c>
      <c r="AA196" s="89">
        <v>6</v>
      </c>
      <c r="AB196" s="89">
        <v>6</v>
      </c>
      <c r="AC196" s="89">
        <v>6</v>
      </c>
      <c r="AD196" s="89">
        <v>6</v>
      </c>
      <c r="AE196" s="89">
        <v>5</v>
      </c>
      <c r="AF196" s="89">
        <v>5</v>
      </c>
      <c r="AG196" s="89">
        <v>5</v>
      </c>
      <c r="AH196" s="89">
        <v>6</v>
      </c>
      <c r="AI196" s="89">
        <v>6</v>
      </c>
      <c r="AJ196" s="89">
        <v>6</v>
      </c>
      <c r="AK196" s="89">
        <v>6</v>
      </c>
      <c r="AL196" s="89">
        <v>6</v>
      </c>
      <c r="AM196" s="89">
        <v>6</v>
      </c>
      <c r="AN196" s="89">
        <v>5</v>
      </c>
      <c r="AO196" s="89">
        <v>5</v>
      </c>
      <c r="AP196" s="89">
        <v>6</v>
      </c>
      <c r="AQ196" s="89">
        <v>3</v>
      </c>
      <c r="AR196" s="89">
        <v>5</v>
      </c>
    </row>
    <row r="197" spans="1:44" ht="12.75" customHeight="1" x14ac:dyDescent="0.25">
      <c r="A197" s="89">
        <v>2019</v>
      </c>
      <c r="B197" s="89">
        <v>1181815</v>
      </c>
      <c r="C197" s="89">
        <v>6</v>
      </c>
      <c r="D197" s="89">
        <v>6</v>
      </c>
      <c r="E197" s="89">
        <v>6</v>
      </c>
      <c r="F197" s="89">
        <v>4</v>
      </c>
      <c r="G197" s="89">
        <v>5</v>
      </c>
      <c r="H197" s="89">
        <v>4</v>
      </c>
      <c r="I197" s="89">
        <v>6</v>
      </c>
      <c r="J197" s="89">
        <v>5</v>
      </c>
      <c r="K197" s="89">
        <v>5</v>
      </c>
      <c r="L197" s="89">
        <v>6</v>
      </c>
      <c r="M197" s="89">
        <v>3</v>
      </c>
      <c r="N197" s="89">
        <v>5</v>
      </c>
      <c r="O197" s="89">
        <v>6</v>
      </c>
      <c r="P197" s="89">
        <v>2</v>
      </c>
      <c r="Q197" s="89">
        <v>3</v>
      </c>
      <c r="R197" s="89">
        <v>6</v>
      </c>
      <c r="S197" s="89">
        <v>4</v>
      </c>
      <c r="T197" s="89">
        <v>5</v>
      </c>
      <c r="U197" s="89">
        <v>4</v>
      </c>
      <c r="V197" s="89">
        <v>8</v>
      </c>
      <c r="W197" s="89">
        <v>2</v>
      </c>
      <c r="X197" s="89">
        <v>2</v>
      </c>
      <c r="Y197" s="89">
        <v>5</v>
      </c>
      <c r="Z197" s="89">
        <v>6</v>
      </c>
      <c r="AA197" s="89">
        <v>5</v>
      </c>
      <c r="AB197" s="89">
        <v>3</v>
      </c>
      <c r="AC197" s="89">
        <v>1</v>
      </c>
      <c r="AD197" s="89">
        <v>6</v>
      </c>
      <c r="AE197" s="89">
        <v>5</v>
      </c>
      <c r="AF197" s="89">
        <v>6</v>
      </c>
      <c r="AG197" s="89">
        <v>6</v>
      </c>
      <c r="AH197" s="89">
        <v>5</v>
      </c>
      <c r="AI197" s="89">
        <v>6</v>
      </c>
      <c r="AJ197" s="89">
        <v>4</v>
      </c>
      <c r="AK197" s="89">
        <v>6</v>
      </c>
      <c r="AL197" s="89">
        <v>3</v>
      </c>
      <c r="AM197" s="89">
        <v>4</v>
      </c>
      <c r="AN197" s="89">
        <v>5</v>
      </c>
      <c r="AO197" s="89">
        <v>6</v>
      </c>
      <c r="AP197" s="89">
        <v>5</v>
      </c>
      <c r="AQ197" s="89">
        <v>3</v>
      </c>
      <c r="AR197" s="89">
        <v>6</v>
      </c>
    </row>
    <row r="198" spans="1:44" ht="12.75" customHeight="1" x14ac:dyDescent="0.25">
      <c r="A198" s="89">
        <v>2019</v>
      </c>
      <c r="B198" s="89">
        <v>102499</v>
      </c>
      <c r="C198" s="89">
        <v>6</v>
      </c>
      <c r="D198" s="89">
        <v>4</v>
      </c>
      <c r="E198" s="89">
        <v>5</v>
      </c>
      <c r="F198" s="89">
        <v>4</v>
      </c>
      <c r="G198" s="89">
        <v>6</v>
      </c>
      <c r="H198" s="89">
        <v>6</v>
      </c>
      <c r="I198" s="89">
        <v>6</v>
      </c>
      <c r="J198" s="89">
        <v>6</v>
      </c>
      <c r="K198" s="89">
        <v>6</v>
      </c>
      <c r="L198" s="89">
        <v>6</v>
      </c>
      <c r="M198" s="89">
        <v>4</v>
      </c>
      <c r="N198" s="89">
        <v>4</v>
      </c>
      <c r="O198" s="89">
        <v>5</v>
      </c>
      <c r="P198" s="89">
        <v>5</v>
      </c>
      <c r="Q198" s="89">
        <v>5</v>
      </c>
      <c r="R198" s="89">
        <v>5</v>
      </c>
      <c r="S198" s="89">
        <v>5</v>
      </c>
      <c r="T198" s="89">
        <v>5</v>
      </c>
      <c r="U198" s="89">
        <v>4</v>
      </c>
      <c r="V198" s="89">
        <v>6</v>
      </c>
      <c r="W198" s="89">
        <v>5</v>
      </c>
      <c r="X198" s="89">
        <v>5</v>
      </c>
      <c r="Y198" s="89">
        <v>5</v>
      </c>
      <c r="Z198" s="89">
        <v>8</v>
      </c>
      <c r="AA198" s="89">
        <v>5</v>
      </c>
      <c r="AB198" s="89">
        <v>1</v>
      </c>
      <c r="AC198" s="89">
        <v>2</v>
      </c>
      <c r="AD198" s="89">
        <v>4</v>
      </c>
      <c r="AE198" s="89">
        <v>5</v>
      </c>
      <c r="AF198" s="89">
        <v>5</v>
      </c>
      <c r="AG198" s="89">
        <v>4</v>
      </c>
      <c r="AH198" s="89">
        <v>5</v>
      </c>
      <c r="AI198" s="89">
        <v>4</v>
      </c>
      <c r="AJ198" s="89">
        <v>6</v>
      </c>
      <c r="AK198" s="89">
        <v>5</v>
      </c>
      <c r="AL198" s="89">
        <v>6</v>
      </c>
      <c r="AM198" s="89">
        <v>5</v>
      </c>
      <c r="AN198" s="89">
        <v>3</v>
      </c>
      <c r="AO198" s="89">
        <v>3</v>
      </c>
      <c r="AP198" s="89">
        <v>5</v>
      </c>
      <c r="AQ198" s="89">
        <v>6</v>
      </c>
      <c r="AR198" s="89">
        <v>5</v>
      </c>
    </row>
    <row r="199" spans="1:44" ht="12.75" customHeight="1" x14ac:dyDescent="0.25">
      <c r="A199" s="89">
        <v>2019</v>
      </c>
      <c r="B199" s="89">
        <v>1181815</v>
      </c>
      <c r="C199" s="89">
        <v>6</v>
      </c>
      <c r="D199" s="89">
        <v>5</v>
      </c>
      <c r="E199" s="89">
        <v>6</v>
      </c>
      <c r="F199" s="89">
        <v>5</v>
      </c>
      <c r="G199" s="89">
        <v>6</v>
      </c>
      <c r="H199" s="89">
        <v>5</v>
      </c>
      <c r="I199" s="89">
        <v>6</v>
      </c>
      <c r="J199" s="89">
        <v>6</v>
      </c>
      <c r="K199" s="89">
        <v>5</v>
      </c>
      <c r="L199" s="89">
        <v>6</v>
      </c>
      <c r="M199" s="89">
        <v>4</v>
      </c>
      <c r="N199" s="89">
        <v>5</v>
      </c>
      <c r="O199" s="89">
        <v>6</v>
      </c>
      <c r="P199" s="89">
        <v>4</v>
      </c>
      <c r="Q199" s="89">
        <v>4</v>
      </c>
      <c r="R199" s="89">
        <v>6</v>
      </c>
      <c r="S199" s="89">
        <v>3</v>
      </c>
      <c r="T199" s="89">
        <v>2</v>
      </c>
      <c r="U199" s="89">
        <v>3</v>
      </c>
      <c r="V199" s="89">
        <v>2</v>
      </c>
      <c r="W199" s="89">
        <v>3</v>
      </c>
      <c r="X199" s="89">
        <v>6</v>
      </c>
      <c r="Y199" s="89">
        <v>5</v>
      </c>
      <c r="Z199" s="89">
        <v>6</v>
      </c>
      <c r="AA199" s="89">
        <v>6</v>
      </c>
      <c r="AB199" s="89">
        <v>2</v>
      </c>
      <c r="AC199" s="89">
        <v>2</v>
      </c>
      <c r="AD199" s="89">
        <v>6</v>
      </c>
      <c r="AE199" s="89">
        <v>5</v>
      </c>
      <c r="AF199" s="89">
        <v>5</v>
      </c>
      <c r="AG199" s="89">
        <v>4</v>
      </c>
      <c r="AH199" s="89">
        <v>5</v>
      </c>
      <c r="AI199" s="89">
        <v>6</v>
      </c>
      <c r="AJ199" s="89">
        <v>4</v>
      </c>
      <c r="AK199" s="89">
        <v>6</v>
      </c>
      <c r="AL199" s="89">
        <v>4</v>
      </c>
      <c r="AM199" s="89">
        <v>5</v>
      </c>
      <c r="AN199" s="89">
        <v>6</v>
      </c>
      <c r="AO199" s="89">
        <v>5</v>
      </c>
      <c r="AP199" s="89">
        <v>6</v>
      </c>
      <c r="AQ199" s="89">
        <v>3</v>
      </c>
      <c r="AR199" s="89">
        <v>6</v>
      </c>
    </row>
    <row r="200" spans="1:44" ht="12.75" customHeight="1" x14ac:dyDescent="0.25">
      <c r="A200" s="89">
        <v>2019</v>
      </c>
      <c r="B200" s="89">
        <v>121880</v>
      </c>
      <c r="C200" s="89">
        <v>6</v>
      </c>
      <c r="D200" s="89">
        <v>6</v>
      </c>
      <c r="E200" s="89">
        <v>3</v>
      </c>
      <c r="F200" s="89">
        <v>3</v>
      </c>
      <c r="G200" s="89">
        <v>3</v>
      </c>
      <c r="H200" s="89">
        <v>4</v>
      </c>
      <c r="I200" s="89">
        <v>3</v>
      </c>
      <c r="J200" s="89">
        <v>3</v>
      </c>
      <c r="K200" s="89">
        <v>3</v>
      </c>
      <c r="L200" s="89">
        <v>3</v>
      </c>
      <c r="M200" s="89">
        <v>2</v>
      </c>
      <c r="N200" s="89">
        <v>3</v>
      </c>
      <c r="O200" s="89">
        <v>3</v>
      </c>
      <c r="P200" s="89">
        <v>3</v>
      </c>
      <c r="Q200" s="89">
        <v>2</v>
      </c>
      <c r="R200" s="89">
        <v>4</v>
      </c>
      <c r="S200" s="89">
        <v>3</v>
      </c>
      <c r="T200" s="89">
        <v>2</v>
      </c>
      <c r="U200" s="89">
        <v>2</v>
      </c>
      <c r="V200" s="89">
        <v>2</v>
      </c>
      <c r="W200" s="89">
        <v>3</v>
      </c>
      <c r="X200" s="89">
        <v>2</v>
      </c>
      <c r="Y200" s="89">
        <v>3</v>
      </c>
      <c r="Z200" s="89">
        <v>6</v>
      </c>
      <c r="AA200" s="89">
        <v>2</v>
      </c>
      <c r="AB200" s="89">
        <v>1</v>
      </c>
      <c r="AC200" s="89">
        <v>1</v>
      </c>
      <c r="AD200" s="89">
        <v>5</v>
      </c>
      <c r="AE200" s="89">
        <v>3</v>
      </c>
      <c r="AF200" s="89">
        <v>3</v>
      </c>
      <c r="AG200" s="89">
        <v>3</v>
      </c>
      <c r="AH200" s="89">
        <v>4</v>
      </c>
      <c r="AI200" s="89">
        <v>3</v>
      </c>
      <c r="AJ200" s="89">
        <v>4</v>
      </c>
      <c r="AK200" s="89">
        <v>4</v>
      </c>
      <c r="AL200" s="89">
        <v>4</v>
      </c>
      <c r="AM200" s="89">
        <v>3</v>
      </c>
      <c r="AN200" s="89">
        <v>3</v>
      </c>
      <c r="AO200" s="89">
        <v>5</v>
      </c>
      <c r="AP200" s="89">
        <v>5</v>
      </c>
      <c r="AQ200" s="89">
        <v>5</v>
      </c>
      <c r="AR200" s="89">
        <v>5</v>
      </c>
    </row>
    <row r="201" spans="1:44" ht="12.75" customHeight="1" x14ac:dyDescent="0.25">
      <c r="A201" s="89">
        <v>2019</v>
      </c>
      <c r="B201" s="89">
        <v>1181815</v>
      </c>
      <c r="C201" s="89">
        <v>6</v>
      </c>
      <c r="D201" s="89">
        <v>6</v>
      </c>
      <c r="E201" s="89">
        <v>5</v>
      </c>
      <c r="F201" s="89">
        <v>6</v>
      </c>
      <c r="G201" s="89">
        <v>5</v>
      </c>
      <c r="H201" s="89">
        <v>6</v>
      </c>
      <c r="I201" s="89">
        <v>6</v>
      </c>
      <c r="J201" s="89">
        <v>6</v>
      </c>
      <c r="K201" s="89">
        <v>6</v>
      </c>
      <c r="L201" s="89">
        <v>6</v>
      </c>
      <c r="M201" s="89">
        <v>5</v>
      </c>
      <c r="N201" s="89">
        <v>5</v>
      </c>
      <c r="O201" s="89">
        <v>5</v>
      </c>
      <c r="P201" s="89">
        <v>4</v>
      </c>
      <c r="Q201" s="89">
        <v>5</v>
      </c>
      <c r="R201" s="89">
        <v>6</v>
      </c>
      <c r="S201" s="89">
        <v>2</v>
      </c>
      <c r="T201" s="89">
        <v>2</v>
      </c>
      <c r="U201" s="89">
        <v>3</v>
      </c>
      <c r="V201" s="89">
        <v>2</v>
      </c>
      <c r="W201" s="89">
        <v>5</v>
      </c>
      <c r="X201" s="89">
        <v>2</v>
      </c>
      <c r="Y201" s="89">
        <v>4</v>
      </c>
      <c r="Z201" s="89">
        <v>4</v>
      </c>
      <c r="AA201" s="89">
        <v>5</v>
      </c>
      <c r="AB201" s="89">
        <v>1</v>
      </c>
      <c r="AC201" s="89">
        <v>1</v>
      </c>
      <c r="AD201" s="89">
        <v>4</v>
      </c>
      <c r="AE201" s="89">
        <v>5</v>
      </c>
      <c r="AF201" s="89">
        <v>6</v>
      </c>
      <c r="AG201" s="89">
        <v>5</v>
      </c>
      <c r="AH201" s="89">
        <v>5</v>
      </c>
      <c r="AI201" s="89">
        <v>5</v>
      </c>
      <c r="AJ201" s="89">
        <v>3</v>
      </c>
      <c r="AK201" s="89">
        <v>3</v>
      </c>
      <c r="AL201" s="89">
        <v>3</v>
      </c>
      <c r="AM201" s="89">
        <v>1</v>
      </c>
      <c r="AN201" s="89">
        <v>1</v>
      </c>
      <c r="AO201" s="89">
        <v>2</v>
      </c>
      <c r="AP201" s="89">
        <v>3</v>
      </c>
      <c r="AQ201" s="89">
        <v>4</v>
      </c>
      <c r="AR201" s="89">
        <v>2</v>
      </c>
    </row>
    <row r="202" spans="1:44" ht="12.75" customHeight="1" x14ac:dyDescent="0.25">
      <c r="A202" s="89">
        <v>2019</v>
      </c>
      <c r="B202" s="89">
        <v>1319229</v>
      </c>
      <c r="C202" s="89">
        <v>6</v>
      </c>
      <c r="D202" s="89">
        <v>5</v>
      </c>
      <c r="E202" s="89">
        <v>5</v>
      </c>
      <c r="F202" s="89">
        <v>5</v>
      </c>
      <c r="G202" s="89">
        <v>4</v>
      </c>
      <c r="H202" s="89">
        <v>6</v>
      </c>
      <c r="I202" s="89">
        <v>6</v>
      </c>
      <c r="J202" s="89">
        <v>5</v>
      </c>
      <c r="K202" s="89">
        <v>6</v>
      </c>
      <c r="L202" s="89">
        <v>6</v>
      </c>
      <c r="M202" s="89">
        <v>5</v>
      </c>
      <c r="N202" s="89">
        <v>4</v>
      </c>
      <c r="O202" s="89">
        <v>6</v>
      </c>
      <c r="P202" s="89">
        <v>3</v>
      </c>
      <c r="Q202" s="89">
        <v>5</v>
      </c>
      <c r="R202" s="89">
        <v>6</v>
      </c>
      <c r="S202" s="89">
        <v>6</v>
      </c>
      <c r="T202" s="89">
        <v>6</v>
      </c>
      <c r="U202" s="89">
        <v>6</v>
      </c>
      <c r="V202" s="89">
        <v>6</v>
      </c>
      <c r="W202" s="89">
        <v>6</v>
      </c>
      <c r="X202" s="89">
        <v>5</v>
      </c>
      <c r="Y202" s="89">
        <v>6</v>
      </c>
      <c r="Z202" s="89">
        <v>7</v>
      </c>
      <c r="AA202" s="89">
        <v>6</v>
      </c>
      <c r="AB202" s="89">
        <v>2</v>
      </c>
      <c r="AC202" s="89">
        <v>2</v>
      </c>
      <c r="AD202" s="89">
        <v>6</v>
      </c>
      <c r="AE202" s="89">
        <v>5</v>
      </c>
      <c r="AF202" s="89">
        <v>5</v>
      </c>
      <c r="AG202" s="89">
        <v>5</v>
      </c>
      <c r="AH202" s="89">
        <v>5</v>
      </c>
      <c r="AI202" s="89">
        <v>6</v>
      </c>
      <c r="AJ202" s="89">
        <v>5</v>
      </c>
      <c r="AK202" s="89">
        <v>6</v>
      </c>
      <c r="AL202" s="89">
        <v>6</v>
      </c>
      <c r="AM202" s="89">
        <v>6</v>
      </c>
      <c r="AN202" s="89">
        <v>6</v>
      </c>
      <c r="AO202" s="89">
        <v>4</v>
      </c>
      <c r="AP202" s="89">
        <v>6</v>
      </c>
      <c r="AQ202" s="89">
        <v>6</v>
      </c>
      <c r="AR202" s="89">
        <v>6</v>
      </c>
    </row>
    <row r="203" spans="1:44" ht="12.75" customHeight="1" x14ac:dyDescent="0.25">
      <c r="A203" s="89">
        <v>2019</v>
      </c>
      <c r="B203" s="89">
        <v>121884</v>
      </c>
      <c r="C203" s="89">
        <v>6</v>
      </c>
      <c r="D203" s="89">
        <v>6</v>
      </c>
      <c r="E203" s="89">
        <v>6</v>
      </c>
      <c r="F203" s="89">
        <v>6</v>
      </c>
      <c r="G203" s="89">
        <v>6</v>
      </c>
      <c r="H203" s="89">
        <v>6</v>
      </c>
      <c r="I203" s="89">
        <v>6</v>
      </c>
      <c r="J203" s="89">
        <v>6</v>
      </c>
      <c r="K203" s="89">
        <v>6</v>
      </c>
      <c r="L203" s="89">
        <v>6</v>
      </c>
      <c r="M203" s="89">
        <v>6</v>
      </c>
      <c r="N203" s="89">
        <v>6</v>
      </c>
      <c r="O203" s="89">
        <v>6</v>
      </c>
      <c r="P203" s="89">
        <v>6</v>
      </c>
      <c r="Q203" s="89">
        <v>6</v>
      </c>
      <c r="R203" s="89">
        <v>6</v>
      </c>
      <c r="S203" s="89">
        <v>6</v>
      </c>
      <c r="T203" s="89">
        <v>6</v>
      </c>
      <c r="U203" s="89">
        <v>6</v>
      </c>
      <c r="V203" s="89">
        <v>6</v>
      </c>
      <c r="W203" s="89">
        <v>6</v>
      </c>
      <c r="X203" s="89">
        <v>6</v>
      </c>
      <c r="Y203" s="89">
        <v>6</v>
      </c>
      <c r="Z203" s="89">
        <v>6</v>
      </c>
      <c r="AA203" s="89">
        <v>6</v>
      </c>
      <c r="AB203" s="89">
        <v>6</v>
      </c>
      <c r="AC203" s="89">
        <v>6</v>
      </c>
      <c r="AD203" s="89">
        <v>6</v>
      </c>
      <c r="AE203" s="89">
        <v>6</v>
      </c>
      <c r="AF203" s="89">
        <v>6</v>
      </c>
      <c r="AG203" s="89">
        <v>6</v>
      </c>
      <c r="AH203" s="89">
        <v>6</v>
      </c>
      <c r="AI203" s="89">
        <v>6</v>
      </c>
      <c r="AJ203" s="89">
        <v>6</v>
      </c>
      <c r="AK203" s="89">
        <v>6</v>
      </c>
      <c r="AL203" s="89">
        <v>6</v>
      </c>
      <c r="AM203" s="89">
        <v>6</v>
      </c>
      <c r="AN203" s="89">
        <v>6</v>
      </c>
      <c r="AO203" s="89">
        <v>8</v>
      </c>
      <c r="AP203" s="89">
        <v>6</v>
      </c>
      <c r="AQ203" s="89">
        <v>6</v>
      </c>
      <c r="AR203" s="89">
        <v>6</v>
      </c>
    </row>
    <row r="204" spans="1:44" ht="12.75" customHeight="1" x14ac:dyDescent="0.25">
      <c r="A204" s="89">
        <v>2019</v>
      </c>
      <c r="B204" s="89">
        <v>88399</v>
      </c>
      <c r="C204" s="89">
        <v>6</v>
      </c>
      <c r="D204" s="89">
        <v>6</v>
      </c>
      <c r="E204" s="89">
        <v>6</v>
      </c>
      <c r="F204" s="89">
        <v>6</v>
      </c>
      <c r="G204" s="89">
        <v>6</v>
      </c>
      <c r="H204" s="89">
        <v>6</v>
      </c>
      <c r="I204" s="89">
        <v>6</v>
      </c>
      <c r="J204" s="89">
        <v>6</v>
      </c>
      <c r="K204" s="89">
        <v>6</v>
      </c>
      <c r="L204" s="89">
        <v>6</v>
      </c>
      <c r="M204" s="89">
        <v>6</v>
      </c>
      <c r="N204" s="89">
        <v>6</v>
      </c>
      <c r="O204" s="89">
        <v>6</v>
      </c>
      <c r="P204" s="89">
        <v>6</v>
      </c>
      <c r="Q204" s="89">
        <v>6</v>
      </c>
      <c r="R204" s="89">
        <v>6</v>
      </c>
      <c r="S204" s="89">
        <v>6</v>
      </c>
      <c r="T204" s="89">
        <v>6</v>
      </c>
      <c r="U204" s="89">
        <v>6</v>
      </c>
      <c r="V204" s="89">
        <v>6</v>
      </c>
      <c r="W204" s="89">
        <v>6</v>
      </c>
      <c r="X204" s="89">
        <v>6</v>
      </c>
      <c r="Y204" s="89">
        <v>6</v>
      </c>
      <c r="Z204" s="89">
        <v>6</v>
      </c>
      <c r="AA204" s="89">
        <v>6</v>
      </c>
      <c r="AB204" s="89">
        <v>3</v>
      </c>
      <c r="AC204" s="89">
        <v>3</v>
      </c>
      <c r="AD204" s="89">
        <v>6</v>
      </c>
      <c r="AE204" s="89">
        <v>6</v>
      </c>
      <c r="AF204" s="89">
        <v>6</v>
      </c>
      <c r="AG204" s="89">
        <v>6</v>
      </c>
      <c r="AH204" s="89">
        <v>6</v>
      </c>
      <c r="AI204" s="89">
        <v>5</v>
      </c>
      <c r="AJ204" s="89">
        <v>6</v>
      </c>
      <c r="AK204" s="89">
        <v>4</v>
      </c>
      <c r="AL204" s="89">
        <v>4</v>
      </c>
      <c r="AM204" s="89">
        <v>6</v>
      </c>
      <c r="AN204" s="89">
        <v>6</v>
      </c>
      <c r="AO204" s="89">
        <v>6</v>
      </c>
      <c r="AP204" s="89">
        <v>6</v>
      </c>
      <c r="AQ204" s="89">
        <v>6</v>
      </c>
      <c r="AR204" s="89">
        <v>4</v>
      </c>
    </row>
    <row r="205" spans="1:44" ht="12.75" customHeight="1" x14ac:dyDescent="0.25">
      <c r="A205" s="89">
        <v>2019</v>
      </c>
      <c r="B205" s="89">
        <v>123569</v>
      </c>
      <c r="C205" s="89">
        <v>6</v>
      </c>
      <c r="D205" s="89">
        <v>6</v>
      </c>
      <c r="E205" s="89">
        <v>4</v>
      </c>
      <c r="F205" s="89">
        <v>5</v>
      </c>
      <c r="G205" s="89">
        <v>6</v>
      </c>
      <c r="H205" s="89">
        <v>5</v>
      </c>
      <c r="I205" s="89">
        <v>5</v>
      </c>
      <c r="J205" s="89">
        <v>5</v>
      </c>
      <c r="K205" s="89">
        <v>5</v>
      </c>
      <c r="L205" s="89">
        <v>6</v>
      </c>
      <c r="M205" s="89">
        <v>5</v>
      </c>
      <c r="N205" s="89">
        <v>4</v>
      </c>
      <c r="O205" s="89">
        <v>4</v>
      </c>
      <c r="P205" s="89">
        <v>4</v>
      </c>
      <c r="Q205" s="89">
        <v>6</v>
      </c>
      <c r="R205" s="89">
        <v>5</v>
      </c>
      <c r="S205" s="89">
        <v>5</v>
      </c>
      <c r="T205" s="89">
        <v>4</v>
      </c>
      <c r="U205" s="89">
        <v>4</v>
      </c>
      <c r="V205" s="89">
        <v>5</v>
      </c>
      <c r="W205" s="89">
        <v>6</v>
      </c>
      <c r="X205" s="89">
        <v>6</v>
      </c>
      <c r="Y205" s="89">
        <v>5</v>
      </c>
      <c r="Z205" s="89">
        <v>8</v>
      </c>
      <c r="AA205" s="89">
        <v>8</v>
      </c>
      <c r="AB205" s="89">
        <v>1</v>
      </c>
      <c r="AC205" s="89">
        <v>3</v>
      </c>
      <c r="AD205" s="89">
        <v>4</v>
      </c>
      <c r="AE205" s="89">
        <v>4</v>
      </c>
      <c r="AF205" s="89">
        <v>5</v>
      </c>
      <c r="AG205" s="89">
        <v>5</v>
      </c>
      <c r="AH205" s="89">
        <v>5</v>
      </c>
      <c r="AI205" s="89">
        <v>5</v>
      </c>
      <c r="AJ205" s="89">
        <v>3</v>
      </c>
      <c r="AK205" s="89">
        <v>5</v>
      </c>
      <c r="AL205" s="89">
        <v>4</v>
      </c>
      <c r="AM205" s="89">
        <v>5</v>
      </c>
      <c r="AN205" s="89">
        <v>5</v>
      </c>
      <c r="AO205" s="89">
        <v>5</v>
      </c>
      <c r="AP205" s="89">
        <v>6</v>
      </c>
      <c r="AQ205" s="89">
        <v>6</v>
      </c>
      <c r="AR205" s="89">
        <v>4</v>
      </c>
    </row>
    <row r="206" spans="1:44" ht="12.75" customHeight="1" x14ac:dyDescent="0.25">
      <c r="A206" s="89">
        <v>2019</v>
      </c>
      <c r="B206" s="89">
        <v>1117583</v>
      </c>
      <c r="C206" s="89">
        <v>6</v>
      </c>
      <c r="D206" s="89">
        <v>6</v>
      </c>
      <c r="E206" s="89">
        <v>6</v>
      </c>
      <c r="F206" s="89">
        <v>6</v>
      </c>
      <c r="G206" s="89">
        <v>6</v>
      </c>
      <c r="H206" s="89">
        <v>6</v>
      </c>
      <c r="I206" s="89">
        <v>6</v>
      </c>
      <c r="J206" s="89">
        <v>6</v>
      </c>
      <c r="K206" s="89">
        <v>5</v>
      </c>
      <c r="L206" s="89">
        <v>6</v>
      </c>
      <c r="M206" s="89">
        <v>6</v>
      </c>
      <c r="N206" s="89">
        <v>6</v>
      </c>
      <c r="O206" s="89">
        <v>6</v>
      </c>
      <c r="P206" s="89">
        <v>6</v>
      </c>
      <c r="Q206" s="89">
        <v>6</v>
      </c>
      <c r="R206" s="89">
        <v>6</v>
      </c>
      <c r="S206" s="89">
        <v>6</v>
      </c>
      <c r="T206" s="89">
        <v>6</v>
      </c>
      <c r="U206" s="89">
        <v>6</v>
      </c>
      <c r="V206" s="89">
        <v>6</v>
      </c>
      <c r="W206" s="89">
        <v>6</v>
      </c>
      <c r="X206" s="89">
        <v>6</v>
      </c>
      <c r="Y206" s="89">
        <v>6</v>
      </c>
      <c r="Z206" s="89">
        <v>6</v>
      </c>
      <c r="AA206" s="89">
        <v>6</v>
      </c>
      <c r="AB206" s="89">
        <v>6</v>
      </c>
      <c r="AC206" s="89">
        <v>6</v>
      </c>
      <c r="AD206" s="89">
        <v>6</v>
      </c>
      <c r="AE206" s="89">
        <v>6</v>
      </c>
      <c r="AF206" s="89">
        <v>6</v>
      </c>
      <c r="AG206" s="89">
        <v>6</v>
      </c>
      <c r="AH206" s="89">
        <v>6</v>
      </c>
      <c r="AI206" s="89">
        <v>6</v>
      </c>
      <c r="AJ206" s="89">
        <v>6</v>
      </c>
      <c r="AK206" s="89">
        <v>6</v>
      </c>
      <c r="AL206" s="89">
        <v>6</v>
      </c>
      <c r="AM206" s="89">
        <v>6</v>
      </c>
      <c r="AN206" s="89">
        <v>6</v>
      </c>
      <c r="AO206" s="89">
        <v>6</v>
      </c>
      <c r="AP206" s="89">
        <v>6</v>
      </c>
      <c r="AQ206" s="89">
        <v>6</v>
      </c>
      <c r="AR206" s="89">
        <v>6</v>
      </c>
    </row>
    <row r="207" spans="1:44" ht="12.75" customHeight="1" x14ac:dyDescent="0.25">
      <c r="A207" s="89">
        <v>2019</v>
      </c>
      <c r="B207" s="89">
        <v>123569</v>
      </c>
      <c r="C207" s="89">
        <v>6</v>
      </c>
      <c r="D207" s="89">
        <v>4</v>
      </c>
      <c r="E207" s="89">
        <v>6</v>
      </c>
      <c r="F207" s="89">
        <v>4</v>
      </c>
      <c r="G207" s="89">
        <v>6</v>
      </c>
      <c r="H207" s="89">
        <v>6</v>
      </c>
      <c r="I207" s="89">
        <v>6</v>
      </c>
      <c r="J207" s="89">
        <v>3</v>
      </c>
      <c r="K207" s="89">
        <v>5</v>
      </c>
      <c r="L207" s="89">
        <v>5</v>
      </c>
      <c r="M207" s="89">
        <v>4</v>
      </c>
      <c r="N207" s="89">
        <v>4</v>
      </c>
      <c r="O207" s="89">
        <v>5</v>
      </c>
      <c r="P207" s="89">
        <v>5</v>
      </c>
      <c r="Q207" s="89">
        <v>4</v>
      </c>
      <c r="R207" s="89">
        <v>5</v>
      </c>
      <c r="S207" s="89">
        <v>6</v>
      </c>
      <c r="T207" s="89">
        <v>6</v>
      </c>
      <c r="U207" s="89">
        <v>4</v>
      </c>
      <c r="V207" s="89">
        <v>5</v>
      </c>
      <c r="W207" s="89">
        <v>5</v>
      </c>
      <c r="X207" s="89">
        <v>4</v>
      </c>
      <c r="Y207" s="89">
        <v>5</v>
      </c>
      <c r="Z207" s="89">
        <v>7</v>
      </c>
      <c r="AA207" s="89">
        <v>5</v>
      </c>
      <c r="AB207" s="89">
        <v>1</v>
      </c>
      <c r="AC207" s="89">
        <v>1</v>
      </c>
      <c r="AD207" s="89">
        <v>5</v>
      </c>
      <c r="AE207" s="89">
        <v>5</v>
      </c>
      <c r="AF207" s="89">
        <v>3</v>
      </c>
      <c r="AG207" s="89">
        <v>5</v>
      </c>
      <c r="AH207" s="89">
        <v>6</v>
      </c>
      <c r="AI207" s="89">
        <v>6</v>
      </c>
      <c r="AJ207" s="89">
        <v>4</v>
      </c>
      <c r="AK207" s="89">
        <v>6</v>
      </c>
      <c r="AL207" s="89">
        <v>5</v>
      </c>
      <c r="AM207" s="89">
        <v>5</v>
      </c>
      <c r="AN207" s="89">
        <v>6</v>
      </c>
      <c r="AO207" s="89">
        <v>6</v>
      </c>
      <c r="AP207" s="89">
        <v>6</v>
      </c>
      <c r="AQ207" s="89">
        <v>6</v>
      </c>
      <c r="AR207" s="89">
        <v>6</v>
      </c>
    </row>
    <row r="208" spans="1:44" ht="12.75" customHeight="1" x14ac:dyDescent="0.25">
      <c r="A208" s="89">
        <v>2019</v>
      </c>
      <c r="B208" s="89">
        <v>88399</v>
      </c>
      <c r="C208" s="89">
        <v>6</v>
      </c>
      <c r="D208" s="89">
        <v>6</v>
      </c>
      <c r="E208" s="89">
        <v>6</v>
      </c>
      <c r="F208" s="89">
        <v>6</v>
      </c>
      <c r="G208" s="89">
        <v>6</v>
      </c>
      <c r="H208" s="89">
        <v>6</v>
      </c>
      <c r="I208" s="89">
        <v>6</v>
      </c>
      <c r="J208" s="89">
        <v>6</v>
      </c>
      <c r="K208" s="89">
        <v>6</v>
      </c>
      <c r="L208" s="89">
        <v>6</v>
      </c>
      <c r="M208" s="89">
        <v>6</v>
      </c>
      <c r="N208" s="89">
        <v>6</v>
      </c>
      <c r="O208" s="89">
        <v>6</v>
      </c>
      <c r="P208" s="89">
        <v>6</v>
      </c>
      <c r="Q208" s="89">
        <v>6</v>
      </c>
      <c r="R208" s="89">
        <v>6</v>
      </c>
      <c r="S208" s="89">
        <v>6</v>
      </c>
      <c r="T208" s="89">
        <v>6</v>
      </c>
      <c r="U208" s="89">
        <v>6</v>
      </c>
      <c r="V208" s="89">
        <v>6</v>
      </c>
      <c r="W208" s="89">
        <v>6</v>
      </c>
      <c r="X208" s="89">
        <v>6</v>
      </c>
      <c r="Y208" s="89">
        <v>6</v>
      </c>
      <c r="Z208" s="89">
        <v>6</v>
      </c>
      <c r="AA208" s="89">
        <v>6</v>
      </c>
      <c r="AB208" s="89">
        <v>6</v>
      </c>
      <c r="AC208" s="89">
        <v>6</v>
      </c>
      <c r="AD208" s="89">
        <v>6</v>
      </c>
      <c r="AE208" s="89">
        <v>6</v>
      </c>
      <c r="AF208" s="89">
        <v>6</v>
      </c>
      <c r="AG208" s="89">
        <v>6</v>
      </c>
      <c r="AH208" s="89">
        <v>6</v>
      </c>
      <c r="AI208" s="89">
        <v>6</v>
      </c>
      <c r="AJ208" s="89">
        <v>6</v>
      </c>
      <c r="AK208" s="89">
        <v>6</v>
      </c>
      <c r="AL208" s="89">
        <v>6</v>
      </c>
      <c r="AM208" s="89">
        <v>6</v>
      </c>
      <c r="AN208" s="89">
        <v>6</v>
      </c>
      <c r="AO208" s="89">
        <v>6</v>
      </c>
      <c r="AP208" s="89">
        <v>6</v>
      </c>
      <c r="AQ208" s="89">
        <v>6</v>
      </c>
      <c r="AR208" s="89">
        <v>6</v>
      </c>
    </row>
    <row r="209" spans="1:44" ht="12.75" customHeight="1" x14ac:dyDescent="0.25">
      <c r="A209" s="89">
        <v>2019</v>
      </c>
      <c r="B209" s="89">
        <v>88399</v>
      </c>
      <c r="C209" s="89">
        <v>6</v>
      </c>
      <c r="D209" s="89">
        <v>5</v>
      </c>
      <c r="E209" s="89">
        <v>4</v>
      </c>
      <c r="F209" s="89">
        <v>6</v>
      </c>
      <c r="G209" s="89">
        <v>5</v>
      </c>
      <c r="H209" s="89">
        <v>4</v>
      </c>
      <c r="I209" s="89">
        <v>5</v>
      </c>
      <c r="J209" s="89">
        <v>5</v>
      </c>
      <c r="K209" s="89">
        <v>6</v>
      </c>
      <c r="L209" s="89">
        <v>5</v>
      </c>
      <c r="M209" s="89">
        <v>3</v>
      </c>
      <c r="N209" s="89">
        <v>3</v>
      </c>
      <c r="O209" s="89">
        <v>5</v>
      </c>
      <c r="P209" s="89">
        <v>4</v>
      </c>
      <c r="Q209" s="89">
        <v>4</v>
      </c>
      <c r="R209" s="89">
        <v>5</v>
      </c>
      <c r="S209" s="89">
        <v>5</v>
      </c>
      <c r="T209" s="89">
        <v>4</v>
      </c>
      <c r="U209" s="89">
        <v>6</v>
      </c>
      <c r="V209" s="89">
        <v>6</v>
      </c>
      <c r="W209" s="89">
        <v>6</v>
      </c>
      <c r="X209" s="89">
        <v>5</v>
      </c>
      <c r="Y209" s="89">
        <v>5</v>
      </c>
      <c r="Z209" s="89">
        <v>5</v>
      </c>
      <c r="AA209" s="89">
        <v>5</v>
      </c>
      <c r="AB209" s="89">
        <v>6</v>
      </c>
      <c r="AC209" s="89">
        <v>4</v>
      </c>
      <c r="AD209" s="89">
        <v>4</v>
      </c>
      <c r="AE209" s="89">
        <v>4</v>
      </c>
      <c r="AF209" s="89">
        <v>5</v>
      </c>
      <c r="AG209" s="89">
        <v>5</v>
      </c>
      <c r="AH209" s="89">
        <v>6</v>
      </c>
      <c r="AI209" s="89">
        <v>4</v>
      </c>
      <c r="AJ209" s="89">
        <v>6</v>
      </c>
      <c r="AK209" s="89">
        <v>5</v>
      </c>
      <c r="AL209" s="89">
        <v>5</v>
      </c>
      <c r="AM209" s="89">
        <v>6</v>
      </c>
      <c r="AN209" s="89">
        <v>3</v>
      </c>
      <c r="AO209" s="89">
        <v>3</v>
      </c>
      <c r="AP209" s="89">
        <v>3</v>
      </c>
      <c r="AQ209" s="89">
        <v>3</v>
      </c>
      <c r="AR209" s="89">
        <v>3</v>
      </c>
    </row>
    <row r="210" spans="1:44" ht="12.75" customHeight="1" x14ac:dyDescent="0.25">
      <c r="A210" s="89">
        <v>2019</v>
      </c>
      <c r="B210" s="89">
        <v>102499</v>
      </c>
      <c r="C210" s="89">
        <v>6</v>
      </c>
      <c r="D210" s="89">
        <v>5</v>
      </c>
      <c r="E210" s="89">
        <v>5</v>
      </c>
      <c r="F210" s="89">
        <v>5</v>
      </c>
      <c r="G210" s="89">
        <v>5</v>
      </c>
      <c r="H210" s="89">
        <v>6</v>
      </c>
      <c r="I210" s="89">
        <v>6</v>
      </c>
      <c r="J210" s="89">
        <v>5</v>
      </c>
      <c r="K210" s="89">
        <v>5</v>
      </c>
      <c r="L210" s="89">
        <v>5</v>
      </c>
      <c r="M210" s="89">
        <v>5</v>
      </c>
      <c r="N210" s="89">
        <v>6</v>
      </c>
      <c r="O210" s="89">
        <v>5</v>
      </c>
      <c r="P210" s="89">
        <v>6</v>
      </c>
      <c r="Q210" s="89">
        <v>6</v>
      </c>
      <c r="R210" s="89">
        <v>5</v>
      </c>
      <c r="S210" s="89">
        <v>6</v>
      </c>
      <c r="T210" s="89">
        <v>6</v>
      </c>
      <c r="U210" s="89">
        <v>6</v>
      </c>
      <c r="V210" s="89">
        <v>6</v>
      </c>
      <c r="W210" s="89">
        <v>5</v>
      </c>
      <c r="X210" s="89">
        <v>5</v>
      </c>
      <c r="Y210" s="89">
        <v>5</v>
      </c>
      <c r="Z210" s="89">
        <v>5</v>
      </c>
      <c r="AA210" s="89">
        <v>7</v>
      </c>
      <c r="AB210" s="89">
        <v>5</v>
      </c>
      <c r="AC210" s="89">
        <v>6</v>
      </c>
      <c r="AD210" s="89">
        <v>6</v>
      </c>
      <c r="AE210" s="89">
        <v>6</v>
      </c>
      <c r="AF210" s="89">
        <v>6</v>
      </c>
      <c r="AG210" s="89">
        <v>6</v>
      </c>
      <c r="AH210" s="89">
        <v>6</v>
      </c>
      <c r="AI210" s="89">
        <v>6</v>
      </c>
      <c r="AJ210" s="89">
        <v>6</v>
      </c>
      <c r="AK210" s="89">
        <v>6</v>
      </c>
      <c r="AL210" s="89">
        <v>5</v>
      </c>
      <c r="AM210" s="89">
        <v>5</v>
      </c>
      <c r="AN210" s="89">
        <v>5</v>
      </c>
      <c r="AO210" s="89">
        <v>6</v>
      </c>
      <c r="AP210" s="89">
        <v>5</v>
      </c>
      <c r="AQ210" s="89">
        <v>5</v>
      </c>
      <c r="AR210" s="89">
        <v>6</v>
      </c>
    </row>
    <row r="211" spans="1:44" ht="12.75" customHeight="1" x14ac:dyDescent="0.25">
      <c r="A211" s="89">
        <v>2019</v>
      </c>
      <c r="B211" s="89">
        <v>1181819</v>
      </c>
      <c r="C211" s="89">
        <v>6</v>
      </c>
      <c r="D211" s="89">
        <v>6</v>
      </c>
      <c r="E211" s="89">
        <v>6</v>
      </c>
      <c r="F211" s="89">
        <v>6</v>
      </c>
      <c r="G211" s="89">
        <v>6</v>
      </c>
      <c r="H211" s="89">
        <v>6</v>
      </c>
      <c r="I211" s="89">
        <v>6</v>
      </c>
      <c r="J211" s="89">
        <v>6</v>
      </c>
      <c r="K211" s="89">
        <v>6</v>
      </c>
      <c r="L211" s="89">
        <v>6</v>
      </c>
      <c r="M211" s="89">
        <v>4</v>
      </c>
      <c r="N211" s="89">
        <v>4</v>
      </c>
      <c r="O211" s="89">
        <v>5</v>
      </c>
      <c r="P211" s="89">
        <v>4</v>
      </c>
      <c r="Q211" s="89">
        <v>4</v>
      </c>
      <c r="R211" s="89">
        <v>6</v>
      </c>
      <c r="S211" s="89">
        <v>6</v>
      </c>
      <c r="T211" s="89">
        <v>6</v>
      </c>
      <c r="U211" s="89">
        <v>6</v>
      </c>
      <c r="V211" s="89">
        <v>5</v>
      </c>
      <c r="W211" s="89">
        <v>6</v>
      </c>
      <c r="X211" s="89">
        <v>6</v>
      </c>
      <c r="Y211" s="89">
        <v>6</v>
      </c>
      <c r="Z211" s="89">
        <v>6</v>
      </c>
      <c r="AA211" s="89">
        <v>6</v>
      </c>
      <c r="AB211" s="89">
        <v>3</v>
      </c>
      <c r="AC211" s="89">
        <v>3</v>
      </c>
      <c r="AD211" s="89">
        <v>6</v>
      </c>
      <c r="AE211" s="89">
        <v>6</v>
      </c>
      <c r="AF211" s="89">
        <v>6</v>
      </c>
      <c r="AG211" s="89">
        <v>4</v>
      </c>
      <c r="AH211" s="89">
        <v>6</v>
      </c>
      <c r="AI211" s="89">
        <v>6</v>
      </c>
      <c r="AJ211" s="89">
        <v>6</v>
      </c>
      <c r="AK211" s="89">
        <v>6</v>
      </c>
      <c r="AL211" s="89">
        <v>6</v>
      </c>
      <c r="AM211" s="89">
        <v>6</v>
      </c>
      <c r="AN211" s="89">
        <v>6</v>
      </c>
      <c r="AO211" s="89">
        <v>6</v>
      </c>
      <c r="AP211" s="89">
        <v>6</v>
      </c>
      <c r="AQ211" s="89">
        <v>6</v>
      </c>
      <c r="AR211" s="89">
        <v>6</v>
      </c>
    </row>
    <row r="212" spans="1:44" ht="12.75" customHeight="1" x14ac:dyDescent="0.25">
      <c r="A212" s="89">
        <v>2019</v>
      </c>
      <c r="B212" s="89">
        <v>123569</v>
      </c>
      <c r="C212" s="89">
        <v>6</v>
      </c>
      <c r="D212" s="89">
        <v>5</v>
      </c>
      <c r="E212" s="89">
        <v>6</v>
      </c>
      <c r="F212" s="89">
        <v>4</v>
      </c>
      <c r="G212" s="89">
        <v>6</v>
      </c>
      <c r="H212" s="89">
        <v>5</v>
      </c>
      <c r="I212" s="89">
        <v>6</v>
      </c>
      <c r="J212" s="89">
        <v>6</v>
      </c>
      <c r="K212" s="89">
        <v>6</v>
      </c>
      <c r="L212" s="89">
        <v>4</v>
      </c>
      <c r="M212" s="89">
        <v>5</v>
      </c>
      <c r="N212" s="89">
        <v>5</v>
      </c>
      <c r="O212" s="89">
        <v>6</v>
      </c>
      <c r="P212" s="89">
        <v>5</v>
      </c>
      <c r="Q212" s="89">
        <v>6</v>
      </c>
      <c r="R212" s="89">
        <v>6</v>
      </c>
      <c r="S212" s="89">
        <v>6</v>
      </c>
      <c r="T212" s="89">
        <v>6</v>
      </c>
      <c r="U212" s="89">
        <v>6</v>
      </c>
      <c r="V212" s="89">
        <v>4</v>
      </c>
      <c r="W212" s="89">
        <v>3</v>
      </c>
      <c r="X212" s="89">
        <v>3</v>
      </c>
      <c r="Y212" s="89">
        <v>3</v>
      </c>
      <c r="Z212" s="89">
        <v>6</v>
      </c>
      <c r="AA212" s="89">
        <v>6</v>
      </c>
      <c r="AB212" s="89">
        <v>2</v>
      </c>
      <c r="AC212" s="89">
        <v>1</v>
      </c>
      <c r="AD212" s="89">
        <v>6</v>
      </c>
      <c r="AE212" s="89">
        <v>6</v>
      </c>
      <c r="AF212" s="89">
        <v>6</v>
      </c>
      <c r="AG212" s="89">
        <v>5</v>
      </c>
      <c r="AH212" s="89">
        <v>6</v>
      </c>
      <c r="AI212" s="89">
        <v>6</v>
      </c>
      <c r="AJ212" s="89">
        <v>6</v>
      </c>
      <c r="AK212" s="89">
        <v>4</v>
      </c>
      <c r="AL212" s="89">
        <v>4</v>
      </c>
      <c r="AM212" s="89">
        <v>4</v>
      </c>
      <c r="AN212" s="89">
        <v>5</v>
      </c>
      <c r="AO212" s="89">
        <v>2</v>
      </c>
      <c r="AP212" s="89">
        <v>6</v>
      </c>
      <c r="AQ212" s="89">
        <v>6</v>
      </c>
      <c r="AR212" s="89">
        <v>3</v>
      </c>
    </row>
    <row r="213" spans="1:44" ht="12.75" customHeight="1" x14ac:dyDescent="0.25">
      <c r="A213" s="89">
        <v>2019</v>
      </c>
      <c r="B213" s="89">
        <v>123569</v>
      </c>
      <c r="C213" s="89">
        <v>6</v>
      </c>
      <c r="D213" s="89">
        <v>6</v>
      </c>
      <c r="E213" s="89">
        <v>6</v>
      </c>
      <c r="F213" s="89">
        <v>6</v>
      </c>
      <c r="G213" s="89">
        <v>6</v>
      </c>
      <c r="H213" s="89">
        <v>6</v>
      </c>
      <c r="I213" s="89">
        <v>6</v>
      </c>
      <c r="J213" s="89">
        <v>6</v>
      </c>
      <c r="K213" s="89">
        <v>5</v>
      </c>
      <c r="L213" s="89">
        <v>6</v>
      </c>
      <c r="M213" s="89">
        <v>5</v>
      </c>
      <c r="N213" s="89">
        <v>5</v>
      </c>
      <c r="O213" s="89">
        <v>6</v>
      </c>
      <c r="P213" s="89">
        <v>5</v>
      </c>
      <c r="Q213" s="89">
        <v>5</v>
      </c>
      <c r="R213" s="89">
        <v>6</v>
      </c>
      <c r="S213" s="89">
        <v>6</v>
      </c>
      <c r="T213" s="89">
        <v>6</v>
      </c>
      <c r="U213" s="89">
        <v>6</v>
      </c>
      <c r="V213" s="89">
        <v>6</v>
      </c>
      <c r="W213" s="89">
        <v>5</v>
      </c>
      <c r="X213" s="89">
        <v>6</v>
      </c>
      <c r="Y213" s="89">
        <v>6</v>
      </c>
      <c r="Z213" s="89">
        <v>6</v>
      </c>
      <c r="AA213" s="89">
        <v>6</v>
      </c>
      <c r="AB213" s="89">
        <v>5</v>
      </c>
      <c r="AC213" s="89">
        <v>1</v>
      </c>
      <c r="AD213" s="89">
        <v>4</v>
      </c>
      <c r="AE213" s="89">
        <v>5</v>
      </c>
      <c r="AF213" s="89">
        <v>6</v>
      </c>
      <c r="AG213" s="89">
        <v>6</v>
      </c>
      <c r="AH213" s="89">
        <v>6</v>
      </c>
      <c r="AI213" s="89">
        <v>6</v>
      </c>
      <c r="AJ213" s="89">
        <v>6</v>
      </c>
      <c r="AK213" s="89">
        <v>5</v>
      </c>
      <c r="AL213" s="89">
        <v>5</v>
      </c>
      <c r="AM213" s="89">
        <v>6</v>
      </c>
      <c r="AN213" s="89">
        <v>6</v>
      </c>
      <c r="AO213" s="89">
        <v>8</v>
      </c>
      <c r="AP213" s="89">
        <v>6</v>
      </c>
      <c r="AQ213" s="89">
        <v>6</v>
      </c>
      <c r="AR213" s="89">
        <v>5</v>
      </c>
    </row>
    <row r="214" spans="1:44" ht="12.75" customHeight="1" x14ac:dyDescent="0.25">
      <c r="A214" s="89">
        <v>2019</v>
      </c>
      <c r="B214" s="89">
        <v>1181819</v>
      </c>
      <c r="C214" s="89">
        <v>6</v>
      </c>
      <c r="D214" s="89">
        <v>6</v>
      </c>
      <c r="E214" s="89">
        <v>6</v>
      </c>
      <c r="F214" s="89">
        <v>6</v>
      </c>
      <c r="G214" s="89">
        <v>6</v>
      </c>
      <c r="H214" s="89">
        <v>6</v>
      </c>
      <c r="I214" s="89">
        <v>6</v>
      </c>
      <c r="J214" s="89">
        <v>6</v>
      </c>
      <c r="K214" s="89">
        <v>5</v>
      </c>
      <c r="L214" s="89">
        <v>6</v>
      </c>
      <c r="M214" s="89">
        <v>6</v>
      </c>
      <c r="N214" s="89">
        <v>6</v>
      </c>
      <c r="O214" s="89">
        <v>6</v>
      </c>
      <c r="P214" s="89">
        <v>6</v>
      </c>
      <c r="Q214" s="89">
        <v>6</v>
      </c>
      <c r="R214" s="89">
        <v>6</v>
      </c>
      <c r="S214" s="89">
        <v>6</v>
      </c>
      <c r="T214" s="89">
        <v>6</v>
      </c>
      <c r="U214" s="89">
        <v>6</v>
      </c>
      <c r="V214" s="89">
        <v>6</v>
      </c>
      <c r="W214" s="89">
        <v>6</v>
      </c>
      <c r="X214" s="89">
        <v>6</v>
      </c>
      <c r="Y214" s="89">
        <v>6</v>
      </c>
      <c r="Z214" s="89">
        <v>6</v>
      </c>
      <c r="AA214" s="89">
        <v>6</v>
      </c>
      <c r="AB214" s="89">
        <v>6</v>
      </c>
      <c r="AC214" s="89">
        <v>6</v>
      </c>
      <c r="AD214" s="89">
        <v>6</v>
      </c>
      <c r="AE214" s="89">
        <v>6</v>
      </c>
      <c r="AF214" s="89">
        <v>6</v>
      </c>
      <c r="AG214" s="89">
        <v>6</v>
      </c>
      <c r="AH214" s="89">
        <v>6</v>
      </c>
      <c r="AI214" s="89">
        <v>6</v>
      </c>
      <c r="AJ214" s="89">
        <v>6</v>
      </c>
      <c r="AK214" s="89">
        <v>6</v>
      </c>
      <c r="AL214" s="89">
        <v>6</v>
      </c>
      <c r="AM214" s="89">
        <v>6</v>
      </c>
      <c r="AN214" s="89">
        <v>6</v>
      </c>
      <c r="AO214" s="89">
        <v>6</v>
      </c>
      <c r="AP214" s="89">
        <v>6</v>
      </c>
      <c r="AQ214" s="89">
        <v>6</v>
      </c>
      <c r="AR214" s="89">
        <v>6</v>
      </c>
    </row>
    <row r="215" spans="1:44" ht="12.75" customHeight="1" x14ac:dyDescent="0.25">
      <c r="A215" s="89">
        <v>2019</v>
      </c>
      <c r="B215" s="89">
        <v>88399</v>
      </c>
      <c r="C215" s="89">
        <v>6</v>
      </c>
      <c r="D215" s="89">
        <v>6</v>
      </c>
      <c r="E215" s="89">
        <v>5</v>
      </c>
      <c r="F215" s="89">
        <v>5</v>
      </c>
      <c r="G215" s="89">
        <v>5</v>
      </c>
      <c r="H215" s="89">
        <v>5</v>
      </c>
      <c r="I215" s="89">
        <v>5</v>
      </c>
      <c r="J215" s="89">
        <v>5</v>
      </c>
      <c r="K215" s="89">
        <v>5</v>
      </c>
      <c r="L215" s="89">
        <v>5</v>
      </c>
      <c r="M215" s="89">
        <v>5</v>
      </c>
      <c r="N215" s="89">
        <v>5</v>
      </c>
      <c r="O215" s="89">
        <v>5</v>
      </c>
      <c r="P215" s="89">
        <v>6</v>
      </c>
      <c r="Q215" s="89">
        <v>5</v>
      </c>
      <c r="R215" s="89">
        <v>5</v>
      </c>
      <c r="S215" s="89">
        <v>6</v>
      </c>
      <c r="T215" s="89">
        <v>6</v>
      </c>
      <c r="U215" s="89">
        <v>6</v>
      </c>
      <c r="V215" s="89">
        <v>6</v>
      </c>
      <c r="W215" s="89">
        <v>5</v>
      </c>
      <c r="X215" s="89">
        <v>4</v>
      </c>
      <c r="Y215" s="89">
        <v>5</v>
      </c>
      <c r="Z215" s="89">
        <v>6</v>
      </c>
      <c r="AA215" s="89">
        <v>5</v>
      </c>
      <c r="AB215" s="89">
        <v>6</v>
      </c>
      <c r="AC215" s="89">
        <v>6</v>
      </c>
      <c r="AD215" s="89">
        <v>5</v>
      </c>
      <c r="AE215" s="89">
        <v>5</v>
      </c>
      <c r="AF215" s="89">
        <v>6</v>
      </c>
      <c r="AG215" s="89">
        <v>5</v>
      </c>
      <c r="AH215" s="89">
        <v>5</v>
      </c>
      <c r="AI215" s="89">
        <v>5</v>
      </c>
      <c r="AJ215" s="89">
        <v>6</v>
      </c>
      <c r="AK215" s="89">
        <v>6</v>
      </c>
      <c r="AL215" s="89">
        <v>5</v>
      </c>
      <c r="AM215" s="89">
        <v>5</v>
      </c>
      <c r="AN215" s="89">
        <v>6</v>
      </c>
      <c r="AO215" s="89">
        <v>6</v>
      </c>
      <c r="AP215" s="89">
        <v>5</v>
      </c>
      <c r="AQ215" s="89">
        <v>5</v>
      </c>
      <c r="AR215" s="89">
        <v>6</v>
      </c>
    </row>
    <row r="216" spans="1:44" ht="12.75" customHeight="1" x14ac:dyDescent="0.25">
      <c r="A216" s="89">
        <v>2019</v>
      </c>
      <c r="B216" s="89">
        <v>102499</v>
      </c>
      <c r="C216" s="89">
        <v>6</v>
      </c>
      <c r="D216" s="89">
        <v>5</v>
      </c>
      <c r="E216" s="89">
        <v>6</v>
      </c>
      <c r="F216" s="89">
        <v>6</v>
      </c>
      <c r="G216" s="89">
        <v>5</v>
      </c>
      <c r="H216" s="89">
        <v>6</v>
      </c>
      <c r="I216" s="89">
        <v>6</v>
      </c>
      <c r="J216" s="89">
        <v>6</v>
      </c>
      <c r="K216" s="89">
        <v>6</v>
      </c>
      <c r="L216" s="89">
        <v>5</v>
      </c>
      <c r="M216" s="89">
        <v>5</v>
      </c>
      <c r="N216" s="89">
        <v>5</v>
      </c>
      <c r="O216" s="89">
        <v>6</v>
      </c>
      <c r="P216" s="89">
        <v>8</v>
      </c>
      <c r="Q216" s="89">
        <v>6</v>
      </c>
      <c r="R216" s="89">
        <v>6</v>
      </c>
      <c r="S216" s="89">
        <v>5</v>
      </c>
      <c r="T216" s="89">
        <v>6</v>
      </c>
      <c r="U216" s="89">
        <v>6</v>
      </c>
      <c r="V216" s="89">
        <v>6</v>
      </c>
      <c r="W216" s="89">
        <v>5</v>
      </c>
      <c r="X216" s="89">
        <v>5</v>
      </c>
      <c r="Y216" s="89">
        <v>5</v>
      </c>
      <c r="Z216" s="89">
        <v>6</v>
      </c>
      <c r="AA216" s="89">
        <v>6</v>
      </c>
      <c r="AB216" s="89">
        <v>4</v>
      </c>
      <c r="AC216" s="89">
        <v>6</v>
      </c>
      <c r="AD216" s="89">
        <v>6</v>
      </c>
      <c r="AE216" s="89">
        <v>6</v>
      </c>
      <c r="AF216" s="89">
        <v>6</v>
      </c>
      <c r="AG216" s="89">
        <v>6</v>
      </c>
      <c r="AH216" s="89">
        <v>6</v>
      </c>
      <c r="AI216" s="89">
        <v>6</v>
      </c>
      <c r="AJ216" s="89">
        <v>6</v>
      </c>
      <c r="AK216" s="89">
        <v>6</v>
      </c>
      <c r="AL216" s="89">
        <v>6</v>
      </c>
      <c r="AM216" s="89">
        <v>6</v>
      </c>
      <c r="AN216" s="89">
        <v>6</v>
      </c>
      <c r="AO216" s="89">
        <v>6</v>
      </c>
      <c r="AP216" s="89">
        <v>4</v>
      </c>
      <c r="AQ216" s="89">
        <v>6</v>
      </c>
      <c r="AR216" s="89">
        <v>6</v>
      </c>
    </row>
    <row r="217" spans="1:44" ht="12.75" customHeight="1" x14ac:dyDescent="0.25">
      <c r="A217" s="89">
        <v>2019</v>
      </c>
      <c r="B217" s="89">
        <v>88399</v>
      </c>
      <c r="C217" s="89">
        <v>6</v>
      </c>
      <c r="D217" s="89">
        <v>6</v>
      </c>
      <c r="E217" s="89">
        <v>6</v>
      </c>
      <c r="F217" s="89">
        <v>6</v>
      </c>
      <c r="G217" s="89">
        <v>6</v>
      </c>
      <c r="H217" s="89">
        <v>5</v>
      </c>
      <c r="I217" s="89">
        <v>5</v>
      </c>
      <c r="J217" s="89">
        <v>5</v>
      </c>
      <c r="K217" s="89">
        <v>5</v>
      </c>
      <c r="L217" s="89">
        <v>6</v>
      </c>
      <c r="M217" s="89">
        <v>5</v>
      </c>
      <c r="N217" s="89">
        <v>5</v>
      </c>
      <c r="O217" s="89">
        <v>5</v>
      </c>
      <c r="P217" s="89">
        <v>5</v>
      </c>
      <c r="Q217" s="89">
        <v>5</v>
      </c>
      <c r="R217" s="89">
        <v>6</v>
      </c>
      <c r="S217" s="89">
        <v>5</v>
      </c>
      <c r="T217" s="89">
        <v>5</v>
      </c>
      <c r="U217" s="89">
        <v>6</v>
      </c>
      <c r="V217" s="89">
        <v>5</v>
      </c>
      <c r="W217" s="89">
        <v>5</v>
      </c>
      <c r="X217" s="89">
        <v>5</v>
      </c>
      <c r="Y217" s="89">
        <v>5</v>
      </c>
      <c r="Z217" s="89">
        <v>5</v>
      </c>
      <c r="AA217" s="89">
        <v>5</v>
      </c>
      <c r="AB217" s="89">
        <v>5</v>
      </c>
      <c r="AC217" s="89">
        <v>5</v>
      </c>
      <c r="AD217" s="89">
        <v>6</v>
      </c>
      <c r="AE217" s="89">
        <v>5</v>
      </c>
      <c r="AF217" s="89">
        <v>6</v>
      </c>
      <c r="AG217" s="89">
        <v>6</v>
      </c>
      <c r="AH217" s="89">
        <v>6</v>
      </c>
      <c r="AI217" s="89">
        <v>6</v>
      </c>
      <c r="AJ217" s="89">
        <v>5</v>
      </c>
      <c r="AK217" s="89">
        <v>6</v>
      </c>
      <c r="AL217" s="89">
        <v>5</v>
      </c>
      <c r="AM217" s="89">
        <v>5</v>
      </c>
      <c r="AN217" s="89">
        <v>6</v>
      </c>
      <c r="AO217" s="89">
        <v>5</v>
      </c>
      <c r="AP217" s="89">
        <v>5</v>
      </c>
      <c r="AQ217" s="89">
        <v>5</v>
      </c>
      <c r="AR217" s="89">
        <v>4</v>
      </c>
    </row>
    <row r="218" spans="1:44" ht="12.75" customHeight="1" x14ac:dyDescent="0.25">
      <c r="A218" s="89">
        <v>2019</v>
      </c>
      <c r="B218" s="89">
        <v>121880</v>
      </c>
      <c r="C218" s="89">
        <v>6</v>
      </c>
      <c r="D218" s="89">
        <v>5</v>
      </c>
      <c r="E218" s="89">
        <v>4</v>
      </c>
      <c r="F218" s="89">
        <v>4</v>
      </c>
      <c r="G218" s="89">
        <v>6</v>
      </c>
      <c r="H218" s="89">
        <v>6</v>
      </c>
      <c r="I218" s="89">
        <v>6</v>
      </c>
      <c r="J218" s="89">
        <v>6</v>
      </c>
      <c r="K218" s="89">
        <v>6</v>
      </c>
      <c r="L218" s="89">
        <v>6</v>
      </c>
      <c r="M218" s="89">
        <v>5</v>
      </c>
      <c r="N218" s="89">
        <v>4</v>
      </c>
      <c r="O218" s="89">
        <v>4</v>
      </c>
      <c r="P218" s="89">
        <v>5</v>
      </c>
      <c r="Q218" s="89">
        <v>5</v>
      </c>
      <c r="R218" s="89">
        <v>6</v>
      </c>
      <c r="S218" s="89">
        <v>5</v>
      </c>
      <c r="T218" s="89">
        <v>4</v>
      </c>
      <c r="U218" s="89">
        <v>4</v>
      </c>
      <c r="V218" s="89">
        <v>4</v>
      </c>
      <c r="W218" s="89">
        <v>5</v>
      </c>
      <c r="X218" s="89">
        <v>5</v>
      </c>
      <c r="Y218" s="89">
        <v>4</v>
      </c>
      <c r="Z218" s="89">
        <v>6</v>
      </c>
      <c r="AA218" s="89">
        <v>4</v>
      </c>
      <c r="AB218" s="89">
        <v>8</v>
      </c>
      <c r="AC218" s="89">
        <v>2</v>
      </c>
      <c r="AD218" s="89">
        <v>6</v>
      </c>
      <c r="AE218" s="89">
        <v>4</v>
      </c>
      <c r="AF218" s="89">
        <v>5</v>
      </c>
      <c r="AG218" s="89">
        <v>3</v>
      </c>
      <c r="AH218" s="89">
        <v>6</v>
      </c>
      <c r="AI218" s="89">
        <v>4</v>
      </c>
      <c r="AJ218" s="89">
        <v>4</v>
      </c>
      <c r="AK218" s="89">
        <v>6</v>
      </c>
      <c r="AL218" s="89">
        <v>5</v>
      </c>
      <c r="AM218" s="89">
        <v>4</v>
      </c>
      <c r="AN218" s="89">
        <v>5</v>
      </c>
      <c r="AO218" s="89">
        <v>1</v>
      </c>
      <c r="AP218" s="89">
        <v>6</v>
      </c>
      <c r="AQ218" s="89">
        <v>4</v>
      </c>
      <c r="AR218" s="89">
        <v>6</v>
      </c>
    </row>
    <row r="219" spans="1:44" ht="12.75" customHeight="1" x14ac:dyDescent="0.25">
      <c r="A219" s="89">
        <v>2019</v>
      </c>
      <c r="B219" s="89">
        <v>102499</v>
      </c>
      <c r="C219" s="89">
        <v>6</v>
      </c>
      <c r="D219" s="89">
        <v>6</v>
      </c>
      <c r="E219" s="89">
        <v>6</v>
      </c>
      <c r="F219" s="89">
        <v>6</v>
      </c>
      <c r="G219" s="89">
        <v>6</v>
      </c>
      <c r="H219" s="89">
        <v>6</v>
      </c>
      <c r="I219" s="89">
        <v>6</v>
      </c>
      <c r="J219" s="89">
        <v>6</v>
      </c>
      <c r="K219" s="89">
        <v>6</v>
      </c>
      <c r="L219" s="89">
        <v>6</v>
      </c>
      <c r="M219" s="89">
        <v>6</v>
      </c>
      <c r="N219" s="89">
        <v>6</v>
      </c>
      <c r="O219" s="89">
        <v>6</v>
      </c>
      <c r="P219" s="89">
        <v>6</v>
      </c>
      <c r="Q219" s="89">
        <v>6</v>
      </c>
      <c r="R219" s="89">
        <v>6</v>
      </c>
      <c r="S219" s="89">
        <v>6</v>
      </c>
      <c r="T219" s="89">
        <v>6</v>
      </c>
      <c r="U219" s="89">
        <v>6</v>
      </c>
      <c r="V219" s="89">
        <v>6</v>
      </c>
      <c r="W219" s="89">
        <v>6</v>
      </c>
      <c r="X219" s="89">
        <v>6</v>
      </c>
      <c r="Y219" s="89">
        <v>6</v>
      </c>
      <c r="Z219" s="89">
        <v>6</v>
      </c>
      <c r="AA219" s="89">
        <v>6</v>
      </c>
      <c r="AB219" s="89">
        <v>6</v>
      </c>
      <c r="AC219" s="89">
        <v>6</v>
      </c>
      <c r="AD219" s="89">
        <v>6</v>
      </c>
      <c r="AE219" s="89">
        <v>6</v>
      </c>
      <c r="AF219" s="89">
        <v>6</v>
      </c>
      <c r="AG219" s="89">
        <v>6</v>
      </c>
      <c r="AH219" s="89">
        <v>6</v>
      </c>
      <c r="AI219" s="89">
        <v>6</v>
      </c>
      <c r="AJ219" s="89">
        <v>6</v>
      </c>
      <c r="AK219" s="89">
        <v>6</v>
      </c>
      <c r="AL219" s="89">
        <v>6</v>
      </c>
      <c r="AM219" s="89">
        <v>6</v>
      </c>
      <c r="AN219" s="89">
        <v>6</v>
      </c>
      <c r="AO219" s="89">
        <v>6</v>
      </c>
      <c r="AP219" s="89">
        <v>6</v>
      </c>
      <c r="AQ219" s="89">
        <v>6</v>
      </c>
      <c r="AR219" s="89">
        <v>6</v>
      </c>
    </row>
    <row r="220" spans="1:44" ht="12.75" customHeight="1" x14ac:dyDescent="0.25">
      <c r="A220" s="89">
        <v>2019</v>
      </c>
      <c r="B220" s="89">
        <v>123569</v>
      </c>
      <c r="C220" s="89">
        <v>6</v>
      </c>
      <c r="D220" s="89">
        <v>6</v>
      </c>
      <c r="E220" s="89">
        <v>6</v>
      </c>
      <c r="F220" s="89">
        <v>6</v>
      </c>
      <c r="G220" s="89">
        <v>6</v>
      </c>
      <c r="H220" s="89">
        <v>6</v>
      </c>
      <c r="I220" s="89">
        <v>6</v>
      </c>
      <c r="J220" s="89">
        <v>6</v>
      </c>
      <c r="K220" s="89">
        <v>6</v>
      </c>
      <c r="L220" s="89">
        <v>6</v>
      </c>
      <c r="M220" s="89">
        <v>6</v>
      </c>
      <c r="N220" s="89">
        <v>6</v>
      </c>
      <c r="O220" s="89">
        <v>6</v>
      </c>
      <c r="P220" s="89">
        <v>6</v>
      </c>
      <c r="Q220" s="89">
        <v>6</v>
      </c>
      <c r="R220" s="89">
        <v>6</v>
      </c>
      <c r="S220" s="89">
        <v>6</v>
      </c>
      <c r="T220" s="89">
        <v>6</v>
      </c>
      <c r="U220" s="89">
        <v>6</v>
      </c>
      <c r="V220" s="89">
        <v>6</v>
      </c>
      <c r="W220" s="89">
        <v>6</v>
      </c>
      <c r="X220" s="89">
        <v>6</v>
      </c>
      <c r="Y220" s="89">
        <v>6</v>
      </c>
      <c r="Z220" s="89">
        <v>7</v>
      </c>
      <c r="AA220" s="89">
        <v>6</v>
      </c>
      <c r="AB220" s="89">
        <v>6</v>
      </c>
      <c r="AC220" s="89">
        <v>7</v>
      </c>
      <c r="AD220" s="89">
        <v>6</v>
      </c>
      <c r="AE220" s="89">
        <v>6</v>
      </c>
      <c r="AF220" s="89">
        <v>6</v>
      </c>
      <c r="AG220" s="89">
        <v>6</v>
      </c>
      <c r="AH220" s="89">
        <v>6</v>
      </c>
      <c r="AI220" s="89">
        <v>6</v>
      </c>
      <c r="AJ220" s="89">
        <v>6</v>
      </c>
      <c r="AK220" s="89">
        <v>6</v>
      </c>
      <c r="AL220" s="89">
        <v>6</v>
      </c>
      <c r="AM220" s="89">
        <v>6</v>
      </c>
      <c r="AN220" s="89">
        <v>6</v>
      </c>
      <c r="AO220" s="89">
        <v>6</v>
      </c>
      <c r="AP220" s="89">
        <v>6</v>
      </c>
      <c r="AQ220" s="89">
        <v>6</v>
      </c>
      <c r="AR220" s="89">
        <v>6</v>
      </c>
    </row>
    <row r="221" spans="1:44" ht="12.75" customHeight="1" x14ac:dyDescent="0.25">
      <c r="A221" s="89">
        <v>2019</v>
      </c>
      <c r="B221" s="89">
        <v>121880</v>
      </c>
      <c r="C221" s="89">
        <v>6</v>
      </c>
      <c r="D221" s="89">
        <v>6</v>
      </c>
      <c r="E221" s="89">
        <v>2</v>
      </c>
      <c r="F221" s="89">
        <v>8</v>
      </c>
      <c r="G221" s="89">
        <v>8</v>
      </c>
      <c r="H221" s="89">
        <v>8</v>
      </c>
      <c r="I221" s="89">
        <v>8</v>
      </c>
      <c r="J221" s="89">
        <v>8</v>
      </c>
      <c r="K221" s="89">
        <v>8</v>
      </c>
      <c r="L221" s="89">
        <v>8</v>
      </c>
      <c r="M221" s="89">
        <v>8</v>
      </c>
      <c r="N221" s="89">
        <v>8</v>
      </c>
      <c r="O221" s="89">
        <v>8</v>
      </c>
      <c r="P221" s="89">
        <v>8</v>
      </c>
      <c r="Q221" s="89">
        <v>8</v>
      </c>
      <c r="R221" s="89">
        <v>8</v>
      </c>
      <c r="S221" s="89">
        <v>8</v>
      </c>
      <c r="T221" s="89">
        <v>8</v>
      </c>
      <c r="U221" s="89">
        <v>8</v>
      </c>
      <c r="V221" s="89">
        <v>8</v>
      </c>
      <c r="W221" s="89">
        <v>8</v>
      </c>
      <c r="X221" s="89">
        <v>8</v>
      </c>
      <c r="Y221" s="89">
        <v>8</v>
      </c>
      <c r="Z221" s="89">
        <v>6</v>
      </c>
      <c r="AA221" s="89">
        <v>1</v>
      </c>
      <c r="AB221" s="89">
        <v>8</v>
      </c>
      <c r="AC221" s="89">
        <v>8</v>
      </c>
      <c r="AD221" s="89">
        <v>8</v>
      </c>
      <c r="AE221" s="89">
        <v>8</v>
      </c>
      <c r="AF221" s="89">
        <v>8</v>
      </c>
      <c r="AG221" s="89">
        <v>8</v>
      </c>
      <c r="AH221" s="89">
        <v>8</v>
      </c>
      <c r="AI221" s="89">
        <v>8</v>
      </c>
      <c r="AJ221" s="89">
        <v>8</v>
      </c>
      <c r="AK221" s="89">
        <v>8</v>
      </c>
      <c r="AL221" s="89">
        <v>8</v>
      </c>
      <c r="AM221" s="89">
        <v>8</v>
      </c>
      <c r="AN221" s="89">
        <v>8</v>
      </c>
      <c r="AO221" s="89">
        <v>8</v>
      </c>
      <c r="AP221" s="89">
        <v>8</v>
      </c>
      <c r="AQ221" s="89">
        <v>8</v>
      </c>
      <c r="AR221" s="89">
        <v>8</v>
      </c>
    </row>
    <row r="222" spans="1:44" ht="12.75" customHeight="1" x14ac:dyDescent="0.25">
      <c r="A222" s="89">
        <v>2019</v>
      </c>
      <c r="B222" s="89">
        <v>123569</v>
      </c>
      <c r="C222" s="89">
        <v>6</v>
      </c>
      <c r="D222" s="89">
        <v>5</v>
      </c>
      <c r="E222" s="89">
        <v>6</v>
      </c>
      <c r="F222" s="89">
        <v>6</v>
      </c>
      <c r="G222" s="89">
        <v>6</v>
      </c>
      <c r="H222" s="89">
        <v>3</v>
      </c>
      <c r="I222" s="89">
        <v>4</v>
      </c>
      <c r="J222" s="89">
        <v>4</v>
      </c>
      <c r="K222" s="89">
        <v>3</v>
      </c>
      <c r="L222" s="89">
        <v>3</v>
      </c>
      <c r="M222" s="89">
        <v>4</v>
      </c>
      <c r="N222" s="89">
        <v>6</v>
      </c>
      <c r="O222" s="89">
        <v>6</v>
      </c>
      <c r="P222" s="89">
        <v>6</v>
      </c>
      <c r="Q222" s="89">
        <v>5</v>
      </c>
      <c r="R222" s="89">
        <v>6</v>
      </c>
      <c r="S222" s="89">
        <v>6</v>
      </c>
      <c r="T222" s="89">
        <v>6</v>
      </c>
      <c r="U222" s="89">
        <v>6</v>
      </c>
      <c r="V222" s="89">
        <v>6</v>
      </c>
      <c r="W222" s="89">
        <v>6</v>
      </c>
      <c r="X222" s="89">
        <v>4</v>
      </c>
      <c r="Y222" s="89">
        <v>4</v>
      </c>
      <c r="Z222" s="89">
        <v>6</v>
      </c>
      <c r="AA222" s="89">
        <v>5</v>
      </c>
      <c r="AB222" s="89">
        <v>5</v>
      </c>
      <c r="AC222" s="89">
        <v>5</v>
      </c>
      <c r="AD222" s="89">
        <v>5</v>
      </c>
      <c r="AE222" s="89">
        <v>4</v>
      </c>
      <c r="AF222" s="89">
        <v>5</v>
      </c>
      <c r="AG222" s="89">
        <v>4</v>
      </c>
      <c r="AH222" s="89">
        <v>6</v>
      </c>
      <c r="AI222" s="89">
        <v>6</v>
      </c>
      <c r="AJ222" s="89">
        <v>4</v>
      </c>
      <c r="AK222" s="89">
        <v>4</v>
      </c>
      <c r="AL222" s="89">
        <v>4</v>
      </c>
      <c r="AM222" s="89">
        <v>1</v>
      </c>
      <c r="AN222" s="89">
        <v>4</v>
      </c>
      <c r="AO222" s="89">
        <v>1</v>
      </c>
      <c r="AP222" s="89">
        <v>3</v>
      </c>
      <c r="AQ222" s="89">
        <v>4</v>
      </c>
      <c r="AR222" s="89">
        <v>4</v>
      </c>
    </row>
    <row r="223" spans="1:44" ht="12.75" customHeight="1" x14ac:dyDescent="0.25">
      <c r="A223" s="89">
        <v>2019</v>
      </c>
      <c r="B223" s="89">
        <v>121884</v>
      </c>
      <c r="C223" s="89">
        <v>6</v>
      </c>
      <c r="D223" s="89">
        <v>6</v>
      </c>
      <c r="E223" s="89">
        <v>6</v>
      </c>
      <c r="F223" s="89">
        <v>6</v>
      </c>
      <c r="G223" s="89">
        <v>6</v>
      </c>
      <c r="H223" s="89">
        <v>6</v>
      </c>
      <c r="I223" s="89">
        <v>6</v>
      </c>
      <c r="J223" s="89">
        <v>6</v>
      </c>
      <c r="K223" s="89">
        <v>6</v>
      </c>
      <c r="L223" s="89">
        <v>6</v>
      </c>
      <c r="M223" s="89">
        <v>6</v>
      </c>
      <c r="N223" s="89">
        <v>6</v>
      </c>
      <c r="O223" s="89">
        <v>6</v>
      </c>
      <c r="P223" s="89">
        <v>6</v>
      </c>
      <c r="Q223" s="89">
        <v>6</v>
      </c>
      <c r="R223" s="89">
        <v>6</v>
      </c>
      <c r="S223" s="89">
        <v>6</v>
      </c>
      <c r="T223" s="89">
        <v>6</v>
      </c>
      <c r="U223" s="89">
        <v>6</v>
      </c>
      <c r="V223" s="89">
        <v>6</v>
      </c>
      <c r="W223" s="89">
        <v>6</v>
      </c>
      <c r="X223" s="89">
        <v>6</v>
      </c>
      <c r="Y223" s="89">
        <v>6</v>
      </c>
      <c r="Z223" s="89">
        <v>6</v>
      </c>
      <c r="AA223" s="89">
        <v>6</v>
      </c>
      <c r="AB223" s="89">
        <v>6</v>
      </c>
      <c r="AC223" s="89">
        <v>6</v>
      </c>
      <c r="AD223" s="89">
        <v>6</v>
      </c>
      <c r="AE223" s="89">
        <v>6</v>
      </c>
      <c r="AF223" s="89">
        <v>6</v>
      </c>
      <c r="AG223" s="89">
        <v>6</v>
      </c>
      <c r="AH223" s="89">
        <v>6</v>
      </c>
      <c r="AI223" s="89">
        <v>6</v>
      </c>
      <c r="AJ223" s="89">
        <v>6</v>
      </c>
      <c r="AK223" s="89">
        <v>6</v>
      </c>
      <c r="AL223" s="89">
        <v>6</v>
      </c>
      <c r="AM223" s="89">
        <v>6</v>
      </c>
      <c r="AN223" s="89">
        <v>6</v>
      </c>
      <c r="AO223" s="89">
        <v>6</v>
      </c>
      <c r="AP223" s="89">
        <v>6</v>
      </c>
      <c r="AQ223" s="89">
        <v>6</v>
      </c>
      <c r="AR223" s="89">
        <v>6</v>
      </c>
    </row>
    <row r="224" spans="1:44" ht="12.75" customHeight="1" x14ac:dyDescent="0.25">
      <c r="A224" s="89">
        <v>2019</v>
      </c>
      <c r="B224" s="89">
        <v>88399</v>
      </c>
      <c r="C224" s="89">
        <v>6</v>
      </c>
      <c r="D224" s="89">
        <v>6</v>
      </c>
      <c r="E224" s="89">
        <v>6</v>
      </c>
      <c r="F224" s="89">
        <v>6</v>
      </c>
      <c r="G224" s="89">
        <v>6</v>
      </c>
      <c r="H224" s="89">
        <v>6</v>
      </c>
      <c r="I224" s="89">
        <v>6</v>
      </c>
      <c r="J224" s="89">
        <v>6</v>
      </c>
      <c r="K224" s="89">
        <v>6</v>
      </c>
      <c r="L224" s="89">
        <v>6</v>
      </c>
      <c r="M224" s="89">
        <v>6</v>
      </c>
      <c r="N224" s="89">
        <v>6</v>
      </c>
      <c r="O224" s="89">
        <v>6</v>
      </c>
      <c r="P224" s="89">
        <v>6</v>
      </c>
      <c r="Q224" s="89">
        <v>6</v>
      </c>
      <c r="R224" s="89">
        <v>6</v>
      </c>
      <c r="S224" s="89">
        <v>6</v>
      </c>
      <c r="T224" s="89">
        <v>6</v>
      </c>
      <c r="U224" s="89">
        <v>6</v>
      </c>
      <c r="V224" s="89">
        <v>6</v>
      </c>
      <c r="W224" s="89">
        <v>6</v>
      </c>
      <c r="X224" s="89">
        <v>6</v>
      </c>
      <c r="Y224" s="89">
        <v>6</v>
      </c>
      <c r="Z224" s="89">
        <v>6</v>
      </c>
      <c r="AA224" s="89">
        <v>6</v>
      </c>
      <c r="AB224" s="89">
        <v>5</v>
      </c>
      <c r="AC224" s="89">
        <v>5</v>
      </c>
      <c r="AD224" s="89">
        <v>6</v>
      </c>
      <c r="AE224" s="89">
        <v>6</v>
      </c>
      <c r="AF224" s="89">
        <v>6</v>
      </c>
      <c r="AG224" s="89">
        <v>6</v>
      </c>
      <c r="AH224" s="89">
        <v>6</v>
      </c>
      <c r="AI224" s="89">
        <v>6</v>
      </c>
      <c r="AJ224" s="89">
        <v>5</v>
      </c>
      <c r="AK224" s="89">
        <v>6</v>
      </c>
      <c r="AL224" s="89">
        <v>6</v>
      </c>
      <c r="AM224" s="89">
        <v>6</v>
      </c>
      <c r="AN224" s="89">
        <v>6</v>
      </c>
      <c r="AO224" s="89">
        <v>6</v>
      </c>
      <c r="AP224" s="89">
        <v>6</v>
      </c>
      <c r="AQ224" s="89">
        <v>6</v>
      </c>
      <c r="AR224" s="89">
        <v>6</v>
      </c>
    </row>
    <row r="225" spans="1:44" ht="12.75" customHeight="1" x14ac:dyDescent="0.25">
      <c r="A225" s="89">
        <v>2019</v>
      </c>
      <c r="B225" s="89">
        <v>121880</v>
      </c>
      <c r="C225" s="89">
        <v>6</v>
      </c>
      <c r="D225" s="89">
        <v>4</v>
      </c>
      <c r="E225" s="89">
        <v>6</v>
      </c>
      <c r="F225" s="89">
        <v>4</v>
      </c>
      <c r="G225" s="89">
        <v>4</v>
      </c>
      <c r="H225" s="89">
        <v>5</v>
      </c>
      <c r="I225" s="89">
        <v>6</v>
      </c>
      <c r="J225" s="89">
        <v>6</v>
      </c>
      <c r="K225" s="89">
        <v>6</v>
      </c>
      <c r="L225" s="89">
        <v>6</v>
      </c>
      <c r="M225" s="89">
        <v>6</v>
      </c>
      <c r="N225" s="89">
        <v>6</v>
      </c>
      <c r="O225" s="89">
        <v>5</v>
      </c>
      <c r="P225" s="89">
        <v>5</v>
      </c>
      <c r="Q225" s="89">
        <v>5</v>
      </c>
      <c r="R225" s="89">
        <v>6</v>
      </c>
      <c r="S225" s="89">
        <v>4</v>
      </c>
      <c r="T225" s="89">
        <v>4</v>
      </c>
      <c r="U225" s="89">
        <v>4</v>
      </c>
      <c r="V225" s="89">
        <v>4</v>
      </c>
      <c r="W225" s="89">
        <v>4</v>
      </c>
      <c r="X225" s="89">
        <v>4</v>
      </c>
      <c r="Y225" s="89">
        <v>5</v>
      </c>
      <c r="Z225" s="89">
        <v>5</v>
      </c>
      <c r="AA225" s="89">
        <v>6</v>
      </c>
      <c r="AB225" s="89">
        <v>2</v>
      </c>
      <c r="AC225" s="89">
        <v>2</v>
      </c>
      <c r="AD225" s="89">
        <v>6</v>
      </c>
      <c r="AE225" s="89">
        <v>6</v>
      </c>
      <c r="AF225" s="89">
        <v>5</v>
      </c>
      <c r="AG225" s="89">
        <v>6</v>
      </c>
      <c r="AH225" s="89">
        <v>6</v>
      </c>
      <c r="AI225" s="89">
        <v>6</v>
      </c>
      <c r="AJ225" s="89">
        <v>6</v>
      </c>
      <c r="AK225" s="89">
        <v>6</v>
      </c>
      <c r="AL225" s="89">
        <v>6</v>
      </c>
      <c r="AM225" s="89">
        <v>6</v>
      </c>
      <c r="AN225" s="89">
        <v>6</v>
      </c>
      <c r="AO225" s="89">
        <v>6</v>
      </c>
      <c r="AP225" s="89">
        <v>6</v>
      </c>
      <c r="AQ225" s="89">
        <v>6</v>
      </c>
      <c r="AR225" s="89">
        <v>6</v>
      </c>
    </row>
    <row r="226" spans="1:44" ht="12.75" customHeight="1" x14ac:dyDescent="0.25">
      <c r="A226" s="89">
        <v>2019</v>
      </c>
      <c r="B226" s="89">
        <v>1319229</v>
      </c>
      <c r="C226" s="89">
        <v>6</v>
      </c>
      <c r="D226" s="89">
        <v>6</v>
      </c>
      <c r="E226" s="89">
        <v>6</v>
      </c>
      <c r="F226" s="89">
        <v>6</v>
      </c>
      <c r="G226" s="89">
        <v>6</v>
      </c>
      <c r="H226" s="89">
        <v>6</v>
      </c>
      <c r="I226" s="89">
        <v>6</v>
      </c>
      <c r="J226" s="89">
        <v>6</v>
      </c>
      <c r="K226" s="89">
        <v>6</v>
      </c>
      <c r="L226" s="89">
        <v>6</v>
      </c>
      <c r="M226" s="89">
        <v>6</v>
      </c>
      <c r="N226" s="89">
        <v>6</v>
      </c>
      <c r="O226" s="89">
        <v>6</v>
      </c>
      <c r="P226" s="89">
        <v>6</v>
      </c>
      <c r="Q226" s="89">
        <v>6</v>
      </c>
      <c r="R226" s="89">
        <v>6</v>
      </c>
      <c r="S226" s="89">
        <v>6</v>
      </c>
      <c r="T226" s="89">
        <v>6</v>
      </c>
      <c r="U226" s="89">
        <v>6</v>
      </c>
      <c r="V226" s="89">
        <v>6</v>
      </c>
      <c r="W226" s="89">
        <v>6</v>
      </c>
      <c r="X226" s="89">
        <v>6</v>
      </c>
      <c r="Y226" s="89">
        <v>6</v>
      </c>
      <c r="Z226" s="89">
        <v>6</v>
      </c>
      <c r="AA226" s="89">
        <v>6</v>
      </c>
      <c r="AB226" s="89">
        <v>4</v>
      </c>
      <c r="AC226" s="89">
        <v>2</v>
      </c>
      <c r="AD226" s="89">
        <v>6</v>
      </c>
      <c r="AE226" s="89">
        <v>6</v>
      </c>
      <c r="AF226" s="89">
        <v>6</v>
      </c>
      <c r="AG226" s="89">
        <v>6</v>
      </c>
      <c r="AH226" s="89">
        <v>6</v>
      </c>
      <c r="AI226" s="89">
        <v>6</v>
      </c>
      <c r="AJ226" s="89">
        <v>6</v>
      </c>
      <c r="AK226" s="89">
        <v>6</v>
      </c>
      <c r="AL226" s="89">
        <v>6</v>
      </c>
      <c r="AM226" s="89">
        <v>6</v>
      </c>
      <c r="AN226" s="89">
        <v>6</v>
      </c>
      <c r="AO226" s="89">
        <v>5</v>
      </c>
      <c r="AP226" s="89">
        <v>6</v>
      </c>
      <c r="AQ226" s="89">
        <v>6</v>
      </c>
      <c r="AR226" s="89">
        <v>6</v>
      </c>
    </row>
    <row r="227" spans="1:44" ht="12.75" customHeight="1" x14ac:dyDescent="0.25">
      <c r="A227" s="89">
        <v>2019</v>
      </c>
      <c r="B227" s="89">
        <v>1319229</v>
      </c>
      <c r="C227" s="89">
        <v>6</v>
      </c>
      <c r="D227" s="89">
        <v>6</v>
      </c>
      <c r="E227" s="89">
        <v>5</v>
      </c>
      <c r="F227" s="89">
        <v>6</v>
      </c>
      <c r="G227" s="89">
        <v>6</v>
      </c>
      <c r="H227" s="89">
        <v>6</v>
      </c>
      <c r="I227" s="89">
        <v>5</v>
      </c>
      <c r="J227" s="89">
        <v>5</v>
      </c>
      <c r="K227" s="89">
        <v>5</v>
      </c>
      <c r="L227" s="89">
        <v>6</v>
      </c>
      <c r="M227" s="89">
        <v>6</v>
      </c>
      <c r="N227" s="89">
        <v>5</v>
      </c>
      <c r="O227" s="89">
        <v>6</v>
      </c>
      <c r="P227" s="89">
        <v>5</v>
      </c>
      <c r="Q227" s="89">
        <v>6</v>
      </c>
      <c r="R227" s="89">
        <v>6</v>
      </c>
      <c r="S227" s="89">
        <v>6</v>
      </c>
      <c r="T227" s="89">
        <v>6</v>
      </c>
      <c r="U227" s="89">
        <v>6</v>
      </c>
      <c r="V227" s="89">
        <v>6</v>
      </c>
      <c r="W227" s="89">
        <v>6</v>
      </c>
      <c r="X227" s="89">
        <v>6</v>
      </c>
      <c r="Y227" s="89">
        <v>5</v>
      </c>
      <c r="Z227" s="89">
        <v>6</v>
      </c>
      <c r="AA227" s="89">
        <v>6</v>
      </c>
      <c r="AB227" s="89">
        <v>5</v>
      </c>
      <c r="AC227" s="89">
        <v>4</v>
      </c>
      <c r="AD227" s="89">
        <v>6</v>
      </c>
      <c r="AE227" s="89">
        <v>5</v>
      </c>
      <c r="AF227" s="89">
        <v>5</v>
      </c>
      <c r="AG227" s="89">
        <v>6</v>
      </c>
      <c r="AH227" s="89">
        <v>6</v>
      </c>
      <c r="AI227" s="89">
        <v>6</v>
      </c>
      <c r="AJ227" s="89">
        <v>5</v>
      </c>
      <c r="AK227" s="89">
        <v>6</v>
      </c>
      <c r="AL227" s="89">
        <v>5</v>
      </c>
      <c r="AM227" s="89">
        <v>5</v>
      </c>
      <c r="AN227" s="89">
        <v>6</v>
      </c>
      <c r="AO227" s="89">
        <v>5</v>
      </c>
      <c r="AP227" s="89">
        <v>5</v>
      </c>
      <c r="AQ227" s="89">
        <v>6</v>
      </c>
      <c r="AR227" s="89">
        <v>6</v>
      </c>
    </row>
    <row r="228" spans="1:44" ht="12.75" customHeight="1" x14ac:dyDescent="0.25">
      <c r="A228" s="89">
        <v>2019</v>
      </c>
      <c r="B228" s="89">
        <v>1181815</v>
      </c>
      <c r="C228" s="89">
        <v>6</v>
      </c>
      <c r="D228" s="89">
        <v>6</v>
      </c>
      <c r="E228" s="89">
        <v>4</v>
      </c>
      <c r="F228" s="89">
        <v>4</v>
      </c>
      <c r="G228" s="89">
        <v>6</v>
      </c>
      <c r="H228" s="89">
        <v>6</v>
      </c>
      <c r="I228" s="89">
        <v>6</v>
      </c>
      <c r="J228" s="89">
        <v>5</v>
      </c>
      <c r="K228" s="89">
        <v>5</v>
      </c>
      <c r="L228" s="89">
        <v>5</v>
      </c>
      <c r="M228" s="89">
        <v>5</v>
      </c>
      <c r="N228" s="89">
        <v>4</v>
      </c>
      <c r="O228" s="89">
        <v>5</v>
      </c>
      <c r="P228" s="89">
        <v>5</v>
      </c>
      <c r="Q228" s="89">
        <v>6</v>
      </c>
      <c r="R228" s="89">
        <v>6</v>
      </c>
      <c r="S228" s="89">
        <v>3</v>
      </c>
      <c r="T228" s="89">
        <v>3</v>
      </c>
      <c r="U228" s="89">
        <v>3</v>
      </c>
      <c r="V228" s="89">
        <v>3</v>
      </c>
      <c r="W228" s="89">
        <v>6</v>
      </c>
      <c r="X228" s="89">
        <v>4</v>
      </c>
      <c r="Y228" s="89">
        <v>4</v>
      </c>
      <c r="Z228" s="89">
        <v>6</v>
      </c>
      <c r="AA228" s="89">
        <v>2</v>
      </c>
      <c r="AB228" s="89">
        <v>1</v>
      </c>
      <c r="AC228" s="89">
        <v>1</v>
      </c>
      <c r="AD228" s="89">
        <v>5</v>
      </c>
      <c r="AE228" s="89">
        <v>5</v>
      </c>
      <c r="AF228" s="89">
        <v>6</v>
      </c>
      <c r="AG228" s="89">
        <v>6</v>
      </c>
      <c r="AH228" s="89">
        <v>4</v>
      </c>
      <c r="AI228" s="89">
        <v>6</v>
      </c>
      <c r="AJ228" s="89">
        <v>3</v>
      </c>
      <c r="AK228" s="89">
        <v>5</v>
      </c>
      <c r="AL228" s="89">
        <v>4</v>
      </c>
      <c r="AM228" s="89">
        <v>3</v>
      </c>
      <c r="AN228" s="89">
        <v>3</v>
      </c>
      <c r="AO228" s="89">
        <v>3</v>
      </c>
      <c r="AP228" s="89">
        <v>6</v>
      </c>
      <c r="AQ228" s="89">
        <v>5</v>
      </c>
      <c r="AR228" s="89">
        <v>5</v>
      </c>
    </row>
    <row r="229" spans="1:44" ht="12.75" customHeight="1" x14ac:dyDescent="0.25">
      <c r="A229" s="89">
        <v>2019</v>
      </c>
      <c r="B229" s="89">
        <v>1117583</v>
      </c>
      <c r="C229" s="89">
        <v>6</v>
      </c>
      <c r="D229" s="89">
        <v>6</v>
      </c>
      <c r="E229" s="89">
        <v>6</v>
      </c>
      <c r="F229" s="89">
        <v>4</v>
      </c>
      <c r="G229" s="89">
        <v>6</v>
      </c>
      <c r="H229" s="89">
        <v>6</v>
      </c>
      <c r="I229" s="89">
        <v>6</v>
      </c>
      <c r="J229" s="89">
        <v>6</v>
      </c>
      <c r="K229" s="89">
        <v>6</v>
      </c>
      <c r="L229" s="89">
        <v>6</v>
      </c>
      <c r="M229" s="89">
        <v>5</v>
      </c>
      <c r="N229" s="89">
        <v>5</v>
      </c>
      <c r="O229" s="89">
        <v>6</v>
      </c>
      <c r="P229" s="89">
        <v>3</v>
      </c>
      <c r="Q229" s="89">
        <v>6</v>
      </c>
      <c r="R229" s="89">
        <v>6</v>
      </c>
      <c r="S229" s="89">
        <v>4</v>
      </c>
      <c r="T229" s="89">
        <v>4</v>
      </c>
      <c r="U229" s="89">
        <v>4</v>
      </c>
      <c r="V229" s="89">
        <v>6</v>
      </c>
      <c r="W229" s="89">
        <v>5</v>
      </c>
      <c r="X229" s="89">
        <v>5</v>
      </c>
      <c r="Y229" s="89">
        <v>6</v>
      </c>
      <c r="Z229" s="89">
        <v>5</v>
      </c>
      <c r="AA229" s="89">
        <v>4</v>
      </c>
      <c r="AB229" s="89">
        <v>6</v>
      </c>
      <c r="AC229" s="89">
        <v>6</v>
      </c>
      <c r="AD229" s="89">
        <v>6</v>
      </c>
      <c r="AE229" s="89">
        <v>5</v>
      </c>
      <c r="AF229" s="89">
        <v>6</v>
      </c>
      <c r="AG229" s="89">
        <v>6</v>
      </c>
      <c r="AH229" s="89">
        <v>6</v>
      </c>
      <c r="AI229" s="89">
        <v>6</v>
      </c>
      <c r="AJ229" s="89">
        <v>6</v>
      </c>
      <c r="AK229" s="89">
        <v>6</v>
      </c>
      <c r="AL229" s="89">
        <v>2</v>
      </c>
      <c r="AM229" s="89">
        <v>5</v>
      </c>
      <c r="AN229" s="89">
        <v>6</v>
      </c>
      <c r="AO229" s="89">
        <v>6</v>
      </c>
      <c r="AP229" s="89">
        <v>6</v>
      </c>
      <c r="AQ229" s="89">
        <v>6</v>
      </c>
      <c r="AR229" s="89">
        <v>6</v>
      </c>
    </row>
    <row r="230" spans="1:44" ht="12.75" customHeight="1" x14ac:dyDescent="0.25">
      <c r="A230" s="89">
        <v>2019</v>
      </c>
      <c r="B230" s="89">
        <v>102499</v>
      </c>
      <c r="C230" s="89">
        <v>6</v>
      </c>
      <c r="D230" s="89">
        <v>6</v>
      </c>
      <c r="E230" s="89">
        <v>6</v>
      </c>
      <c r="F230" s="89">
        <v>5</v>
      </c>
      <c r="G230" s="89">
        <v>5</v>
      </c>
      <c r="H230" s="89">
        <v>5</v>
      </c>
      <c r="I230" s="89">
        <v>5</v>
      </c>
      <c r="J230" s="89">
        <v>5</v>
      </c>
      <c r="K230" s="89">
        <v>5</v>
      </c>
      <c r="L230" s="89">
        <v>6</v>
      </c>
      <c r="M230" s="89">
        <v>6</v>
      </c>
      <c r="N230" s="89">
        <v>6</v>
      </c>
      <c r="O230" s="89">
        <v>6</v>
      </c>
      <c r="P230" s="89">
        <v>6</v>
      </c>
      <c r="Q230" s="89">
        <v>6</v>
      </c>
      <c r="R230" s="89">
        <v>6</v>
      </c>
      <c r="S230" s="89">
        <v>6</v>
      </c>
      <c r="T230" s="89">
        <v>6</v>
      </c>
      <c r="U230" s="89">
        <v>6</v>
      </c>
      <c r="V230" s="89">
        <v>6</v>
      </c>
      <c r="W230" s="89">
        <v>6</v>
      </c>
      <c r="X230" s="89">
        <v>6</v>
      </c>
      <c r="Y230" s="89">
        <v>6</v>
      </c>
      <c r="Z230" s="89">
        <v>5</v>
      </c>
      <c r="AA230" s="89">
        <v>6</v>
      </c>
      <c r="AB230" s="89">
        <v>5</v>
      </c>
      <c r="AC230" s="89">
        <v>6</v>
      </c>
      <c r="AD230" s="89">
        <v>6</v>
      </c>
      <c r="AE230" s="89">
        <v>6</v>
      </c>
      <c r="AF230" s="89">
        <v>6</v>
      </c>
      <c r="AG230" s="89">
        <v>5</v>
      </c>
      <c r="AH230" s="89">
        <v>6</v>
      </c>
      <c r="AI230" s="89">
        <v>6</v>
      </c>
      <c r="AJ230" s="89">
        <v>5</v>
      </c>
      <c r="AK230" s="89">
        <v>6</v>
      </c>
      <c r="AL230" s="89">
        <v>6</v>
      </c>
      <c r="AM230" s="89">
        <v>6</v>
      </c>
      <c r="AN230" s="89">
        <v>5</v>
      </c>
      <c r="AO230" s="89">
        <v>3</v>
      </c>
      <c r="AP230" s="89">
        <v>6</v>
      </c>
      <c r="AQ230" s="89">
        <v>4</v>
      </c>
      <c r="AR230" s="89">
        <v>5</v>
      </c>
    </row>
    <row r="231" spans="1:44" ht="12.75" customHeight="1" x14ac:dyDescent="0.25">
      <c r="A231" s="89">
        <v>2019</v>
      </c>
      <c r="B231" s="89">
        <v>1181819</v>
      </c>
      <c r="C231" s="89">
        <v>6</v>
      </c>
      <c r="D231" s="89">
        <v>6</v>
      </c>
      <c r="E231" s="89">
        <v>6</v>
      </c>
      <c r="F231" s="89">
        <v>6</v>
      </c>
      <c r="G231" s="89">
        <v>6</v>
      </c>
      <c r="H231" s="89">
        <v>6</v>
      </c>
      <c r="I231" s="89">
        <v>6</v>
      </c>
      <c r="J231" s="89">
        <v>6</v>
      </c>
      <c r="K231" s="89">
        <v>6</v>
      </c>
      <c r="L231" s="89">
        <v>6</v>
      </c>
      <c r="M231" s="89">
        <v>6</v>
      </c>
      <c r="N231" s="89">
        <v>6</v>
      </c>
      <c r="O231" s="89">
        <v>6</v>
      </c>
      <c r="P231" s="89">
        <v>5</v>
      </c>
      <c r="Q231" s="89">
        <v>6</v>
      </c>
      <c r="R231" s="89">
        <v>6</v>
      </c>
      <c r="S231" s="89">
        <v>5</v>
      </c>
      <c r="T231" s="89">
        <v>5</v>
      </c>
      <c r="U231" s="89">
        <v>5</v>
      </c>
      <c r="V231" s="89">
        <v>6</v>
      </c>
      <c r="W231" s="89">
        <v>5</v>
      </c>
      <c r="X231" s="89">
        <v>4</v>
      </c>
      <c r="Y231" s="89">
        <v>6</v>
      </c>
      <c r="Z231" s="89">
        <v>5</v>
      </c>
      <c r="AA231" s="89">
        <v>6</v>
      </c>
      <c r="AB231" s="89">
        <v>2</v>
      </c>
      <c r="AC231" s="89">
        <v>2</v>
      </c>
      <c r="AD231" s="89">
        <v>6</v>
      </c>
      <c r="AE231" s="89">
        <v>6</v>
      </c>
      <c r="AF231" s="89">
        <v>6</v>
      </c>
      <c r="AG231" s="89">
        <v>6</v>
      </c>
      <c r="AH231" s="89">
        <v>6</v>
      </c>
      <c r="AI231" s="89">
        <v>5</v>
      </c>
      <c r="AJ231" s="89">
        <v>5</v>
      </c>
      <c r="AK231" s="89">
        <v>6</v>
      </c>
      <c r="AL231" s="89">
        <v>6</v>
      </c>
      <c r="AM231" s="89">
        <v>6</v>
      </c>
      <c r="AN231" s="89">
        <v>6</v>
      </c>
      <c r="AO231" s="89">
        <v>6</v>
      </c>
      <c r="AP231" s="89">
        <v>6</v>
      </c>
      <c r="AQ231" s="89">
        <v>5</v>
      </c>
      <c r="AR231" s="89">
        <v>6</v>
      </c>
    </row>
    <row r="232" spans="1:44" ht="12.75" customHeight="1" x14ac:dyDescent="0.25">
      <c r="A232" s="89">
        <v>2019</v>
      </c>
      <c r="B232" s="89">
        <v>88399</v>
      </c>
      <c r="C232" s="89">
        <v>6</v>
      </c>
      <c r="D232" s="89">
        <v>6</v>
      </c>
      <c r="E232" s="89">
        <v>5</v>
      </c>
      <c r="F232" s="89">
        <v>5</v>
      </c>
      <c r="G232" s="89">
        <v>5</v>
      </c>
      <c r="H232" s="89">
        <v>6</v>
      </c>
      <c r="I232" s="89">
        <v>5</v>
      </c>
      <c r="J232" s="89">
        <v>5</v>
      </c>
      <c r="K232" s="89">
        <v>6</v>
      </c>
      <c r="L232" s="89">
        <v>4</v>
      </c>
      <c r="M232" s="89">
        <v>5</v>
      </c>
      <c r="N232" s="89">
        <v>6</v>
      </c>
      <c r="O232" s="89">
        <v>6</v>
      </c>
      <c r="P232" s="89">
        <v>6</v>
      </c>
      <c r="Q232" s="89">
        <v>6</v>
      </c>
      <c r="R232" s="89">
        <v>6</v>
      </c>
      <c r="S232" s="89">
        <v>6</v>
      </c>
      <c r="T232" s="89">
        <v>6</v>
      </c>
      <c r="U232" s="89">
        <v>6</v>
      </c>
      <c r="V232" s="89">
        <v>6</v>
      </c>
      <c r="W232" s="89">
        <v>6</v>
      </c>
      <c r="X232" s="89">
        <v>5</v>
      </c>
      <c r="Y232" s="89">
        <v>6</v>
      </c>
      <c r="Z232" s="89">
        <v>6</v>
      </c>
      <c r="AA232" s="89">
        <v>6</v>
      </c>
      <c r="AB232" s="89">
        <v>5</v>
      </c>
      <c r="AC232" s="89">
        <v>5</v>
      </c>
      <c r="AD232" s="89">
        <v>6</v>
      </c>
      <c r="AE232" s="89">
        <v>5</v>
      </c>
      <c r="AF232" s="89">
        <v>6</v>
      </c>
      <c r="AG232" s="89">
        <v>5</v>
      </c>
      <c r="AH232" s="89">
        <v>5</v>
      </c>
      <c r="AI232" s="89">
        <v>5</v>
      </c>
      <c r="AJ232" s="89">
        <v>6</v>
      </c>
      <c r="AK232" s="89">
        <v>4</v>
      </c>
      <c r="AL232" s="89">
        <v>4</v>
      </c>
      <c r="AM232" s="89">
        <v>5</v>
      </c>
      <c r="AN232" s="89">
        <v>5</v>
      </c>
      <c r="AO232" s="89">
        <v>6</v>
      </c>
      <c r="AP232" s="89">
        <v>6</v>
      </c>
      <c r="AQ232" s="89">
        <v>6</v>
      </c>
      <c r="AR232" s="89">
        <v>4</v>
      </c>
    </row>
    <row r="233" spans="1:44" ht="12.75" customHeight="1" x14ac:dyDescent="0.25">
      <c r="A233" s="89">
        <v>2019</v>
      </c>
      <c r="B233" s="89">
        <v>1103831</v>
      </c>
      <c r="C233" s="89">
        <v>6</v>
      </c>
      <c r="D233" s="89">
        <v>5</v>
      </c>
      <c r="E233" s="89">
        <v>5</v>
      </c>
      <c r="F233" s="89">
        <v>4</v>
      </c>
      <c r="G233" s="89">
        <v>5</v>
      </c>
      <c r="H233" s="89">
        <v>6</v>
      </c>
      <c r="I233" s="89">
        <v>6</v>
      </c>
      <c r="J233" s="89">
        <v>7</v>
      </c>
      <c r="K233" s="89">
        <v>6</v>
      </c>
      <c r="L233" s="89">
        <v>6</v>
      </c>
      <c r="M233" s="89">
        <v>5</v>
      </c>
      <c r="N233" s="89">
        <v>5</v>
      </c>
      <c r="O233" s="89">
        <v>5</v>
      </c>
      <c r="P233" s="89">
        <v>4</v>
      </c>
      <c r="Q233" s="89">
        <v>4</v>
      </c>
      <c r="R233" s="89">
        <v>6</v>
      </c>
      <c r="S233" s="89">
        <v>4</v>
      </c>
      <c r="T233" s="89">
        <v>5</v>
      </c>
      <c r="U233" s="89">
        <v>5</v>
      </c>
      <c r="V233" s="89">
        <v>6</v>
      </c>
      <c r="W233" s="89">
        <v>5</v>
      </c>
      <c r="X233" s="89">
        <v>3</v>
      </c>
      <c r="Y233" s="89">
        <v>5</v>
      </c>
      <c r="Z233" s="89">
        <v>6</v>
      </c>
      <c r="AA233" s="89">
        <v>6</v>
      </c>
      <c r="AB233" s="89">
        <v>2</v>
      </c>
      <c r="AC233" s="89">
        <v>1</v>
      </c>
      <c r="AD233" s="89">
        <v>5</v>
      </c>
      <c r="AE233" s="89">
        <v>6</v>
      </c>
      <c r="AF233" s="89">
        <v>6</v>
      </c>
      <c r="AG233" s="89">
        <v>5</v>
      </c>
      <c r="AH233" s="89">
        <v>5</v>
      </c>
      <c r="AI233" s="89">
        <v>5</v>
      </c>
      <c r="AJ233" s="89">
        <v>5</v>
      </c>
      <c r="AK233" s="89">
        <v>4</v>
      </c>
      <c r="AL233" s="89">
        <v>5</v>
      </c>
      <c r="AM233" s="89">
        <v>6</v>
      </c>
      <c r="AN233" s="89">
        <v>6</v>
      </c>
      <c r="AO233" s="89">
        <v>7</v>
      </c>
      <c r="AP233" s="89">
        <v>7</v>
      </c>
      <c r="AQ233" s="89">
        <v>4</v>
      </c>
      <c r="AR233" s="89">
        <v>4</v>
      </c>
    </row>
    <row r="234" spans="1:44" ht="12.75" customHeight="1" x14ac:dyDescent="0.25">
      <c r="A234" s="89">
        <v>2019</v>
      </c>
      <c r="B234" s="89">
        <v>1103831</v>
      </c>
      <c r="C234" s="89">
        <v>6</v>
      </c>
      <c r="D234" s="89">
        <v>6</v>
      </c>
      <c r="E234" s="89">
        <v>5</v>
      </c>
      <c r="F234" s="89">
        <v>6</v>
      </c>
      <c r="G234" s="89">
        <v>6</v>
      </c>
      <c r="H234" s="89">
        <v>6</v>
      </c>
      <c r="I234" s="89">
        <v>6</v>
      </c>
      <c r="J234" s="89">
        <v>6</v>
      </c>
      <c r="K234" s="89">
        <v>6</v>
      </c>
      <c r="L234" s="89">
        <v>6</v>
      </c>
      <c r="M234" s="89">
        <v>6</v>
      </c>
      <c r="N234" s="89">
        <v>6</v>
      </c>
      <c r="O234" s="89">
        <v>6</v>
      </c>
      <c r="P234" s="89">
        <v>6</v>
      </c>
      <c r="Q234" s="89">
        <v>6</v>
      </c>
      <c r="R234" s="89">
        <v>6</v>
      </c>
      <c r="S234" s="89">
        <v>6</v>
      </c>
      <c r="T234" s="89">
        <v>6</v>
      </c>
      <c r="U234" s="89">
        <v>6</v>
      </c>
      <c r="V234" s="89">
        <v>4</v>
      </c>
      <c r="W234" s="89">
        <v>6</v>
      </c>
      <c r="X234" s="89">
        <v>6</v>
      </c>
      <c r="Y234" s="89">
        <v>6</v>
      </c>
      <c r="Z234" s="89">
        <v>6</v>
      </c>
      <c r="AA234" s="89">
        <v>6</v>
      </c>
      <c r="AB234" s="89">
        <v>3</v>
      </c>
      <c r="AC234" s="89">
        <v>1</v>
      </c>
      <c r="AD234" s="89">
        <v>6</v>
      </c>
      <c r="AE234" s="89">
        <v>5</v>
      </c>
      <c r="AF234" s="89">
        <v>6</v>
      </c>
      <c r="AG234" s="89">
        <v>6</v>
      </c>
      <c r="AH234" s="89">
        <v>6</v>
      </c>
      <c r="AI234" s="89">
        <v>6</v>
      </c>
      <c r="AJ234" s="89">
        <v>3</v>
      </c>
      <c r="AK234" s="89">
        <v>4</v>
      </c>
      <c r="AL234" s="89">
        <v>6</v>
      </c>
      <c r="AM234" s="89">
        <v>6</v>
      </c>
      <c r="AN234" s="89">
        <v>6</v>
      </c>
      <c r="AO234" s="89">
        <v>5</v>
      </c>
      <c r="AP234" s="89">
        <v>6</v>
      </c>
      <c r="AQ234" s="89">
        <v>6</v>
      </c>
      <c r="AR234" s="89">
        <v>5</v>
      </c>
    </row>
    <row r="235" spans="1:44" ht="12.75" customHeight="1" x14ac:dyDescent="0.25">
      <c r="A235" s="89">
        <v>2019</v>
      </c>
      <c r="B235" s="89">
        <v>1181819</v>
      </c>
      <c r="C235" s="89">
        <v>6</v>
      </c>
      <c r="D235" s="89">
        <v>5</v>
      </c>
      <c r="E235" s="89">
        <v>6</v>
      </c>
      <c r="F235" s="89">
        <v>4</v>
      </c>
      <c r="G235" s="89">
        <v>5</v>
      </c>
      <c r="H235" s="89">
        <v>6</v>
      </c>
      <c r="I235" s="89">
        <v>5</v>
      </c>
      <c r="J235" s="89">
        <v>6</v>
      </c>
      <c r="K235" s="89">
        <v>5</v>
      </c>
      <c r="L235" s="89">
        <v>6</v>
      </c>
      <c r="M235" s="89">
        <v>5</v>
      </c>
      <c r="N235" s="89">
        <v>5</v>
      </c>
      <c r="O235" s="89">
        <v>5</v>
      </c>
      <c r="P235" s="89">
        <v>5</v>
      </c>
      <c r="Q235" s="89">
        <v>6</v>
      </c>
      <c r="R235" s="89">
        <v>6</v>
      </c>
      <c r="S235" s="89">
        <v>6</v>
      </c>
      <c r="T235" s="89">
        <v>6</v>
      </c>
      <c r="U235" s="89">
        <v>6</v>
      </c>
      <c r="V235" s="89">
        <v>6</v>
      </c>
      <c r="W235" s="89">
        <v>6</v>
      </c>
      <c r="X235" s="89">
        <v>5</v>
      </c>
      <c r="Y235" s="89">
        <v>5</v>
      </c>
      <c r="Z235" s="89">
        <v>6</v>
      </c>
      <c r="AA235" s="89">
        <v>6</v>
      </c>
      <c r="AB235" s="89">
        <v>6</v>
      </c>
      <c r="AC235" s="89">
        <v>4</v>
      </c>
      <c r="AD235" s="89">
        <v>6</v>
      </c>
      <c r="AE235" s="89">
        <v>6</v>
      </c>
      <c r="AF235" s="89">
        <v>5</v>
      </c>
      <c r="AG235" s="89">
        <v>5</v>
      </c>
      <c r="AH235" s="89">
        <v>6</v>
      </c>
      <c r="AI235" s="89">
        <v>6</v>
      </c>
      <c r="AJ235" s="89">
        <v>5</v>
      </c>
      <c r="AK235" s="89">
        <v>6</v>
      </c>
      <c r="AL235" s="89">
        <v>6</v>
      </c>
      <c r="AM235" s="89">
        <v>6</v>
      </c>
      <c r="AN235" s="89">
        <v>5</v>
      </c>
      <c r="AO235" s="89">
        <v>5</v>
      </c>
      <c r="AP235" s="89">
        <v>5</v>
      </c>
      <c r="AQ235" s="89">
        <v>6</v>
      </c>
      <c r="AR235" s="89">
        <v>6</v>
      </c>
    </row>
    <row r="236" spans="1:44" ht="12.75" customHeight="1" x14ac:dyDescent="0.25">
      <c r="A236" s="89">
        <v>2019</v>
      </c>
      <c r="B236" s="89">
        <v>1181815</v>
      </c>
      <c r="C236" s="89">
        <v>6</v>
      </c>
      <c r="D236" s="89">
        <v>4</v>
      </c>
      <c r="E236" s="89">
        <v>5</v>
      </c>
      <c r="F236" s="89">
        <v>4</v>
      </c>
      <c r="G236" s="89">
        <v>6</v>
      </c>
      <c r="H236" s="89">
        <v>6</v>
      </c>
      <c r="I236" s="89">
        <v>6</v>
      </c>
      <c r="J236" s="89">
        <v>6</v>
      </c>
      <c r="K236" s="89">
        <v>4</v>
      </c>
      <c r="L236" s="89">
        <v>6</v>
      </c>
      <c r="M236" s="89">
        <v>5</v>
      </c>
      <c r="N236" s="89">
        <v>4</v>
      </c>
      <c r="O236" s="89">
        <v>6</v>
      </c>
      <c r="P236" s="89">
        <v>6</v>
      </c>
      <c r="Q236" s="89">
        <v>6</v>
      </c>
      <c r="R236" s="89">
        <v>6</v>
      </c>
      <c r="S236" s="89">
        <v>4</v>
      </c>
      <c r="T236" s="89">
        <v>4</v>
      </c>
      <c r="U236" s="89">
        <v>4</v>
      </c>
      <c r="V236" s="89">
        <v>3</v>
      </c>
      <c r="W236" s="89">
        <v>4</v>
      </c>
      <c r="X236" s="89">
        <v>4</v>
      </c>
      <c r="Y236" s="89">
        <v>4</v>
      </c>
      <c r="Z236" s="89">
        <v>4</v>
      </c>
      <c r="AA236" s="89">
        <v>6</v>
      </c>
      <c r="AB236" s="89">
        <v>1</v>
      </c>
      <c r="AC236" s="89">
        <v>1</v>
      </c>
      <c r="AD236" s="89">
        <v>5</v>
      </c>
      <c r="AE236" s="89">
        <v>5</v>
      </c>
      <c r="AF236" s="89">
        <v>6</v>
      </c>
      <c r="AG236" s="89">
        <v>5</v>
      </c>
      <c r="AH236" s="89">
        <v>4</v>
      </c>
      <c r="AI236" s="89">
        <v>5</v>
      </c>
      <c r="AJ236" s="89">
        <v>5</v>
      </c>
      <c r="AK236" s="89">
        <v>5</v>
      </c>
      <c r="AL236" s="89">
        <v>4</v>
      </c>
      <c r="AM236" s="89">
        <v>4</v>
      </c>
      <c r="AN236" s="89">
        <v>4</v>
      </c>
      <c r="AO236" s="89">
        <v>4</v>
      </c>
      <c r="AP236" s="89">
        <v>6</v>
      </c>
      <c r="AQ236" s="89">
        <v>4</v>
      </c>
      <c r="AR236" s="89">
        <v>4</v>
      </c>
    </row>
    <row r="237" spans="1:44" ht="12.75" customHeight="1" x14ac:dyDescent="0.25">
      <c r="A237" s="89">
        <v>2019</v>
      </c>
      <c r="B237" s="89">
        <v>102499</v>
      </c>
      <c r="C237" s="89">
        <v>6</v>
      </c>
      <c r="D237" s="89">
        <v>6</v>
      </c>
      <c r="E237" s="89">
        <v>6</v>
      </c>
      <c r="F237" s="89">
        <v>5</v>
      </c>
      <c r="G237" s="89">
        <v>6</v>
      </c>
      <c r="H237" s="89">
        <v>6</v>
      </c>
      <c r="I237" s="89">
        <v>6</v>
      </c>
      <c r="J237" s="89">
        <v>6</v>
      </c>
      <c r="K237" s="89">
        <v>6</v>
      </c>
      <c r="L237" s="89">
        <v>5</v>
      </c>
      <c r="M237" s="89">
        <v>5</v>
      </c>
      <c r="N237" s="89">
        <v>6</v>
      </c>
      <c r="O237" s="89">
        <v>6</v>
      </c>
      <c r="P237" s="89">
        <v>6</v>
      </c>
      <c r="Q237" s="89">
        <v>6</v>
      </c>
      <c r="R237" s="89">
        <v>6</v>
      </c>
      <c r="S237" s="89">
        <v>6</v>
      </c>
      <c r="T237" s="89">
        <v>6</v>
      </c>
      <c r="U237" s="89">
        <v>6</v>
      </c>
      <c r="V237" s="89">
        <v>6</v>
      </c>
      <c r="W237" s="89">
        <v>6</v>
      </c>
      <c r="X237" s="89">
        <v>5</v>
      </c>
      <c r="Y237" s="89">
        <v>5</v>
      </c>
      <c r="Z237" s="89">
        <v>6</v>
      </c>
      <c r="AA237" s="89">
        <v>6</v>
      </c>
      <c r="AB237" s="89">
        <v>6</v>
      </c>
      <c r="AC237" s="89">
        <v>6</v>
      </c>
      <c r="AD237" s="89">
        <v>6</v>
      </c>
      <c r="AE237" s="89">
        <v>6</v>
      </c>
      <c r="AF237" s="89">
        <v>6</v>
      </c>
      <c r="AG237" s="89">
        <v>5</v>
      </c>
      <c r="AH237" s="89">
        <v>6</v>
      </c>
      <c r="AI237" s="89">
        <v>6</v>
      </c>
      <c r="AJ237" s="89">
        <v>6</v>
      </c>
      <c r="AK237" s="89">
        <v>6</v>
      </c>
      <c r="AL237" s="89">
        <v>5</v>
      </c>
      <c r="AM237" s="89">
        <v>6</v>
      </c>
      <c r="AN237" s="89">
        <v>6</v>
      </c>
      <c r="AO237" s="89">
        <v>6</v>
      </c>
      <c r="AP237" s="89">
        <v>6</v>
      </c>
      <c r="AQ237" s="89">
        <v>6</v>
      </c>
      <c r="AR237" s="89">
        <v>6</v>
      </c>
    </row>
    <row r="238" spans="1:44" ht="12.75" customHeight="1" x14ac:dyDescent="0.25">
      <c r="A238" s="89">
        <v>2019</v>
      </c>
      <c r="B238" s="89">
        <v>121880</v>
      </c>
      <c r="C238" s="89">
        <v>6</v>
      </c>
      <c r="D238" s="89">
        <v>5</v>
      </c>
      <c r="E238" s="89">
        <v>5</v>
      </c>
      <c r="F238" s="89">
        <v>5</v>
      </c>
      <c r="G238" s="89">
        <v>5</v>
      </c>
      <c r="H238" s="89">
        <v>6</v>
      </c>
      <c r="I238" s="89">
        <v>6</v>
      </c>
      <c r="J238" s="89">
        <v>6</v>
      </c>
      <c r="K238" s="89">
        <v>6</v>
      </c>
      <c r="L238" s="89">
        <v>6</v>
      </c>
      <c r="M238" s="89">
        <v>6</v>
      </c>
      <c r="N238" s="89">
        <v>6</v>
      </c>
      <c r="O238" s="89">
        <v>6</v>
      </c>
      <c r="P238" s="89">
        <v>5</v>
      </c>
      <c r="Q238" s="89">
        <v>6</v>
      </c>
      <c r="R238" s="89">
        <v>6</v>
      </c>
      <c r="S238" s="89">
        <v>5</v>
      </c>
      <c r="T238" s="89">
        <v>5</v>
      </c>
      <c r="U238" s="89">
        <v>5</v>
      </c>
      <c r="V238" s="89">
        <v>5</v>
      </c>
      <c r="W238" s="89">
        <v>5</v>
      </c>
      <c r="X238" s="89">
        <v>5</v>
      </c>
      <c r="Y238" s="89">
        <v>5</v>
      </c>
      <c r="Z238" s="89">
        <v>5</v>
      </c>
      <c r="AA238" s="89">
        <v>5</v>
      </c>
      <c r="AB238" s="89">
        <v>6</v>
      </c>
      <c r="AC238" s="89">
        <v>6</v>
      </c>
      <c r="AD238" s="89">
        <v>6</v>
      </c>
      <c r="AE238" s="89">
        <v>6</v>
      </c>
      <c r="AF238" s="89">
        <v>6</v>
      </c>
      <c r="AG238" s="89">
        <v>6</v>
      </c>
      <c r="AH238" s="89">
        <v>6</v>
      </c>
      <c r="AI238" s="89">
        <v>5</v>
      </c>
      <c r="AJ238" s="89">
        <v>6</v>
      </c>
      <c r="AK238" s="89">
        <v>6</v>
      </c>
      <c r="AL238" s="89">
        <v>6</v>
      </c>
      <c r="AM238" s="89">
        <v>6</v>
      </c>
      <c r="AN238" s="89">
        <v>6</v>
      </c>
      <c r="AO238" s="89">
        <v>6</v>
      </c>
      <c r="AP238" s="89">
        <v>6</v>
      </c>
      <c r="AQ238" s="89">
        <v>6</v>
      </c>
      <c r="AR238" s="89">
        <v>6</v>
      </c>
    </row>
    <row r="239" spans="1:44" ht="12.75" customHeight="1" x14ac:dyDescent="0.25">
      <c r="A239" s="89">
        <v>2019</v>
      </c>
      <c r="B239" s="89">
        <v>1103831</v>
      </c>
      <c r="C239" s="89">
        <v>6</v>
      </c>
      <c r="D239" s="89">
        <v>6</v>
      </c>
      <c r="E239" s="89">
        <v>6</v>
      </c>
      <c r="F239" s="89">
        <v>7</v>
      </c>
      <c r="G239" s="89">
        <v>6</v>
      </c>
      <c r="H239" s="89">
        <v>6</v>
      </c>
      <c r="I239" s="89">
        <v>6</v>
      </c>
      <c r="J239" s="89">
        <v>6</v>
      </c>
      <c r="K239" s="89">
        <v>6</v>
      </c>
      <c r="L239" s="89">
        <v>6</v>
      </c>
      <c r="M239" s="89">
        <v>6</v>
      </c>
      <c r="N239" s="89">
        <v>6</v>
      </c>
      <c r="O239" s="89">
        <v>6</v>
      </c>
      <c r="P239" s="89">
        <v>6</v>
      </c>
      <c r="Q239" s="89">
        <v>6</v>
      </c>
      <c r="R239" s="89">
        <v>6</v>
      </c>
      <c r="S239" s="89">
        <v>6</v>
      </c>
      <c r="T239" s="89">
        <v>6</v>
      </c>
      <c r="U239" s="89">
        <v>6</v>
      </c>
      <c r="V239" s="89">
        <v>6</v>
      </c>
      <c r="W239" s="89">
        <v>6</v>
      </c>
      <c r="X239" s="89">
        <v>6</v>
      </c>
      <c r="Y239" s="89">
        <v>6</v>
      </c>
      <c r="Z239" s="89">
        <v>1</v>
      </c>
      <c r="AA239" s="89">
        <v>6</v>
      </c>
      <c r="AB239" s="89">
        <v>7</v>
      </c>
      <c r="AC239" s="89">
        <v>7</v>
      </c>
      <c r="AD239" s="89">
        <v>6</v>
      </c>
      <c r="AE239" s="89">
        <v>6</v>
      </c>
      <c r="AF239" s="89">
        <v>6</v>
      </c>
      <c r="AG239" s="89">
        <v>6</v>
      </c>
      <c r="AH239" s="89">
        <v>6</v>
      </c>
      <c r="AI239" s="89">
        <v>6</v>
      </c>
      <c r="AJ239" s="89">
        <v>6</v>
      </c>
      <c r="AK239" s="89">
        <v>6</v>
      </c>
      <c r="AL239" s="89">
        <v>6</v>
      </c>
      <c r="AM239" s="89">
        <v>6</v>
      </c>
      <c r="AN239" s="89">
        <v>4</v>
      </c>
      <c r="AO239" s="89">
        <v>1</v>
      </c>
      <c r="AP239" s="89">
        <v>6</v>
      </c>
      <c r="AQ239" s="89">
        <v>6</v>
      </c>
      <c r="AR239" s="89">
        <v>6</v>
      </c>
    </row>
    <row r="240" spans="1:44" ht="12.75" customHeight="1" x14ac:dyDescent="0.25">
      <c r="A240" s="89">
        <v>2019</v>
      </c>
      <c r="B240" s="89">
        <v>102499</v>
      </c>
      <c r="C240" s="89">
        <v>6</v>
      </c>
      <c r="D240" s="89">
        <v>6</v>
      </c>
      <c r="E240" s="89">
        <v>5</v>
      </c>
      <c r="F240" s="89">
        <v>6</v>
      </c>
      <c r="G240" s="89">
        <v>6</v>
      </c>
      <c r="H240" s="89">
        <v>6</v>
      </c>
      <c r="I240" s="89">
        <v>5</v>
      </c>
      <c r="J240" s="89">
        <v>5</v>
      </c>
      <c r="K240" s="89">
        <v>5</v>
      </c>
      <c r="L240" s="89">
        <v>6</v>
      </c>
      <c r="M240" s="89">
        <v>5</v>
      </c>
      <c r="N240" s="89">
        <v>6</v>
      </c>
      <c r="O240" s="89">
        <v>6</v>
      </c>
      <c r="P240" s="89">
        <v>6</v>
      </c>
      <c r="Q240" s="89">
        <v>5</v>
      </c>
      <c r="R240" s="89">
        <v>6</v>
      </c>
      <c r="S240" s="89">
        <v>6</v>
      </c>
      <c r="T240" s="89">
        <v>6</v>
      </c>
      <c r="U240" s="89">
        <v>6</v>
      </c>
      <c r="V240" s="89">
        <v>4</v>
      </c>
      <c r="W240" s="89">
        <v>5</v>
      </c>
      <c r="X240" s="89">
        <v>5</v>
      </c>
      <c r="Y240" s="89">
        <v>5</v>
      </c>
      <c r="Z240" s="89">
        <v>4</v>
      </c>
      <c r="AA240" s="89">
        <v>6</v>
      </c>
      <c r="AB240" s="89">
        <v>5</v>
      </c>
      <c r="AC240" s="89">
        <v>4</v>
      </c>
      <c r="AD240" s="89">
        <v>6</v>
      </c>
      <c r="AE240" s="89">
        <v>6</v>
      </c>
      <c r="AF240" s="89">
        <v>4</v>
      </c>
      <c r="AG240" s="89">
        <v>5</v>
      </c>
      <c r="AH240" s="89">
        <v>5</v>
      </c>
      <c r="AI240" s="89">
        <v>6</v>
      </c>
      <c r="AJ240" s="89">
        <v>6</v>
      </c>
      <c r="AK240" s="89">
        <v>6</v>
      </c>
      <c r="AL240" s="89">
        <v>5</v>
      </c>
      <c r="AM240" s="89">
        <v>5</v>
      </c>
      <c r="AN240" s="89">
        <v>6</v>
      </c>
      <c r="AO240" s="89">
        <v>5</v>
      </c>
      <c r="AP240" s="89">
        <v>5</v>
      </c>
      <c r="AQ240" s="89">
        <v>5</v>
      </c>
      <c r="AR240" s="89">
        <v>5</v>
      </c>
    </row>
    <row r="241" spans="1:44" ht="12.75" customHeight="1" x14ac:dyDescent="0.25">
      <c r="A241" s="89">
        <v>2019</v>
      </c>
      <c r="B241" s="89">
        <v>88399</v>
      </c>
      <c r="C241" s="89">
        <v>6</v>
      </c>
      <c r="D241" s="89">
        <v>6</v>
      </c>
      <c r="E241" s="89">
        <v>6</v>
      </c>
      <c r="F241" s="89">
        <v>6</v>
      </c>
      <c r="G241" s="89">
        <v>6</v>
      </c>
      <c r="H241" s="89">
        <v>6</v>
      </c>
      <c r="I241" s="89">
        <v>6</v>
      </c>
      <c r="J241" s="89">
        <v>6</v>
      </c>
      <c r="K241" s="89">
        <v>6</v>
      </c>
      <c r="L241" s="89">
        <v>6</v>
      </c>
      <c r="M241" s="89">
        <v>6</v>
      </c>
      <c r="N241" s="89">
        <v>6</v>
      </c>
      <c r="O241" s="89">
        <v>6</v>
      </c>
      <c r="P241" s="89">
        <v>6</v>
      </c>
      <c r="Q241" s="89">
        <v>6</v>
      </c>
      <c r="R241" s="89">
        <v>6</v>
      </c>
      <c r="S241" s="89">
        <v>6</v>
      </c>
      <c r="T241" s="89">
        <v>4</v>
      </c>
      <c r="U241" s="89">
        <v>6</v>
      </c>
      <c r="V241" s="89">
        <v>6</v>
      </c>
      <c r="W241" s="89">
        <v>6</v>
      </c>
      <c r="X241" s="89">
        <v>6</v>
      </c>
      <c r="Y241" s="89">
        <v>6</v>
      </c>
      <c r="Z241" s="89">
        <v>6</v>
      </c>
      <c r="AA241" s="89">
        <v>6</v>
      </c>
      <c r="AB241" s="89">
        <v>7</v>
      </c>
      <c r="AC241" s="89">
        <v>5</v>
      </c>
      <c r="AD241" s="89">
        <v>6</v>
      </c>
      <c r="AE241" s="89">
        <v>5</v>
      </c>
      <c r="AF241" s="89">
        <v>6</v>
      </c>
      <c r="AG241" s="89">
        <v>6</v>
      </c>
      <c r="AH241" s="89">
        <v>6</v>
      </c>
      <c r="AI241" s="89">
        <v>6</v>
      </c>
      <c r="AJ241" s="89">
        <v>6</v>
      </c>
      <c r="AK241" s="89">
        <v>6</v>
      </c>
      <c r="AL241" s="89">
        <v>6</v>
      </c>
      <c r="AM241" s="89">
        <v>6</v>
      </c>
      <c r="AN241" s="89">
        <v>6</v>
      </c>
      <c r="AO241" s="89">
        <v>6</v>
      </c>
      <c r="AP241" s="89">
        <v>6</v>
      </c>
      <c r="AQ241" s="89">
        <v>6</v>
      </c>
      <c r="AR241" s="89">
        <v>6</v>
      </c>
    </row>
    <row r="242" spans="1:44" ht="12.75" customHeight="1" x14ac:dyDescent="0.25">
      <c r="A242" s="89">
        <v>2019</v>
      </c>
      <c r="B242" s="89">
        <v>121880</v>
      </c>
      <c r="C242" s="89">
        <v>6</v>
      </c>
      <c r="D242" s="89">
        <v>3</v>
      </c>
      <c r="E242" s="89">
        <v>2</v>
      </c>
      <c r="F242" s="89">
        <v>3</v>
      </c>
      <c r="G242" s="89">
        <v>6</v>
      </c>
      <c r="H242" s="89">
        <v>5</v>
      </c>
      <c r="I242" s="89">
        <v>4</v>
      </c>
      <c r="J242" s="89">
        <v>5</v>
      </c>
      <c r="K242" s="89">
        <v>6</v>
      </c>
      <c r="L242" s="89">
        <v>6</v>
      </c>
      <c r="M242" s="89">
        <v>2</v>
      </c>
      <c r="N242" s="89">
        <v>4</v>
      </c>
      <c r="O242" s="89">
        <v>2</v>
      </c>
      <c r="P242" s="89">
        <v>6</v>
      </c>
      <c r="Q242" s="89">
        <v>6</v>
      </c>
      <c r="R242" s="89">
        <v>1</v>
      </c>
      <c r="S242" s="89">
        <v>6</v>
      </c>
      <c r="T242" s="89">
        <v>6</v>
      </c>
      <c r="U242" s="89">
        <v>5</v>
      </c>
      <c r="V242" s="89">
        <v>8</v>
      </c>
      <c r="W242" s="89">
        <v>5</v>
      </c>
      <c r="X242" s="89">
        <v>2</v>
      </c>
      <c r="Y242" s="89">
        <v>5</v>
      </c>
      <c r="Z242" s="89">
        <v>6</v>
      </c>
      <c r="AA242" s="89">
        <v>7</v>
      </c>
      <c r="AB242" s="89">
        <v>5</v>
      </c>
      <c r="AC242" s="89">
        <v>4</v>
      </c>
      <c r="AD242" s="89">
        <v>6</v>
      </c>
      <c r="AE242" s="89">
        <v>6</v>
      </c>
      <c r="AF242" s="89">
        <v>6</v>
      </c>
      <c r="AG242" s="89">
        <v>4</v>
      </c>
      <c r="AH242" s="89">
        <v>6</v>
      </c>
      <c r="AI242" s="89">
        <v>6</v>
      </c>
      <c r="AJ242" s="89">
        <v>6</v>
      </c>
      <c r="AK242" s="89">
        <v>6</v>
      </c>
      <c r="AL242" s="89">
        <v>5</v>
      </c>
      <c r="AM242" s="89">
        <v>5</v>
      </c>
      <c r="AN242" s="89">
        <v>6</v>
      </c>
      <c r="AO242" s="89">
        <v>4</v>
      </c>
      <c r="AP242" s="89">
        <v>5</v>
      </c>
      <c r="AQ242" s="89">
        <v>5</v>
      </c>
      <c r="AR242" s="89">
        <v>6</v>
      </c>
    </row>
    <row r="243" spans="1:44" ht="12.75" customHeight="1" x14ac:dyDescent="0.25">
      <c r="A243" s="89">
        <v>2019</v>
      </c>
      <c r="B243" s="89">
        <v>121880</v>
      </c>
      <c r="C243" s="89">
        <v>6</v>
      </c>
      <c r="D243" s="89">
        <v>6</v>
      </c>
      <c r="E243" s="89">
        <v>6</v>
      </c>
      <c r="F243" s="89">
        <v>5</v>
      </c>
      <c r="G243" s="89">
        <v>6</v>
      </c>
      <c r="H243" s="89">
        <v>6</v>
      </c>
      <c r="I243" s="89">
        <v>6</v>
      </c>
      <c r="J243" s="89">
        <v>6</v>
      </c>
      <c r="K243" s="89">
        <v>6</v>
      </c>
      <c r="L243" s="89">
        <v>6</v>
      </c>
      <c r="M243" s="89">
        <v>4</v>
      </c>
      <c r="N243" s="89">
        <v>5</v>
      </c>
      <c r="O243" s="89">
        <v>6</v>
      </c>
      <c r="P243" s="89">
        <v>6</v>
      </c>
      <c r="Q243" s="89">
        <v>5</v>
      </c>
      <c r="R243" s="89">
        <v>6</v>
      </c>
      <c r="S243" s="89">
        <v>6</v>
      </c>
      <c r="T243" s="89">
        <v>6</v>
      </c>
      <c r="U243" s="89">
        <v>6</v>
      </c>
      <c r="V243" s="89">
        <v>6</v>
      </c>
      <c r="W243" s="89">
        <v>6</v>
      </c>
      <c r="X243" s="89">
        <v>6</v>
      </c>
      <c r="Y243" s="89">
        <v>6</v>
      </c>
      <c r="Z243" s="89">
        <v>6</v>
      </c>
      <c r="AA243" s="89">
        <v>6</v>
      </c>
      <c r="AB243" s="89">
        <v>2</v>
      </c>
      <c r="AC243" s="89">
        <v>2</v>
      </c>
      <c r="AD243" s="89">
        <v>6</v>
      </c>
      <c r="AE243" s="89">
        <v>6</v>
      </c>
      <c r="AF243" s="89">
        <v>6</v>
      </c>
      <c r="AG243" s="89">
        <v>6</v>
      </c>
      <c r="AH243" s="89">
        <v>6</v>
      </c>
      <c r="AI243" s="89">
        <v>6</v>
      </c>
      <c r="AJ243" s="89">
        <v>6</v>
      </c>
      <c r="AK243" s="89">
        <v>6</v>
      </c>
      <c r="AL243" s="89">
        <v>6</v>
      </c>
      <c r="AM243" s="89">
        <v>6</v>
      </c>
      <c r="AN243" s="89">
        <v>6</v>
      </c>
      <c r="AO243" s="89">
        <v>6</v>
      </c>
      <c r="AP243" s="89">
        <v>6</v>
      </c>
      <c r="AQ243" s="89">
        <v>6</v>
      </c>
      <c r="AR243" s="89">
        <v>6</v>
      </c>
    </row>
    <row r="244" spans="1:44" ht="12.75" customHeight="1" x14ac:dyDescent="0.25">
      <c r="A244" s="89">
        <v>2019</v>
      </c>
      <c r="B244" s="89">
        <v>1319229</v>
      </c>
      <c r="C244" s="89">
        <v>6</v>
      </c>
      <c r="D244" s="89">
        <v>6</v>
      </c>
      <c r="E244" s="89">
        <v>6</v>
      </c>
      <c r="F244" s="89">
        <v>6</v>
      </c>
      <c r="G244" s="89">
        <v>6</v>
      </c>
      <c r="H244" s="89">
        <v>6</v>
      </c>
      <c r="I244" s="89">
        <v>6</v>
      </c>
      <c r="J244" s="89">
        <v>6</v>
      </c>
      <c r="K244" s="89">
        <v>6</v>
      </c>
      <c r="L244" s="89">
        <v>6</v>
      </c>
      <c r="M244" s="89">
        <v>6</v>
      </c>
      <c r="N244" s="89">
        <v>6</v>
      </c>
      <c r="O244" s="89">
        <v>6</v>
      </c>
      <c r="P244" s="89">
        <v>6</v>
      </c>
      <c r="Q244" s="89">
        <v>6</v>
      </c>
      <c r="R244" s="89">
        <v>6</v>
      </c>
      <c r="S244" s="89">
        <v>6</v>
      </c>
      <c r="T244" s="89">
        <v>6</v>
      </c>
      <c r="U244" s="89">
        <v>6</v>
      </c>
      <c r="V244" s="89">
        <v>6</v>
      </c>
      <c r="W244" s="89">
        <v>6</v>
      </c>
      <c r="X244" s="89">
        <v>6</v>
      </c>
      <c r="Y244" s="89">
        <v>6</v>
      </c>
      <c r="Z244" s="89">
        <v>6</v>
      </c>
      <c r="AA244" s="89">
        <v>6</v>
      </c>
      <c r="AB244" s="89">
        <v>6</v>
      </c>
      <c r="AC244" s="89">
        <v>6</v>
      </c>
      <c r="AD244" s="89">
        <v>6</v>
      </c>
      <c r="AE244" s="89">
        <v>6</v>
      </c>
      <c r="AF244" s="89">
        <v>6</v>
      </c>
      <c r="AG244" s="89">
        <v>6</v>
      </c>
      <c r="AH244" s="89">
        <v>6</v>
      </c>
      <c r="AI244" s="89">
        <v>6</v>
      </c>
      <c r="AJ244" s="89">
        <v>6</v>
      </c>
      <c r="AK244" s="89">
        <v>6</v>
      </c>
      <c r="AL244" s="89">
        <v>6</v>
      </c>
      <c r="AM244" s="89">
        <v>6</v>
      </c>
      <c r="AN244" s="89">
        <v>6</v>
      </c>
      <c r="AO244" s="89">
        <v>6</v>
      </c>
      <c r="AP244" s="89">
        <v>6</v>
      </c>
      <c r="AQ244" s="89">
        <v>6</v>
      </c>
      <c r="AR244" s="89">
        <v>6</v>
      </c>
    </row>
    <row r="245" spans="1:44" ht="12.75" customHeight="1" x14ac:dyDescent="0.25">
      <c r="A245" s="89">
        <v>2019</v>
      </c>
      <c r="B245" s="89">
        <v>121884</v>
      </c>
      <c r="C245" s="89">
        <v>6</v>
      </c>
      <c r="D245" s="89">
        <v>6</v>
      </c>
      <c r="E245" s="89">
        <v>5</v>
      </c>
      <c r="F245" s="89">
        <v>6</v>
      </c>
      <c r="G245" s="89">
        <v>6</v>
      </c>
      <c r="H245" s="89">
        <v>5</v>
      </c>
      <c r="I245" s="89">
        <v>6</v>
      </c>
      <c r="J245" s="89">
        <v>6</v>
      </c>
      <c r="K245" s="89">
        <v>6</v>
      </c>
      <c r="L245" s="89">
        <v>6</v>
      </c>
      <c r="M245" s="89">
        <v>6</v>
      </c>
      <c r="N245" s="89">
        <v>6</v>
      </c>
      <c r="O245" s="89">
        <v>6</v>
      </c>
      <c r="P245" s="89">
        <v>4</v>
      </c>
      <c r="Q245" s="89">
        <v>6</v>
      </c>
      <c r="R245" s="89">
        <v>6</v>
      </c>
      <c r="S245" s="89">
        <v>6</v>
      </c>
      <c r="T245" s="89">
        <v>5</v>
      </c>
      <c r="U245" s="89">
        <v>3</v>
      </c>
      <c r="V245" s="89">
        <v>6</v>
      </c>
      <c r="W245" s="89">
        <v>5</v>
      </c>
      <c r="X245" s="89">
        <v>5</v>
      </c>
      <c r="Y245" s="89">
        <v>5</v>
      </c>
      <c r="Z245" s="89">
        <v>6</v>
      </c>
      <c r="AA245" s="89">
        <v>6</v>
      </c>
      <c r="AB245" s="89">
        <v>7</v>
      </c>
      <c r="AC245" s="89">
        <v>7</v>
      </c>
      <c r="AD245" s="89">
        <v>6</v>
      </c>
      <c r="AE245" s="89">
        <v>4</v>
      </c>
      <c r="AF245" s="89">
        <v>5</v>
      </c>
      <c r="AG245" s="89">
        <v>5</v>
      </c>
      <c r="AH245" s="89">
        <v>5</v>
      </c>
      <c r="AI245" s="89">
        <v>5</v>
      </c>
      <c r="AJ245" s="89">
        <v>5</v>
      </c>
      <c r="AK245" s="89">
        <v>5</v>
      </c>
      <c r="AL245" s="89">
        <v>5</v>
      </c>
      <c r="AM245" s="89">
        <v>4</v>
      </c>
      <c r="AN245" s="89">
        <v>6</v>
      </c>
      <c r="AO245" s="89">
        <v>6</v>
      </c>
      <c r="AP245" s="89">
        <v>6</v>
      </c>
      <c r="AQ245" s="89">
        <v>6</v>
      </c>
      <c r="AR245" s="89">
        <v>4</v>
      </c>
    </row>
    <row r="246" spans="1:44" ht="12.75" customHeight="1" x14ac:dyDescent="0.25">
      <c r="A246" s="89">
        <v>2019</v>
      </c>
      <c r="B246" s="89">
        <v>88399</v>
      </c>
      <c r="C246" s="89">
        <v>6</v>
      </c>
      <c r="D246" s="89">
        <v>6</v>
      </c>
      <c r="E246" s="89">
        <v>6</v>
      </c>
      <c r="F246" s="89">
        <v>6</v>
      </c>
      <c r="G246" s="89">
        <v>6</v>
      </c>
      <c r="H246" s="89">
        <v>6</v>
      </c>
      <c r="I246" s="89">
        <v>6</v>
      </c>
      <c r="J246" s="89">
        <v>6</v>
      </c>
      <c r="K246" s="89">
        <v>6</v>
      </c>
      <c r="L246" s="89">
        <v>6</v>
      </c>
      <c r="M246" s="89">
        <v>6</v>
      </c>
      <c r="N246" s="89">
        <v>6</v>
      </c>
      <c r="O246" s="89">
        <v>6</v>
      </c>
      <c r="P246" s="89">
        <v>6</v>
      </c>
      <c r="Q246" s="89">
        <v>6</v>
      </c>
      <c r="R246" s="89">
        <v>6</v>
      </c>
      <c r="S246" s="89">
        <v>6</v>
      </c>
      <c r="T246" s="89">
        <v>6</v>
      </c>
      <c r="U246" s="89">
        <v>6</v>
      </c>
      <c r="V246" s="89">
        <v>6</v>
      </c>
      <c r="W246" s="89">
        <v>6</v>
      </c>
      <c r="X246" s="89">
        <v>6</v>
      </c>
      <c r="Y246" s="89">
        <v>6</v>
      </c>
      <c r="Z246" s="89">
        <v>6</v>
      </c>
      <c r="AA246" s="89">
        <v>6</v>
      </c>
      <c r="AB246" s="89">
        <v>6</v>
      </c>
      <c r="AC246" s="89">
        <v>6</v>
      </c>
      <c r="AD246" s="89">
        <v>6</v>
      </c>
      <c r="AE246" s="89">
        <v>6</v>
      </c>
      <c r="AF246" s="89">
        <v>6</v>
      </c>
      <c r="AG246" s="89">
        <v>6</v>
      </c>
      <c r="AH246" s="89">
        <v>6</v>
      </c>
      <c r="AI246" s="89">
        <v>6</v>
      </c>
      <c r="AJ246" s="89">
        <v>6</v>
      </c>
      <c r="AK246" s="89">
        <v>6</v>
      </c>
      <c r="AL246" s="89">
        <v>6</v>
      </c>
      <c r="AM246" s="89">
        <v>6</v>
      </c>
      <c r="AN246" s="89">
        <v>6</v>
      </c>
      <c r="AO246" s="89">
        <v>6</v>
      </c>
      <c r="AP246" s="89">
        <v>6</v>
      </c>
      <c r="AQ246" s="89">
        <v>6</v>
      </c>
      <c r="AR246" s="89">
        <v>6</v>
      </c>
    </row>
    <row r="247" spans="1:44" ht="12.75" customHeight="1" x14ac:dyDescent="0.25">
      <c r="A247" s="89">
        <v>2019</v>
      </c>
      <c r="B247" s="89">
        <v>121884</v>
      </c>
      <c r="C247" s="89">
        <v>6</v>
      </c>
      <c r="D247" s="89">
        <v>6</v>
      </c>
      <c r="E247" s="89">
        <v>5</v>
      </c>
      <c r="F247" s="89">
        <v>6</v>
      </c>
      <c r="G247" s="89">
        <v>6</v>
      </c>
      <c r="H247" s="89">
        <v>6</v>
      </c>
      <c r="I247" s="89">
        <v>6</v>
      </c>
      <c r="J247" s="89">
        <v>6</v>
      </c>
      <c r="K247" s="89">
        <v>6</v>
      </c>
      <c r="L247" s="89">
        <v>6</v>
      </c>
      <c r="M247" s="89">
        <v>4</v>
      </c>
      <c r="N247" s="89">
        <v>6</v>
      </c>
      <c r="O247" s="89">
        <v>6</v>
      </c>
      <c r="P247" s="89">
        <v>3</v>
      </c>
      <c r="Q247" s="89">
        <v>5</v>
      </c>
      <c r="R247" s="89">
        <v>6</v>
      </c>
      <c r="S247" s="89">
        <v>4</v>
      </c>
      <c r="T247" s="89">
        <v>5</v>
      </c>
      <c r="U247" s="89">
        <v>5</v>
      </c>
      <c r="V247" s="89">
        <v>6</v>
      </c>
      <c r="W247" s="89">
        <v>6</v>
      </c>
      <c r="X247" s="89">
        <v>6</v>
      </c>
      <c r="Y247" s="89">
        <v>6</v>
      </c>
      <c r="Z247" s="89">
        <v>6</v>
      </c>
      <c r="AA247" s="89">
        <v>6</v>
      </c>
      <c r="AB247" s="89">
        <v>1</v>
      </c>
      <c r="AC247" s="89">
        <v>1</v>
      </c>
      <c r="AD247" s="89">
        <v>3</v>
      </c>
      <c r="AE247" s="89">
        <v>3</v>
      </c>
      <c r="AF247" s="89">
        <v>5</v>
      </c>
      <c r="AG247" s="89">
        <v>6</v>
      </c>
      <c r="AH247" s="89">
        <v>6</v>
      </c>
      <c r="AI247" s="89">
        <v>6</v>
      </c>
      <c r="AJ247" s="89">
        <v>6</v>
      </c>
      <c r="AK247" s="89">
        <v>4</v>
      </c>
      <c r="AL247" s="89">
        <v>4</v>
      </c>
      <c r="AM247" s="89">
        <v>4</v>
      </c>
      <c r="AN247" s="89">
        <v>6</v>
      </c>
      <c r="AO247" s="89">
        <v>6</v>
      </c>
      <c r="AP247" s="89">
        <v>6</v>
      </c>
      <c r="AQ247" s="89">
        <v>4</v>
      </c>
      <c r="AR247" s="89">
        <v>2</v>
      </c>
    </row>
    <row r="248" spans="1:44" ht="12.75" customHeight="1" x14ac:dyDescent="0.25">
      <c r="A248" s="89">
        <v>2019</v>
      </c>
      <c r="B248" s="89">
        <v>121884</v>
      </c>
      <c r="C248" s="89">
        <v>6</v>
      </c>
      <c r="D248" s="89">
        <v>6</v>
      </c>
      <c r="E248" s="89">
        <v>6</v>
      </c>
      <c r="F248" s="89">
        <v>6</v>
      </c>
      <c r="G248" s="89">
        <v>6</v>
      </c>
      <c r="H248" s="89">
        <v>6</v>
      </c>
      <c r="I248" s="89">
        <v>6</v>
      </c>
      <c r="J248" s="89">
        <v>6</v>
      </c>
      <c r="K248" s="89">
        <v>6</v>
      </c>
      <c r="L248" s="89">
        <v>6</v>
      </c>
      <c r="M248" s="89">
        <v>6</v>
      </c>
      <c r="N248" s="89">
        <v>6</v>
      </c>
      <c r="O248" s="89">
        <v>6</v>
      </c>
      <c r="P248" s="89">
        <v>4</v>
      </c>
      <c r="Q248" s="89">
        <v>6</v>
      </c>
      <c r="R248" s="89">
        <v>6</v>
      </c>
      <c r="S248" s="89">
        <v>6</v>
      </c>
      <c r="T248" s="89">
        <v>6</v>
      </c>
      <c r="U248" s="89">
        <v>6</v>
      </c>
      <c r="V248" s="89">
        <v>6</v>
      </c>
      <c r="W248" s="89">
        <v>6</v>
      </c>
      <c r="X248" s="89">
        <v>6</v>
      </c>
      <c r="Y248" s="89">
        <v>6</v>
      </c>
      <c r="Z248" s="89">
        <v>6</v>
      </c>
      <c r="AA248" s="89">
        <v>6</v>
      </c>
      <c r="AB248" s="89">
        <v>1</v>
      </c>
      <c r="AC248" s="89">
        <v>6</v>
      </c>
      <c r="AD248" s="89">
        <v>6</v>
      </c>
      <c r="AE248" s="89">
        <v>6</v>
      </c>
      <c r="AF248" s="89">
        <v>6</v>
      </c>
      <c r="AG248" s="89">
        <v>6</v>
      </c>
      <c r="AH248" s="89">
        <v>6</v>
      </c>
      <c r="AI248" s="89">
        <v>6</v>
      </c>
      <c r="AJ248" s="89">
        <v>6</v>
      </c>
      <c r="AK248" s="89">
        <v>3</v>
      </c>
      <c r="AL248" s="89">
        <v>6</v>
      </c>
      <c r="AM248" s="89">
        <v>6</v>
      </c>
      <c r="AN248" s="89">
        <v>4</v>
      </c>
      <c r="AO248" s="89">
        <v>3</v>
      </c>
      <c r="AP248" s="89">
        <v>6</v>
      </c>
      <c r="AQ248" s="89">
        <v>4</v>
      </c>
      <c r="AR248" s="89">
        <v>4</v>
      </c>
    </row>
    <row r="249" spans="1:44" ht="12.75" customHeight="1" x14ac:dyDescent="0.25">
      <c r="A249" s="89">
        <v>2019</v>
      </c>
      <c r="B249" s="89">
        <v>1319229</v>
      </c>
      <c r="C249" s="89">
        <v>6</v>
      </c>
      <c r="D249" s="89">
        <v>5</v>
      </c>
      <c r="E249" s="89">
        <v>6</v>
      </c>
      <c r="F249" s="89">
        <v>5</v>
      </c>
      <c r="G249" s="89">
        <v>6</v>
      </c>
      <c r="H249" s="89">
        <v>6</v>
      </c>
      <c r="I249" s="89">
        <v>6</v>
      </c>
      <c r="J249" s="89">
        <v>6</v>
      </c>
      <c r="K249" s="89">
        <v>6</v>
      </c>
      <c r="L249" s="89">
        <v>5</v>
      </c>
      <c r="M249" s="89">
        <v>6</v>
      </c>
      <c r="N249" s="89">
        <v>5</v>
      </c>
      <c r="O249" s="89">
        <v>5</v>
      </c>
      <c r="P249" s="89">
        <v>5</v>
      </c>
      <c r="Q249" s="89">
        <v>6</v>
      </c>
      <c r="R249" s="89">
        <v>6</v>
      </c>
      <c r="S249" s="89">
        <v>6</v>
      </c>
      <c r="T249" s="89">
        <v>6</v>
      </c>
      <c r="U249" s="89">
        <v>6</v>
      </c>
      <c r="V249" s="89">
        <v>5</v>
      </c>
      <c r="W249" s="89">
        <v>6</v>
      </c>
      <c r="X249" s="89">
        <v>5</v>
      </c>
      <c r="Y249" s="89">
        <v>5</v>
      </c>
      <c r="Z249" s="89">
        <v>8</v>
      </c>
      <c r="AA249" s="89">
        <v>2</v>
      </c>
      <c r="AB249" s="89">
        <v>3</v>
      </c>
      <c r="AC249" s="89">
        <v>3</v>
      </c>
      <c r="AD249" s="89">
        <v>6</v>
      </c>
      <c r="AE249" s="89">
        <v>5</v>
      </c>
      <c r="AF249" s="89">
        <v>5</v>
      </c>
      <c r="AG249" s="89">
        <v>5</v>
      </c>
      <c r="AH249" s="89">
        <v>6</v>
      </c>
      <c r="AI249" s="89">
        <v>6</v>
      </c>
      <c r="AJ249" s="89">
        <v>3</v>
      </c>
      <c r="AK249" s="89">
        <v>6</v>
      </c>
      <c r="AL249" s="89">
        <v>6</v>
      </c>
      <c r="AM249" s="89">
        <v>6</v>
      </c>
      <c r="AN249" s="89">
        <v>5</v>
      </c>
      <c r="AO249" s="89">
        <v>8</v>
      </c>
      <c r="AP249" s="89">
        <v>4</v>
      </c>
      <c r="AQ249" s="89">
        <v>6</v>
      </c>
      <c r="AR249" s="89">
        <v>6</v>
      </c>
    </row>
    <row r="250" spans="1:44" ht="12.75" customHeight="1" x14ac:dyDescent="0.25">
      <c r="A250" s="89">
        <v>2019</v>
      </c>
      <c r="B250" s="89">
        <v>1181819</v>
      </c>
      <c r="C250" s="89">
        <v>6</v>
      </c>
      <c r="D250" s="89">
        <v>6</v>
      </c>
      <c r="E250" s="89">
        <v>6</v>
      </c>
      <c r="F250" s="89">
        <v>8</v>
      </c>
      <c r="G250" s="89">
        <v>8</v>
      </c>
      <c r="H250" s="89">
        <v>6</v>
      </c>
      <c r="I250" s="89">
        <v>6</v>
      </c>
      <c r="J250" s="89">
        <v>6</v>
      </c>
      <c r="K250" s="89">
        <v>6</v>
      </c>
      <c r="L250" s="89">
        <v>6</v>
      </c>
      <c r="M250" s="89">
        <v>6</v>
      </c>
      <c r="N250" s="89">
        <v>5</v>
      </c>
      <c r="O250" s="89">
        <v>5</v>
      </c>
      <c r="P250" s="89">
        <v>4</v>
      </c>
      <c r="Q250" s="89">
        <v>6</v>
      </c>
      <c r="R250" s="89">
        <v>5</v>
      </c>
      <c r="S250" s="89">
        <v>4</v>
      </c>
      <c r="T250" s="89">
        <v>5</v>
      </c>
      <c r="U250" s="89">
        <v>6</v>
      </c>
      <c r="V250" s="89">
        <v>5</v>
      </c>
      <c r="W250" s="89">
        <v>6</v>
      </c>
      <c r="X250" s="89">
        <v>5</v>
      </c>
      <c r="Y250" s="89">
        <v>6</v>
      </c>
      <c r="Z250" s="89">
        <v>6</v>
      </c>
      <c r="AA250" s="89">
        <v>6</v>
      </c>
      <c r="AB250" s="89">
        <v>8</v>
      </c>
      <c r="AC250" s="89">
        <v>8</v>
      </c>
      <c r="AD250" s="89">
        <v>5</v>
      </c>
      <c r="AE250" s="89">
        <v>6</v>
      </c>
      <c r="AF250" s="89">
        <v>6</v>
      </c>
      <c r="AG250" s="89">
        <v>6</v>
      </c>
      <c r="AH250" s="89">
        <v>6</v>
      </c>
      <c r="AI250" s="89">
        <v>6</v>
      </c>
      <c r="AJ250" s="89">
        <v>6</v>
      </c>
      <c r="AK250" s="89">
        <v>6</v>
      </c>
      <c r="AL250" s="89">
        <v>6</v>
      </c>
      <c r="AM250" s="89">
        <v>6</v>
      </c>
      <c r="AN250" s="89">
        <v>6</v>
      </c>
      <c r="AO250" s="89">
        <v>6</v>
      </c>
      <c r="AP250" s="89">
        <v>6</v>
      </c>
      <c r="AQ250" s="89">
        <v>6</v>
      </c>
      <c r="AR250" s="89">
        <v>5</v>
      </c>
    </row>
    <row r="251" spans="1:44" ht="12.75" customHeight="1" x14ac:dyDescent="0.25">
      <c r="A251" s="89">
        <v>2019</v>
      </c>
      <c r="B251" s="89">
        <v>1117583</v>
      </c>
      <c r="C251" s="89">
        <v>6</v>
      </c>
      <c r="D251" s="89">
        <v>6</v>
      </c>
      <c r="E251" s="89">
        <v>6</v>
      </c>
      <c r="F251" s="89">
        <v>6</v>
      </c>
      <c r="G251" s="89">
        <v>6</v>
      </c>
      <c r="H251" s="89">
        <v>6</v>
      </c>
      <c r="I251" s="89">
        <v>6</v>
      </c>
      <c r="J251" s="89">
        <v>6</v>
      </c>
      <c r="K251" s="89">
        <v>6</v>
      </c>
      <c r="L251" s="89">
        <v>6</v>
      </c>
      <c r="M251" s="89">
        <v>4</v>
      </c>
      <c r="N251" s="89">
        <v>6</v>
      </c>
      <c r="O251" s="89">
        <v>6</v>
      </c>
      <c r="P251" s="89">
        <v>6</v>
      </c>
      <c r="Q251" s="89">
        <v>6</v>
      </c>
      <c r="R251" s="89">
        <v>6</v>
      </c>
      <c r="S251" s="89">
        <v>6</v>
      </c>
      <c r="T251" s="89">
        <v>6</v>
      </c>
      <c r="U251" s="89">
        <v>6</v>
      </c>
      <c r="V251" s="89">
        <v>6</v>
      </c>
      <c r="W251" s="89">
        <v>6</v>
      </c>
      <c r="X251" s="89">
        <v>4</v>
      </c>
      <c r="Y251" s="89">
        <v>6</v>
      </c>
      <c r="Z251" s="89">
        <v>6</v>
      </c>
      <c r="AA251" s="89">
        <v>6</v>
      </c>
      <c r="AB251" s="89">
        <v>4</v>
      </c>
      <c r="AC251" s="89">
        <v>4</v>
      </c>
      <c r="AD251" s="89">
        <v>6</v>
      </c>
      <c r="AE251" s="89">
        <v>6</v>
      </c>
      <c r="AF251" s="89">
        <v>4</v>
      </c>
      <c r="AG251" s="89">
        <v>5</v>
      </c>
      <c r="AH251" s="89">
        <v>5</v>
      </c>
      <c r="AI251" s="89">
        <v>6</v>
      </c>
      <c r="AJ251" s="89">
        <v>6</v>
      </c>
      <c r="AK251" s="89">
        <v>6</v>
      </c>
      <c r="AL251" s="89">
        <v>6</v>
      </c>
      <c r="AM251" s="89">
        <v>6</v>
      </c>
      <c r="AN251" s="89">
        <v>6</v>
      </c>
      <c r="AO251" s="89">
        <v>4</v>
      </c>
      <c r="AP251" s="89">
        <v>6</v>
      </c>
      <c r="AQ251" s="89">
        <v>5</v>
      </c>
      <c r="AR251" s="89">
        <v>6</v>
      </c>
    </row>
    <row r="252" spans="1:44" ht="12.75" customHeight="1" x14ac:dyDescent="0.25">
      <c r="A252" s="89">
        <v>2019</v>
      </c>
      <c r="B252" s="89">
        <v>121884</v>
      </c>
      <c r="C252" s="89">
        <v>6</v>
      </c>
      <c r="D252" s="89">
        <v>6</v>
      </c>
      <c r="E252" s="89">
        <v>6</v>
      </c>
      <c r="F252" s="89">
        <v>6</v>
      </c>
      <c r="G252" s="89">
        <v>6</v>
      </c>
      <c r="H252" s="89">
        <v>6</v>
      </c>
      <c r="I252" s="89">
        <v>6</v>
      </c>
      <c r="J252" s="89">
        <v>6</v>
      </c>
      <c r="K252" s="89">
        <v>6</v>
      </c>
      <c r="L252" s="89">
        <v>6</v>
      </c>
      <c r="M252" s="89">
        <v>6</v>
      </c>
      <c r="N252" s="89">
        <v>6</v>
      </c>
      <c r="O252" s="89">
        <v>6</v>
      </c>
      <c r="P252" s="89">
        <v>6</v>
      </c>
      <c r="Q252" s="89">
        <v>6</v>
      </c>
      <c r="R252" s="89">
        <v>6</v>
      </c>
      <c r="S252" s="89">
        <v>6</v>
      </c>
      <c r="T252" s="89">
        <v>6</v>
      </c>
      <c r="U252" s="89">
        <v>6</v>
      </c>
      <c r="V252" s="89">
        <v>6</v>
      </c>
      <c r="W252" s="89">
        <v>6</v>
      </c>
      <c r="X252" s="89">
        <v>6</v>
      </c>
      <c r="Y252" s="89">
        <v>6</v>
      </c>
      <c r="Z252" s="89">
        <v>6</v>
      </c>
      <c r="AA252" s="89">
        <v>6</v>
      </c>
      <c r="AB252" s="89">
        <v>6</v>
      </c>
      <c r="AC252" s="89">
        <v>6</v>
      </c>
      <c r="AD252" s="89">
        <v>6</v>
      </c>
      <c r="AE252" s="89">
        <v>6</v>
      </c>
      <c r="AF252" s="89">
        <v>6</v>
      </c>
      <c r="AG252" s="89">
        <v>6</v>
      </c>
      <c r="AH252" s="89">
        <v>6</v>
      </c>
      <c r="AI252" s="89">
        <v>6</v>
      </c>
      <c r="AJ252" s="89">
        <v>6</v>
      </c>
      <c r="AK252" s="89">
        <v>6</v>
      </c>
      <c r="AL252" s="89">
        <v>6</v>
      </c>
      <c r="AM252" s="89">
        <v>6</v>
      </c>
      <c r="AN252" s="89">
        <v>6</v>
      </c>
      <c r="AO252" s="89">
        <v>6</v>
      </c>
      <c r="AP252" s="89">
        <v>6</v>
      </c>
      <c r="AQ252" s="89">
        <v>6</v>
      </c>
      <c r="AR252" s="89">
        <v>6</v>
      </c>
    </row>
    <row r="253" spans="1:44" ht="12.75" customHeight="1" x14ac:dyDescent="0.25">
      <c r="A253" s="89">
        <v>2019</v>
      </c>
      <c r="B253" s="89">
        <v>1181819</v>
      </c>
      <c r="C253" s="89">
        <v>6</v>
      </c>
      <c r="D253" s="89">
        <v>6</v>
      </c>
      <c r="E253" s="89">
        <v>6</v>
      </c>
      <c r="F253" s="89">
        <v>6</v>
      </c>
      <c r="G253" s="89">
        <v>6</v>
      </c>
      <c r="H253" s="89">
        <v>6</v>
      </c>
      <c r="I253" s="89">
        <v>6</v>
      </c>
      <c r="J253" s="89">
        <v>6</v>
      </c>
      <c r="K253" s="89">
        <v>6</v>
      </c>
      <c r="L253" s="89">
        <v>6</v>
      </c>
      <c r="M253" s="89">
        <v>6</v>
      </c>
      <c r="N253" s="89">
        <v>6</v>
      </c>
      <c r="O253" s="89">
        <v>6</v>
      </c>
      <c r="P253" s="89">
        <v>6</v>
      </c>
      <c r="Q253" s="89">
        <v>6</v>
      </c>
      <c r="R253" s="89">
        <v>6</v>
      </c>
      <c r="S253" s="89">
        <v>6</v>
      </c>
      <c r="T253" s="89">
        <v>6</v>
      </c>
      <c r="U253" s="89">
        <v>6</v>
      </c>
      <c r="V253" s="89">
        <v>6</v>
      </c>
      <c r="W253" s="89">
        <v>6</v>
      </c>
      <c r="X253" s="89">
        <v>6</v>
      </c>
      <c r="Y253" s="89">
        <v>6</v>
      </c>
      <c r="Z253" s="89">
        <v>6</v>
      </c>
      <c r="AA253" s="89">
        <v>6</v>
      </c>
      <c r="AB253" s="89">
        <v>6</v>
      </c>
      <c r="AC253" s="89">
        <v>4</v>
      </c>
      <c r="AD253" s="89">
        <v>6</v>
      </c>
      <c r="AE253" s="89">
        <v>6</v>
      </c>
      <c r="AF253" s="89">
        <v>6</v>
      </c>
      <c r="AG253" s="89">
        <v>6</v>
      </c>
      <c r="AH253" s="89">
        <v>6</v>
      </c>
      <c r="AI253" s="89">
        <v>6</v>
      </c>
      <c r="AJ253" s="89">
        <v>6</v>
      </c>
      <c r="AK253" s="89">
        <v>6</v>
      </c>
      <c r="AL253" s="89">
        <v>6</v>
      </c>
      <c r="AM253" s="89">
        <v>6</v>
      </c>
      <c r="AN253" s="89">
        <v>5</v>
      </c>
      <c r="AO253" s="89">
        <v>5</v>
      </c>
      <c r="AP253" s="89">
        <v>6</v>
      </c>
      <c r="AQ253" s="89">
        <v>6</v>
      </c>
      <c r="AR253" s="89">
        <v>5</v>
      </c>
    </row>
    <row r="254" spans="1:44" ht="12.75" customHeight="1" x14ac:dyDescent="0.25">
      <c r="A254" s="89">
        <v>2019</v>
      </c>
      <c r="B254" s="89">
        <v>88399</v>
      </c>
      <c r="C254" s="89">
        <v>6</v>
      </c>
      <c r="D254" s="89">
        <v>6</v>
      </c>
      <c r="E254" s="89">
        <v>6</v>
      </c>
      <c r="F254" s="89">
        <v>6</v>
      </c>
      <c r="G254" s="89">
        <v>6</v>
      </c>
      <c r="H254" s="89">
        <v>6</v>
      </c>
      <c r="I254" s="89">
        <v>6</v>
      </c>
      <c r="J254" s="89">
        <v>6</v>
      </c>
      <c r="K254" s="89">
        <v>6</v>
      </c>
      <c r="L254" s="89">
        <v>6</v>
      </c>
      <c r="M254" s="89">
        <v>6</v>
      </c>
      <c r="N254" s="89">
        <v>6</v>
      </c>
      <c r="O254" s="89">
        <v>6</v>
      </c>
      <c r="P254" s="89">
        <v>6</v>
      </c>
      <c r="Q254" s="89">
        <v>6</v>
      </c>
      <c r="R254" s="89">
        <v>6</v>
      </c>
      <c r="S254" s="89">
        <v>6</v>
      </c>
      <c r="T254" s="89">
        <v>6</v>
      </c>
      <c r="U254" s="89">
        <v>6</v>
      </c>
      <c r="V254" s="89">
        <v>6</v>
      </c>
      <c r="W254" s="89">
        <v>6</v>
      </c>
      <c r="X254" s="89">
        <v>6</v>
      </c>
      <c r="Y254" s="89">
        <v>6</v>
      </c>
      <c r="Z254" s="89">
        <v>6</v>
      </c>
      <c r="AA254" s="89">
        <v>6</v>
      </c>
      <c r="AB254" s="89">
        <v>6</v>
      </c>
      <c r="AC254" s="89">
        <v>6</v>
      </c>
      <c r="AD254" s="89">
        <v>6</v>
      </c>
      <c r="AE254" s="89">
        <v>6</v>
      </c>
      <c r="AF254" s="89">
        <v>6</v>
      </c>
      <c r="AG254" s="89">
        <v>6</v>
      </c>
      <c r="AH254" s="89">
        <v>6</v>
      </c>
      <c r="AI254" s="89">
        <v>6</v>
      </c>
      <c r="AJ254" s="89">
        <v>6</v>
      </c>
      <c r="AK254" s="89">
        <v>6</v>
      </c>
      <c r="AL254" s="89">
        <v>6</v>
      </c>
      <c r="AM254" s="89">
        <v>6</v>
      </c>
      <c r="AN254" s="89">
        <v>6</v>
      </c>
      <c r="AO254" s="89">
        <v>6</v>
      </c>
      <c r="AP254" s="89">
        <v>6</v>
      </c>
      <c r="AQ254" s="89">
        <v>6</v>
      </c>
      <c r="AR254" s="89">
        <v>6</v>
      </c>
    </row>
    <row r="255" spans="1:44" ht="12.75" customHeight="1" x14ac:dyDescent="0.25">
      <c r="A255" s="89">
        <v>2019</v>
      </c>
      <c r="B255" s="89">
        <v>1319229</v>
      </c>
      <c r="C255" s="89">
        <v>6</v>
      </c>
      <c r="D255" s="89">
        <v>5</v>
      </c>
      <c r="E255" s="89">
        <v>6</v>
      </c>
      <c r="F255" s="89">
        <v>6</v>
      </c>
      <c r="G255" s="89">
        <v>6</v>
      </c>
      <c r="H255" s="89">
        <v>6</v>
      </c>
      <c r="I255" s="89">
        <v>6</v>
      </c>
      <c r="J255" s="89">
        <v>6</v>
      </c>
      <c r="K255" s="89">
        <v>6</v>
      </c>
      <c r="L255" s="89">
        <v>6</v>
      </c>
      <c r="M255" s="89">
        <v>6</v>
      </c>
      <c r="N255" s="89">
        <v>5</v>
      </c>
      <c r="O255" s="89">
        <v>5</v>
      </c>
      <c r="P255" s="89">
        <v>5</v>
      </c>
      <c r="Q255" s="89">
        <v>6</v>
      </c>
      <c r="R255" s="89">
        <v>5</v>
      </c>
      <c r="S255" s="89">
        <v>6</v>
      </c>
      <c r="T255" s="89">
        <v>6</v>
      </c>
      <c r="U255" s="89">
        <v>6</v>
      </c>
      <c r="V255" s="89">
        <v>6</v>
      </c>
      <c r="W255" s="89">
        <v>6</v>
      </c>
      <c r="X255" s="89">
        <v>6</v>
      </c>
      <c r="Y255" s="89">
        <v>6</v>
      </c>
      <c r="Z255" s="89">
        <v>5</v>
      </c>
      <c r="AA255" s="89">
        <v>6</v>
      </c>
      <c r="AB255" s="89">
        <v>3</v>
      </c>
      <c r="AC255" s="89">
        <v>3</v>
      </c>
      <c r="AD255" s="89">
        <v>6</v>
      </c>
      <c r="AE255" s="89">
        <v>5</v>
      </c>
      <c r="AF255" s="89">
        <v>6</v>
      </c>
      <c r="AG255" s="89">
        <v>4</v>
      </c>
      <c r="AH255" s="89">
        <v>4</v>
      </c>
      <c r="AI255" s="89">
        <v>6</v>
      </c>
      <c r="AJ255" s="89">
        <v>4</v>
      </c>
      <c r="AK255" s="89">
        <v>6</v>
      </c>
      <c r="AL255" s="89">
        <v>3</v>
      </c>
      <c r="AM255" s="89">
        <v>4</v>
      </c>
      <c r="AN255" s="89">
        <v>5</v>
      </c>
      <c r="AO255" s="89">
        <v>5</v>
      </c>
      <c r="AP255" s="89">
        <v>5</v>
      </c>
      <c r="AQ255" s="89">
        <v>6</v>
      </c>
      <c r="AR255" s="89">
        <v>6</v>
      </c>
    </row>
    <row r="256" spans="1:44" ht="12.75" customHeight="1" x14ac:dyDescent="0.25">
      <c r="A256" s="89">
        <v>2019</v>
      </c>
      <c r="B256" s="89">
        <v>121880</v>
      </c>
      <c r="C256" s="89">
        <v>6</v>
      </c>
      <c r="D256" s="89">
        <v>5</v>
      </c>
      <c r="E256" s="89">
        <v>5</v>
      </c>
      <c r="F256" s="89">
        <v>5</v>
      </c>
      <c r="G256" s="89">
        <v>6</v>
      </c>
      <c r="H256" s="89">
        <v>6</v>
      </c>
      <c r="I256" s="89">
        <v>6</v>
      </c>
      <c r="J256" s="89">
        <v>6</v>
      </c>
      <c r="K256" s="89">
        <v>6</v>
      </c>
      <c r="L256" s="89">
        <v>6</v>
      </c>
      <c r="M256" s="89">
        <v>6</v>
      </c>
      <c r="N256" s="89">
        <v>6</v>
      </c>
      <c r="O256" s="89">
        <v>6</v>
      </c>
      <c r="P256" s="89">
        <v>5</v>
      </c>
      <c r="Q256" s="89">
        <v>6</v>
      </c>
      <c r="R256" s="89">
        <v>6</v>
      </c>
      <c r="S256" s="89">
        <v>5</v>
      </c>
      <c r="T256" s="89">
        <v>5</v>
      </c>
      <c r="U256" s="89">
        <v>6</v>
      </c>
      <c r="V256" s="89">
        <v>6</v>
      </c>
      <c r="W256" s="89">
        <v>5</v>
      </c>
      <c r="X256" s="89">
        <v>5</v>
      </c>
      <c r="Y256" s="89">
        <v>5</v>
      </c>
      <c r="Z256" s="89">
        <v>6</v>
      </c>
      <c r="AA256" s="89">
        <v>6</v>
      </c>
      <c r="AB256" s="89">
        <v>5</v>
      </c>
      <c r="AC256" s="89">
        <v>5</v>
      </c>
      <c r="AD256" s="89">
        <v>6</v>
      </c>
      <c r="AE256" s="89">
        <v>6</v>
      </c>
      <c r="AF256" s="89">
        <v>6</v>
      </c>
      <c r="AG256" s="89">
        <v>6</v>
      </c>
      <c r="AH256" s="89">
        <v>6</v>
      </c>
      <c r="AI256" s="89">
        <v>6</v>
      </c>
      <c r="AJ256" s="89">
        <v>5</v>
      </c>
      <c r="AK256" s="89">
        <v>6</v>
      </c>
      <c r="AL256" s="89">
        <v>6</v>
      </c>
      <c r="AM256" s="89">
        <v>6</v>
      </c>
      <c r="AN256" s="89">
        <v>6</v>
      </c>
      <c r="AO256" s="89">
        <v>6</v>
      </c>
      <c r="AP256" s="89">
        <v>6</v>
      </c>
      <c r="AQ256" s="89">
        <v>6</v>
      </c>
      <c r="AR256" s="89">
        <v>4</v>
      </c>
    </row>
    <row r="257" spans="1:44" ht="12.75" customHeight="1" x14ac:dyDescent="0.25">
      <c r="A257" s="89">
        <v>2019</v>
      </c>
      <c r="B257" s="89">
        <v>1181819</v>
      </c>
      <c r="C257" s="89">
        <v>6</v>
      </c>
      <c r="D257" s="89">
        <v>6</v>
      </c>
      <c r="E257" s="89">
        <v>6</v>
      </c>
      <c r="F257" s="89">
        <v>6</v>
      </c>
      <c r="G257" s="89">
        <v>6</v>
      </c>
      <c r="H257" s="89">
        <v>6</v>
      </c>
      <c r="I257" s="89">
        <v>6</v>
      </c>
      <c r="J257" s="89">
        <v>6</v>
      </c>
      <c r="K257" s="89">
        <v>6</v>
      </c>
      <c r="L257" s="89">
        <v>6</v>
      </c>
      <c r="M257" s="89">
        <v>6</v>
      </c>
      <c r="N257" s="89">
        <v>6</v>
      </c>
      <c r="O257" s="89">
        <v>6</v>
      </c>
      <c r="P257" s="89">
        <v>6</v>
      </c>
      <c r="Q257" s="89">
        <v>6</v>
      </c>
      <c r="R257" s="89">
        <v>6</v>
      </c>
      <c r="S257" s="89">
        <v>6</v>
      </c>
      <c r="T257" s="89">
        <v>6</v>
      </c>
      <c r="U257" s="89">
        <v>6</v>
      </c>
      <c r="V257" s="89">
        <v>6</v>
      </c>
      <c r="W257" s="89">
        <v>6</v>
      </c>
      <c r="X257" s="89">
        <v>6</v>
      </c>
      <c r="Y257" s="89">
        <v>6</v>
      </c>
      <c r="Z257" s="89">
        <v>6</v>
      </c>
      <c r="AA257" s="89">
        <v>6</v>
      </c>
      <c r="AB257" s="89">
        <v>5</v>
      </c>
      <c r="AC257" s="89">
        <v>5</v>
      </c>
      <c r="AD257" s="89">
        <v>6</v>
      </c>
      <c r="AE257" s="89">
        <v>6</v>
      </c>
      <c r="AF257" s="89">
        <v>6</v>
      </c>
      <c r="AG257" s="89">
        <v>6</v>
      </c>
      <c r="AH257" s="89">
        <v>6</v>
      </c>
      <c r="AI257" s="89">
        <v>6</v>
      </c>
      <c r="AJ257" s="89">
        <v>6</v>
      </c>
      <c r="AK257" s="89">
        <v>6</v>
      </c>
      <c r="AL257" s="89">
        <v>6</v>
      </c>
      <c r="AM257" s="89">
        <v>6</v>
      </c>
      <c r="AN257" s="89">
        <v>6</v>
      </c>
      <c r="AO257" s="89">
        <v>6</v>
      </c>
      <c r="AP257" s="89">
        <v>6</v>
      </c>
      <c r="AQ257" s="89">
        <v>6</v>
      </c>
      <c r="AR257" s="89">
        <v>6</v>
      </c>
    </row>
    <row r="258" spans="1:44" ht="12.75" customHeight="1" x14ac:dyDescent="0.25">
      <c r="A258" s="89">
        <v>2019</v>
      </c>
      <c r="B258" s="89">
        <v>88399</v>
      </c>
      <c r="C258" s="89">
        <v>6</v>
      </c>
      <c r="D258" s="89">
        <v>4</v>
      </c>
      <c r="E258" s="89">
        <v>4</v>
      </c>
      <c r="F258" s="89">
        <v>4</v>
      </c>
      <c r="G258" s="89">
        <v>5</v>
      </c>
      <c r="H258" s="89">
        <v>6</v>
      </c>
      <c r="I258" s="89">
        <v>4</v>
      </c>
      <c r="J258" s="89">
        <v>4</v>
      </c>
      <c r="K258" s="89">
        <v>5</v>
      </c>
      <c r="L258" s="89">
        <v>5</v>
      </c>
      <c r="M258" s="89">
        <v>5</v>
      </c>
      <c r="N258" s="89">
        <v>6</v>
      </c>
      <c r="O258" s="89">
        <v>6</v>
      </c>
      <c r="P258" s="89">
        <v>5</v>
      </c>
      <c r="Q258" s="89">
        <v>6</v>
      </c>
      <c r="R258" s="89">
        <v>6</v>
      </c>
      <c r="S258" s="89">
        <v>5</v>
      </c>
      <c r="T258" s="89">
        <v>5</v>
      </c>
      <c r="U258" s="89">
        <v>4</v>
      </c>
      <c r="V258" s="89">
        <v>6</v>
      </c>
      <c r="W258" s="89">
        <v>6</v>
      </c>
      <c r="X258" s="89">
        <v>6</v>
      </c>
      <c r="Y258" s="89">
        <v>5</v>
      </c>
      <c r="Z258" s="89">
        <v>5</v>
      </c>
      <c r="AA258" s="89">
        <v>6</v>
      </c>
      <c r="AB258" s="89">
        <v>4</v>
      </c>
      <c r="AC258" s="89">
        <v>3</v>
      </c>
      <c r="AD258" s="89">
        <v>6</v>
      </c>
      <c r="AE258" s="89">
        <v>6</v>
      </c>
      <c r="AF258" s="89">
        <v>6</v>
      </c>
      <c r="AG258" s="89">
        <v>6</v>
      </c>
      <c r="AH258" s="89">
        <v>6</v>
      </c>
      <c r="AI258" s="89">
        <v>5</v>
      </c>
      <c r="AJ258" s="89">
        <v>6</v>
      </c>
      <c r="AK258" s="89">
        <v>6</v>
      </c>
      <c r="AL258" s="89">
        <v>4</v>
      </c>
      <c r="AM258" s="89">
        <v>6</v>
      </c>
      <c r="AN258" s="89">
        <v>5</v>
      </c>
      <c r="AO258" s="89">
        <v>8</v>
      </c>
      <c r="AP258" s="89">
        <v>3</v>
      </c>
      <c r="AQ258" s="89">
        <v>8</v>
      </c>
      <c r="AR258" s="89">
        <v>5</v>
      </c>
    </row>
    <row r="259" spans="1:44" ht="12.75" customHeight="1" x14ac:dyDescent="0.25">
      <c r="A259" s="89">
        <v>2019</v>
      </c>
      <c r="B259" s="89">
        <v>102499</v>
      </c>
      <c r="C259" s="89">
        <v>6</v>
      </c>
      <c r="D259" s="89">
        <v>4</v>
      </c>
      <c r="E259" s="89">
        <v>5</v>
      </c>
      <c r="F259" s="89">
        <v>6</v>
      </c>
      <c r="G259" s="89">
        <v>6</v>
      </c>
      <c r="H259" s="89">
        <v>6</v>
      </c>
      <c r="I259" s="89">
        <v>6</v>
      </c>
      <c r="J259" s="89">
        <v>6</v>
      </c>
      <c r="K259" s="89">
        <v>4</v>
      </c>
      <c r="L259" s="89">
        <v>6</v>
      </c>
      <c r="M259" s="89">
        <v>4</v>
      </c>
      <c r="N259" s="89">
        <v>5</v>
      </c>
      <c r="O259" s="89">
        <v>5</v>
      </c>
      <c r="P259" s="89">
        <v>6</v>
      </c>
      <c r="Q259" s="89">
        <v>5</v>
      </c>
      <c r="R259" s="89">
        <v>6</v>
      </c>
      <c r="S259" s="89">
        <v>5</v>
      </c>
      <c r="T259" s="89">
        <v>5</v>
      </c>
      <c r="U259" s="89">
        <v>5</v>
      </c>
      <c r="V259" s="89">
        <v>5</v>
      </c>
      <c r="W259" s="89">
        <v>6</v>
      </c>
      <c r="X259" s="89">
        <v>5</v>
      </c>
      <c r="Y259" s="89">
        <v>5</v>
      </c>
      <c r="Z259" s="89">
        <v>8</v>
      </c>
      <c r="AA259" s="89">
        <v>6</v>
      </c>
      <c r="AB259" s="89">
        <v>1</v>
      </c>
      <c r="AC259" s="89">
        <v>1</v>
      </c>
      <c r="AD259" s="89">
        <v>6</v>
      </c>
      <c r="AE259" s="89">
        <v>6</v>
      </c>
      <c r="AF259" s="89">
        <v>6</v>
      </c>
      <c r="AG259" s="89">
        <v>5</v>
      </c>
      <c r="AH259" s="89">
        <v>6</v>
      </c>
      <c r="AI259" s="89">
        <v>6</v>
      </c>
      <c r="AJ259" s="89">
        <v>6</v>
      </c>
      <c r="AK259" s="89">
        <v>6</v>
      </c>
      <c r="AL259" s="89">
        <v>6</v>
      </c>
      <c r="AM259" s="89">
        <v>6</v>
      </c>
      <c r="AN259" s="89">
        <v>6</v>
      </c>
      <c r="AO259" s="89">
        <v>6</v>
      </c>
      <c r="AP259" s="89">
        <v>6</v>
      </c>
      <c r="AQ259" s="89">
        <v>6</v>
      </c>
      <c r="AR259" s="89">
        <v>6</v>
      </c>
    </row>
    <row r="260" spans="1:44" ht="12.75" customHeight="1" x14ac:dyDescent="0.25">
      <c r="A260" s="89">
        <v>2019</v>
      </c>
      <c r="B260" s="89">
        <v>1181819</v>
      </c>
      <c r="C260" s="89">
        <v>6</v>
      </c>
      <c r="D260" s="89">
        <v>6</v>
      </c>
      <c r="E260" s="89">
        <v>6</v>
      </c>
      <c r="F260" s="89">
        <v>6</v>
      </c>
      <c r="G260" s="89">
        <v>6</v>
      </c>
      <c r="H260" s="89">
        <v>6</v>
      </c>
      <c r="I260" s="89">
        <v>5</v>
      </c>
      <c r="J260" s="89">
        <v>6</v>
      </c>
      <c r="K260" s="89">
        <v>6</v>
      </c>
      <c r="L260" s="89">
        <v>6</v>
      </c>
      <c r="M260" s="89">
        <v>6</v>
      </c>
      <c r="N260" s="89">
        <v>6</v>
      </c>
      <c r="O260" s="89">
        <v>6</v>
      </c>
      <c r="P260" s="89">
        <v>6</v>
      </c>
      <c r="Q260" s="89">
        <v>5</v>
      </c>
      <c r="R260" s="89">
        <v>6</v>
      </c>
      <c r="S260" s="89">
        <v>6</v>
      </c>
      <c r="T260" s="89">
        <v>6</v>
      </c>
      <c r="U260" s="89">
        <v>6</v>
      </c>
      <c r="V260" s="89">
        <v>6</v>
      </c>
      <c r="W260" s="89">
        <v>6</v>
      </c>
      <c r="X260" s="89">
        <v>5</v>
      </c>
      <c r="Y260" s="89">
        <v>6</v>
      </c>
      <c r="Z260" s="89">
        <v>6</v>
      </c>
      <c r="AA260" s="89">
        <v>6</v>
      </c>
      <c r="AB260" s="89">
        <v>3</v>
      </c>
      <c r="AC260" s="89">
        <v>2</v>
      </c>
      <c r="AD260" s="89">
        <v>6</v>
      </c>
      <c r="AE260" s="89">
        <v>6</v>
      </c>
      <c r="AF260" s="89">
        <v>6</v>
      </c>
      <c r="AG260" s="89">
        <v>6</v>
      </c>
      <c r="AH260" s="89">
        <v>6</v>
      </c>
      <c r="AI260" s="89">
        <v>6</v>
      </c>
      <c r="AJ260" s="89">
        <v>6</v>
      </c>
      <c r="AK260" s="89">
        <v>6</v>
      </c>
      <c r="AL260" s="89">
        <v>6</v>
      </c>
      <c r="AM260" s="89">
        <v>6</v>
      </c>
      <c r="AN260" s="89">
        <v>6</v>
      </c>
      <c r="AO260" s="89">
        <v>6</v>
      </c>
      <c r="AP260" s="89">
        <v>6</v>
      </c>
      <c r="AQ260" s="89">
        <v>6</v>
      </c>
      <c r="AR260" s="89">
        <v>6</v>
      </c>
    </row>
    <row r="261" spans="1:44" ht="12.75" customHeight="1" x14ac:dyDescent="0.25">
      <c r="A261" s="89">
        <v>2019</v>
      </c>
      <c r="B261" s="89">
        <v>1181819</v>
      </c>
      <c r="C261" s="89">
        <v>6</v>
      </c>
      <c r="D261" s="89">
        <v>5</v>
      </c>
      <c r="E261" s="89">
        <v>5</v>
      </c>
      <c r="F261" s="89">
        <v>5</v>
      </c>
      <c r="G261" s="89">
        <v>6</v>
      </c>
      <c r="H261" s="89">
        <v>6</v>
      </c>
      <c r="I261" s="89">
        <v>6</v>
      </c>
      <c r="J261" s="89">
        <v>6</v>
      </c>
      <c r="K261" s="89">
        <v>6</v>
      </c>
      <c r="L261" s="89">
        <v>6</v>
      </c>
      <c r="M261" s="89">
        <v>5</v>
      </c>
      <c r="N261" s="89">
        <v>5</v>
      </c>
      <c r="O261" s="89">
        <v>6</v>
      </c>
      <c r="P261" s="89">
        <v>4</v>
      </c>
      <c r="Q261" s="89">
        <v>3</v>
      </c>
      <c r="R261" s="89">
        <v>6</v>
      </c>
      <c r="S261" s="89">
        <v>6</v>
      </c>
      <c r="T261" s="89">
        <v>5</v>
      </c>
      <c r="U261" s="89">
        <v>5</v>
      </c>
      <c r="V261" s="89">
        <v>5</v>
      </c>
      <c r="W261" s="89">
        <v>3</v>
      </c>
      <c r="X261" s="89">
        <v>3</v>
      </c>
      <c r="Y261" s="89">
        <v>4</v>
      </c>
      <c r="Z261" s="89">
        <v>6</v>
      </c>
      <c r="AA261" s="89">
        <v>7</v>
      </c>
      <c r="AB261" s="89">
        <v>2</v>
      </c>
      <c r="AC261" s="89">
        <v>2</v>
      </c>
      <c r="AD261" s="89">
        <v>6</v>
      </c>
      <c r="AE261" s="89">
        <v>5</v>
      </c>
      <c r="AF261" s="89">
        <v>6</v>
      </c>
      <c r="AG261" s="89">
        <v>6</v>
      </c>
      <c r="AH261" s="89">
        <v>6</v>
      </c>
      <c r="AI261" s="89">
        <v>6</v>
      </c>
      <c r="AJ261" s="89">
        <v>6</v>
      </c>
      <c r="AK261" s="89">
        <v>6</v>
      </c>
      <c r="AL261" s="89">
        <v>4</v>
      </c>
      <c r="AM261" s="89">
        <v>5</v>
      </c>
      <c r="AN261" s="89">
        <v>4</v>
      </c>
      <c r="AO261" s="89">
        <v>8</v>
      </c>
      <c r="AP261" s="89">
        <v>6</v>
      </c>
      <c r="AQ261" s="89">
        <v>6</v>
      </c>
      <c r="AR261" s="89">
        <v>6</v>
      </c>
    </row>
    <row r="262" spans="1:44" ht="12.75" customHeight="1" x14ac:dyDescent="0.25">
      <c r="A262" s="89">
        <v>2019</v>
      </c>
      <c r="B262" s="89">
        <v>121880</v>
      </c>
      <c r="C262" s="89">
        <v>6</v>
      </c>
      <c r="D262" s="89">
        <v>6</v>
      </c>
      <c r="E262" s="89">
        <v>6</v>
      </c>
      <c r="F262" s="89">
        <v>5</v>
      </c>
      <c r="G262" s="89">
        <v>6</v>
      </c>
      <c r="H262" s="89">
        <v>6</v>
      </c>
      <c r="I262" s="89">
        <v>6</v>
      </c>
      <c r="J262" s="89">
        <v>6</v>
      </c>
      <c r="K262" s="89">
        <v>6</v>
      </c>
      <c r="L262" s="89">
        <v>5</v>
      </c>
      <c r="M262" s="89">
        <v>5</v>
      </c>
      <c r="N262" s="89">
        <v>6</v>
      </c>
      <c r="O262" s="89">
        <v>6</v>
      </c>
      <c r="P262" s="89">
        <v>4</v>
      </c>
      <c r="Q262" s="89">
        <v>6</v>
      </c>
      <c r="R262" s="89">
        <v>6</v>
      </c>
      <c r="S262" s="89">
        <v>8</v>
      </c>
      <c r="T262" s="89">
        <v>8</v>
      </c>
      <c r="U262" s="89">
        <v>8</v>
      </c>
      <c r="V262" s="89">
        <v>6</v>
      </c>
      <c r="W262" s="89">
        <v>6</v>
      </c>
      <c r="X262" s="89">
        <v>6</v>
      </c>
      <c r="Y262" s="89">
        <v>6</v>
      </c>
      <c r="Z262" s="89">
        <v>6</v>
      </c>
      <c r="AA262" s="89">
        <v>6</v>
      </c>
      <c r="AB262" s="89">
        <v>8</v>
      </c>
      <c r="AC262" s="89">
        <v>8</v>
      </c>
      <c r="AD262" s="89">
        <v>6</v>
      </c>
      <c r="AE262" s="89">
        <v>6</v>
      </c>
      <c r="AF262" s="89">
        <v>6</v>
      </c>
      <c r="AG262" s="89">
        <v>6</v>
      </c>
      <c r="AH262" s="89">
        <v>6</v>
      </c>
      <c r="AI262" s="89">
        <v>6</v>
      </c>
      <c r="AJ262" s="89">
        <v>6</v>
      </c>
      <c r="AK262" s="89">
        <v>6</v>
      </c>
      <c r="AL262" s="89">
        <v>6</v>
      </c>
      <c r="AM262" s="89">
        <v>6</v>
      </c>
      <c r="AN262" s="89">
        <v>6</v>
      </c>
      <c r="AO262" s="89">
        <v>6</v>
      </c>
      <c r="AP262" s="89">
        <v>5</v>
      </c>
      <c r="AQ262" s="89">
        <v>6</v>
      </c>
      <c r="AR262" s="89">
        <v>6</v>
      </c>
    </row>
    <row r="263" spans="1:44" ht="12.75" customHeight="1" x14ac:dyDescent="0.25">
      <c r="A263" s="89">
        <v>2019</v>
      </c>
      <c r="B263" s="89">
        <v>121884</v>
      </c>
      <c r="C263" s="89">
        <v>6</v>
      </c>
      <c r="D263" s="89">
        <v>6</v>
      </c>
      <c r="E263" s="89">
        <v>6</v>
      </c>
      <c r="F263" s="89">
        <v>6</v>
      </c>
      <c r="G263" s="89">
        <v>6</v>
      </c>
      <c r="H263" s="89">
        <v>6</v>
      </c>
      <c r="I263" s="89">
        <v>6</v>
      </c>
      <c r="J263" s="89">
        <v>6</v>
      </c>
      <c r="K263" s="89">
        <v>6</v>
      </c>
      <c r="L263" s="89">
        <v>6</v>
      </c>
      <c r="M263" s="89">
        <v>6</v>
      </c>
      <c r="N263" s="89">
        <v>6</v>
      </c>
      <c r="O263" s="89">
        <v>6</v>
      </c>
      <c r="P263" s="89">
        <v>6</v>
      </c>
      <c r="Q263" s="89">
        <v>6</v>
      </c>
      <c r="R263" s="89">
        <v>6</v>
      </c>
      <c r="S263" s="89">
        <v>6</v>
      </c>
      <c r="T263" s="89">
        <v>6</v>
      </c>
      <c r="U263" s="89">
        <v>6</v>
      </c>
      <c r="V263" s="89">
        <v>6</v>
      </c>
      <c r="W263" s="89">
        <v>6</v>
      </c>
      <c r="X263" s="89">
        <v>6</v>
      </c>
      <c r="Y263" s="89">
        <v>6</v>
      </c>
      <c r="Z263" s="89">
        <v>6</v>
      </c>
      <c r="AA263" s="89">
        <v>6</v>
      </c>
      <c r="AB263" s="89">
        <v>6</v>
      </c>
      <c r="AC263" s="89">
        <v>6</v>
      </c>
      <c r="AD263" s="89">
        <v>6</v>
      </c>
      <c r="AE263" s="89">
        <v>6</v>
      </c>
      <c r="AF263" s="89">
        <v>6</v>
      </c>
      <c r="AG263" s="89">
        <v>6</v>
      </c>
      <c r="AH263" s="89">
        <v>6</v>
      </c>
      <c r="AI263" s="89">
        <v>6</v>
      </c>
      <c r="AJ263" s="89">
        <v>6</v>
      </c>
      <c r="AK263" s="89">
        <v>6</v>
      </c>
      <c r="AL263" s="89">
        <v>6</v>
      </c>
      <c r="AM263" s="89">
        <v>6</v>
      </c>
      <c r="AN263" s="89">
        <v>6</v>
      </c>
      <c r="AO263" s="89">
        <v>6</v>
      </c>
      <c r="AP263" s="89">
        <v>6</v>
      </c>
      <c r="AQ263" s="89">
        <v>6</v>
      </c>
      <c r="AR263" s="89">
        <v>6</v>
      </c>
    </row>
    <row r="264" spans="1:44" ht="12.75" customHeight="1" x14ac:dyDescent="0.25">
      <c r="A264" s="89">
        <v>2019</v>
      </c>
      <c r="B264" s="89">
        <v>1103831</v>
      </c>
      <c r="C264" s="89">
        <v>6</v>
      </c>
      <c r="D264" s="89">
        <v>6</v>
      </c>
      <c r="E264" s="89">
        <v>5</v>
      </c>
      <c r="F264" s="89">
        <v>6</v>
      </c>
      <c r="G264" s="89">
        <v>5</v>
      </c>
      <c r="H264" s="89">
        <v>6</v>
      </c>
      <c r="I264" s="89">
        <v>6</v>
      </c>
      <c r="J264" s="89">
        <v>6</v>
      </c>
      <c r="K264" s="89">
        <v>6</v>
      </c>
      <c r="L264" s="89">
        <v>4</v>
      </c>
      <c r="M264" s="89">
        <v>5</v>
      </c>
      <c r="N264" s="89">
        <v>4</v>
      </c>
      <c r="O264" s="89">
        <v>4</v>
      </c>
      <c r="P264" s="89">
        <v>6</v>
      </c>
      <c r="Q264" s="89">
        <v>6</v>
      </c>
      <c r="R264" s="89">
        <v>6</v>
      </c>
      <c r="S264" s="89">
        <v>8</v>
      </c>
      <c r="T264" s="89">
        <v>6</v>
      </c>
      <c r="U264" s="89">
        <v>6</v>
      </c>
      <c r="V264" s="89">
        <v>6</v>
      </c>
      <c r="W264" s="89">
        <v>5</v>
      </c>
      <c r="X264" s="89">
        <v>1</v>
      </c>
      <c r="Y264" s="89">
        <v>8</v>
      </c>
      <c r="Z264" s="89">
        <v>6</v>
      </c>
      <c r="AA264" s="89">
        <v>6</v>
      </c>
      <c r="AB264" s="89">
        <v>8</v>
      </c>
      <c r="AC264" s="89">
        <v>8</v>
      </c>
      <c r="AD264" s="89">
        <v>4</v>
      </c>
      <c r="AE264" s="89">
        <v>5</v>
      </c>
      <c r="AF264" s="89">
        <v>6</v>
      </c>
      <c r="AG264" s="89">
        <v>6</v>
      </c>
      <c r="AH264" s="89">
        <v>6</v>
      </c>
      <c r="AI264" s="89">
        <v>6</v>
      </c>
      <c r="AJ264" s="89">
        <v>1</v>
      </c>
      <c r="AK264" s="89">
        <v>4</v>
      </c>
      <c r="AL264" s="89">
        <v>4</v>
      </c>
      <c r="AM264" s="89">
        <v>5</v>
      </c>
      <c r="AN264" s="89">
        <v>8</v>
      </c>
      <c r="AO264" s="89">
        <v>8</v>
      </c>
      <c r="AP264" s="89">
        <v>5</v>
      </c>
      <c r="AQ264" s="89">
        <v>8</v>
      </c>
      <c r="AR264" s="89">
        <v>6</v>
      </c>
    </row>
    <row r="265" spans="1:44" ht="12.75" customHeight="1" x14ac:dyDescent="0.25">
      <c r="A265" s="89">
        <v>2019</v>
      </c>
      <c r="B265" s="89">
        <v>1117583</v>
      </c>
      <c r="C265" s="89">
        <v>6</v>
      </c>
      <c r="D265" s="89">
        <v>6</v>
      </c>
      <c r="E265" s="89">
        <v>6</v>
      </c>
      <c r="F265" s="89">
        <v>6</v>
      </c>
      <c r="G265" s="89">
        <v>6</v>
      </c>
      <c r="H265" s="89">
        <v>6</v>
      </c>
      <c r="I265" s="89">
        <v>6</v>
      </c>
      <c r="J265" s="89">
        <v>6</v>
      </c>
      <c r="K265" s="89">
        <v>6</v>
      </c>
      <c r="L265" s="89">
        <v>6</v>
      </c>
      <c r="M265" s="89">
        <v>6</v>
      </c>
      <c r="N265" s="89">
        <v>6</v>
      </c>
      <c r="O265" s="89">
        <v>6</v>
      </c>
      <c r="P265" s="89">
        <v>6</v>
      </c>
      <c r="Q265" s="89">
        <v>6</v>
      </c>
      <c r="R265" s="89">
        <v>6</v>
      </c>
      <c r="S265" s="89">
        <v>6</v>
      </c>
      <c r="T265" s="89">
        <v>6</v>
      </c>
      <c r="U265" s="89">
        <v>6</v>
      </c>
      <c r="V265" s="89">
        <v>6</v>
      </c>
      <c r="W265" s="89">
        <v>6</v>
      </c>
      <c r="X265" s="89">
        <v>6</v>
      </c>
      <c r="Y265" s="89">
        <v>6</v>
      </c>
      <c r="Z265" s="89">
        <v>6</v>
      </c>
      <c r="AA265" s="89">
        <v>6</v>
      </c>
      <c r="AB265" s="89">
        <v>6</v>
      </c>
      <c r="AC265" s="89">
        <v>4</v>
      </c>
      <c r="AD265" s="89">
        <v>6</v>
      </c>
      <c r="AE265" s="89">
        <v>6</v>
      </c>
      <c r="AF265" s="89">
        <v>6</v>
      </c>
      <c r="AG265" s="89">
        <v>6</v>
      </c>
      <c r="AH265" s="89">
        <v>6</v>
      </c>
      <c r="AI265" s="89">
        <v>5</v>
      </c>
      <c r="AJ265" s="89">
        <v>6</v>
      </c>
      <c r="AK265" s="89">
        <v>5</v>
      </c>
      <c r="AL265" s="89">
        <v>6</v>
      </c>
      <c r="AM265" s="89">
        <v>5</v>
      </c>
      <c r="AN265" s="89">
        <v>5</v>
      </c>
      <c r="AO265" s="89">
        <v>5</v>
      </c>
      <c r="AP265" s="89">
        <v>6</v>
      </c>
      <c r="AQ265" s="89">
        <v>6</v>
      </c>
      <c r="AR265" s="89">
        <v>5</v>
      </c>
    </row>
    <row r="266" spans="1:44" ht="12.75" customHeight="1" x14ac:dyDescent="0.25">
      <c r="A266" s="89">
        <v>2019</v>
      </c>
      <c r="B266" s="89">
        <v>1103831</v>
      </c>
      <c r="C266" s="89">
        <v>6</v>
      </c>
      <c r="D266" s="89">
        <v>6</v>
      </c>
      <c r="E266" s="89">
        <v>6</v>
      </c>
      <c r="F266" s="89">
        <v>5</v>
      </c>
      <c r="G266" s="89">
        <v>5</v>
      </c>
      <c r="H266" s="89">
        <v>6</v>
      </c>
      <c r="I266" s="89">
        <v>5</v>
      </c>
      <c r="J266" s="89">
        <v>5</v>
      </c>
      <c r="K266" s="89">
        <v>5</v>
      </c>
      <c r="L266" s="89">
        <v>6</v>
      </c>
      <c r="M266" s="89">
        <v>5</v>
      </c>
      <c r="N266" s="89">
        <v>5</v>
      </c>
      <c r="O266" s="89">
        <v>5</v>
      </c>
      <c r="P266" s="89">
        <v>5</v>
      </c>
      <c r="Q266" s="89">
        <v>6</v>
      </c>
      <c r="R266" s="89">
        <v>6</v>
      </c>
      <c r="S266" s="89">
        <v>4</v>
      </c>
      <c r="T266" s="89">
        <v>6</v>
      </c>
      <c r="U266" s="89">
        <v>3</v>
      </c>
      <c r="V266" s="89">
        <v>5</v>
      </c>
      <c r="W266" s="89">
        <v>6</v>
      </c>
      <c r="X266" s="89">
        <v>4</v>
      </c>
      <c r="Y266" s="89">
        <v>4</v>
      </c>
      <c r="Z266" s="89">
        <v>6</v>
      </c>
      <c r="AA266" s="89">
        <v>6</v>
      </c>
      <c r="AB266" s="89">
        <v>1</v>
      </c>
      <c r="AC266" s="89">
        <v>1</v>
      </c>
      <c r="AD266" s="89">
        <v>5</v>
      </c>
      <c r="AE266" s="89">
        <v>6</v>
      </c>
      <c r="AF266" s="89">
        <v>5</v>
      </c>
      <c r="AG266" s="89">
        <v>5</v>
      </c>
      <c r="AH266" s="89">
        <v>5</v>
      </c>
      <c r="AI266" s="89">
        <v>3</v>
      </c>
      <c r="AJ266" s="89">
        <v>3</v>
      </c>
      <c r="AK266" s="89">
        <v>2</v>
      </c>
      <c r="AL266" s="89">
        <v>3</v>
      </c>
      <c r="AM266" s="89">
        <v>2</v>
      </c>
      <c r="AN266" s="89">
        <v>3</v>
      </c>
      <c r="AO266" s="89">
        <v>3</v>
      </c>
      <c r="AP266" s="89">
        <v>5</v>
      </c>
      <c r="AQ266" s="89">
        <v>3</v>
      </c>
      <c r="AR266" s="89">
        <v>5</v>
      </c>
    </row>
    <row r="267" spans="1:44" ht="12.75" customHeight="1" x14ac:dyDescent="0.25">
      <c r="A267" s="89">
        <v>2019</v>
      </c>
      <c r="B267" s="89">
        <v>1181819</v>
      </c>
      <c r="C267" s="89">
        <v>6</v>
      </c>
      <c r="D267" s="89">
        <v>5</v>
      </c>
      <c r="E267" s="89">
        <v>6</v>
      </c>
      <c r="F267" s="89">
        <v>5</v>
      </c>
      <c r="G267" s="89">
        <v>6</v>
      </c>
      <c r="H267" s="89">
        <v>6</v>
      </c>
      <c r="I267" s="89">
        <v>6</v>
      </c>
      <c r="J267" s="89">
        <v>6</v>
      </c>
      <c r="K267" s="89">
        <v>6</v>
      </c>
      <c r="L267" s="89">
        <v>6</v>
      </c>
      <c r="M267" s="89">
        <v>6</v>
      </c>
      <c r="N267" s="89">
        <v>6</v>
      </c>
      <c r="O267" s="89">
        <v>6</v>
      </c>
      <c r="P267" s="89">
        <v>6</v>
      </c>
      <c r="Q267" s="89">
        <v>5</v>
      </c>
      <c r="R267" s="89">
        <v>5</v>
      </c>
      <c r="S267" s="89">
        <v>8</v>
      </c>
      <c r="T267" s="89">
        <v>6</v>
      </c>
      <c r="U267" s="89">
        <v>6</v>
      </c>
      <c r="V267" s="89">
        <v>6</v>
      </c>
      <c r="W267" s="89">
        <v>6</v>
      </c>
      <c r="X267" s="89">
        <v>6</v>
      </c>
      <c r="Y267" s="89">
        <v>6</v>
      </c>
      <c r="Z267" s="89">
        <v>6</v>
      </c>
      <c r="AA267" s="89">
        <v>6</v>
      </c>
      <c r="AB267" s="89">
        <v>8</v>
      </c>
      <c r="AC267" s="89">
        <v>8</v>
      </c>
      <c r="AD267" s="89">
        <v>6</v>
      </c>
      <c r="AE267" s="89">
        <v>6</v>
      </c>
      <c r="AF267" s="89">
        <v>6</v>
      </c>
      <c r="AG267" s="89">
        <v>6</v>
      </c>
      <c r="AH267" s="89">
        <v>6</v>
      </c>
      <c r="AI267" s="89">
        <v>6</v>
      </c>
      <c r="AJ267" s="89">
        <v>6</v>
      </c>
      <c r="AK267" s="89">
        <v>6</v>
      </c>
      <c r="AL267" s="89">
        <v>6</v>
      </c>
      <c r="AM267" s="89">
        <v>6</v>
      </c>
      <c r="AN267" s="89">
        <v>6</v>
      </c>
      <c r="AO267" s="89">
        <v>8</v>
      </c>
      <c r="AP267" s="89">
        <v>6</v>
      </c>
      <c r="AQ267" s="89">
        <v>6</v>
      </c>
      <c r="AR267" s="89">
        <v>6</v>
      </c>
    </row>
    <row r="268" spans="1:44" ht="12.75" customHeight="1" x14ac:dyDescent="0.25">
      <c r="A268" s="89">
        <v>2019</v>
      </c>
      <c r="B268" s="89">
        <v>1319229</v>
      </c>
      <c r="C268" s="89">
        <v>6</v>
      </c>
      <c r="D268" s="89">
        <v>6</v>
      </c>
      <c r="E268" s="89">
        <v>6</v>
      </c>
      <c r="F268" s="89">
        <v>6</v>
      </c>
      <c r="G268" s="89">
        <v>6</v>
      </c>
      <c r="H268" s="89">
        <v>5</v>
      </c>
      <c r="I268" s="89">
        <v>6</v>
      </c>
      <c r="J268" s="89">
        <v>5</v>
      </c>
      <c r="K268" s="89">
        <v>6</v>
      </c>
      <c r="L268" s="89">
        <v>6</v>
      </c>
      <c r="M268" s="89">
        <v>6</v>
      </c>
      <c r="N268" s="89">
        <v>5</v>
      </c>
      <c r="O268" s="89">
        <v>6</v>
      </c>
      <c r="P268" s="89">
        <v>6</v>
      </c>
      <c r="Q268" s="89">
        <v>6</v>
      </c>
      <c r="R268" s="89">
        <v>6</v>
      </c>
      <c r="S268" s="89">
        <v>6</v>
      </c>
      <c r="T268" s="89">
        <v>6</v>
      </c>
      <c r="U268" s="89">
        <v>6</v>
      </c>
      <c r="V268" s="89">
        <v>6</v>
      </c>
      <c r="W268" s="89">
        <v>6</v>
      </c>
      <c r="X268" s="89">
        <v>5</v>
      </c>
      <c r="Y268" s="89">
        <v>6</v>
      </c>
      <c r="Z268" s="89">
        <v>6</v>
      </c>
      <c r="AA268" s="89">
        <v>6</v>
      </c>
      <c r="AB268" s="89">
        <v>5</v>
      </c>
      <c r="AC268" s="89">
        <v>5</v>
      </c>
      <c r="AD268" s="89">
        <v>6</v>
      </c>
      <c r="AE268" s="89">
        <v>6</v>
      </c>
      <c r="AF268" s="89">
        <v>6</v>
      </c>
      <c r="AG268" s="89">
        <v>6</v>
      </c>
      <c r="AH268" s="89">
        <v>6</v>
      </c>
      <c r="AI268" s="89">
        <v>6</v>
      </c>
      <c r="AJ268" s="89">
        <v>6</v>
      </c>
      <c r="AK268" s="89">
        <v>6</v>
      </c>
      <c r="AL268" s="89">
        <v>5</v>
      </c>
      <c r="AM268" s="89">
        <v>5</v>
      </c>
      <c r="AN268" s="89">
        <v>6</v>
      </c>
      <c r="AO268" s="89">
        <v>1</v>
      </c>
      <c r="AP268" s="89">
        <v>6</v>
      </c>
      <c r="AQ268" s="89">
        <v>6</v>
      </c>
      <c r="AR268" s="89">
        <v>5</v>
      </c>
    </row>
    <row r="269" spans="1:44" ht="12.75" customHeight="1" x14ac:dyDescent="0.25">
      <c r="A269" s="89">
        <v>2019</v>
      </c>
      <c r="B269" s="89">
        <v>88399</v>
      </c>
      <c r="C269" s="89">
        <v>6</v>
      </c>
      <c r="D269" s="89">
        <v>6</v>
      </c>
      <c r="E269" s="89">
        <v>6</v>
      </c>
      <c r="F269" s="89">
        <v>6</v>
      </c>
      <c r="G269" s="89">
        <v>4</v>
      </c>
      <c r="H269" s="89">
        <v>6</v>
      </c>
      <c r="I269" s="89">
        <v>4</v>
      </c>
      <c r="J269" s="89">
        <v>4</v>
      </c>
      <c r="K269" s="89">
        <v>6</v>
      </c>
      <c r="L269" s="89">
        <v>6</v>
      </c>
      <c r="M269" s="89">
        <v>4</v>
      </c>
      <c r="N269" s="89">
        <v>5</v>
      </c>
      <c r="O269" s="89">
        <v>5</v>
      </c>
      <c r="P269" s="89">
        <v>5</v>
      </c>
      <c r="Q269" s="89">
        <v>5</v>
      </c>
      <c r="R269" s="89">
        <v>6</v>
      </c>
      <c r="S269" s="89">
        <v>4</v>
      </c>
      <c r="T269" s="89">
        <v>4</v>
      </c>
      <c r="U269" s="89">
        <v>6</v>
      </c>
      <c r="V269" s="89">
        <v>6</v>
      </c>
      <c r="W269" s="89">
        <v>5</v>
      </c>
      <c r="X269" s="89">
        <v>4</v>
      </c>
      <c r="Y269" s="89">
        <v>5</v>
      </c>
      <c r="Z269" s="89">
        <v>5</v>
      </c>
      <c r="AA269" s="89">
        <v>6</v>
      </c>
      <c r="AB269" s="89">
        <v>5</v>
      </c>
      <c r="AC269" s="89">
        <v>4</v>
      </c>
      <c r="AD269" s="89">
        <v>4</v>
      </c>
      <c r="AE269" s="89">
        <v>5</v>
      </c>
      <c r="AF269" s="89">
        <v>4</v>
      </c>
      <c r="AG269" s="89">
        <v>5</v>
      </c>
      <c r="AH269" s="89">
        <v>5</v>
      </c>
      <c r="AI269" s="89">
        <v>5</v>
      </c>
      <c r="AJ269" s="89">
        <v>5</v>
      </c>
      <c r="AK269" s="89">
        <v>5</v>
      </c>
      <c r="AL269" s="89">
        <v>4</v>
      </c>
      <c r="AM269" s="89">
        <v>5</v>
      </c>
      <c r="AN269" s="89">
        <v>5</v>
      </c>
      <c r="AO269" s="89">
        <v>5</v>
      </c>
      <c r="AP269" s="89">
        <v>4</v>
      </c>
      <c r="AQ269" s="89">
        <v>4</v>
      </c>
      <c r="AR269" s="89">
        <v>5</v>
      </c>
    </row>
    <row r="270" spans="1:44" ht="12.75" customHeight="1" x14ac:dyDescent="0.25">
      <c r="A270" s="89">
        <v>2019</v>
      </c>
      <c r="B270" s="89">
        <v>123569</v>
      </c>
      <c r="C270" s="89">
        <v>6</v>
      </c>
      <c r="D270" s="89">
        <v>6</v>
      </c>
      <c r="E270" s="89">
        <v>5</v>
      </c>
      <c r="F270" s="89">
        <v>5</v>
      </c>
      <c r="G270" s="89">
        <v>6</v>
      </c>
      <c r="H270" s="89">
        <v>6</v>
      </c>
      <c r="I270" s="89">
        <v>6</v>
      </c>
      <c r="J270" s="89">
        <v>5</v>
      </c>
      <c r="K270" s="89">
        <v>5</v>
      </c>
      <c r="L270" s="89">
        <v>5</v>
      </c>
      <c r="M270" s="89">
        <v>6</v>
      </c>
      <c r="N270" s="89">
        <v>5</v>
      </c>
      <c r="O270" s="89">
        <v>6</v>
      </c>
      <c r="P270" s="89">
        <v>6</v>
      </c>
      <c r="Q270" s="89">
        <v>6</v>
      </c>
      <c r="R270" s="89">
        <v>6</v>
      </c>
      <c r="S270" s="89">
        <v>6</v>
      </c>
      <c r="T270" s="89">
        <v>6</v>
      </c>
      <c r="U270" s="89">
        <v>6</v>
      </c>
      <c r="V270" s="89">
        <v>8</v>
      </c>
      <c r="W270" s="89">
        <v>6</v>
      </c>
      <c r="X270" s="89">
        <v>5</v>
      </c>
      <c r="Y270" s="89">
        <v>5</v>
      </c>
      <c r="Z270" s="89">
        <v>6</v>
      </c>
      <c r="AA270" s="89">
        <v>6</v>
      </c>
      <c r="AB270" s="89">
        <v>6</v>
      </c>
      <c r="AC270" s="89">
        <v>8</v>
      </c>
      <c r="AD270" s="89">
        <v>6</v>
      </c>
      <c r="AE270" s="89">
        <v>6</v>
      </c>
      <c r="AF270" s="89">
        <v>6</v>
      </c>
      <c r="AG270" s="89">
        <v>4</v>
      </c>
      <c r="AH270" s="89">
        <v>6</v>
      </c>
      <c r="AI270" s="89">
        <v>6</v>
      </c>
      <c r="AJ270" s="89">
        <v>6</v>
      </c>
      <c r="AK270" s="89">
        <v>5</v>
      </c>
      <c r="AL270" s="89">
        <v>4</v>
      </c>
      <c r="AM270" s="89">
        <v>5</v>
      </c>
      <c r="AN270" s="89">
        <v>4</v>
      </c>
      <c r="AO270" s="89">
        <v>1</v>
      </c>
      <c r="AP270" s="89">
        <v>6</v>
      </c>
      <c r="AQ270" s="89">
        <v>6</v>
      </c>
      <c r="AR270" s="89">
        <v>4</v>
      </c>
    </row>
    <row r="271" spans="1:44" ht="12.75" customHeight="1" x14ac:dyDescent="0.25">
      <c r="A271" s="89">
        <v>2019</v>
      </c>
      <c r="B271" s="89">
        <v>121880</v>
      </c>
      <c r="C271" s="89">
        <v>6</v>
      </c>
      <c r="D271" s="89">
        <v>6</v>
      </c>
      <c r="E271" s="89">
        <v>6</v>
      </c>
      <c r="F271" s="89">
        <v>4</v>
      </c>
      <c r="G271" s="89">
        <v>5</v>
      </c>
      <c r="H271" s="89">
        <v>5</v>
      </c>
      <c r="I271" s="89">
        <v>6</v>
      </c>
      <c r="J271" s="89">
        <v>6</v>
      </c>
      <c r="K271" s="89">
        <v>6</v>
      </c>
      <c r="L271" s="89">
        <v>6</v>
      </c>
      <c r="M271" s="89">
        <v>6</v>
      </c>
      <c r="N271" s="89">
        <v>5</v>
      </c>
      <c r="O271" s="89">
        <v>6</v>
      </c>
      <c r="P271" s="89">
        <v>5</v>
      </c>
      <c r="Q271" s="89">
        <v>5</v>
      </c>
      <c r="R271" s="89">
        <v>6</v>
      </c>
      <c r="S271" s="89">
        <v>6</v>
      </c>
      <c r="T271" s="89">
        <v>5</v>
      </c>
      <c r="U271" s="89">
        <v>6</v>
      </c>
      <c r="V271" s="89">
        <v>5</v>
      </c>
      <c r="W271" s="89">
        <v>5</v>
      </c>
      <c r="X271" s="89">
        <v>5</v>
      </c>
      <c r="Y271" s="89">
        <v>5</v>
      </c>
      <c r="Z271" s="89">
        <v>6</v>
      </c>
      <c r="AA271" s="89">
        <v>6</v>
      </c>
      <c r="AB271" s="89">
        <v>5</v>
      </c>
      <c r="AC271" s="89">
        <v>4</v>
      </c>
      <c r="AD271" s="89">
        <v>5</v>
      </c>
      <c r="AE271" s="89">
        <v>5</v>
      </c>
      <c r="AF271" s="89">
        <v>5</v>
      </c>
      <c r="AG271" s="89">
        <v>5</v>
      </c>
      <c r="AH271" s="89">
        <v>5</v>
      </c>
      <c r="AI271" s="89">
        <v>5</v>
      </c>
      <c r="AJ271" s="89">
        <v>5</v>
      </c>
      <c r="AK271" s="89">
        <v>6</v>
      </c>
      <c r="AL271" s="89">
        <v>6</v>
      </c>
      <c r="AM271" s="89">
        <v>6</v>
      </c>
      <c r="AN271" s="89">
        <v>6</v>
      </c>
      <c r="AO271" s="89">
        <v>5</v>
      </c>
      <c r="AP271" s="89">
        <v>6</v>
      </c>
      <c r="AQ271" s="89">
        <v>6</v>
      </c>
      <c r="AR271" s="89">
        <v>6</v>
      </c>
    </row>
    <row r="272" spans="1:44" ht="12.75" customHeight="1" x14ac:dyDescent="0.25">
      <c r="A272" s="89">
        <v>2019</v>
      </c>
      <c r="B272" s="89">
        <v>1319229</v>
      </c>
      <c r="C272" s="89">
        <v>6</v>
      </c>
      <c r="D272" s="89">
        <v>6</v>
      </c>
      <c r="E272" s="89">
        <v>6</v>
      </c>
      <c r="F272" s="89">
        <v>6</v>
      </c>
      <c r="G272" s="89">
        <v>5</v>
      </c>
      <c r="H272" s="89">
        <v>6</v>
      </c>
      <c r="I272" s="89">
        <v>6</v>
      </c>
      <c r="J272" s="89">
        <v>6</v>
      </c>
      <c r="K272" s="89">
        <v>5</v>
      </c>
      <c r="L272" s="89">
        <v>6</v>
      </c>
      <c r="M272" s="89">
        <v>6</v>
      </c>
      <c r="N272" s="89">
        <v>6</v>
      </c>
      <c r="O272" s="89">
        <v>6</v>
      </c>
      <c r="P272" s="89">
        <v>5</v>
      </c>
      <c r="Q272" s="89">
        <v>6</v>
      </c>
      <c r="R272" s="89">
        <v>6</v>
      </c>
      <c r="S272" s="89">
        <v>6</v>
      </c>
      <c r="T272" s="89">
        <v>5</v>
      </c>
      <c r="U272" s="89">
        <v>5</v>
      </c>
      <c r="V272" s="89">
        <v>6</v>
      </c>
      <c r="W272" s="89">
        <v>6</v>
      </c>
      <c r="X272" s="89">
        <v>5</v>
      </c>
      <c r="Y272" s="89">
        <v>6</v>
      </c>
      <c r="Z272" s="89">
        <v>8</v>
      </c>
      <c r="AA272" s="89">
        <v>6</v>
      </c>
      <c r="AB272" s="89">
        <v>4</v>
      </c>
      <c r="AC272" s="89">
        <v>2</v>
      </c>
      <c r="AD272" s="89">
        <v>6</v>
      </c>
      <c r="AE272" s="89">
        <v>6</v>
      </c>
      <c r="AF272" s="89">
        <v>6</v>
      </c>
      <c r="AG272" s="89">
        <v>6</v>
      </c>
      <c r="AH272" s="89">
        <v>6</v>
      </c>
      <c r="AI272" s="89">
        <v>6</v>
      </c>
      <c r="AJ272" s="89">
        <v>6</v>
      </c>
      <c r="AK272" s="89">
        <v>6</v>
      </c>
      <c r="AL272" s="89">
        <v>6</v>
      </c>
      <c r="AM272" s="89">
        <v>6</v>
      </c>
      <c r="AN272" s="89">
        <v>6</v>
      </c>
      <c r="AO272" s="89">
        <v>6</v>
      </c>
      <c r="AP272" s="89">
        <v>6</v>
      </c>
      <c r="AQ272" s="89">
        <v>6</v>
      </c>
      <c r="AR272" s="89">
        <v>6</v>
      </c>
    </row>
    <row r="273" spans="1:44" ht="12.75" customHeight="1" x14ac:dyDescent="0.25">
      <c r="A273" s="89">
        <v>2019</v>
      </c>
      <c r="B273" s="89">
        <v>1181819</v>
      </c>
      <c r="C273" s="89">
        <v>6</v>
      </c>
      <c r="D273" s="89">
        <v>5</v>
      </c>
      <c r="E273" s="89">
        <v>5</v>
      </c>
      <c r="F273" s="89">
        <v>4</v>
      </c>
      <c r="G273" s="89">
        <v>6</v>
      </c>
      <c r="H273" s="89">
        <v>6</v>
      </c>
      <c r="I273" s="89">
        <v>6</v>
      </c>
      <c r="J273" s="89">
        <v>6</v>
      </c>
      <c r="K273" s="89">
        <v>6</v>
      </c>
      <c r="L273" s="89">
        <v>6</v>
      </c>
      <c r="M273" s="89">
        <v>6</v>
      </c>
      <c r="N273" s="89">
        <v>4</v>
      </c>
      <c r="O273" s="89">
        <v>6</v>
      </c>
      <c r="P273" s="89">
        <v>4</v>
      </c>
      <c r="Q273" s="89">
        <v>6</v>
      </c>
      <c r="R273" s="89">
        <v>6</v>
      </c>
      <c r="S273" s="89">
        <v>3</v>
      </c>
      <c r="T273" s="89">
        <v>4</v>
      </c>
      <c r="U273" s="89">
        <v>6</v>
      </c>
      <c r="V273" s="89">
        <v>4</v>
      </c>
      <c r="W273" s="89">
        <v>4</v>
      </c>
      <c r="X273" s="89">
        <v>4</v>
      </c>
      <c r="Y273" s="89">
        <v>6</v>
      </c>
      <c r="Z273" s="89">
        <v>6</v>
      </c>
      <c r="AA273" s="89">
        <v>6</v>
      </c>
      <c r="AB273" s="89">
        <v>4</v>
      </c>
      <c r="AC273" s="89">
        <v>7</v>
      </c>
      <c r="AD273" s="89">
        <v>6</v>
      </c>
      <c r="AE273" s="89">
        <v>5</v>
      </c>
      <c r="AF273" s="89">
        <v>4</v>
      </c>
      <c r="AG273" s="89">
        <v>5</v>
      </c>
      <c r="AH273" s="89">
        <v>6</v>
      </c>
      <c r="AI273" s="89">
        <v>6</v>
      </c>
      <c r="AJ273" s="89">
        <v>6</v>
      </c>
      <c r="AK273" s="89">
        <v>6</v>
      </c>
      <c r="AL273" s="89">
        <v>6</v>
      </c>
      <c r="AM273" s="89">
        <v>6</v>
      </c>
      <c r="AN273" s="89">
        <v>6</v>
      </c>
      <c r="AO273" s="89">
        <v>8</v>
      </c>
      <c r="AP273" s="89">
        <v>4</v>
      </c>
      <c r="AQ273" s="89">
        <v>5</v>
      </c>
      <c r="AR273" s="89">
        <v>6</v>
      </c>
    </row>
    <row r="274" spans="1:44" ht="12.75" customHeight="1" x14ac:dyDescent="0.25">
      <c r="A274" s="89">
        <v>2019</v>
      </c>
      <c r="B274" s="89">
        <v>1103831</v>
      </c>
      <c r="C274" s="89">
        <v>6</v>
      </c>
      <c r="D274" s="89">
        <v>6</v>
      </c>
      <c r="E274" s="89">
        <v>6</v>
      </c>
      <c r="F274" s="89">
        <v>6</v>
      </c>
      <c r="G274" s="89">
        <v>6</v>
      </c>
      <c r="H274" s="89">
        <v>6</v>
      </c>
      <c r="I274" s="89">
        <v>6</v>
      </c>
      <c r="J274" s="89">
        <v>6</v>
      </c>
      <c r="K274" s="89">
        <v>6</v>
      </c>
      <c r="L274" s="89">
        <v>6</v>
      </c>
      <c r="M274" s="89">
        <v>5</v>
      </c>
      <c r="N274" s="89">
        <v>4</v>
      </c>
      <c r="O274" s="89">
        <v>3</v>
      </c>
      <c r="P274" s="89">
        <v>4</v>
      </c>
      <c r="Q274" s="89">
        <v>6</v>
      </c>
      <c r="R274" s="89">
        <v>6</v>
      </c>
      <c r="S274" s="89">
        <v>4</v>
      </c>
      <c r="T274" s="89">
        <v>6</v>
      </c>
      <c r="U274" s="89">
        <v>6</v>
      </c>
      <c r="V274" s="89">
        <v>6</v>
      </c>
      <c r="W274" s="89">
        <v>6</v>
      </c>
      <c r="X274" s="89">
        <v>6</v>
      </c>
      <c r="Y274" s="89">
        <v>6</v>
      </c>
      <c r="Z274" s="89">
        <v>6</v>
      </c>
      <c r="AA274" s="89">
        <v>6</v>
      </c>
      <c r="AB274" s="89">
        <v>1</v>
      </c>
      <c r="AC274" s="89">
        <v>1</v>
      </c>
      <c r="AD274" s="89">
        <v>6</v>
      </c>
      <c r="AE274" s="89">
        <v>5</v>
      </c>
      <c r="AF274" s="89">
        <v>5</v>
      </c>
      <c r="AG274" s="89">
        <v>6</v>
      </c>
      <c r="AH274" s="89">
        <v>6</v>
      </c>
      <c r="AI274" s="89">
        <v>1</v>
      </c>
      <c r="AJ274" s="89">
        <v>1</v>
      </c>
      <c r="AK274" s="89">
        <v>1</v>
      </c>
      <c r="AL274" s="89">
        <v>1</v>
      </c>
      <c r="AM274" s="89">
        <v>1</v>
      </c>
      <c r="AN274" s="89">
        <v>1</v>
      </c>
      <c r="AO274" s="89">
        <v>1</v>
      </c>
      <c r="AP274" s="89">
        <v>6</v>
      </c>
      <c r="AQ274" s="89">
        <v>3</v>
      </c>
      <c r="AR274" s="89">
        <v>1</v>
      </c>
    </row>
    <row r="275" spans="1:44" ht="12.75" customHeight="1" x14ac:dyDescent="0.25">
      <c r="A275" s="89">
        <v>2019</v>
      </c>
      <c r="B275" s="89">
        <v>1103831</v>
      </c>
      <c r="C275" s="89">
        <v>6</v>
      </c>
      <c r="D275" s="89">
        <v>3</v>
      </c>
      <c r="E275" s="89">
        <v>2</v>
      </c>
      <c r="F275" s="89">
        <v>2</v>
      </c>
      <c r="G275" s="89">
        <v>6</v>
      </c>
      <c r="H275" s="89">
        <v>6</v>
      </c>
      <c r="I275" s="89">
        <v>4</v>
      </c>
      <c r="J275" s="89">
        <v>4</v>
      </c>
      <c r="K275" s="89">
        <v>6</v>
      </c>
      <c r="L275" s="89">
        <v>5</v>
      </c>
      <c r="M275" s="89">
        <v>4</v>
      </c>
      <c r="N275" s="89">
        <v>4</v>
      </c>
      <c r="O275" s="89">
        <v>3</v>
      </c>
      <c r="P275" s="89">
        <v>4</v>
      </c>
      <c r="Q275" s="89">
        <v>6</v>
      </c>
      <c r="R275" s="89">
        <v>6</v>
      </c>
      <c r="S275" s="89">
        <v>5</v>
      </c>
      <c r="T275" s="89">
        <v>6</v>
      </c>
      <c r="U275" s="89">
        <v>5</v>
      </c>
      <c r="V275" s="89">
        <v>5</v>
      </c>
      <c r="W275" s="89">
        <v>5</v>
      </c>
      <c r="X275" s="89">
        <v>5</v>
      </c>
      <c r="Y275" s="89">
        <v>4</v>
      </c>
      <c r="Z275" s="89">
        <v>6</v>
      </c>
      <c r="AA275" s="89">
        <v>4</v>
      </c>
      <c r="AB275" s="89">
        <v>1</v>
      </c>
      <c r="AC275" s="89">
        <v>1</v>
      </c>
      <c r="AD275" s="89">
        <v>6</v>
      </c>
      <c r="AE275" s="89">
        <v>4</v>
      </c>
      <c r="AF275" s="89">
        <v>5</v>
      </c>
      <c r="AG275" s="89">
        <v>5</v>
      </c>
      <c r="AH275" s="89">
        <v>5</v>
      </c>
      <c r="AI275" s="89">
        <v>5</v>
      </c>
      <c r="AJ275" s="89">
        <v>1</v>
      </c>
      <c r="AK275" s="89">
        <v>1</v>
      </c>
      <c r="AL275" s="89">
        <v>1</v>
      </c>
      <c r="AM275" s="89">
        <v>1</v>
      </c>
      <c r="AN275" s="89">
        <v>3</v>
      </c>
      <c r="AO275" s="89">
        <v>1</v>
      </c>
      <c r="AP275" s="89">
        <v>1</v>
      </c>
      <c r="AQ275" s="89">
        <v>1</v>
      </c>
      <c r="AR275" s="89">
        <v>1</v>
      </c>
    </row>
    <row r="276" spans="1:44" ht="12.75" customHeight="1" x14ac:dyDescent="0.25">
      <c r="A276" s="89">
        <v>2019</v>
      </c>
      <c r="B276" s="89">
        <v>1117583</v>
      </c>
      <c r="C276" s="89">
        <v>6</v>
      </c>
      <c r="D276" s="89">
        <v>6</v>
      </c>
      <c r="E276" s="89">
        <v>5</v>
      </c>
      <c r="F276" s="89">
        <v>5</v>
      </c>
      <c r="G276" s="89">
        <v>6</v>
      </c>
      <c r="H276" s="89">
        <v>6</v>
      </c>
      <c r="I276" s="89">
        <v>6</v>
      </c>
      <c r="J276" s="89">
        <v>6</v>
      </c>
      <c r="K276" s="89">
        <v>6</v>
      </c>
      <c r="L276" s="89">
        <v>5</v>
      </c>
      <c r="M276" s="89">
        <v>6</v>
      </c>
      <c r="N276" s="89">
        <v>5</v>
      </c>
      <c r="O276" s="89">
        <v>6</v>
      </c>
      <c r="P276" s="89">
        <v>6</v>
      </c>
      <c r="Q276" s="89">
        <v>6</v>
      </c>
      <c r="R276" s="89">
        <v>6</v>
      </c>
      <c r="S276" s="89">
        <v>6</v>
      </c>
      <c r="T276" s="89">
        <v>6</v>
      </c>
      <c r="U276" s="89">
        <v>6</v>
      </c>
      <c r="V276" s="89">
        <v>6</v>
      </c>
      <c r="W276" s="89">
        <v>6</v>
      </c>
      <c r="X276" s="89">
        <v>6</v>
      </c>
      <c r="Y276" s="89">
        <v>6</v>
      </c>
      <c r="Z276" s="89">
        <v>6</v>
      </c>
      <c r="AA276" s="89">
        <v>6</v>
      </c>
      <c r="AB276" s="89">
        <v>3</v>
      </c>
      <c r="AC276" s="89">
        <v>4</v>
      </c>
      <c r="AD276" s="89">
        <v>6</v>
      </c>
      <c r="AE276" s="89">
        <v>6</v>
      </c>
      <c r="AF276" s="89">
        <v>6</v>
      </c>
      <c r="AG276" s="89">
        <v>5</v>
      </c>
      <c r="AH276" s="89">
        <v>6</v>
      </c>
      <c r="AI276" s="89">
        <v>6</v>
      </c>
      <c r="AJ276" s="89">
        <v>6</v>
      </c>
      <c r="AK276" s="89">
        <v>6</v>
      </c>
      <c r="AL276" s="89">
        <v>6</v>
      </c>
      <c r="AM276" s="89">
        <v>6</v>
      </c>
      <c r="AN276" s="89">
        <v>5</v>
      </c>
      <c r="AO276" s="89">
        <v>4</v>
      </c>
      <c r="AP276" s="89">
        <v>6</v>
      </c>
      <c r="AQ276" s="89">
        <v>6</v>
      </c>
      <c r="AR276" s="89">
        <v>6</v>
      </c>
    </row>
    <row r="277" spans="1:44" ht="12.75" customHeight="1" x14ac:dyDescent="0.25">
      <c r="A277" s="89">
        <v>2019</v>
      </c>
      <c r="B277" s="89">
        <v>121880</v>
      </c>
      <c r="C277" s="89">
        <v>6</v>
      </c>
      <c r="D277" s="89">
        <v>6</v>
      </c>
      <c r="E277" s="89">
        <v>4</v>
      </c>
      <c r="F277" s="89">
        <v>4</v>
      </c>
      <c r="G277" s="89">
        <v>6</v>
      </c>
      <c r="H277" s="89">
        <v>4</v>
      </c>
      <c r="I277" s="89">
        <v>5</v>
      </c>
      <c r="J277" s="89">
        <v>5</v>
      </c>
      <c r="K277" s="89">
        <v>4</v>
      </c>
      <c r="L277" s="89">
        <v>5</v>
      </c>
      <c r="M277" s="89">
        <v>4</v>
      </c>
      <c r="N277" s="89">
        <v>4</v>
      </c>
      <c r="O277" s="89">
        <v>5</v>
      </c>
      <c r="P277" s="89">
        <v>5</v>
      </c>
      <c r="Q277" s="89">
        <v>5</v>
      </c>
      <c r="R277" s="89">
        <v>6</v>
      </c>
      <c r="S277" s="89">
        <v>6</v>
      </c>
      <c r="T277" s="89">
        <v>5</v>
      </c>
      <c r="U277" s="89">
        <v>5</v>
      </c>
      <c r="V277" s="89">
        <v>4</v>
      </c>
      <c r="W277" s="89">
        <v>5</v>
      </c>
      <c r="X277" s="89">
        <v>4</v>
      </c>
      <c r="Y277" s="89">
        <v>5</v>
      </c>
      <c r="Z277" s="89">
        <v>5</v>
      </c>
      <c r="AA277" s="89">
        <v>6</v>
      </c>
      <c r="AB277" s="89">
        <v>6</v>
      </c>
      <c r="AC277" s="89">
        <v>3</v>
      </c>
      <c r="AD277" s="89">
        <v>6</v>
      </c>
      <c r="AE277" s="89">
        <v>5</v>
      </c>
      <c r="AF277" s="89">
        <v>5</v>
      </c>
      <c r="AG277" s="89">
        <v>5</v>
      </c>
      <c r="AH277" s="89">
        <v>5</v>
      </c>
      <c r="AI277" s="89">
        <v>6</v>
      </c>
      <c r="AJ277" s="89">
        <v>5</v>
      </c>
      <c r="AK277" s="89">
        <v>5</v>
      </c>
      <c r="AL277" s="89">
        <v>5</v>
      </c>
      <c r="AM277" s="89">
        <v>5</v>
      </c>
      <c r="AN277" s="89">
        <v>5</v>
      </c>
      <c r="AO277" s="89">
        <v>4</v>
      </c>
      <c r="AP277" s="89">
        <v>5</v>
      </c>
      <c r="AQ277" s="89">
        <v>5</v>
      </c>
      <c r="AR277" s="89">
        <v>6</v>
      </c>
    </row>
    <row r="278" spans="1:44" ht="12.75" customHeight="1" x14ac:dyDescent="0.25">
      <c r="A278" s="89">
        <v>2019</v>
      </c>
      <c r="B278" s="89">
        <v>121884</v>
      </c>
      <c r="C278" s="89">
        <v>6</v>
      </c>
      <c r="D278" s="89">
        <v>6</v>
      </c>
      <c r="E278" s="89">
        <v>6</v>
      </c>
      <c r="F278" s="89">
        <v>6</v>
      </c>
      <c r="G278" s="89">
        <v>6</v>
      </c>
      <c r="H278" s="89">
        <v>6</v>
      </c>
      <c r="I278" s="89">
        <v>6</v>
      </c>
      <c r="J278" s="89">
        <v>6</v>
      </c>
      <c r="K278" s="89">
        <v>6</v>
      </c>
      <c r="L278" s="89">
        <v>6</v>
      </c>
      <c r="M278" s="89">
        <v>5</v>
      </c>
      <c r="N278" s="89">
        <v>5</v>
      </c>
      <c r="O278" s="89">
        <v>5</v>
      </c>
      <c r="P278" s="89">
        <v>5</v>
      </c>
      <c r="Q278" s="89">
        <v>5</v>
      </c>
      <c r="R278" s="89">
        <v>6</v>
      </c>
      <c r="S278" s="89">
        <v>6</v>
      </c>
      <c r="T278" s="89">
        <v>6</v>
      </c>
      <c r="U278" s="89">
        <v>6</v>
      </c>
      <c r="V278" s="89">
        <v>6</v>
      </c>
      <c r="W278" s="89">
        <v>6</v>
      </c>
      <c r="X278" s="89">
        <v>6</v>
      </c>
      <c r="Y278" s="89">
        <v>6</v>
      </c>
      <c r="Z278" s="89">
        <v>8</v>
      </c>
      <c r="AA278" s="89">
        <v>6</v>
      </c>
      <c r="AB278" s="89">
        <v>6</v>
      </c>
      <c r="AC278" s="89">
        <v>6</v>
      </c>
      <c r="AD278" s="89">
        <v>6</v>
      </c>
      <c r="AE278" s="89">
        <v>6</v>
      </c>
      <c r="AF278" s="89">
        <v>6</v>
      </c>
      <c r="AG278" s="89">
        <v>6</v>
      </c>
      <c r="AH278" s="89">
        <v>6</v>
      </c>
      <c r="AI278" s="89">
        <v>6</v>
      </c>
      <c r="AJ278" s="89">
        <v>6</v>
      </c>
      <c r="AK278" s="89">
        <v>6</v>
      </c>
      <c r="AL278" s="89">
        <v>5</v>
      </c>
      <c r="AM278" s="89">
        <v>5</v>
      </c>
      <c r="AN278" s="89">
        <v>6</v>
      </c>
      <c r="AO278" s="89">
        <v>6</v>
      </c>
      <c r="AP278" s="89">
        <v>6</v>
      </c>
      <c r="AQ278" s="89">
        <v>6</v>
      </c>
      <c r="AR278" s="89">
        <v>4</v>
      </c>
    </row>
    <row r="279" spans="1:44" ht="12.75" customHeight="1" x14ac:dyDescent="0.25">
      <c r="A279" s="89">
        <v>2019</v>
      </c>
      <c r="B279" s="89">
        <v>1319229</v>
      </c>
      <c r="C279" s="89">
        <v>6</v>
      </c>
      <c r="D279" s="89">
        <v>6</v>
      </c>
      <c r="E279" s="89">
        <v>6</v>
      </c>
      <c r="F279" s="89">
        <v>6</v>
      </c>
      <c r="G279" s="89">
        <v>6</v>
      </c>
      <c r="H279" s="89">
        <v>6</v>
      </c>
      <c r="I279" s="89">
        <v>6</v>
      </c>
      <c r="J279" s="89">
        <v>6</v>
      </c>
      <c r="K279" s="89">
        <v>6</v>
      </c>
      <c r="L279" s="89">
        <v>6</v>
      </c>
      <c r="M279" s="89">
        <v>6</v>
      </c>
      <c r="N279" s="89">
        <v>6</v>
      </c>
      <c r="O279" s="89">
        <v>6</v>
      </c>
      <c r="P279" s="89">
        <v>6</v>
      </c>
      <c r="Q279" s="89">
        <v>6</v>
      </c>
      <c r="R279" s="89">
        <v>6</v>
      </c>
      <c r="S279" s="89">
        <v>6</v>
      </c>
      <c r="T279" s="89">
        <v>6</v>
      </c>
      <c r="U279" s="89">
        <v>5</v>
      </c>
      <c r="V279" s="89">
        <v>5</v>
      </c>
      <c r="W279" s="89">
        <v>6</v>
      </c>
      <c r="X279" s="89">
        <v>6</v>
      </c>
      <c r="Y279" s="89">
        <v>6</v>
      </c>
      <c r="Z279" s="89">
        <v>6</v>
      </c>
      <c r="AA279" s="89">
        <v>6</v>
      </c>
      <c r="AB279" s="89">
        <v>4</v>
      </c>
      <c r="AC279" s="89">
        <v>1</v>
      </c>
      <c r="AD279" s="89">
        <v>5</v>
      </c>
      <c r="AE279" s="89">
        <v>6</v>
      </c>
      <c r="AF279" s="89">
        <v>6</v>
      </c>
      <c r="AG279" s="89">
        <v>6</v>
      </c>
      <c r="AH279" s="89">
        <v>4</v>
      </c>
      <c r="AI279" s="89">
        <v>6</v>
      </c>
      <c r="AJ279" s="89">
        <v>5</v>
      </c>
      <c r="AK279" s="89">
        <v>6</v>
      </c>
      <c r="AL279" s="89">
        <v>5</v>
      </c>
      <c r="AM279" s="89">
        <v>6</v>
      </c>
      <c r="AN279" s="89">
        <v>6</v>
      </c>
      <c r="AO279" s="89">
        <v>6</v>
      </c>
      <c r="AP279" s="89">
        <v>6</v>
      </c>
      <c r="AQ279" s="89">
        <v>6</v>
      </c>
      <c r="AR279" s="89">
        <v>6</v>
      </c>
    </row>
    <row r="280" spans="1:44" ht="12.75" customHeight="1" x14ac:dyDescent="0.25">
      <c r="A280" s="89">
        <v>2019</v>
      </c>
      <c r="B280" s="89">
        <v>121880</v>
      </c>
      <c r="C280" s="89">
        <v>6</v>
      </c>
      <c r="D280" s="89">
        <v>6</v>
      </c>
      <c r="E280" s="89">
        <v>5</v>
      </c>
      <c r="F280" s="89">
        <v>6</v>
      </c>
      <c r="G280" s="89">
        <v>6</v>
      </c>
      <c r="H280" s="89">
        <v>6</v>
      </c>
      <c r="I280" s="89">
        <v>6</v>
      </c>
      <c r="J280" s="89">
        <v>6</v>
      </c>
      <c r="K280" s="89">
        <v>5</v>
      </c>
      <c r="L280" s="89">
        <v>6</v>
      </c>
      <c r="M280" s="89">
        <v>5</v>
      </c>
      <c r="N280" s="89">
        <v>6</v>
      </c>
      <c r="O280" s="89">
        <v>6</v>
      </c>
      <c r="P280" s="89">
        <v>5</v>
      </c>
      <c r="Q280" s="89">
        <v>5</v>
      </c>
      <c r="R280" s="89">
        <v>5</v>
      </c>
      <c r="S280" s="89">
        <v>6</v>
      </c>
      <c r="T280" s="89">
        <v>6</v>
      </c>
      <c r="U280" s="89">
        <v>5</v>
      </c>
      <c r="V280" s="89">
        <v>6</v>
      </c>
      <c r="W280" s="89">
        <v>6</v>
      </c>
      <c r="X280" s="89">
        <v>5</v>
      </c>
      <c r="Y280" s="89">
        <v>6</v>
      </c>
      <c r="Z280" s="89">
        <v>8</v>
      </c>
      <c r="AA280" s="89">
        <v>8</v>
      </c>
      <c r="AB280" s="89">
        <v>5</v>
      </c>
      <c r="AC280" s="89">
        <v>5</v>
      </c>
      <c r="AD280" s="89">
        <v>5</v>
      </c>
      <c r="AE280" s="89">
        <v>5</v>
      </c>
      <c r="AF280" s="89">
        <v>6</v>
      </c>
      <c r="AG280" s="89">
        <v>5</v>
      </c>
      <c r="AH280" s="89">
        <v>6</v>
      </c>
      <c r="AI280" s="89">
        <v>6</v>
      </c>
      <c r="AJ280" s="89">
        <v>5</v>
      </c>
      <c r="AK280" s="89">
        <v>6</v>
      </c>
      <c r="AL280" s="89">
        <v>5</v>
      </c>
      <c r="AM280" s="89">
        <v>5</v>
      </c>
      <c r="AN280" s="89">
        <v>6</v>
      </c>
      <c r="AO280" s="89">
        <v>6</v>
      </c>
      <c r="AP280" s="89">
        <v>6</v>
      </c>
      <c r="AQ280" s="89">
        <v>5</v>
      </c>
      <c r="AR280" s="89">
        <v>6</v>
      </c>
    </row>
    <row r="281" spans="1:44" ht="12.75" customHeight="1" x14ac:dyDescent="0.25">
      <c r="A281" s="89">
        <v>2019</v>
      </c>
      <c r="B281" s="89">
        <v>1117583</v>
      </c>
      <c r="C281" s="89">
        <v>6</v>
      </c>
      <c r="D281" s="89">
        <v>6</v>
      </c>
      <c r="E281" s="89">
        <v>6</v>
      </c>
      <c r="F281" s="89">
        <v>6</v>
      </c>
      <c r="G281" s="89">
        <v>6</v>
      </c>
      <c r="H281" s="89">
        <v>6</v>
      </c>
      <c r="I281" s="89">
        <v>6</v>
      </c>
      <c r="J281" s="89">
        <v>6</v>
      </c>
      <c r="K281" s="89">
        <v>6</v>
      </c>
      <c r="L281" s="89">
        <v>6</v>
      </c>
      <c r="M281" s="89">
        <v>6</v>
      </c>
      <c r="N281" s="89">
        <v>6</v>
      </c>
      <c r="O281" s="89">
        <v>6</v>
      </c>
      <c r="P281" s="89">
        <v>6</v>
      </c>
      <c r="Q281" s="89">
        <v>6</v>
      </c>
      <c r="R281" s="89">
        <v>6</v>
      </c>
      <c r="S281" s="89">
        <v>6</v>
      </c>
      <c r="T281" s="89">
        <v>6</v>
      </c>
      <c r="U281" s="89">
        <v>6</v>
      </c>
      <c r="V281" s="89">
        <v>6</v>
      </c>
      <c r="W281" s="89">
        <v>6</v>
      </c>
      <c r="X281" s="89">
        <v>6</v>
      </c>
      <c r="Y281" s="89">
        <v>6</v>
      </c>
      <c r="Z281" s="89">
        <v>6</v>
      </c>
      <c r="AA281" s="89">
        <v>6</v>
      </c>
      <c r="AB281" s="89">
        <v>6</v>
      </c>
      <c r="AC281" s="89">
        <v>6</v>
      </c>
      <c r="AD281" s="89">
        <v>6</v>
      </c>
      <c r="AE281" s="89">
        <v>6</v>
      </c>
      <c r="AF281" s="89">
        <v>6</v>
      </c>
      <c r="AG281" s="89">
        <v>6</v>
      </c>
      <c r="AH281" s="89">
        <v>6</v>
      </c>
      <c r="AI281" s="89">
        <v>6</v>
      </c>
      <c r="AJ281" s="89">
        <v>6</v>
      </c>
      <c r="AK281" s="89">
        <v>6</v>
      </c>
      <c r="AL281" s="89">
        <v>6</v>
      </c>
      <c r="AM281" s="89">
        <v>6</v>
      </c>
      <c r="AN281" s="89">
        <v>6</v>
      </c>
      <c r="AO281" s="89">
        <v>6</v>
      </c>
      <c r="AP281" s="89">
        <v>6</v>
      </c>
      <c r="AQ281" s="89">
        <v>6</v>
      </c>
      <c r="AR281" s="89">
        <v>6</v>
      </c>
    </row>
    <row r="282" spans="1:44" ht="12.75" customHeight="1" x14ac:dyDescent="0.25">
      <c r="A282" s="89">
        <v>2019</v>
      </c>
      <c r="B282" s="89">
        <v>1103831</v>
      </c>
      <c r="C282" s="89">
        <v>6</v>
      </c>
      <c r="D282" s="89">
        <v>5</v>
      </c>
      <c r="E282" s="89">
        <v>4</v>
      </c>
      <c r="F282" s="89">
        <v>4</v>
      </c>
      <c r="G282" s="89">
        <v>6</v>
      </c>
      <c r="H282" s="89">
        <v>6</v>
      </c>
      <c r="I282" s="89">
        <v>6</v>
      </c>
      <c r="J282" s="89">
        <v>5</v>
      </c>
      <c r="K282" s="89">
        <v>6</v>
      </c>
      <c r="L282" s="89">
        <v>5</v>
      </c>
      <c r="M282" s="89">
        <v>5</v>
      </c>
      <c r="N282" s="89">
        <v>3</v>
      </c>
      <c r="O282" s="89">
        <v>3</v>
      </c>
      <c r="P282" s="89">
        <v>4</v>
      </c>
      <c r="Q282" s="89">
        <v>4</v>
      </c>
      <c r="R282" s="89">
        <v>6</v>
      </c>
      <c r="S282" s="89">
        <v>4</v>
      </c>
      <c r="T282" s="89">
        <v>6</v>
      </c>
      <c r="U282" s="89">
        <v>2</v>
      </c>
      <c r="V282" s="89">
        <v>3</v>
      </c>
      <c r="W282" s="89">
        <v>4</v>
      </c>
      <c r="X282" s="89">
        <v>5</v>
      </c>
      <c r="Y282" s="89">
        <v>5</v>
      </c>
      <c r="Z282" s="89">
        <v>5</v>
      </c>
      <c r="AA282" s="89">
        <v>6</v>
      </c>
      <c r="AB282" s="89">
        <v>1</v>
      </c>
      <c r="AC282" s="89">
        <v>1</v>
      </c>
      <c r="AD282" s="89">
        <v>6</v>
      </c>
      <c r="AE282" s="89">
        <v>4</v>
      </c>
      <c r="AF282" s="89">
        <v>5</v>
      </c>
      <c r="AG282" s="89">
        <v>5</v>
      </c>
      <c r="AH282" s="89">
        <v>6</v>
      </c>
      <c r="AI282" s="89">
        <v>5</v>
      </c>
      <c r="AJ282" s="89">
        <v>4</v>
      </c>
      <c r="AK282" s="89">
        <v>3</v>
      </c>
      <c r="AL282" s="89">
        <v>4</v>
      </c>
      <c r="AM282" s="89">
        <v>4</v>
      </c>
      <c r="AN282" s="89">
        <v>5</v>
      </c>
      <c r="AO282" s="89">
        <v>4</v>
      </c>
      <c r="AP282" s="89">
        <v>5</v>
      </c>
      <c r="AQ282" s="89">
        <v>8</v>
      </c>
      <c r="AR282" s="89">
        <v>5</v>
      </c>
    </row>
    <row r="283" spans="1:44" ht="12.75" customHeight="1" x14ac:dyDescent="0.25">
      <c r="A283" s="89">
        <v>2019</v>
      </c>
      <c r="B283" s="89">
        <v>1117583</v>
      </c>
      <c r="C283" s="89">
        <v>6</v>
      </c>
      <c r="D283" s="89">
        <v>6</v>
      </c>
      <c r="E283" s="89">
        <v>6</v>
      </c>
      <c r="F283" s="89">
        <v>6</v>
      </c>
      <c r="G283" s="89">
        <v>6</v>
      </c>
      <c r="H283" s="89">
        <v>6</v>
      </c>
      <c r="I283" s="89">
        <v>6</v>
      </c>
      <c r="J283" s="89">
        <v>6</v>
      </c>
      <c r="K283" s="89">
        <v>6</v>
      </c>
      <c r="L283" s="89">
        <v>6</v>
      </c>
      <c r="M283" s="89">
        <v>6</v>
      </c>
      <c r="N283" s="89">
        <v>6</v>
      </c>
      <c r="O283" s="89">
        <v>6</v>
      </c>
      <c r="P283" s="89">
        <v>6</v>
      </c>
      <c r="Q283" s="89">
        <v>6</v>
      </c>
      <c r="R283" s="89">
        <v>6</v>
      </c>
      <c r="S283" s="89">
        <v>5</v>
      </c>
      <c r="T283" s="89">
        <v>6</v>
      </c>
      <c r="U283" s="89">
        <v>5</v>
      </c>
      <c r="V283" s="89">
        <v>6</v>
      </c>
      <c r="W283" s="89">
        <v>5</v>
      </c>
      <c r="X283" s="89">
        <v>5</v>
      </c>
      <c r="Y283" s="89">
        <v>6</v>
      </c>
      <c r="Z283" s="89">
        <v>6</v>
      </c>
      <c r="AA283" s="89">
        <v>6</v>
      </c>
      <c r="AB283" s="89">
        <v>5</v>
      </c>
      <c r="AC283" s="89">
        <v>4</v>
      </c>
      <c r="AD283" s="89">
        <v>5</v>
      </c>
      <c r="AE283" s="89">
        <v>6</v>
      </c>
      <c r="AF283" s="89">
        <v>6</v>
      </c>
      <c r="AG283" s="89">
        <v>5</v>
      </c>
      <c r="AH283" s="89">
        <v>6</v>
      </c>
      <c r="AI283" s="89">
        <v>6</v>
      </c>
      <c r="AJ283" s="89">
        <v>6</v>
      </c>
      <c r="AK283" s="89">
        <v>5</v>
      </c>
      <c r="AL283" s="89">
        <v>5</v>
      </c>
      <c r="AM283" s="89">
        <v>6</v>
      </c>
      <c r="AN283" s="89">
        <v>5</v>
      </c>
      <c r="AO283" s="89">
        <v>5</v>
      </c>
      <c r="AP283" s="89">
        <v>6</v>
      </c>
      <c r="AQ283" s="89">
        <v>6</v>
      </c>
      <c r="AR283" s="89">
        <v>6</v>
      </c>
    </row>
    <row r="284" spans="1:44" ht="12.75" customHeight="1" x14ac:dyDescent="0.25">
      <c r="A284" s="89">
        <v>2019</v>
      </c>
      <c r="B284" s="89">
        <v>1103831</v>
      </c>
      <c r="C284" s="89">
        <v>6</v>
      </c>
      <c r="D284" s="89">
        <v>6</v>
      </c>
      <c r="E284" s="89">
        <v>5</v>
      </c>
      <c r="F284" s="89">
        <v>5</v>
      </c>
      <c r="G284" s="89">
        <v>5</v>
      </c>
      <c r="H284" s="89">
        <v>4</v>
      </c>
      <c r="I284" s="89">
        <v>4</v>
      </c>
      <c r="J284" s="89">
        <v>4</v>
      </c>
      <c r="K284" s="89">
        <v>4</v>
      </c>
      <c r="L284" s="89">
        <v>4</v>
      </c>
      <c r="M284" s="89">
        <v>4</v>
      </c>
      <c r="N284" s="89">
        <v>4</v>
      </c>
      <c r="O284" s="89">
        <v>4</v>
      </c>
      <c r="P284" s="89">
        <v>4</v>
      </c>
      <c r="Q284" s="89">
        <v>4</v>
      </c>
      <c r="R284" s="89">
        <v>5</v>
      </c>
      <c r="S284" s="89">
        <v>4</v>
      </c>
      <c r="T284" s="89">
        <v>4</v>
      </c>
      <c r="U284" s="89">
        <v>4</v>
      </c>
      <c r="V284" s="89">
        <v>3</v>
      </c>
      <c r="W284" s="89">
        <v>4</v>
      </c>
      <c r="X284" s="89">
        <v>4</v>
      </c>
      <c r="Y284" s="89">
        <v>3</v>
      </c>
      <c r="Z284" s="89">
        <v>4</v>
      </c>
      <c r="AA284" s="89">
        <v>4</v>
      </c>
      <c r="AB284" s="89">
        <v>1</v>
      </c>
      <c r="AC284" s="89">
        <v>7</v>
      </c>
      <c r="AD284" s="89">
        <v>5</v>
      </c>
      <c r="AE284" s="89">
        <v>5</v>
      </c>
      <c r="AF284" s="89">
        <v>5</v>
      </c>
      <c r="AG284" s="89">
        <v>5</v>
      </c>
      <c r="AH284" s="89">
        <v>5</v>
      </c>
      <c r="AI284" s="89">
        <v>5</v>
      </c>
      <c r="AJ284" s="89">
        <v>3</v>
      </c>
      <c r="AK284" s="89">
        <v>4</v>
      </c>
      <c r="AL284" s="89">
        <v>4</v>
      </c>
      <c r="AM284" s="89">
        <v>3</v>
      </c>
      <c r="AN284" s="89">
        <v>4</v>
      </c>
      <c r="AO284" s="89">
        <v>4</v>
      </c>
      <c r="AP284" s="89">
        <v>4</v>
      </c>
      <c r="AQ284" s="89">
        <v>4</v>
      </c>
      <c r="AR284" s="89">
        <v>4</v>
      </c>
    </row>
    <row r="285" spans="1:44" ht="12.75" customHeight="1" x14ac:dyDescent="0.25">
      <c r="A285" s="89">
        <v>2019</v>
      </c>
      <c r="B285" s="89">
        <v>1181819</v>
      </c>
      <c r="C285" s="89">
        <v>6</v>
      </c>
      <c r="D285" s="89">
        <v>6</v>
      </c>
      <c r="E285" s="89">
        <v>4</v>
      </c>
      <c r="F285" s="89">
        <v>5</v>
      </c>
      <c r="G285" s="89">
        <v>6</v>
      </c>
      <c r="H285" s="89">
        <v>5</v>
      </c>
      <c r="I285" s="89">
        <v>5</v>
      </c>
      <c r="J285" s="89">
        <v>6</v>
      </c>
      <c r="K285" s="89">
        <v>4</v>
      </c>
      <c r="L285" s="89">
        <v>4</v>
      </c>
      <c r="M285" s="89">
        <v>6</v>
      </c>
      <c r="N285" s="89">
        <v>4</v>
      </c>
      <c r="O285" s="89">
        <v>5</v>
      </c>
      <c r="P285" s="89">
        <v>4</v>
      </c>
      <c r="Q285" s="89">
        <v>6</v>
      </c>
      <c r="R285" s="89">
        <v>6</v>
      </c>
      <c r="S285" s="89">
        <v>4</v>
      </c>
      <c r="T285" s="89">
        <v>4</v>
      </c>
      <c r="U285" s="89">
        <v>2</v>
      </c>
      <c r="V285" s="89">
        <v>7</v>
      </c>
      <c r="W285" s="89">
        <v>4</v>
      </c>
      <c r="X285" s="89">
        <v>4</v>
      </c>
      <c r="Y285" s="89">
        <v>5</v>
      </c>
      <c r="Z285" s="89">
        <v>6</v>
      </c>
      <c r="AA285" s="89">
        <v>6</v>
      </c>
      <c r="AB285" s="89">
        <v>1</v>
      </c>
      <c r="AC285" s="89">
        <v>1</v>
      </c>
      <c r="AD285" s="89">
        <v>6</v>
      </c>
      <c r="AE285" s="89">
        <v>6</v>
      </c>
      <c r="AF285" s="89">
        <v>6</v>
      </c>
      <c r="AG285" s="89">
        <v>6</v>
      </c>
      <c r="AH285" s="89">
        <v>6</v>
      </c>
      <c r="AI285" s="89">
        <v>8</v>
      </c>
      <c r="AJ285" s="89">
        <v>4</v>
      </c>
      <c r="AK285" s="89">
        <v>6</v>
      </c>
      <c r="AL285" s="89">
        <v>5</v>
      </c>
      <c r="AM285" s="89">
        <v>5</v>
      </c>
      <c r="AN285" s="89">
        <v>3</v>
      </c>
      <c r="AO285" s="89">
        <v>2</v>
      </c>
      <c r="AP285" s="89">
        <v>4</v>
      </c>
      <c r="AQ285" s="89">
        <v>6</v>
      </c>
      <c r="AR285" s="89">
        <v>5</v>
      </c>
    </row>
    <row r="286" spans="1:44" ht="12.75" customHeight="1" x14ac:dyDescent="0.25">
      <c r="A286" s="89">
        <v>2019</v>
      </c>
      <c r="B286" s="89">
        <v>121884</v>
      </c>
      <c r="C286" s="89">
        <v>6</v>
      </c>
      <c r="D286" s="89">
        <v>6</v>
      </c>
      <c r="E286" s="89">
        <v>5</v>
      </c>
      <c r="F286" s="89">
        <v>5</v>
      </c>
      <c r="G286" s="89">
        <v>6</v>
      </c>
      <c r="H286" s="89">
        <v>6</v>
      </c>
      <c r="I286" s="89">
        <v>6</v>
      </c>
      <c r="J286" s="89">
        <v>6</v>
      </c>
      <c r="K286" s="89">
        <v>6</v>
      </c>
      <c r="L286" s="89">
        <v>5</v>
      </c>
      <c r="M286" s="89">
        <v>5</v>
      </c>
      <c r="N286" s="89">
        <v>5</v>
      </c>
      <c r="O286" s="89">
        <v>5</v>
      </c>
      <c r="P286" s="89">
        <v>4</v>
      </c>
      <c r="Q286" s="89">
        <v>6</v>
      </c>
      <c r="R286" s="89">
        <v>6</v>
      </c>
      <c r="S286" s="89">
        <v>4</v>
      </c>
      <c r="T286" s="89">
        <v>4</v>
      </c>
      <c r="U286" s="89">
        <v>6</v>
      </c>
      <c r="V286" s="89">
        <v>6</v>
      </c>
      <c r="W286" s="89">
        <v>5</v>
      </c>
      <c r="X286" s="89">
        <v>5</v>
      </c>
      <c r="Y286" s="89">
        <v>6</v>
      </c>
      <c r="Z286" s="89">
        <v>5</v>
      </c>
      <c r="AA286" s="89">
        <v>6</v>
      </c>
      <c r="AB286" s="89">
        <v>4</v>
      </c>
      <c r="AC286" s="89">
        <v>4</v>
      </c>
      <c r="AD286" s="89">
        <v>6</v>
      </c>
      <c r="AE286" s="89">
        <v>6</v>
      </c>
      <c r="AF286" s="89">
        <v>6</v>
      </c>
      <c r="AG286" s="89">
        <v>6</v>
      </c>
      <c r="AH286" s="89">
        <v>6</v>
      </c>
      <c r="AI286" s="89">
        <v>5</v>
      </c>
      <c r="AJ286" s="89">
        <v>5</v>
      </c>
      <c r="AK286" s="89">
        <v>4</v>
      </c>
      <c r="AL286" s="89">
        <v>4</v>
      </c>
      <c r="AM286" s="89">
        <v>4</v>
      </c>
      <c r="AN286" s="89">
        <v>4</v>
      </c>
      <c r="AO286" s="89">
        <v>6</v>
      </c>
      <c r="AP286" s="89">
        <v>6</v>
      </c>
      <c r="AQ286" s="89">
        <v>6</v>
      </c>
      <c r="AR286" s="89">
        <v>5</v>
      </c>
    </row>
    <row r="287" spans="1:44" ht="12.75" customHeight="1" x14ac:dyDescent="0.25">
      <c r="A287" s="89">
        <v>2019</v>
      </c>
      <c r="B287" s="89">
        <v>121880</v>
      </c>
      <c r="C287" s="89">
        <v>6</v>
      </c>
      <c r="D287" s="89">
        <v>6</v>
      </c>
      <c r="E287" s="89">
        <v>6</v>
      </c>
      <c r="F287" s="89">
        <v>6</v>
      </c>
      <c r="G287" s="89">
        <v>6</v>
      </c>
      <c r="H287" s="89">
        <v>6</v>
      </c>
      <c r="I287" s="89">
        <v>6</v>
      </c>
      <c r="J287" s="89">
        <v>6</v>
      </c>
      <c r="K287" s="89">
        <v>6</v>
      </c>
      <c r="L287" s="89">
        <v>6</v>
      </c>
      <c r="M287" s="89">
        <v>6</v>
      </c>
      <c r="N287" s="89">
        <v>6</v>
      </c>
      <c r="O287" s="89">
        <v>6</v>
      </c>
      <c r="P287" s="89">
        <v>6</v>
      </c>
      <c r="Q287" s="89">
        <v>6</v>
      </c>
      <c r="R287" s="89">
        <v>6</v>
      </c>
      <c r="S287" s="89">
        <v>5</v>
      </c>
      <c r="T287" s="89">
        <v>4</v>
      </c>
      <c r="U287" s="89">
        <v>5</v>
      </c>
      <c r="V287" s="89">
        <v>4</v>
      </c>
      <c r="W287" s="89">
        <v>5</v>
      </c>
      <c r="X287" s="89">
        <v>4</v>
      </c>
      <c r="Y287" s="89">
        <v>6</v>
      </c>
      <c r="Z287" s="89">
        <v>5</v>
      </c>
      <c r="AA287" s="89">
        <v>6</v>
      </c>
      <c r="AB287" s="89">
        <v>8</v>
      </c>
      <c r="AC287" s="89">
        <v>8</v>
      </c>
      <c r="AD287" s="89">
        <v>6</v>
      </c>
      <c r="AE287" s="89">
        <v>6</v>
      </c>
      <c r="AF287" s="89">
        <v>5</v>
      </c>
      <c r="AG287" s="89">
        <v>6</v>
      </c>
      <c r="AH287" s="89">
        <v>5</v>
      </c>
      <c r="AI287" s="89">
        <v>6</v>
      </c>
      <c r="AJ287" s="89">
        <v>5</v>
      </c>
      <c r="AK287" s="89">
        <v>6</v>
      </c>
      <c r="AL287" s="89">
        <v>6</v>
      </c>
      <c r="AM287" s="89">
        <v>6</v>
      </c>
      <c r="AN287" s="89">
        <v>6</v>
      </c>
      <c r="AO287" s="89">
        <v>6</v>
      </c>
      <c r="AP287" s="89">
        <v>7</v>
      </c>
      <c r="AQ287" s="89">
        <v>7</v>
      </c>
      <c r="AR287" s="89">
        <v>6</v>
      </c>
    </row>
    <row r="288" spans="1:44" ht="12.75" customHeight="1" x14ac:dyDescent="0.25">
      <c r="A288" s="89">
        <v>2019</v>
      </c>
      <c r="B288" s="89">
        <v>102499</v>
      </c>
      <c r="C288" s="89">
        <v>6</v>
      </c>
      <c r="D288" s="89">
        <v>6</v>
      </c>
      <c r="E288" s="89">
        <v>6</v>
      </c>
      <c r="F288" s="89">
        <v>6</v>
      </c>
      <c r="G288" s="89">
        <v>6</v>
      </c>
      <c r="H288" s="89">
        <v>6</v>
      </c>
      <c r="I288" s="89">
        <v>6</v>
      </c>
      <c r="J288" s="89">
        <v>6</v>
      </c>
      <c r="K288" s="89">
        <v>6</v>
      </c>
      <c r="L288" s="89">
        <v>6</v>
      </c>
      <c r="M288" s="89">
        <v>6</v>
      </c>
      <c r="N288" s="89">
        <v>6</v>
      </c>
      <c r="O288" s="89">
        <v>6</v>
      </c>
      <c r="P288" s="89">
        <v>6</v>
      </c>
      <c r="Q288" s="89">
        <v>6</v>
      </c>
      <c r="R288" s="89">
        <v>6</v>
      </c>
      <c r="S288" s="89">
        <v>6</v>
      </c>
      <c r="T288" s="89">
        <v>6</v>
      </c>
      <c r="U288" s="89">
        <v>6</v>
      </c>
      <c r="V288" s="89">
        <v>6</v>
      </c>
      <c r="W288" s="89">
        <v>6</v>
      </c>
      <c r="X288" s="89">
        <v>6</v>
      </c>
      <c r="Y288" s="89">
        <v>6</v>
      </c>
      <c r="Z288" s="89">
        <v>6</v>
      </c>
      <c r="AA288" s="89">
        <v>6</v>
      </c>
      <c r="AB288" s="89">
        <v>6</v>
      </c>
      <c r="AC288" s="89">
        <v>6</v>
      </c>
      <c r="AD288" s="89">
        <v>6</v>
      </c>
      <c r="AE288" s="89">
        <v>6</v>
      </c>
      <c r="AF288" s="89">
        <v>6</v>
      </c>
      <c r="AG288" s="89">
        <v>6</v>
      </c>
      <c r="AH288" s="89">
        <v>6</v>
      </c>
      <c r="AI288" s="89">
        <v>6</v>
      </c>
      <c r="AJ288" s="89">
        <v>6</v>
      </c>
      <c r="AK288" s="89">
        <v>6</v>
      </c>
      <c r="AL288" s="89">
        <v>6</v>
      </c>
      <c r="AM288" s="89">
        <v>6</v>
      </c>
      <c r="AN288" s="89">
        <v>6</v>
      </c>
      <c r="AO288" s="89">
        <v>6</v>
      </c>
      <c r="AP288" s="89">
        <v>6</v>
      </c>
      <c r="AQ288" s="89">
        <v>6</v>
      </c>
      <c r="AR288" s="89">
        <v>6</v>
      </c>
    </row>
    <row r="289" spans="1:44" ht="12.75" customHeight="1" x14ac:dyDescent="0.25">
      <c r="A289" s="89">
        <v>2019</v>
      </c>
      <c r="B289" s="89">
        <v>102499</v>
      </c>
      <c r="C289" s="89">
        <v>6</v>
      </c>
      <c r="D289" s="89">
        <v>6</v>
      </c>
      <c r="E289" s="89">
        <v>6</v>
      </c>
      <c r="F289" s="89">
        <v>5</v>
      </c>
      <c r="G289" s="89">
        <v>5</v>
      </c>
      <c r="H289" s="89">
        <v>6</v>
      </c>
      <c r="I289" s="89">
        <v>5</v>
      </c>
      <c r="J289" s="89">
        <v>5</v>
      </c>
      <c r="K289" s="89">
        <v>6</v>
      </c>
      <c r="L289" s="89">
        <v>6</v>
      </c>
      <c r="M289" s="89">
        <v>5</v>
      </c>
      <c r="N289" s="89">
        <v>5</v>
      </c>
      <c r="O289" s="89">
        <v>5</v>
      </c>
      <c r="P289" s="89">
        <v>6</v>
      </c>
      <c r="Q289" s="89">
        <v>5</v>
      </c>
      <c r="R289" s="89">
        <v>6</v>
      </c>
      <c r="S289" s="89">
        <v>6</v>
      </c>
      <c r="T289" s="89">
        <v>6</v>
      </c>
      <c r="U289" s="89">
        <v>6</v>
      </c>
      <c r="V289" s="89">
        <v>5</v>
      </c>
      <c r="W289" s="89">
        <v>5</v>
      </c>
      <c r="X289" s="89">
        <v>5</v>
      </c>
      <c r="Y289" s="89">
        <v>5</v>
      </c>
      <c r="Z289" s="89">
        <v>5</v>
      </c>
      <c r="AA289" s="89">
        <v>6</v>
      </c>
      <c r="AB289" s="89">
        <v>5</v>
      </c>
      <c r="AC289" s="89">
        <v>5</v>
      </c>
      <c r="AD289" s="89">
        <v>6</v>
      </c>
      <c r="AE289" s="89">
        <v>5</v>
      </c>
      <c r="AF289" s="89">
        <v>6</v>
      </c>
      <c r="AG289" s="89">
        <v>5</v>
      </c>
      <c r="AH289" s="89">
        <v>6</v>
      </c>
      <c r="AI289" s="89">
        <v>6</v>
      </c>
      <c r="AJ289" s="89">
        <v>6</v>
      </c>
      <c r="AK289" s="89">
        <v>6</v>
      </c>
      <c r="AL289" s="89">
        <v>5</v>
      </c>
      <c r="AM289" s="89">
        <v>5</v>
      </c>
      <c r="AN289" s="89">
        <v>5</v>
      </c>
      <c r="AO289" s="89">
        <v>6</v>
      </c>
      <c r="AP289" s="89">
        <v>5</v>
      </c>
      <c r="AQ289" s="89">
        <v>5</v>
      </c>
      <c r="AR289" s="89">
        <v>6</v>
      </c>
    </row>
    <row r="290" spans="1:44" ht="12.75" customHeight="1" x14ac:dyDescent="0.25">
      <c r="A290" s="89">
        <v>2019</v>
      </c>
      <c r="B290" s="89">
        <v>88399</v>
      </c>
      <c r="C290" s="89">
        <v>6</v>
      </c>
      <c r="D290" s="89">
        <v>6</v>
      </c>
      <c r="E290" s="89">
        <v>6</v>
      </c>
      <c r="F290" s="89">
        <v>6</v>
      </c>
      <c r="G290" s="89">
        <v>6</v>
      </c>
      <c r="H290" s="89">
        <v>6</v>
      </c>
      <c r="I290" s="89">
        <v>6</v>
      </c>
      <c r="J290" s="89">
        <v>6</v>
      </c>
      <c r="K290" s="89">
        <v>6</v>
      </c>
      <c r="L290" s="89">
        <v>6</v>
      </c>
      <c r="M290" s="89">
        <v>5</v>
      </c>
      <c r="N290" s="89">
        <v>6</v>
      </c>
      <c r="O290" s="89">
        <v>6</v>
      </c>
      <c r="P290" s="89">
        <v>6</v>
      </c>
      <c r="Q290" s="89">
        <v>6</v>
      </c>
      <c r="R290" s="89">
        <v>6</v>
      </c>
      <c r="S290" s="89">
        <v>6</v>
      </c>
      <c r="T290" s="89">
        <v>6</v>
      </c>
      <c r="U290" s="89">
        <v>6</v>
      </c>
      <c r="V290" s="89">
        <v>6</v>
      </c>
      <c r="W290" s="89">
        <v>6</v>
      </c>
      <c r="X290" s="89">
        <v>6</v>
      </c>
      <c r="Y290" s="89">
        <v>6</v>
      </c>
      <c r="Z290" s="89">
        <v>7</v>
      </c>
      <c r="AA290" s="89">
        <v>6</v>
      </c>
      <c r="AB290" s="89">
        <v>6</v>
      </c>
      <c r="AC290" s="89">
        <v>6</v>
      </c>
      <c r="AD290" s="89">
        <v>6</v>
      </c>
      <c r="AE290" s="89">
        <v>6</v>
      </c>
      <c r="AF290" s="89">
        <v>6</v>
      </c>
      <c r="AG290" s="89">
        <v>6</v>
      </c>
      <c r="AH290" s="89">
        <v>6</v>
      </c>
      <c r="AI290" s="89">
        <v>6</v>
      </c>
      <c r="AJ290" s="89">
        <v>6</v>
      </c>
      <c r="AK290" s="89">
        <v>6</v>
      </c>
      <c r="AL290" s="89">
        <v>6</v>
      </c>
      <c r="AM290" s="89">
        <v>6</v>
      </c>
      <c r="AN290" s="89">
        <v>6</v>
      </c>
      <c r="AO290" s="89">
        <v>6</v>
      </c>
      <c r="AP290" s="89">
        <v>6</v>
      </c>
      <c r="AQ290" s="89">
        <v>6</v>
      </c>
      <c r="AR290" s="89">
        <v>6</v>
      </c>
    </row>
    <row r="291" spans="1:44" ht="12.75" customHeight="1" x14ac:dyDescent="0.25">
      <c r="A291" s="89">
        <v>2019</v>
      </c>
      <c r="B291" s="89">
        <v>121884</v>
      </c>
      <c r="C291" s="89">
        <v>6</v>
      </c>
      <c r="D291" s="89">
        <v>4</v>
      </c>
      <c r="E291" s="89">
        <v>4</v>
      </c>
      <c r="F291" s="89">
        <v>4</v>
      </c>
      <c r="G291" s="89">
        <v>6</v>
      </c>
      <c r="H291" s="89">
        <v>6</v>
      </c>
      <c r="I291" s="89">
        <v>4</v>
      </c>
      <c r="J291" s="89">
        <v>6</v>
      </c>
      <c r="K291" s="89">
        <v>5</v>
      </c>
      <c r="L291" s="89">
        <v>5</v>
      </c>
      <c r="M291" s="89">
        <v>4</v>
      </c>
      <c r="N291" s="89">
        <v>5</v>
      </c>
      <c r="O291" s="89">
        <v>5</v>
      </c>
      <c r="P291" s="89">
        <v>4</v>
      </c>
      <c r="Q291" s="89">
        <v>6</v>
      </c>
      <c r="R291" s="89">
        <v>6</v>
      </c>
      <c r="S291" s="89">
        <v>3</v>
      </c>
      <c r="T291" s="89">
        <v>3</v>
      </c>
      <c r="U291" s="89">
        <v>3</v>
      </c>
      <c r="V291" s="89">
        <v>3</v>
      </c>
      <c r="W291" s="89">
        <v>3</v>
      </c>
      <c r="X291" s="89">
        <v>2</v>
      </c>
      <c r="Y291" s="89">
        <v>4</v>
      </c>
      <c r="Z291" s="89">
        <v>6</v>
      </c>
      <c r="AA291" s="89">
        <v>4</v>
      </c>
      <c r="AB291" s="89">
        <v>3</v>
      </c>
      <c r="AC291" s="89">
        <v>3</v>
      </c>
      <c r="AD291" s="89">
        <v>6</v>
      </c>
      <c r="AE291" s="89">
        <v>4</v>
      </c>
      <c r="AF291" s="89">
        <v>4</v>
      </c>
      <c r="AG291" s="89">
        <v>6</v>
      </c>
      <c r="AH291" s="89">
        <v>4</v>
      </c>
      <c r="AI291" s="89">
        <v>6</v>
      </c>
      <c r="AJ291" s="89">
        <v>6</v>
      </c>
      <c r="AK291" s="89">
        <v>4</v>
      </c>
      <c r="AL291" s="89">
        <v>4</v>
      </c>
      <c r="AM291" s="89">
        <v>4</v>
      </c>
      <c r="AN291" s="89">
        <v>5</v>
      </c>
      <c r="AO291" s="89">
        <v>6</v>
      </c>
      <c r="AP291" s="89">
        <v>6</v>
      </c>
      <c r="AQ291" s="89">
        <v>6</v>
      </c>
      <c r="AR291" s="89">
        <v>3</v>
      </c>
    </row>
    <row r="292" spans="1:44" ht="12.75" customHeight="1" x14ac:dyDescent="0.25">
      <c r="A292" s="89">
        <v>2019</v>
      </c>
      <c r="B292" s="89">
        <v>121880</v>
      </c>
      <c r="C292" s="89">
        <v>6</v>
      </c>
      <c r="D292" s="89">
        <v>6</v>
      </c>
      <c r="E292" s="89">
        <v>5</v>
      </c>
      <c r="F292" s="89">
        <v>6</v>
      </c>
      <c r="G292" s="89">
        <v>6</v>
      </c>
      <c r="H292" s="89">
        <v>6</v>
      </c>
      <c r="I292" s="89">
        <v>6</v>
      </c>
      <c r="J292" s="89">
        <v>6</v>
      </c>
      <c r="K292" s="89">
        <v>6</v>
      </c>
      <c r="L292" s="89">
        <v>5</v>
      </c>
      <c r="M292" s="89">
        <v>4</v>
      </c>
      <c r="N292" s="89">
        <v>4</v>
      </c>
      <c r="O292" s="89">
        <v>4</v>
      </c>
      <c r="P292" s="89">
        <v>4</v>
      </c>
      <c r="Q292" s="89">
        <v>5</v>
      </c>
      <c r="R292" s="89">
        <v>5</v>
      </c>
      <c r="S292" s="89">
        <v>5</v>
      </c>
      <c r="T292" s="89">
        <v>4</v>
      </c>
      <c r="U292" s="89">
        <v>4</v>
      </c>
      <c r="V292" s="89">
        <v>5</v>
      </c>
      <c r="W292" s="89">
        <v>5</v>
      </c>
      <c r="X292" s="89">
        <v>6</v>
      </c>
      <c r="Y292" s="89">
        <v>6</v>
      </c>
      <c r="Z292" s="89">
        <v>6</v>
      </c>
      <c r="AA292" s="89">
        <v>6</v>
      </c>
      <c r="AB292" s="89">
        <v>4</v>
      </c>
      <c r="AC292" s="89">
        <v>4</v>
      </c>
      <c r="AD292" s="89">
        <v>6</v>
      </c>
      <c r="AE292" s="89">
        <v>5</v>
      </c>
      <c r="AF292" s="89">
        <v>5</v>
      </c>
      <c r="AG292" s="89">
        <v>5</v>
      </c>
      <c r="AH292" s="89">
        <v>5</v>
      </c>
      <c r="AI292" s="89">
        <v>6</v>
      </c>
      <c r="AJ292" s="89">
        <v>6</v>
      </c>
      <c r="AK292" s="89">
        <v>6</v>
      </c>
      <c r="AL292" s="89">
        <v>5</v>
      </c>
      <c r="AM292" s="89">
        <v>5</v>
      </c>
      <c r="AN292" s="89">
        <v>6</v>
      </c>
      <c r="AO292" s="89">
        <v>5</v>
      </c>
      <c r="AP292" s="89">
        <v>6</v>
      </c>
      <c r="AQ292" s="89">
        <v>5</v>
      </c>
      <c r="AR292" s="89">
        <v>6</v>
      </c>
    </row>
    <row r="293" spans="1:44" ht="12.75" customHeight="1" x14ac:dyDescent="0.25">
      <c r="A293" s="89">
        <v>2019</v>
      </c>
      <c r="B293" s="89">
        <v>1103831</v>
      </c>
      <c r="C293" s="89">
        <v>6</v>
      </c>
      <c r="D293" s="89">
        <v>6</v>
      </c>
      <c r="E293" s="89">
        <v>6</v>
      </c>
      <c r="F293" s="89">
        <v>6</v>
      </c>
      <c r="G293" s="89">
        <v>6</v>
      </c>
      <c r="H293" s="89">
        <v>6</v>
      </c>
      <c r="I293" s="89">
        <v>6</v>
      </c>
      <c r="J293" s="89">
        <v>6</v>
      </c>
      <c r="K293" s="89">
        <v>6</v>
      </c>
      <c r="L293" s="89">
        <v>6</v>
      </c>
      <c r="M293" s="89">
        <v>6</v>
      </c>
      <c r="N293" s="89">
        <v>6</v>
      </c>
      <c r="O293" s="89">
        <v>6</v>
      </c>
      <c r="P293" s="89">
        <v>6</v>
      </c>
      <c r="Q293" s="89">
        <v>4</v>
      </c>
      <c r="R293" s="89">
        <v>6</v>
      </c>
      <c r="S293" s="89">
        <v>6</v>
      </c>
      <c r="T293" s="89">
        <v>6</v>
      </c>
      <c r="U293" s="89">
        <v>6</v>
      </c>
      <c r="V293" s="89">
        <v>6</v>
      </c>
      <c r="W293" s="89">
        <v>6</v>
      </c>
      <c r="X293" s="89">
        <v>6</v>
      </c>
      <c r="Y293" s="89">
        <v>6</v>
      </c>
      <c r="Z293" s="89">
        <v>6</v>
      </c>
      <c r="AA293" s="89">
        <v>6</v>
      </c>
      <c r="AB293" s="89">
        <v>6</v>
      </c>
      <c r="AC293" s="89">
        <v>6</v>
      </c>
      <c r="AD293" s="89">
        <v>6</v>
      </c>
      <c r="AE293" s="89">
        <v>6</v>
      </c>
      <c r="AF293" s="89">
        <v>6</v>
      </c>
      <c r="AG293" s="89">
        <v>6</v>
      </c>
      <c r="AH293" s="89">
        <v>6</v>
      </c>
      <c r="AI293" s="89">
        <v>6</v>
      </c>
      <c r="AJ293" s="89">
        <v>6</v>
      </c>
      <c r="AK293" s="89">
        <v>6</v>
      </c>
      <c r="AL293" s="89">
        <v>6</v>
      </c>
      <c r="AM293" s="89">
        <v>6</v>
      </c>
      <c r="AN293" s="89">
        <v>6</v>
      </c>
      <c r="AO293" s="89">
        <v>6</v>
      </c>
      <c r="AP293" s="89">
        <v>6</v>
      </c>
      <c r="AQ293" s="89">
        <v>4</v>
      </c>
      <c r="AR293" s="89">
        <v>1</v>
      </c>
    </row>
    <row r="294" spans="1:44" ht="12.75" customHeight="1" x14ac:dyDescent="0.25">
      <c r="A294" s="89">
        <v>2019</v>
      </c>
      <c r="B294" s="89">
        <v>1181819</v>
      </c>
      <c r="C294" s="89">
        <v>6</v>
      </c>
      <c r="D294" s="89">
        <v>6</v>
      </c>
      <c r="E294" s="89">
        <v>6</v>
      </c>
      <c r="F294" s="89">
        <v>6</v>
      </c>
      <c r="G294" s="89">
        <v>6</v>
      </c>
      <c r="H294" s="89">
        <v>6</v>
      </c>
      <c r="I294" s="89">
        <v>6</v>
      </c>
      <c r="J294" s="89">
        <v>6</v>
      </c>
      <c r="K294" s="89">
        <v>5</v>
      </c>
      <c r="L294" s="89">
        <v>6</v>
      </c>
      <c r="M294" s="89">
        <v>6</v>
      </c>
      <c r="N294" s="89">
        <v>6</v>
      </c>
      <c r="O294" s="89">
        <v>5</v>
      </c>
      <c r="P294" s="89">
        <v>6</v>
      </c>
      <c r="Q294" s="89">
        <v>6</v>
      </c>
      <c r="R294" s="89">
        <v>6</v>
      </c>
      <c r="S294" s="89">
        <v>5</v>
      </c>
      <c r="T294" s="89">
        <v>6</v>
      </c>
      <c r="U294" s="89">
        <v>5</v>
      </c>
      <c r="V294" s="89">
        <v>6</v>
      </c>
      <c r="W294" s="89">
        <v>6</v>
      </c>
      <c r="X294" s="89">
        <v>5</v>
      </c>
      <c r="Y294" s="89">
        <v>6</v>
      </c>
      <c r="Z294" s="89">
        <v>5</v>
      </c>
      <c r="AA294" s="89">
        <v>6</v>
      </c>
      <c r="AB294" s="89">
        <v>5</v>
      </c>
      <c r="AC294" s="89">
        <v>2</v>
      </c>
      <c r="AD294" s="89">
        <v>6</v>
      </c>
      <c r="AE294" s="89">
        <v>6</v>
      </c>
      <c r="AF294" s="89">
        <v>6</v>
      </c>
      <c r="AG294" s="89">
        <v>6</v>
      </c>
      <c r="AH294" s="89">
        <v>6</v>
      </c>
      <c r="AI294" s="89">
        <v>6</v>
      </c>
      <c r="AJ294" s="89">
        <v>6</v>
      </c>
      <c r="AK294" s="89">
        <v>6</v>
      </c>
      <c r="AL294" s="89">
        <v>6</v>
      </c>
      <c r="AM294" s="89">
        <v>6</v>
      </c>
      <c r="AN294" s="89">
        <v>5</v>
      </c>
      <c r="AO294" s="89">
        <v>8</v>
      </c>
      <c r="AP294" s="89">
        <v>6</v>
      </c>
      <c r="AQ294" s="89">
        <v>6</v>
      </c>
      <c r="AR294" s="89">
        <v>6</v>
      </c>
    </row>
    <row r="295" spans="1:44" ht="12.75" customHeight="1" x14ac:dyDescent="0.25">
      <c r="A295" s="89">
        <v>2019</v>
      </c>
      <c r="B295" s="89">
        <v>121884</v>
      </c>
      <c r="C295" s="89">
        <v>6</v>
      </c>
      <c r="D295" s="89">
        <v>3</v>
      </c>
      <c r="E295" s="89">
        <v>5</v>
      </c>
      <c r="F295" s="89">
        <v>5</v>
      </c>
      <c r="G295" s="89">
        <v>6</v>
      </c>
      <c r="H295" s="89">
        <v>6</v>
      </c>
      <c r="I295" s="89">
        <v>6</v>
      </c>
      <c r="J295" s="89">
        <v>6</v>
      </c>
      <c r="K295" s="89">
        <v>6</v>
      </c>
      <c r="L295" s="89">
        <v>6</v>
      </c>
      <c r="M295" s="89">
        <v>6</v>
      </c>
      <c r="N295" s="89">
        <v>5</v>
      </c>
      <c r="O295" s="89">
        <v>5</v>
      </c>
      <c r="P295" s="89">
        <v>5</v>
      </c>
      <c r="Q295" s="89">
        <v>6</v>
      </c>
      <c r="R295" s="89">
        <v>6</v>
      </c>
      <c r="S295" s="89">
        <v>5</v>
      </c>
      <c r="T295" s="89">
        <v>5</v>
      </c>
      <c r="U295" s="89">
        <v>6</v>
      </c>
      <c r="V295" s="89">
        <v>6</v>
      </c>
      <c r="W295" s="89">
        <v>5</v>
      </c>
      <c r="X295" s="89">
        <v>4</v>
      </c>
      <c r="Y295" s="89">
        <v>4</v>
      </c>
      <c r="Z295" s="89">
        <v>7</v>
      </c>
      <c r="AA295" s="89">
        <v>6</v>
      </c>
      <c r="AB295" s="89">
        <v>5</v>
      </c>
      <c r="AC295" s="89">
        <v>5</v>
      </c>
      <c r="AD295" s="89">
        <v>6</v>
      </c>
      <c r="AE295" s="89">
        <v>5</v>
      </c>
      <c r="AF295" s="89">
        <v>6</v>
      </c>
      <c r="AG295" s="89">
        <v>6</v>
      </c>
      <c r="AH295" s="89">
        <v>6</v>
      </c>
      <c r="AI295" s="89">
        <v>5</v>
      </c>
      <c r="AJ295" s="89">
        <v>5</v>
      </c>
      <c r="AK295" s="89">
        <v>5</v>
      </c>
      <c r="AL295" s="89">
        <v>5</v>
      </c>
      <c r="AM295" s="89">
        <v>5</v>
      </c>
      <c r="AN295" s="89">
        <v>5</v>
      </c>
      <c r="AO295" s="89">
        <v>5</v>
      </c>
      <c r="AP295" s="89">
        <v>6</v>
      </c>
      <c r="AQ295" s="89">
        <v>6</v>
      </c>
      <c r="AR295" s="89">
        <v>6</v>
      </c>
    </row>
    <row r="296" spans="1:44" ht="12.75" customHeight="1" x14ac:dyDescent="0.25">
      <c r="A296" s="89">
        <v>2019</v>
      </c>
      <c r="B296" s="89">
        <v>1117583</v>
      </c>
      <c r="C296" s="89">
        <v>6</v>
      </c>
      <c r="D296" s="89">
        <v>4</v>
      </c>
      <c r="E296" s="89">
        <v>4</v>
      </c>
      <c r="F296" s="89">
        <v>4</v>
      </c>
      <c r="G296" s="89">
        <v>5</v>
      </c>
      <c r="H296" s="89">
        <v>6</v>
      </c>
      <c r="I296" s="89">
        <v>5</v>
      </c>
      <c r="J296" s="89">
        <v>5</v>
      </c>
      <c r="K296" s="89">
        <v>5</v>
      </c>
      <c r="L296" s="89">
        <v>5</v>
      </c>
      <c r="M296" s="89">
        <v>5</v>
      </c>
      <c r="N296" s="89">
        <v>5</v>
      </c>
      <c r="O296" s="89">
        <v>5</v>
      </c>
      <c r="P296" s="89">
        <v>6</v>
      </c>
      <c r="Q296" s="89">
        <v>6</v>
      </c>
      <c r="R296" s="89">
        <v>4</v>
      </c>
      <c r="S296" s="89">
        <v>6</v>
      </c>
      <c r="T296" s="89">
        <v>6</v>
      </c>
      <c r="U296" s="89">
        <v>6</v>
      </c>
      <c r="V296" s="89">
        <v>6</v>
      </c>
      <c r="W296" s="89">
        <v>5</v>
      </c>
      <c r="X296" s="89">
        <v>5</v>
      </c>
      <c r="Y296" s="89">
        <v>6</v>
      </c>
      <c r="Z296" s="89">
        <v>6</v>
      </c>
      <c r="AA296" s="89">
        <v>6</v>
      </c>
      <c r="AB296" s="89">
        <v>6</v>
      </c>
      <c r="AC296" s="89">
        <v>6</v>
      </c>
      <c r="AD296" s="89">
        <v>6</v>
      </c>
      <c r="AE296" s="89">
        <v>6</v>
      </c>
      <c r="AF296" s="89">
        <v>6</v>
      </c>
      <c r="AG296" s="89">
        <v>6</v>
      </c>
      <c r="AH296" s="89">
        <v>6</v>
      </c>
      <c r="AI296" s="89">
        <v>5</v>
      </c>
      <c r="AJ296" s="89">
        <v>6</v>
      </c>
      <c r="AK296" s="89">
        <v>6</v>
      </c>
      <c r="AL296" s="89">
        <v>3</v>
      </c>
      <c r="AM296" s="89">
        <v>5</v>
      </c>
      <c r="AN296" s="89">
        <v>4</v>
      </c>
      <c r="AO296" s="89">
        <v>6</v>
      </c>
      <c r="AP296" s="89">
        <v>5</v>
      </c>
      <c r="AQ296" s="89">
        <v>6</v>
      </c>
      <c r="AR296" s="89">
        <v>6</v>
      </c>
    </row>
    <row r="297" spans="1:44" ht="12.75" customHeight="1" x14ac:dyDescent="0.25">
      <c r="A297" s="89">
        <v>2019</v>
      </c>
      <c r="B297" s="89">
        <v>1103831</v>
      </c>
      <c r="C297" s="89">
        <v>6</v>
      </c>
      <c r="D297" s="89">
        <v>6</v>
      </c>
      <c r="E297" s="89">
        <v>6</v>
      </c>
      <c r="F297" s="89">
        <v>6</v>
      </c>
      <c r="G297" s="89">
        <v>6</v>
      </c>
      <c r="H297" s="89">
        <v>5</v>
      </c>
      <c r="I297" s="89">
        <v>6</v>
      </c>
      <c r="J297" s="89">
        <v>5</v>
      </c>
      <c r="K297" s="89">
        <v>6</v>
      </c>
      <c r="L297" s="89">
        <v>6</v>
      </c>
      <c r="M297" s="89">
        <v>6</v>
      </c>
      <c r="N297" s="89">
        <v>6</v>
      </c>
      <c r="O297" s="89">
        <v>6</v>
      </c>
      <c r="P297" s="89">
        <v>6</v>
      </c>
      <c r="Q297" s="89">
        <v>6</v>
      </c>
      <c r="R297" s="89">
        <v>5</v>
      </c>
      <c r="S297" s="89">
        <v>4</v>
      </c>
      <c r="T297" s="89">
        <v>5</v>
      </c>
      <c r="U297" s="89">
        <v>5</v>
      </c>
      <c r="V297" s="89">
        <v>5</v>
      </c>
      <c r="W297" s="89">
        <v>6</v>
      </c>
      <c r="X297" s="89">
        <v>6</v>
      </c>
      <c r="Y297" s="89">
        <v>6</v>
      </c>
      <c r="Z297" s="89">
        <v>6</v>
      </c>
      <c r="AA297" s="89">
        <v>6</v>
      </c>
      <c r="AB297" s="89">
        <v>4</v>
      </c>
      <c r="AC297" s="89">
        <v>5</v>
      </c>
      <c r="AD297" s="89">
        <v>5</v>
      </c>
      <c r="AE297" s="89">
        <v>6</v>
      </c>
      <c r="AF297" s="89">
        <v>6</v>
      </c>
      <c r="AG297" s="89">
        <v>6</v>
      </c>
      <c r="AH297" s="89">
        <v>5</v>
      </c>
      <c r="AI297" s="89">
        <v>6</v>
      </c>
      <c r="AJ297" s="89">
        <v>6</v>
      </c>
      <c r="AK297" s="89">
        <v>6</v>
      </c>
      <c r="AL297" s="89">
        <v>5</v>
      </c>
      <c r="AM297" s="89">
        <v>6</v>
      </c>
      <c r="AN297" s="89">
        <v>6</v>
      </c>
      <c r="AO297" s="89">
        <v>7</v>
      </c>
      <c r="AP297" s="89">
        <v>5</v>
      </c>
      <c r="AQ297" s="89">
        <v>2</v>
      </c>
      <c r="AR297" s="89">
        <v>5</v>
      </c>
    </row>
    <row r="298" spans="1:44" ht="12.75" customHeight="1" x14ac:dyDescent="0.25">
      <c r="A298" s="89">
        <v>2019</v>
      </c>
      <c r="B298" s="89">
        <v>121884</v>
      </c>
      <c r="C298" s="89">
        <v>6</v>
      </c>
      <c r="D298" s="89">
        <v>6</v>
      </c>
      <c r="E298" s="89">
        <v>4</v>
      </c>
      <c r="F298" s="89">
        <v>6</v>
      </c>
      <c r="G298" s="89">
        <v>6</v>
      </c>
      <c r="H298" s="89">
        <v>5</v>
      </c>
      <c r="I298" s="89">
        <v>6</v>
      </c>
      <c r="J298" s="89">
        <v>6</v>
      </c>
      <c r="K298" s="89">
        <v>6</v>
      </c>
      <c r="L298" s="89">
        <v>6</v>
      </c>
      <c r="M298" s="89">
        <v>4</v>
      </c>
      <c r="N298" s="89">
        <v>4</v>
      </c>
      <c r="O298" s="89">
        <v>5</v>
      </c>
      <c r="P298" s="89">
        <v>4</v>
      </c>
      <c r="Q298" s="89">
        <v>5</v>
      </c>
      <c r="R298" s="89">
        <v>6</v>
      </c>
      <c r="S298" s="89">
        <v>6</v>
      </c>
      <c r="T298" s="89">
        <v>6</v>
      </c>
      <c r="U298" s="89">
        <v>4</v>
      </c>
      <c r="V298" s="89">
        <v>6</v>
      </c>
      <c r="W298" s="89">
        <v>4</v>
      </c>
      <c r="X298" s="89">
        <v>3</v>
      </c>
      <c r="Y298" s="89">
        <v>5</v>
      </c>
      <c r="Z298" s="89">
        <v>6</v>
      </c>
      <c r="AA298" s="89">
        <v>4</v>
      </c>
      <c r="AB298" s="89">
        <v>1</v>
      </c>
      <c r="AC298" s="89">
        <v>1</v>
      </c>
      <c r="AD298" s="89">
        <v>5</v>
      </c>
      <c r="AE298" s="89">
        <v>4</v>
      </c>
      <c r="AF298" s="89">
        <v>6</v>
      </c>
      <c r="AG298" s="89">
        <v>5</v>
      </c>
      <c r="AH298" s="89">
        <v>5</v>
      </c>
      <c r="AI298" s="89">
        <v>5</v>
      </c>
      <c r="AJ298" s="89">
        <v>5</v>
      </c>
      <c r="AK298" s="89">
        <v>5</v>
      </c>
      <c r="AL298" s="89">
        <v>4</v>
      </c>
      <c r="AM298" s="89">
        <v>5</v>
      </c>
      <c r="AN298" s="89">
        <v>8</v>
      </c>
      <c r="AO298" s="89">
        <v>5</v>
      </c>
      <c r="AP298" s="89">
        <v>5</v>
      </c>
      <c r="AQ298" s="89">
        <v>5</v>
      </c>
      <c r="AR298" s="89">
        <v>5</v>
      </c>
    </row>
    <row r="299" spans="1:44" ht="12.75" customHeight="1" x14ac:dyDescent="0.25">
      <c r="A299" s="89">
        <v>2019</v>
      </c>
      <c r="B299" s="89">
        <v>121884</v>
      </c>
      <c r="C299" s="89">
        <v>6</v>
      </c>
      <c r="D299" s="89">
        <v>6</v>
      </c>
      <c r="E299" s="89">
        <v>6</v>
      </c>
      <c r="F299" s="89">
        <v>6</v>
      </c>
      <c r="G299" s="89">
        <v>6</v>
      </c>
      <c r="H299" s="89">
        <v>6</v>
      </c>
      <c r="I299" s="89">
        <v>6</v>
      </c>
      <c r="J299" s="89">
        <v>6</v>
      </c>
      <c r="K299" s="89">
        <v>6</v>
      </c>
      <c r="L299" s="89">
        <v>6</v>
      </c>
      <c r="M299" s="89">
        <v>6</v>
      </c>
      <c r="N299" s="89">
        <v>6</v>
      </c>
      <c r="O299" s="89">
        <v>6</v>
      </c>
      <c r="P299" s="89">
        <v>5</v>
      </c>
      <c r="Q299" s="89">
        <v>6</v>
      </c>
      <c r="R299" s="89">
        <v>6</v>
      </c>
      <c r="S299" s="89">
        <v>5</v>
      </c>
      <c r="T299" s="89">
        <v>5</v>
      </c>
      <c r="U299" s="89">
        <v>6</v>
      </c>
      <c r="V299" s="89">
        <v>6</v>
      </c>
      <c r="W299" s="89">
        <v>6</v>
      </c>
      <c r="X299" s="89">
        <v>5</v>
      </c>
      <c r="Y299" s="89">
        <v>6</v>
      </c>
      <c r="Z299" s="89">
        <v>6</v>
      </c>
      <c r="AA299" s="89">
        <v>6</v>
      </c>
      <c r="AB299" s="89">
        <v>1</v>
      </c>
      <c r="AC299" s="89">
        <v>1</v>
      </c>
      <c r="AD299" s="89">
        <v>6</v>
      </c>
      <c r="AE299" s="89">
        <v>6</v>
      </c>
      <c r="AF299" s="89">
        <v>6</v>
      </c>
      <c r="AG299" s="89">
        <v>6</v>
      </c>
      <c r="AH299" s="89">
        <v>6</v>
      </c>
      <c r="AI299" s="89">
        <v>6</v>
      </c>
      <c r="AJ299" s="89">
        <v>6</v>
      </c>
      <c r="AK299" s="89">
        <v>6</v>
      </c>
      <c r="AL299" s="89">
        <v>6</v>
      </c>
      <c r="AM299" s="89">
        <v>6</v>
      </c>
      <c r="AN299" s="89">
        <v>6</v>
      </c>
      <c r="AO299" s="89">
        <v>6</v>
      </c>
      <c r="AP299" s="89">
        <v>6</v>
      </c>
      <c r="AQ299" s="89">
        <v>6</v>
      </c>
      <c r="AR299" s="89">
        <v>5</v>
      </c>
    </row>
    <row r="300" spans="1:44" ht="12.75" customHeight="1" x14ac:dyDescent="0.25">
      <c r="A300" s="89">
        <v>2019</v>
      </c>
      <c r="B300" s="89">
        <v>102499</v>
      </c>
      <c r="C300" s="89">
        <v>6</v>
      </c>
      <c r="D300" s="89">
        <v>6</v>
      </c>
      <c r="E300" s="89">
        <v>5</v>
      </c>
      <c r="F300" s="89">
        <v>6</v>
      </c>
      <c r="G300" s="89">
        <v>5</v>
      </c>
      <c r="H300" s="89">
        <v>6</v>
      </c>
      <c r="I300" s="89">
        <v>6</v>
      </c>
      <c r="J300" s="89">
        <v>5</v>
      </c>
      <c r="K300" s="89">
        <v>6</v>
      </c>
      <c r="L300" s="89">
        <v>6</v>
      </c>
      <c r="M300" s="89">
        <v>6</v>
      </c>
      <c r="N300" s="89">
        <v>6</v>
      </c>
      <c r="O300" s="89">
        <v>6</v>
      </c>
      <c r="P300" s="89">
        <v>6</v>
      </c>
      <c r="Q300" s="89">
        <v>5</v>
      </c>
      <c r="R300" s="89">
        <v>6</v>
      </c>
      <c r="S300" s="89">
        <v>6</v>
      </c>
      <c r="T300" s="89">
        <v>6</v>
      </c>
      <c r="U300" s="89">
        <v>6</v>
      </c>
      <c r="V300" s="89">
        <v>6</v>
      </c>
      <c r="W300" s="89">
        <v>6</v>
      </c>
      <c r="X300" s="89">
        <v>6</v>
      </c>
      <c r="Y300" s="89">
        <v>6</v>
      </c>
      <c r="Z300" s="89">
        <v>6</v>
      </c>
      <c r="AA300" s="89">
        <v>6</v>
      </c>
      <c r="AB300" s="89">
        <v>8</v>
      </c>
      <c r="AC300" s="89">
        <v>6</v>
      </c>
      <c r="AD300" s="89">
        <v>6</v>
      </c>
      <c r="AE300" s="89">
        <v>6</v>
      </c>
      <c r="AF300" s="89">
        <v>6</v>
      </c>
      <c r="AG300" s="89">
        <v>6</v>
      </c>
      <c r="AH300" s="89">
        <v>6</v>
      </c>
      <c r="AI300" s="89">
        <v>6</v>
      </c>
      <c r="AJ300" s="89">
        <v>6</v>
      </c>
      <c r="AK300" s="89">
        <v>6</v>
      </c>
      <c r="AL300" s="89">
        <v>6</v>
      </c>
      <c r="AM300" s="89">
        <v>6</v>
      </c>
      <c r="AN300" s="89">
        <v>5</v>
      </c>
      <c r="AO300" s="89">
        <v>5</v>
      </c>
      <c r="AP300" s="89">
        <v>5</v>
      </c>
      <c r="AQ300" s="89">
        <v>6</v>
      </c>
      <c r="AR300" s="89">
        <v>6</v>
      </c>
    </row>
    <row r="301" spans="1:44" ht="12.75" customHeight="1" x14ac:dyDescent="0.25">
      <c r="A301" s="89">
        <v>2019</v>
      </c>
      <c r="B301" s="89">
        <v>102499</v>
      </c>
      <c r="C301" s="89">
        <v>6</v>
      </c>
      <c r="D301" s="89">
        <v>6</v>
      </c>
      <c r="E301" s="89">
        <v>5</v>
      </c>
      <c r="F301" s="89">
        <v>6</v>
      </c>
      <c r="G301" s="89">
        <v>6</v>
      </c>
      <c r="H301" s="89">
        <v>6</v>
      </c>
      <c r="I301" s="89">
        <v>6</v>
      </c>
      <c r="J301" s="89">
        <v>6</v>
      </c>
      <c r="K301" s="89">
        <v>6</v>
      </c>
      <c r="L301" s="89">
        <v>6</v>
      </c>
      <c r="M301" s="89">
        <v>4</v>
      </c>
      <c r="N301" s="89">
        <v>5</v>
      </c>
      <c r="O301" s="89">
        <v>6</v>
      </c>
      <c r="P301" s="89">
        <v>4</v>
      </c>
      <c r="Q301" s="89">
        <v>6</v>
      </c>
      <c r="R301" s="89">
        <v>6</v>
      </c>
      <c r="S301" s="89">
        <v>6</v>
      </c>
      <c r="T301" s="89">
        <v>6</v>
      </c>
      <c r="U301" s="89">
        <v>6</v>
      </c>
      <c r="V301" s="89">
        <v>6</v>
      </c>
      <c r="W301" s="89">
        <v>6</v>
      </c>
      <c r="X301" s="89">
        <v>5</v>
      </c>
      <c r="Y301" s="89">
        <v>6</v>
      </c>
      <c r="Z301" s="89">
        <v>7</v>
      </c>
      <c r="AA301" s="89">
        <v>6</v>
      </c>
      <c r="AB301" s="89">
        <v>8</v>
      </c>
      <c r="AC301" s="89">
        <v>6</v>
      </c>
      <c r="AD301" s="89">
        <v>6</v>
      </c>
      <c r="AE301" s="89">
        <v>4</v>
      </c>
      <c r="AF301" s="89">
        <v>6</v>
      </c>
      <c r="AG301" s="89">
        <v>6</v>
      </c>
      <c r="AH301" s="89">
        <v>6</v>
      </c>
      <c r="AI301" s="89">
        <v>6</v>
      </c>
      <c r="AJ301" s="89">
        <v>6</v>
      </c>
      <c r="AK301" s="89">
        <v>6</v>
      </c>
      <c r="AL301" s="89">
        <v>6</v>
      </c>
      <c r="AM301" s="89">
        <v>6</v>
      </c>
      <c r="AN301" s="89">
        <v>6</v>
      </c>
      <c r="AO301" s="89">
        <v>6</v>
      </c>
      <c r="AP301" s="89">
        <v>6</v>
      </c>
      <c r="AQ301" s="89">
        <v>6</v>
      </c>
      <c r="AR301" s="89">
        <v>6</v>
      </c>
    </row>
    <row r="302" spans="1:44" ht="12.75" customHeight="1" x14ac:dyDescent="0.25">
      <c r="A302" s="89">
        <v>2019</v>
      </c>
      <c r="B302" s="89">
        <v>1181819</v>
      </c>
      <c r="C302" s="89">
        <v>6</v>
      </c>
      <c r="D302" s="89">
        <v>6</v>
      </c>
      <c r="E302" s="89">
        <v>6</v>
      </c>
      <c r="F302" s="89">
        <v>6</v>
      </c>
      <c r="G302" s="89">
        <v>6</v>
      </c>
      <c r="H302" s="89">
        <v>6</v>
      </c>
      <c r="I302" s="89">
        <v>6</v>
      </c>
      <c r="J302" s="89">
        <v>6</v>
      </c>
      <c r="K302" s="89">
        <v>6</v>
      </c>
      <c r="L302" s="89">
        <v>6</v>
      </c>
      <c r="M302" s="89">
        <v>6</v>
      </c>
      <c r="N302" s="89">
        <v>6</v>
      </c>
      <c r="O302" s="89">
        <v>6</v>
      </c>
      <c r="P302" s="89">
        <v>6</v>
      </c>
      <c r="Q302" s="89">
        <v>6</v>
      </c>
      <c r="R302" s="89">
        <v>6</v>
      </c>
      <c r="S302" s="89">
        <v>6</v>
      </c>
      <c r="T302" s="89">
        <v>6</v>
      </c>
      <c r="U302" s="89">
        <v>6</v>
      </c>
      <c r="V302" s="89">
        <v>6</v>
      </c>
      <c r="W302" s="89">
        <v>6</v>
      </c>
      <c r="X302" s="89">
        <v>6</v>
      </c>
      <c r="Y302" s="89">
        <v>6</v>
      </c>
      <c r="Z302" s="89">
        <v>6</v>
      </c>
      <c r="AA302" s="89">
        <v>6</v>
      </c>
      <c r="AB302" s="89">
        <v>6</v>
      </c>
      <c r="AC302" s="89">
        <v>6</v>
      </c>
      <c r="AD302" s="89">
        <v>6</v>
      </c>
      <c r="AE302" s="89">
        <v>6</v>
      </c>
      <c r="AF302" s="89">
        <v>6</v>
      </c>
      <c r="AG302" s="89">
        <v>6</v>
      </c>
      <c r="AH302" s="89">
        <v>6</v>
      </c>
      <c r="AI302" s="89">
        <v>6</v>
      </c>
      <c r="AJ302" s="89">
        <v>6</v>
      </c>
      <c r="AK302" s="89">
        <v>6</v>
      </c>
      <c r="AL302" s="89">
        <v>6</v>
      </c>
      <c r="AM302" s="89">
        <v>6</v>
      </c>
      <c r="AN302" s="89">
        <v>6</v>
      </c>
      <c r="AO302" s="89">
        <v>6</v>
      </c>
      <c r="AP302" s="89">
        <v>6</v>
      </c>
      <c r="AQ302" s="89">
        <v>6</v>
      </c>
      <c r="AR302" s="89">
        <v>6</v>
      </c>
    </row>
    <row r="303" spans="1:44" ht="12.75" customHeight="1" x14ac:dyDescent="0.25">
      <c r="A303" s="89">
        <v>2019</v>
      </c>
      <c r="B303" s="89">
        <v>1103831</v>
      </c>
      <c r="C303" s="89">
        <v>6</v>
      </c>
      <c r="D303" s="89">
        <v>6</v>
      </c>
      <c r="E303" s="89">
        <v>6</v>
      </c>
      <c r="F303" s="89">
        <v>6</v>
      </c>
      <c r="G303" s="89">
        <v>6</v>
      </c>
      <c r="H303" s="89">
        <v>6</v>
      </c>
      <c r="I303" s="89">
        <v>6</v>
      </c>
      <c r="J303" s="89">
        <v>6</v>
      </c>
      <c r="K303" s="89">
        <v>6</v>
      </c>
      <c r="L303" s="89">
        <v>6</v>
      </c>
      <c r="M303" s="89">
        <v>5</v>
      </c>
      <c r="N303" s="89">
        <v>5</v>
      </c>
      <c r="O303" s="89">
        <v>5</v>
      </c>
      <c r="P303" s="89">
        <v>5</v>
      </c>
      <c r="Q303" s="89">
        <v>5</v>
      </c>
      <c r="R303" s="89">
        <v>6</v>
      </c>
      <c r="S303" s="89">
        <v>5</v>
      </c>
      <c r="T303" s="89">
        <v>5</v>
      </c>
      <c r="U303" s="89">
        <v>5</v>
      </c>
      <c r="V303" s="89">
        <v>5</v>
      </c>
      <c r="W303" s="89">
        <v>6</v>
      </c>
      <c r="X303" s="89">
        <v>6</v>
      </c>
      <c r="Y303" s="89">
        <v>6</v>
      </c>
      <c r="Z303" s="89">
        <v>6</v>
      </c>
      <c r="AA303" s="89">
        <v>6</v>
      </c>
      <c r="AB303" s="89">
        <v>5</v>
      </c>
      <c r="AC303" s="89">
        <v>5</v>
      </c>
      <c r="AD303" s="89">
        <v>6</v>
      </c>
      <c r="AE303" s="89">
        <v>6</v>
      </c>
      <c r="AF303" s="89">
        <v>6</v>
      </c>
      <c r="AG303" s="89">
        <v>6</v>
      </c>
      <c r="AH303" s="89">
        <v>6</v>
      </c>
      <c r="AI303" s="89">
        <v>6</v>
      </c>
      <c r="AJ303" s="89">
        <v>4</v>
      </c>
      <c r="AK303" s="89">
        <v>5</v>
      </c>
      <c r="AL303" s="89">
        <v>5</v>
      </c>
      <c r="AM303" s="89">
        <v>5</v>
      </c>
      <c r="AN303" s="89">
        <v>5</v>
      </c>
      <c r="AO303" s="89">
        <v>5</v>
      </c>
      <c r="AP303" s="89">
        <v>6</v>
      </c>
      <c r="AQ303" s="89">
        <v>5</v>
      </c>
      <c r="AR303" s="89">
        <v>5</v>
      </c>
    </row>
    <row r="304" spans="1:44" ht="12.75" customHeight="1" x14ac:dyDescent="0.25">
      <c r="A304" s="89">
        <v>2019</v>
      </c>
      <c r="B304" s="89">
        <v>88399</v>
      </c>
      <c r="C304" s="89">
        <v>6</v>
      </c>
      <c r="D304" s="89">
        <v>5</v>
      </c>
      <c r="E304" s="89">
        <v>6</v>
      </c>
      <c r="F304" s="89">
        <v>6</v>
      </c>
      <c r="G304" s="89">
        <v>5</v>
      </c>
      <c r="H304" s="89">
        <v>5</v>
      </c>
      <c r="I304" s="89">
        <v>5</v>
      </c>
      <c r="J304" s="89">
        <v>5</v>
      </c>
      <c r="K304" s="89">
        <v>5</v>
      </c>
      <c r="L304" s="89">
        <v>6</v>
      </c>
      <c r="M304" s="89">
        <v>6</v>
      </c>
      <c r="N304" s="89">
        <v>4</v>
      </c>
      <c r="O304" s="89">
        <v>5</v>
      </c>
      <c r="P304" s="89">
        <v>5</v>
      </c>
      <c r="Q304" s="89">
        <v>6</v>
      </c>
      <c r="R304" s="89">
        <v>6</v>
      </c>
      <c r="S304" s="89">
        <v>6</v>
      </c>
      <c r="T304" s="89">
        <v>6</v>
      </c>
      <c r="U304" s="89">
        <v>6</v>
      </c>
      <c r="V304" s="89">
        <v>8</v>
      </c>
      <c r="W304" s="89">
        <v>4</v>
      </c>
      <c r="X304" s="89">
        <v>4</v>
      </c>
      <c r="Y304" s="89">
        <v>5</v>
      </c>
      <c r="Z304" s="89">
        <v>6</v>
      </c>
      <c r="AA304" s="89">
        <v>6</v>
      </c>
      <c r="AB304" s="89">
        <v>5</v>
      </c>
      <c r="AC304" s="89">
        <v>2</v>
      </c>
      <c r="AD304" s="89">
        <v>6</v>
      </c>
      <c r="AE304" s="89">
        <v>5</v>
      </c>
      <c r="AF304" s="89">
        <v>5</v>
      </c>
      <c r="AG304" s="89">
        <v>5</v>
      </c>
      <c r="AH304" s="89">
        <v>6</v>
      </c>
      <c r="AI304" s="89">
        <v>6</v>
      </c>
      <c r="AJ304" s="89">
        <v>6</v>
      </c>
      <c r="AK304" s="89">
        <v>6</v>
      </c>
      <c r="AL304" s="89">
        <v>6</v>
      </c>
      <c r="AM304" s="89">
        <v>6</v>
      </c>
      <c r="AN304" s="89">
        <v>6</v>
      </c>
      <c r="AO304" s="89">
        <v>4</v>
      </c>
      <c r="AP304" s="89">
        <v>6</v>
      </c>
      <c r="AQ304" s="89">
        <v>6</v>
      </c>
      <c r="AR304" s="89">
        <v>6</v>
      </c>
    </row>
    <row r="305" spans="1:44" ht="12.75" customHeight="1" x14ac:dyDescent="0.25">
      <c r="A305" s="89">
        <v>2019</v>
      </c>
      <c r="B305" s="89">
        <v>1103831</v>
      </c>
      <c r="C305" s="89">
        <v>6</v>
      </c>
      <c r="D305" s="89">
        <v>6</v>
      </c>
      <c r="E305" s="89">
        <v>6</v>
      </c>
      <c r="F305" s="89">
        <v>6</v>
      </c>
      <c r="G305" s="89">
        <v>6</v>
      </c>
      <c r="H305" s="89">
        <v>6</v>
      </c>
      <c r="I305" s="89">
        <v>6</v>
      </c>
      <c r="J305" s="89">
        <v>6</v>
      </c>
      <c r="K305" s="89">
        <v>6</v>
      </c>
      <c r="L305" s="89">
        <v>6</v>
      </c>
      <c r="M305" s="89">
        <v>6</v>
      </c>
      <c r="N305" s="89">
        <v>6</v>
      </c>
      <c r="O305" s="89">
        <v>6</v>
      </c>
      <c r="P305" s="89">
        <v>6</v>
      </c>
      <c r="Q305" s="89">
        <v>6</v>
      </c>
      <c r="R305" s="89">
        <v>6</v>
      </c>
      <c r="S305" s="89">
        <v>5</v>
      </c>
      <c r="T305" s="89">
        <v>5</v>
      </c>
      <c r="U305" s="89">
        <v>4</v>
      </c>
      <c r="V305" s="89">
        <v>4</v>
      </c>
      <c r="W305" s="89">
        <v>5</v>
      </c>
      <c r="X305" s="89">
        <v>6</v>
      </c>
      <c r="Y305" s="89">
        <v>6</v>
      </c>
      <c r="Z305" s="89">
        <v>6</v>
      </c>
      <c r="AA305" s="89">
        <v>6</v>
      </c>
      <c r="AB305" s="89">
        <v>1</v>
      </c>
      <c r="AC305" s="89">
        <v>1</v>
      </c>
      <c r="AD305" s="89">
        <v>6</v>
      </c>
      <c r="AE305" s="89">
        <v>6</v>
      </c>
      <c r="AF305" s="89">
        <v>6</v>
      </c>
      <c r="AG305" s="89">
        <v>6</v>
      </c>
      <c r="AH305" s="89">
        <v>6</v>
      </c>
      <c r="AI305" s="89">
        <v>6</v>
      </c>
      <c r="AJ305" s="89">
        <v>1</v>
      </c>
      <c r="AK305" s="89">
        <v>5</v>
      </c>
      <c r="AL305" s="89">
        <v>5</v>
      </c>
      <c r="AM305" s="89">
        <v>6</v>
      </c>
      <c r="AN305" s="89">
        <v>6</v>
      </c>
      <c r="AO305" s="89">
        <v>2</v>
      </c>
      <c r="AP305" s="89">
        <v>6</v>
      </c>
      <c r="AQ305" s="89">
        <v>3</v>
      </c>
      <c r="AR305" s="89">
        <v>5</v>
      </c>
    </row>
    <row r="306" spans="1:44" ht="12.75" customHeight="1" x14ac:dyDescent="0.25">
      <c r="A306" s="89">
        <v>2019</v>
      </c>
      <c r="B306" s="89">
        <v>88399</v>
      </c>
      <c r="C306" s="89">
        <v>6</v>
      </c>
      <c r="D306" s="89">
        <v>6</v>
      </c>
      <c r="E306" s="89">
        <v>5</v>
      </c>
      <c r="F306" s="89">
        <v>5</v>
      </c>
      <c r="G306" s="89">
        <v>6</v>
      </c>
      <c r="H306" s="89">
        <v>6</v>
      </c>
      <c r="I306" s="89">
        <v>6</v>
      </c>
      <c r="J306" s="89">
        <v>5</v>
      </c>
      <c r="K306" s="89">
        <v>6</v>
      </c>
      <c r="L306" s="89">
        <v>5</v>
      </c>
      <c r="M306" s="89">
        <v>4</v>
      </c>
      <c r="N306" s="89">
        <v>6</v>
      </c>
      <c r="O306" s="89">
        <v>6</v>
      </c>
      <c r="P306" s="89">
        <v>4</v>
      </c>
      <c r="Q306" s="89">
        <v>6</v>
      </c>
      <c r="R306" s="89">
        <v>6</v>
      </c>
      <c r="S306" s="89">
        <v>6</v>
      </c>
      <c r="T306" s="89">
        <v>6</v>
      </c>
      <c r="U306" s="89">
        <v>6</v>
      </c>
      <c r="V306" s="89">
        <v>6</v>
      </c>
      <c r="W306" s="89">
        <v>6</v>
      </c>
      <c r="X306" s="89">
        <v>6</v>
      </c>
      <c r="Y306" s="89">
        <v>5</v>
      </c>
      <c r="Z306" s="89">
        <v>5</v>
      </c>
      <c r="AA306" s="89">
        <v>6</v>
      </c>
      <c r="AB306" s="89">
        <v>6</v>
      </c>
      <c r="AC306" s="89">
        <v>6</v>
      </c>
      <c r="AD306" s="89">
        <v>6</v>
      </c>
      <c r="AE306" s="89">
        <v>5</v>
      </c>
      <c r="AF306" s="89">
        <v>5</v>
      </c>
      <c r="AG306" s="89">
        <v>6</v>
      </c>
      <c r="AH306" s="89">
        <v>6</v>
      </c>
      <c r="AI306" s="89">
        <v>6</v>
      </c>
      <c r="AJ306" s="89">
        <v>6</v>
      </c>
      <c r="AK306" s="89">
        <v>6</v>
      </c>
      <c r="AL306" s="89">
        <v>6</v>
      </c>
      <c r="AM306" s="89">
        <v>6</v>
      </c>
      <c r="AN306" s="89">
        <v>6</v>
      </c>
      <c r="AO306" s="89">
        <v>6</v>
      </c>
      <c r="AP306" s="89">
        <v>6</v>
      </c>
      <c r="AQ306" s="89">
        <v>5</v>
      </c>
      <c r="AR306" s="89">
        <v>4</v>
      </c>
    </row>
    <row r="307" spans="1:44" ht="12.75" customHeight="1" x14ac:dyDescent="0.25">
      <c r="A307" s="89">
        <v>2019</v>
      </c>
      <c r="B307" s="89">
        <v>121884</v>
      </c>
      <c r="C307" s="89">
        <v>6</v>
      </c>
      <c r="D307" s="89">
        <v>6</v>
      </c>
      <c r="E307" s="89">
        <v>6</v>
      </c>
      <c r="F307" s="89">
        <v>4</v>
      </c>
      <c r="G307" s="89">
        <v>6</v>
      </c>
      <c r="H307" s="89">
        <v>6</v>
      </c>
      <c r="I307" s="89">
        <v>6</v>
      </c>
      <c r="J307" s="89">
        <v>6</v>
      </c>
      <c r="K307" s="89">
        <v>6</v>
      </c>
      <c r="L307" s="89">
        <v>6</v>
      </c>
      <c r="M307" s="89">
        <v>6</v>
      </c>
      <c r="N307" s="89">
        <v>6</v>
      </c>
      <c r="O307" s="89">
        <v>6</v>
      </c>
      <c r="P307" s="89">
        <v>5</v>
      </c>
      <c r="Q307" s="89">
        <v>6</v>
      </c>
      <c r="R307" s="89">
        <v>5</v>
      </c>
      <c r="S307" s="89">
        <v>6</v>
      </c>
      <c r="T307" s="89">
        <v>6</v>
      </c>
      <c r="U307" s="89">
        <v>6</v>
      </c>
      <c r="V307" s="89">
        <v>6</v>
      </c>
      <c r="W307" s="89">
        <v>6</v>
      </c>
      <c r="X307" s="89">
        <v>5</v>
      </c>
      <c r="Y307" s="89">
        <v>5</v>
      </c>
      <c r="Z307" s="89">
        <v>7</v>
      </c>
      <c r="AA307" s="89">
        <v>7</v>
      </c>
      <c r="AB307" s="89">
        <v>6</v>
      </c>
      <c r="AC307" s="89">
        <v>6</v>
      </c>
      <c r="AD307" s="89">
        <v>4</v>
      </c>
      <c r="AE307" s="89">
        <v>6</v>
      </c>
      <c r="AF307" s="89">
        <v>4</v>
      </c>
      <c r="AG307" s="89">
        <v>6</v>
      </c>
      <c r="AH307" s="89">
        <v>6</v>
      </c>
      <c r="AI307" s="89">
        <v>6</v>
      </c>
      <c r="AJ307" s="89">
        <v>4</v>
      </c>
      <c r="AK307" s="89">
        <v>5</v>
      </c>
      <c r="AL307" s="89">
        <v>6</v>
      </c>
      <c r="AM307" s="89">
        <v>6</v>
      </c>
      <c r="AN307" s="89">
        <v>5</v>
      </c>
      <c r="AO307" s="89">
        <v>6</v>
      </c>
      <c r="AP307" s="89">
        <v>6</v>
      </c>
      <c r="AQ307" s="89">
        <v>6</v>
      </c>
      <c r="AR307" s="89">
        <v>7</v>
      </c>
    </row>
    <row r="308" spans="1:44" ht="12.75" customHeight="1" x14ac:dyDescent="0.25">
      <c r="A308" s="89">
        <v>2019</v>
      </c>
      <c r="B308" s="89">
        <v>121884</v>
      </c>
      <c r="C308" s="89">
        <v>6</v>
      </c>
      <c r="D308" s="89">
        <v>6</v>
      </c>
      <c r="E308" s="89">
        <v>6</v>
      </c>
      <c r="F308" s="89">
        <v>6</v>
      </c>
      <c r="G308" s="89">
        <v>6</v>
      </c>
      <c r="H308" s="89">
        <v>6</v>
      </c>
      <c r="I308" s="89">
        <v>6</v>
      </c>
      <c r="J308" s="89">
        <v>6</v>
      </c>
      <c r="K308" s="89">
        <v>6</v>
      </c>
      <c r="L308" s="89">
        <v>6</v>
      </c>
      <c r="M308" s="89">
        <v>6</v>
      </c>
      <c r="N308" s="89">
        <v>6</v>
      </c>
      <c r="O308" s="89">
        <v>6</v>
      </c>
      <c r="P308" s="89">
        <v>6</v>
      </c>
      <c r="Q308" s="89">
        <v>6</v>
      </c>
      <c r="R308" s="89">
        <v>6</v>
      </c>
      <c r="S308" s="89">
        <v>6</v>
      </c>
      <c r="T308" s="89">
        <v>3</v>
      </c>
      <c r="U308" s="89">
        <v>6</v>
      </c>
      <c r="V308" s="89">
        <v>5</v>
      </c>
      <c r="W308" s="89">
        <v>6</v>
      </c>
      <c r="X308" s="89">
        <v>6</v>
      </c>
      <c r="Y308" s="89">
        <v>6</v>
      </c>
      <c r="Z308" s="89">
        <v>6</v>
      </c>
      <c r="AA308" s="89">
        <v>6</v>
      </c>
      <c r="AB308" s="89">
        <v>6</v>
      </c>
      <c r="AC308" s="89">
        <v>5</v>
      </c>
      <c r="AD308" s="89">
        <v>6</v>
      </c>
      <c r="AE308" s="89">
        <v>6</v>
      </c>
      <c r="AF308" s="89">
        <v>6</v>
      </c>
      <c r="AG308" s="89">
        <v>6</v>
      </c>
      <c r="AH308" s="89">
        <v>6</v>
      </c>
      <c r="AI308" s="89">
        <v>6</v>
      </c>
      <c r="AJ308" s="89">
        <v>6</v>
      </c>
      <c r="AK308" s="89">
        <v>6</v>
      </c>
      <c r="AL308" s="89">
        <v>6</v>
      </c>
      <c r="AM308" s="89">
        <v>6</v>
      </c>
      <c r="AN308" s="89">
        <v>6</v>
      </c>
      <c r="AO308" s="89">
        <v>6</v>
      </c>
      <c r="AP308" s="89">
        <v>6</v>
      </c>
      <c r="AQ308" s="89">
        <v>5</v>
      </c>
      <c r="AR308" s="89">
        <v>6</v>
      </c>
    </row>
    <row r="309" spans="1:44" ht="12.75" customHeight="1" x14ac:dyDescent="0.25">
      <c r="A309" s="89">
        <v>2019</v>
      </c>
      <c r="B309" s="89">
        <v>1117583</v>
      </c>
      <c r="C309" s="89">
        <v>6</v>
      </c>
      <c r="D309" s="89">
        <v>6</v>
      </c>
      <c r="E309" s="89">
        <v>6</v>
      </c>
      <c r="F309" s="89">
        <v>6</v>
      </c>
      <c r="G309" s="89">
        <v>6</v>
      </c>
      <c r="H309" s="89">
        <v>6</v>
      </c>
      <c r="I309" s="89">
        <v>6</v>
      </c>
      <c r="J309" s="89">
        <v>6</v>
      </c>
      <c r="K309" s="89">
        <v>6</v>
      </c>
      <c r="L309" s="89">
        <v>6</v>
      </c>
      <c r="M309" s="89">
        <v>6</v>
      </c>
      <c r="N309" s="89">
        <v>6</v>
      </c>
      <c r="O309" s="89">
        <v>6</v>
      </c>
      <c r="P309" s="89">
        <v>6</v>
      </c>
      <c r="Q309" s="89">
        <v>6</v>
      </c>
      <c r="R309" s="89">
        <v>6</v>
      </c>
      <c r="S309" s="89">
        <v>6</v>
      </c>
      <c r="T309" s="89">
        <v>6</v>
      </c>
      <c r="U309" s="89">
        <v>6</v>
      </c>
      <c r="V309" s="89">
        <v>6</v>
      </c>
      <c r="W309" s="89">
        <v>6</v>
      </c>
      <c r="X309" s="89">
        <v>6</v>
      </c>
      <c r="Y309" s="89">
        <v>6</v>
      </c>
      <c r="Z309" s="89">
        <v>6</v>
      </c>
      <c r="AA309" s="89">
        <v>6</v>
      </c>
      <c r="AB309" s="89">
        <v>6</v>
      </c>
      <c r="AC309" s="89">
        <v>6</v>
      </c>
      <c r="AD309" s="89">
        <v>6</v>
      </c>
      <c r="AE309" s="89">
        <v>6</v>
      </c>
      <c r="AF309" s="89">
        <v>6</v>
      </c>
      <c r="AG309" s="89">
        <v>6</v>
      </c>
      <c r="AH309" s="89">
        <v>6</v>
      </c>
      <c r="AI309" s="89">
        <v>6</v>
      </c>
      <c r="AJ309" s="89">
        <v>6</v>
      </c>
      <c r="AK309" s="89">
        <v>6</v>
      </c>
      <c r="AL309" s="89">
        <v>6</v>
      </c>
      <c r="AM309" s="89">
        <v>6</v>
      </c>
      <c r="AN309" s="89">
        <v>6</v>
      </c>
      <c r="AO309" s="89">
        <v>6</v>
      </c>
      <c r="AP309" s="89">
        <v>6</v>
      </c>
      <c r="AQ309" s="89">
        <v>6</v>
      </c>
      <c r="AR309" s="89">
        <v>6</v>
      </c>
    </row>
    <row r="310" spans="1:44" ht="12.75" customHeight="1" x14ac:dyDescent="0.25">
      <c r="A310" s="89">
        <v>2019</v>
      </c>
      <c r="B310" s="89">
        <v>1181819</v>
      </c>
      <c r="C310" s="89">
        <v>6</v>
      </c>
      <c r="D310" s="89">
        <v>5</v>
      </c>
      <c r="E310" s="89">
        <v>4</v>
      </c>
      <c r="F310" s="89">
        <v>5</v>
      </c>
      <c r="G310" s="89">
        <v>6</v>
      </c>
      <c r="H310" s="89">
        <v>6</v>
      </c>
      <c r="I310" s="89">
        <v>5</v>
      </c>
      <c r="J310" s="89">
        <v>4</v>
      </c>
      <c r="K310" s="89">
        <v>5</v>
      </c>
      <c r="L310" s="89">
        <v>4</v>
      </c>
      <c r="M310" s="89">
        <v>5</v>
      </c>
      <c r="N310" s="89">
        <v>5</v>
      </c>
      <c r="O310" s="89">
        <v>6</v>
      </c>
      <c r="P310" s="89">
        <v>4</v>
      </c>
      <c r="Q310" s="89">
        <v>5</v>
      </c>
      <c r="R310" s="89">
        <v>5</v>
      </c>
      <c r="S310" s="89">
        <v>5</v>
      </c>
      <c r="T310" s="89">
        <v>6</v>
      </c>
      <c r="U310" s="89">
        <v>4</v>
      </c>
      <c r="V310" s="89">
        <v>5</v>
      </c>
      <c r="W310" s="89">
        <v>4</v>
      </c>
      <c r="X310" s="89">
        <v>3</v>
      </c>
      <c r="Y310" s="89">
        <v>5</v>
      </c>
      <c r="Z310" s="89">
        <v>2</v>
      </c>
      <c r="AA310" s="89">
        <v>6</v>
      </c>
      <c r="AB310" s="89">
        <v>1</v>
      </c>
      <c r="AC310" s="89">
        <v>1</v>
      </c>
      <c r="AD310" s="89">
        <v>5</v>
      </c>
      <c r="AE310" s="89">
        <v>5</v>
      </c>
      <c r="AF310" s="89">
        <v>5</v>
      </c>
      <c r="AG310" s="89">
        <v>5</v>
      </c>
      <c r="AH310" s="89">
        <v>6</v>
      </c>
      <c r="AI310" s="89">
        <v>5</v>
      </c>
      <c r="AJ310" s="89">
        <v>5</v>
      </c>
      <c r="AK310" s="89">
        <v>6</v>
      </c>
      <c r="AL310" s="89">
        <v>5</v>
      </c>
      <c r="AM310" s="89">
        <v>5</v>
      </c>
      <c r="AN310" s="89">
        <v>3</v>
      </c>
      <c r="AO310" s="89">
        <v>3</v>
      </c>
      <c r="AP310" s="89">
        <v>4</v>
      </c>
      <c r="AQ310" s="89">
        <v>5</v>
      </c>
      <c r="AR310" s="89">
        <v>5</v>
      </c>
    </row>
    <row r="311" spans="1:44" ht="12.75" customHeight="1" x14ac:dyDescent="0.25">
      <c r="A311" s="89">
        <v>2019</v>
      </c>
      <c r="B311" s="89">
        <v>121884</v>
      </c>
      <c r="C311" s="89">
        <v>6</v>
      </c>
      <c r="D311" s="89">
        <v>6</v>
      </c>
      <c r="E311" s="89">
        <v>5</v>
      </c>
      <c r="F311" s="89">
        <v>6</v>
      </c>
      <c r="G311" s="89">
        <v>6</v>
      </c>
      <c r="H311" s="89">
        <v>6</v>
      </c>
      <c r="I311" s="89">
        <v>6</v>
      </c>
      <c r="J311" s="89">
        <v>6</v>
      </c>
      <c r="K311" s="89">
        <v>6</v>
      </c>
      <c r="L311" s="89">
        <v>6</v>
      </c>
      <c r="M311" s="89">
        <v>6</v>
      </c>
      <c r="N311" s="89">
        <v>5</v>
      </c>
      <c r="O311" s="89">
        <v>5</v>
      </c>
      <c r="P311" s="89">
        <v>4</v>
      </c>
      <c r="Q311" s="89">
        <v>5</v>
      </c>
      <c r="R311" s="89">
        <v>6</v>
      </c>
      <c r="S311" s="89">
        <v>6</v>
      </c>
      <c r="T311" s="89">
        <v>6</v>
      </c>
      <c r="U311" s="89">
        <v>6</v>
      </c>
      <c r="V311" s="89">
        <v>6</v>
      </c>
      <c r="W311" s="89">
        <v>6</v>
      </c>
      <c r="X311" s="89">
        <v>4</v>
      </c>
      <c r="Y311" s="89">
        <v>6</v>
      </c>
      <c r="Z311" s="89">
        <v>6</v>
      </c>
      <c r="AA311" s="89">
        <v>6</v>
      </c>
      <c r="AB311" s="89">
        <v>5</v>
      </c>
      <c r="AC311" s="89">
        <v>3</v>
      </c>
      <c r="AD311" s="89">
        <v>6</v>
      </c>
      <c r="AE311" s="89">
        <v>4</v>
      </c>
      <c r="AF311" s="89">
        <v>5</v>
      </c>
      <c r="AG311" s="89">
        <v>5</v>
      </c>
      <c r="AH311" s="89">
        <v>6</v>
      </c>
      <c r="AI311" s="89">
        <v>5</v>
      </c>
      <c r="AJ311" s="89">
        <v>6</v>
      </c>
      <c r="AK311" s="89">
        <v>5</v>
      </c>
      <c r="AL311" s="89">
        <v>4</v>
      </c>
      <c r="AM311" s="89">
        <v>4</v>
      </c>
      <c r="AN311" s="89">
        <v>5</v>
      </c>
      <c r="AO311" s="89">
        <v>6</v>
      </c>
      <c r="AP311" s="89">
        <v>4</v>
      </c>
      <c r="AQ311" s="89">
        <v>4</v>
      </c>
      <c r="AR311" s="89">
        <v>5</v>
      </c>
    </row>
    <row r="312" spans="1:44" ht="12.75" customHeight="1" x14ac:dyDescent="0.25">
      <c r="A312" s="89">
        <v>2019</v>
      </c>
      <c r="B312" s="89">
        <v>1181819</v>
      </c>
      <c r="C312" s="89">
        <v>6</v>
      </c>
      <c r="D312" s="89">
        <v>6</v>
      </c>
      <c r="E312" s="89">
        <v>6</v>
      </c>
      <c r="F312" s="89">
        <v>5</v>
      </c>
      <c r="G312" s="89">
        <v>6</v>
      </c>
      <c r="H312" s="89">
        <v>5</v>
      </c>
      <c r="I312" s="89">
        <v>5</v>
      </c>
      <c r="J312" s="89">
        <v>6</v>
      </c>
      <c r="K312" s="89">
        <v>5</v>
      </c>
      <c r="L312" s="89">
        <v>4</v>
      </c>
      <c r="M312" s="89">
        <v>6</v>
      </c>
      <c r="N312" s="89">
        <v>6</v>
      </c>
      <c r="O312" s="89">
        <v>6</v>
      </c>
      <c r="P312" s="89">
        <v>6</v>
      </c>
      <c r="Q312" s="89">
        <v>6</v>
      </c>
      <c r="R312" s="89">
        <v>6</v>
      </c>
      <c r="S312" s="89">
        <v>5</v>
      </c>
      <c r="T312" s="89">
        <v>5</v>
      </c>
      <c r="U312" s="89">
        <v>5</v>
      </c>
      <c r="V312" s="89">
        <v>6</v>
      </c>
      <c r="W312" s="89">
        <v>6</v>
      </c>
      <c r="X312" s="89">
        <v>6</v>
      </c>
      <c r="Y312" s="89">
        <v>6</v>
      </c>
      <c r="Z312" s="89">
        <v>6</v>
      </c>
      <c r="AA312" s="89">
        <v>6</v>
      </c>
      <c r="AB312" s="89">
        <v>8</v>
      </c>
      <c r="AC312" s="89">
        <v>8</v>
      </c>
      <c r="AD312" s="89">
        <v>6</v>
      </c>
      <c r="AE312" s="89">
        <v>6</v>
      </c>
      <c r="AF312" s="89">
        <v>6</v>
      </c>
      <c r="AG312" s="89">
        <v>6</v>
      </c>
      <c r="AH312" s="89">
        <v>6</v>
      </c>
      <c r="AI312" s="89">
        <v>6</v>
      </c>
      <c r="AJ312" s="89">
        <v>6</v>
      </c>
      <c r="AK312" s="89">
        <v>6</v>
      </c>
      <c r="AL312" s="89">
        <v>6</v>
      </c>
      <c r="AM312" s="89">
        <v>6</v>
      </c>
      <c r="AN312" s="89">
        <v>6</v>
      </c>
      <c r="AO312" s="89">
        <v>8</v>
      </c>
      <c r="AP312" s="89">
        <v>5</v>
      </c>
      <c r="AQ312" s="89">
        <v>6</v>
      </c>
      <c r="AR312" s="89">
        <v>6</v>
      </c>
    </row>
    <row r="313" spans="1:44" ht="12.75" customHeight="1" x14ac:dyDescent="0.25">
      <c r="A313" s="89">
        <v>2019</v>
      </c>
      <c r="B313" s="89">
        <v>1181819</v>
      </c>
      <c r="C313" s="89">
        <v>6</v>
      </c>
      <c r="D313" s="89">
        <v>6</v>
      </c>
      <c r="E313" s="89">
        <v>5</v>
      </c>
      <c r="F313" s="89">
        <v>6</v>
      </c>
      <c r="G313" s="89">
        <v>6</v>
      </c>
      <c r="H313" s="89">
        <v>6</v>
      </c>
      <c r="I313" s="89">
        <v>6</v>
      </c>
      <c r="J313" s="89">
        <v>6</v>
      </c>
      <c r="K313" s="89">
        <v>5</v>
      </c>
      <c r="L313" s="89">
        <v>5</v>
      </c>
      <c r="M313" s="89">
        <v>6</v>
      </c>
      <c r="N313" s="89">
        <v>6</v>
      </c>
      <c r="O313" s="89">
        <v>6</v>
      </c>
      <c r="P313" s="89">
        <v>6</v>
      </c>
      <c r="Q313" s="89">
        <v>6</v>
      </c>
      <c r="R313" s="89">
        <v>6</v>
      </c>
      <c r="S313" s="89">
        <v>5</v>
      </c>
      <c r="T313" s="89">
        <v>5</v>
      </c>
      <c r="U313" s="89">
        <v>5</v>
      </c>
      <c r="V313" s="89">
        <v>5</v>
      </c>
      <c r="W313" s="89">
        <v>5</v>
      </c>
      <c r="X313" s="89">
        <v>6</v>
      </c>
      <c r="Y313" s="89">
        <v>6</v>
      </c>
      <c r="Z313" s="89">
        <v>6</v>
      </c>
      <c r="AA313" s="89">
        <v>6</v>
      </c>
      <c r="AB313" s="89">
        <v>4</v>
      </c>
      <c r="AC313" s="89">
        <v>8</v>
      </c>
      <c r="AD313" s="89">
        <v>6</v>
      </c>
      <c r="AE313" s="89">
        <v>6</v>
      </c>
      <c r="AF313" s="89">
        <v>6</v>
      </c>
      <c r="AG313" s="89">
        <v>6</v>
      </c>
      <c r="AH313" s="89">
        <v>6</v>
      </c>
      <c r="AI313" s="89">
        <v>6</v>
      </c>
      <c r="AJ313" s="89">
        <v>6</v>
      </c>
      <c r="AK313" s="89">
        <v>6</v>
      </c>
      <c r="AL313" s="89">
        <v>6</v>
      </c>
      <c r="AM313" s="89">
        <v>6</v>
      </c>
      <c r="AN313" s="89">
        <v>5</v>
      </c>
      <c r="AO313" s="89">
        <v>6</v>
      </c>
      <c r="AP313" s="89">
        <v>6</v>
      </c>
      <c r="AQ313" s="89">
        <v>6</v>
      </c>
      <c r="AR313" s="89">
        <v>6</v>
      </c>
    </row>
    <row r="314" spans="1:44" ht="12.75" customHeight="1" x14ac:dyDescent="0.25">
      <c r="A314" s="89">
        <v>2019</v>
      </c>
      <c r="B314" s="89">
        <v>123569</v>
      </c>
      <c r="C314" s="89">
        <v>6</v>
      </c>
      <c r="D314" s="89">
        <v>1</v>
      </c>
      <c r="E314" s="89">
        <v>6</v>
      </c>
      <c r="F314" s="89">
        <v>3</v>
      </c>
      <c r="G314" s="89">
        <v>5</v>
      </c>
      <c r="H314" s="89">
        <v>6</v>
      </c>
      <c r="I314" s="89">
        <v>5</v>
      </c>
      <c r="J314" s="89">
        <v>6</v>
      </c>
      <c r="K314" s="89">
        <v>6</v>
      </c>
      <c r="L314" s="89">
        <v>4</v>
      </c>
      <c r="M314" s="89">
        <v>6</v>
      </c>
      <c r="N314" s="89">
        <v>4</v>
      </c>
      <c r="O314" s="89">
        <v>5</v>
      </c>
      <c r="P314" s="89">
        <v>6</v>
      </c>
      <c r="Q314" s="89">
        <v>6</v>
      </c>
      <c r="R314" s="89">
        <v>4</v>
      </c>
      <c r="S314" s="89">
        <v>6</v>
      </c>
      <c r="T314" s="89">
        <v>6</v>
      </c>
      <c r="U314" s="89">
        <v>4</v>
      </c>
      <c r="V314" s="89">
        <v>6</v>
      </c>
      <c r="W314" s="89">
        <v>6</v>
      </c>
      <c r="X314" s="89">
        <v>5</v>
      </c>
      <c r="Y314" s="89">
        <v>4</v>
      </c>
      <c r="Z314" s="89">
        <v>7</v>
      </c>
      <c r="AA314" s="89">
        <v>7</v>
      </c>
      <c r="AB314" s="89">
        <v>1</v>
      </c>
      <c r="AC314" s="89">
        <v>1</v>
      </c>
      <c r="AD314" s="89">
        <v>6</v>
      </c>
      <c r="AE314" s="89">
        <v>6</v>
      </c>
      <c r="AF314" s="89">
        <v>6</v>
      </c>
      <c r="AG314" s="89">
        <v>5</v>
      </c>
      <c r="AH314" s="89">
        <v>6</v>
      </c>
      <c r="AI314" s="89">
        <v>6</v>
      </c>
      <c r="AJ314" s="89">
        <v>6</v>
      </c>
      <c r="AK314" s="89">
        <v>6</v>
      </c>
      <c r="AL314" s="89">
        <v>6</v>
      </c>
      <c r="AM314" s="89">
        <v>6</v>
      </c>
      <c r="AN314" s="89">
        <v>5</v>
      </c>
      <c r="AO314" s="89">
        <v>8</v>
      </c>
      <c r="AP314" s="89">
        <v>6</v>
      </c>
      <c r="AQ314" s="89">
        <v>6</v>
      </c>
      <c r="AR314" s="89">
        <v>6</v>
      </c>
    </row>
    <row r="315" spans="1:44" ht="12.75" customHeight="1" x14ac:dyDescent="0.25">
      <c r="A315" s="89">
        <v>2019</v>
      </c>
      <c r="B315" s="89">
        <v>121880</v>
      </c>
      <c r="C315" s="89">
        <v>6</v>
      </c>
      <c r="D315" s="89">
        <v>6</v>
      </c>
      <c r="E315" s="89">
        <v>6</v>
      </c>
      <c r="F315" s="89">
        <v>5</v>
      </c>
      <c r="G315" s="89">
        <v>6</v>
      </c>
      <c r="H315" s="89">
        <v>6</v>
      </c>
      <c r="I315" s="89">
        <v>6</v>
      </c>
      <c r="J315" s="89">
        <v>6</v>
      </c>
      <c r="K315" s="89">
        <v>6</v>
      </c>
      <c r="L315" s="89">
        <v>5</v>
      </c>
      <c r="M315" s="89">
        <v>5</v>
      </c>
      <c r="N315" s="89">
        <v>5</v>
      </c>
      <c r="O315" s="89">
        <v>5</v>
      </c>
      <c r="P315" s="89">
        <v>5</v>
      </c>
      <c r="Q315" s="89">
        <v>5</v>
      </c>
      <c r="R315" s="89">
        <v>6</v>
      </c>
      <c r="S315" s="89">
        <v>5</v>
      </c>
      <c r="T315" s="89">
        <v>5</v>
      </c>
      <c r="U315" s="89">
        <v>5</v>
      </c>
      <c r="V315" s="89">
        <v>6</v>
      </c>
      <c r="W315" s="89">
        <v>5</v>
      </c>
      <c r="X315" s="89">
        <v>4</v>
      </c>
      <c r="Y315" s="89">
        <v>5</v>
      </c>
      <c r="Z315" s="89">
        <v>6</v>
      </c>
      <c r="AA315" s="89">
        <v>5</v>
      </c>
      <c r="AB315" s="89">
        <v>5</v>
      </c>
      <c r="AC315" s="89">
        <v>4</v>
      </c>
      <c r="AD315" s="89">
        <v>5</v>
      </c>
      <c r="AE315" s="89">
        <v>6</v>
      </c>
      <c r="AF315" s="89">
        <v>4</v>
      </c>
      <c r="AG315" s="89">
        <v>5</v>
      </c>
      <c r="AH315" s="89">
        <v>5</v>
      </c>
      <c r="AI315" s="89">
        <v>5</v>
      </c>
      <c r="AJ315" s="89">
        <v>6</v>
      </c>
      <c r="AK315" s="89">
        <v>6</v>
      </c>
      <c r="AL315" s="89">
        <v>6</v>
      </c>
      <c r="AM315" s="89">
        <v>6</v>
      </c>
      <c r="AN315" s="89">
        <v>6</v>
      </c>
      <c r="AO315" s="89">
        <v>5</v>
      </c>
      <c r="AP315" s="89">
        <v>6</v>
      </c>
      <c r="AQ315" s="89">
        <v>5</v>
      </c>
      <c r="AR315" s="89">
        <v>6</v>
      </c>
    </row>
    <row r="316" spans="1:44" ht="12.75" customHeight="1" x14ac:dyDescent="0.25">
      <c r="A316" s="89">
        <v>2019</v>
      </c>
      <c r="B316" s="89">
        <v>1181819</v>
      </c>
      <c r="C316" s="89">
        <v>6</v>
      </c>
      <c r="D316" s="89">
        <v>6</v>
      </c>
      <c r="E316" s="89">
        <v>5</v>
      </c>
      <c r="F316" s="89">
        <v>5</v>
      </c>
      <c r="G316" s="89">
        <v>6</v>
      </c>
      <c r="H316" s="89">
        <v>6</v>
      </c>
      <c r="I316" s="89">
        <v>6</v>
      </c>
      <c r="J316" s="89">
        <v>6</v>
      </c>
      <c r="K316" s="89">
        <v>6</v>
      </c>
      <c r="L316" s="89">
        <v>6</v>
      </c>
      <c r="M316" s="89">
        <v>6</v>
      </c>
      <c r="N316" s="89">
        <v>5</v>
      </c>
      <c r="O316" s="89">
        <v>6</v>
      </c>
      <c r="P316" s="89">
        <v>6</v>
      </c>
      <c r="Q316" s="89">
        <v>6</v>
      </c>
      <c r="R316" s="89">
        <v>6</v>
      </c>
      <c r="S316" s="89">
        <v>5</v>
      </c>
      <c r="T316" s="89">
        <v>5</v>
      </c>
      <c r="U316" s="89">
        <v>5</v>
      </c>
      <c r="V316" s="89">
        <v>6</v>
      </c>
      <c r="W316" s="89">
        <v>6</v>
      </c>
      <c r="X316" s="89">
        <v>5</v>
      </c>
      <c r="Y316" s="89">
        <v>6</v>
      </c>
      <c r="Z316" s="89">
        <v>6</v>
      </c>
      <c r="AA316" s="89">
        <v>6</v>
      </c>
      <c r="AB316" s="89">
        <v>2</v>
      </c>
      <c r="AC316" s="89">
        <v>2</v>
      </c>
      <c r="AD316" s="89">
        <v>6</v>
      </c>
      <c r="AE316" s="89">
        <v>5</v>
      </c>
      <c r="AF316" s="89">
        <v>6</v>
      </c>
      <c r="AG316" s="89">
        <v>6</v>
      </c>
      <c r="AH316" s="89">
        <v>6</v>
      </c>
      <c r="AI316" s="89">
        <v>6</v>
      </c>
      <c r="AJ316" s="89">
        <v>6</v>
      </c>
      <c r="AK316" s="89">
        <v>5</v>
      </c>
      <c r="AL316" s="89">
        <v>6</v>
      </c>
      <c r="AM316" s="89">
        <v>6</v>
      </c>
      <c r="AN316" s="89">
        <v>5</v>
      </c>
      <c r="AO316" s="89">
        <v>8</v>
      </c>
      <c r="AP316" s="89">
        <v>6</v>
      </c>
      <c r="AQ316" s="89">
        <v>6</v>
      </c>
      <c r="AR316" s="89">
        <v>4</v>
      </c>
    </row>
    <row r="317" spans="1:44" ht="12.75" customHeight="1" x14ac:dyDescent="0.25">
      <c r="A317" s="89">
        <v>2019</v>
      </c>
      <c r="B317" s="89">
        <v>88399</v>
      </c>
      <c r="C317" s="89">
        <v>6</v>
      </c>
      <c r="D317" s="89">
        <v>3</v>
      </c>
      <c r="E317" s="89">
        <v>6</v>
      </c>
      <c r="F317" s="89">
        <v>5</v>
      </c>
      <c r="G317" s="89">
        <v>4</v>
      </c>
      <c r="H317" s="89">
        <v>4</v>
      </c>
      <c r="I317" s="89">
        <v>5</v>
      </c>
      <c r="J317" s="89">
        <v>5</v>
      </c>
      <c r="K317" s="89">
        <v>4</v>
      </c>
      <c r="L317" s="89">
        <v>6</v>
      </c>
      <c r="M317" s="89">
        <v>3</v>
      </c>
      <c r="N317" s="89">
        <v>4</v>
      </c>
      <c r="O317" s="89">
        <v>4</v>
      </c>
      <c r="P317" s="89">
        <v>3</v>
      </c>
      <c r="Q317" s="89">
        <v>6</v>
      </c>
      <c r="R317" s="89">
        <v>6</v>
      </c>
      <c r="S317" s="89">
        <v>6</v>
      </c>
      <c r="T317" s="89">
        <v>6</v>
      </c>
      <c r="U317" s="89">
        <v>5</v>
      </c>
      <c r="V317" s="89">
        <v>8</v>
      </c>
      <c r="W317" s="89">
        <v>5</v>
      </c>
      <c r="X317" s="89">
        <v>5</v>
      </c>
      <c r="Y317" s="89">
        <v>6</v>
      </c>
      <c r="Z317" s="89">
        <v>7</v>
      </c>
      <c r="AA317" s="89">
        <v>6</v>
      </c>
      <c r="AB317" s="89">
        <v>3</v>
      </c>
      <c r="AC317" s="89">
        <v>4</v>
      </c>
      <c r="AD317" s="89">
        <v>6</v>
      </c>
      <c r="AE317" s="89">
        <v>4</v>
      </c>
      <c r="AF317" s="89">
        <v>4</v>
      </c>
      <c r="AG317" s="89">
        <v>5</v>
      </c>
      <c r="AH317" s="89">
        <v>6</v>
      </c>
      <c r="AI317" s="89">
        <v>4</v>
      </c>
      <c r="AJ317" s="89">
        <v>4</v>
      </c>
      <c r="AK317" s="89">
        <v>5</v>
      </c>
      <c r="AL317" s="89">
        <v>4</v>
      </c>
      <c r="AM317" s="89">
        <v>5</v>
      </c>
      <c r="AN317" s="89">
        <v>4</v>
      </c>
      <c r="AO317" s="89">
        <v>4</v>
      </c>
      <c r="AP317" s="89">
        <v>2</v>
      </c>
      <c r="AQ317" s="89">
        <v>3</v>
      </c>
      <c r="AR317" s="89">
        <v>4</v>
      </c>
    </row>
    <row r="318" spans="1:44" ht="12.75" customHeight="1" x14ac:dyDescent="0.25">
      <c r="A318" s="89">
        <v>2019</v>
      </c>
      <c r="B318" s="89">
        <v>1103831</v>
      </c>
      <c r="C318" s="89">
        <v>6</v>
      </c>
      <c r="D318" s="89">
        <v>6</v>
      </c>
      <c r="E318" s="89">
        <v>6</v>
      </c>
      <c r="F318" s="89">
        <v>3</v>
      </c>
      <c r="G318" s="89">
        <v>6</v>
      </c>
      <c r="H318" s="89">
        <v>6</v>
      </c>
      <c r="I318" s="89">
        <v>6</v>
      </c>
      <c r="J318" s="89">
        <v>6</v>
      </c>
      <c r="K318" s="89">
        <v>6</v>
      </c>
      <c r="L318" s="89">
        <v>6</v>
      </c>
      <c r="M318" s="89">
        <v>5</v>
      </c>
      <c r="N318" s="89">
        <v>5</v>
      </c>
      <c r="O318" s="89">
        <v>5</v>
      </c>
      <c r="P318" s="89">
        <v>5</v>
      </c>
      <c r="Q318" s="89">
        <v>6</v>
      </c>
      <c r="R318" s="89">
        <v>6</v>
      </c>
      <c r="S318" s="89">
        <v>5</v>
      </c>
      <c r="T318" s="89">
        <v>6</v>
      </c>
      <c r="U318" s="89">
        <v>4</v>
      </c>
      <c r="V318" s="89">
        <v>5</v>
      </c>
      <c r="W318" s="89">
        <v>4</v>
      </c>
      <c r="X318" s="89">
        <v>5</v>
      </c>
      <c r="Y318" s="89">
        <v>4</v>
      </c>
      <c r="Z318" s="89">
        <v>6</v>
      </c>
      <c r="AA318" s="89">
        <v>6</v>
      </c>
      <c r="AB318" s="89">
        <v>4</v>
      </c>
      <c r="AC318" s="89">
        <v>1</v>
      </c>
      <c r="AD318" s="89">
        <v>6</v>
      </c>
      <c r="AE318" s="89">
        <v>6</v>
      </c>
      <c r="AF318" s="89">
        <v>6</v>
      </c>
      <c r="AG318" s="89">
        <v>6</v>
      </c>
      <c r="AH318" s="89">
        <v>6</v>
      </c>
      <c r="AI318" s="89">
        <v>5</v>
      </c>
      <c r="AJ318" s="89">
        <v>5</v>
      </c>
      <c r="AK318" s="89">
        <v>4</v>
      </c>
      <c r="AL318" s="89">
        <v>3</v>
      </c>
      <c r="AM318" s="89">
        <v>5</v>
      </c>
      <c r="AN318" s="89">
        <v>4</v>
      </c>
      <c r="AO318" s="89">
        <v>3</v>
      </c>
      <c r="AP318" s="89">
        <v>6</v>
      </c>
      <c r="AQ318" s="89">
        <v>3</v>
      </c>
      <c r="AR318" s="89">
        <v>6</v>
      </c>
    </row>
    <row r="319" spans="1:44" ht="12.75" customHeight="1" x14ac:dyDescent="0.25">
      <c r="A319" s="89">
        <v>2019</v>
      </c>
      <c r="B319" s="89">
        <v>1103831</v>
      </c>
      <c r="C319" s="89">
        <v>6</v>
      </c>
      <c r="D319" s="89">
        <v>3</v>
      </c>
      <c r="E319" s="89">
        <v>6</v>
      </c>
      <c r="F319" s="89">
        <v>5</v>
      </c>
      <c r="G319" s="89">
        <v>6</v>
      </c>
      <c r="H319" s="89">
        <v>6</v>
      </c>
      <c r="I319" s="89">
        <v>6</v>
      </c>
      <c r="J319" s="89">
        <v>5</v>
      </c>
      <c r="K319" s="89">
        <v>6</v>
      </c>
      <c r="L319" s="89">
        <v>6</v>
      </c>
      <c r="M319" s="89">
        <v>5</v>
      </c>
      <c r="N319" s="89">
        <v>5</v>
      </c>
      <c r="O319" s="89">
        <v>6</v>
      </c>
      <c r="P319" s="89">
        <v>4</v>
      </c>
      <c r="Q319" s="89">
        <v>5</v>
      </c>
      <c r="R319" s="89">
        <v>6</v>
      </c>
      <c r="S319" s="89">
        <v>3</v>
      </c>
      <c r="T319" s="89">
        <v>5</v>
      </c>
      <c r="U319" s="89">
        <v>4</v>
      </c>
      <c r="V319" s="89">
        <v>5</v>
      </c>
      <c r="W319" s="89">
        <v>5</v>
      </c>
      <c r="X319" s="89">
        <v>4</v>
      </c>
      <c r="Y319" s="89">
        <v>5</v>
      </c>
      <c r="Z319" s="89">
        <v>6</v>
      </c>
      <c r="AA319" s="89">
        <v>6</v>
      </c>
      <c r="AB319" s="89">
        <v>2</v>
      </c>
      <c r="AC319" s="89">
        <v>1</v>
      </c>
      <c r="AD319" s="89">
        <v>3</v>
      </c>
      <c r="AE319" s="89">
        <v>5</v>
      </c>
      <c r="AF319" s="89">
        <v>6</v>
      </c>
      <c r="AG319" s="89">
        <v>5</v>
      </c>
      <c r="AH319" s="89">
        <v>6</v>
      </c>
      <c r="AI319" s="89">
        <v>5</v>
      </c>
      <c r="AJ319" s="89">
        <v>3</v>
      </c>
      <c r="AK319" s="89">
        <v>5</v>
      </c>
      <c r="AL319" s="89">
        <v>3</v>
      </c>
      <c r="AM319" s="89">
        <v>4</v>
      </c>
      <c r="AN319" s="89">
        <v>6</v>
      </c>
      <c r="AO319" s="89">
        <v>3</v>
      </c>
      <c r="AP319" s="89">
        <v>5</v>
      </c>
      <c r="AQ319" s="89">
        <v>2</v>
      </c>
      <c r="AR319" s="89">
        <v>5</v>
      </c>
    </row>
    <row r="320" spans="1:44" ht="12.75" customHeight="1" x14ac:dyDescent="0.25">
      <c r="A320" s="89">
        <v>2019</v>
      </c>
      <c r="B320" s="89">
        <v>121884</v>
      </c>
      <c r="C320" s="89">
        <v>6</v>
      </c>
      <c r="D320" s="89">
        <v>6</v>
      </c>
      <c r="E320" s="89">
        <v>6</v>
      </c>
      <c r="F320" s="89">
        <v>5</v>
      </c>
      <c r="G320" s="89">
        <v>6</v>
      </c>
      <c r="H320" s="89">
        <v>6</v>
      </c>
      <c r="I320" s="89">
        <v>6</v>
      </c>
      <c r="J320" s="89">
        <v>6</v>
      </c>
      <c r="K320" s="89">
        <v>6</v>
      </c>
      <c r="L320" s="89">
        <v>6</v>
      </c>
      <c r="M320" s="89">
        <v>6</v>
      </c>
      <c r="N320" s="89">
        <v>6</v>
      </c>
      <c r="O320" s="89">
        <v>6</v>
      </c>
      <c r="P320" s="89">
        <v>6</v>
      </c>
      <c r="Q320" s="89">
        <v>6</v>
      </c>
      <c r="R320" s="89">
        <v>6</v>
      </c>
      <c r="S320" s="89">
        <v>6</v>
      </c>
      <c r="T320" s="89">
        <v>6</v>
      </c>
      <c r="U320" s="89">
        <v>6</v>
      </c>
      <c r="V320" s="89">
        <v>6</v>
      </c>
      <c r="W320" s="89">
        <v>5</v>
      </c>
      <c r="X320" s="89">
        <v>5</v>
      </c>
      <c r="Y320" s="89">
        <v>5</v>
      </c>
      <c r="Z320" s="89">
        <v>6</v>
      </c>
      <c r="AA320" s="89">
        <v>6</v>
      </c>
      <c r="AB320" s="89">
        <v>6</v>
      </c>
      <c r="AC320" s="89">
        <v>6</v>
      </c>
      <c r="AD320" s="89">
        <v>6</v>
      </c>
      <c r="AE320" s="89">
        <v>6</v>
      </c>
      <c r="AF320" s="89">
        <v>6</v>
      </c>
      <c r="AG320" s="89">
        <v>6</v>
      </c>
      <c r="AH320" s="89">
        <v>6</v>
      </c>
      <c r="AI320" s="89">
        <v>6</v>
      </c>
      <c r="AJ320" s="89">
        <v>6</v>
      </c>
      <c r="AK320" s="89">
        <v>5</v>
      </c>
      <c r="AL320" s="89">
        <v>6</v>
      </c>
      <c r="AM320" s="89">
        <v>6</v>
      </c>
      <c r="AN320" s="89">
        <v>6</v>
      </c>
      <c r="AO320" s="89">
        <v>8</v>
      </c>
      <c r="AP320" s="89">
        <v>6</v>
      </c>
      <c r="AQ320" s="89">
        <v>6</v>
      </c>
      <c r="AR320" s="89">
        <v>6</v>
      </c>
    </row>
    <row r="321" spans="1:44" ht="12.75" customHeight="1" x14ac:dyDescent="0.25">
      <c r="A321" s="89">
        <v>2019</v>
      </c>
      <c r="B321" s="89">
        <v>88399</v>
      </c>
      <c r="C321" s="89">
        <v>6</v>
      </c>
      <c r="D321" s="89">
        <v>6</v>
      </c>
      <c r="E321" s="89">
        <v>5</v>
      </c>
      <c r="F321" s="89">
        <v>4</v>
      </c>
      <c r="G321" s="89">
        <v>5</v>
      </c>
      <c r="H321" s="89">
        <v>6</v>
      </c>
      <c r="I321" s="89">
        <v>5</v>
      </c>
      <c r="J321" s="89">
        <v>6</v>
      </c>
      <c r="K321" s="89">
        <v>5</v>
      </c>
      <c r="L321" s="89">
        <v>6</v>
      </c>
      <c r="M321" s="89">
        <v>6</v>
      </c>
      <c r="N321" s="89">
        <v>6</v>
      </c>
      <c r="O321" s="89">
        <v>6</v>
      </c>
      <c r="P321" s="89">
        <v>2</v>
      </c>
      <c r="Q321" s="89">
        <v>3</v>
      </c>
      <c r="R321" s="89">
        <v>6</v>
      </c>
      <c r="S321" s="89">
        <v>5</v>
      </c>
      <c r="T321" s="89">
        <v>5</v>
      </c>
      <c r="U321" s="89">
        <v>5</v>
      </c>
      <c r="V321" s="89">
        <v>5</v>
      </c>
      <c r="W321" s="89">
        <v>4</v>
      </c>
      <c r="X321" s="89">
        <v>2</v>
      </c>
      <c r="Y321" s="89">
        <v>5</v>
      </c>
      <c r="Z321" s="89">
        <v>5</v>
      </c>
      <c r="AA321" s="89">
        <v>6</v>
      </c>
      <c r="AB321" s="89">
        <v>6</v>
      </c>
      <c r="AC321" s="89">
        <v>6</v>
      </c>
      <c r="AD321" s="89">
        <v>6</v>
      </c>
      <c r="AE321" s="89">
        <v>2</v>
      </c>
      <c r="AF321" s="89">
        <v>3</v>
      </c>
      <c r="AG321" s="89">
        <v>5</v>
      </c>
      <c r="AH321" s="89">
        <v>5</v>
      </c>
      <c r="AI321" s="89">
        <v>6</v>
      </c>
      <c r="AJ321" s="89">
        <v>5</v>
      </c>
      <c r="AK321" s="89">
        <v>6</v>
      </c>
      <c r="AL321" s="89">
        <v>2</v>
      </c>
      <c r="AM321" s="89">
        <v>5</v>
      </c>
      <c r="AN321" s="89">
        <v>4</v>
      </c>
      <c r="AO321" s="89">
        <v>6</v>
      </c>
      <c r="AP321" s="89">
        <v>5</v>
      </c>
      <c r="AQ321" s="89">
        <v>5</v>
      </c>
      <c r="AR321" s="89">
        <v>6</v>
      </c>
    </row>
    <row r="322" spans="1:44" ht="12.75" customHeight="1" x14ac:dyDescent="0.25">
      <c r="A322" s="89">
        <v>2019</v>
      </c>
      <c r="B322" s="89">
        <v>1181819</v>
      </c>
      <c r="C322" s="89">
        <v>6</v>
      </c>
      <c r="D322" s="89">
        <v>6</v>
      </c>
      <c r="E322" s="89">
        <v>6</v>
      </c>
      <c r="F322" s="89">
        <v>5</v>
      </c>
      <c r="G322" s="89">
        <v>6</v>
      </c>
      <c r="H322" s="89">
        <v>6</v>
      </c>
      <c r="I322" s="89">
        <v>6</v>
      </c>
      <c r="J322" s="89">
        <v>5</v>
      </c>
      <c r="K322" s="89">
        <v>6</v>
      </c>
      <c r="L322" s="89">
        <v>6</v>
      </c>
      <c r="M322" s="89">
        <v>6</v>
      </c>
      <c r="N322" s="89">
        <v>6</v>
      </c>
      <c r="O322" s="89">
        <v>4</v>
      </c>
      <c r="P322" s="89">
        <v>6</v>
      </c>
      <c r="Q322" s="89">
        <v>6</v>
      </c>
      <c r="R322" s="89">
        <v>6</v>
      </c>
      <c r="S322" s="89">
        <v>6</v>
      </c>
      <c r="T322" s="89">
        <v>6</v>
      </c>
      <c r="U322" s="89">
        <v>4</v>
      </c>
      <c r="V322" s="89">
        <v>6</v>
      </c>
      <c r="W322" s="89">
        <v>5</v>
      </c>
      <c r="X322" s="89">
        <v>5</v>
      </c>
      <c r="Y322" s="89">
        <v>6</v>
      </c>
      <c r="Z322" s="89">
        <v>6</v>
      </c>
      <c r="AA322" s="89">
        <v>6</v>
      </c>
      <c r="AB322" s="89">
        <v>4</v>
      </c>
      <c r="AC322" s="89">
        <v>4</v>
      </c>
      <c r="AD322" s="89">
        <v>6</v>
      </c>
      <c r="AE322" s="89">
        <v>6</v>
      </c>
      <c r="AF322" s="89">
        <v>6</v>
      </c>
      <c r="AG322" s="89">
        <v>6</v>
      </c>
      <c r="AH322" s="89">
        <v>6</v>
      </c>
      <c r="AI322" s="89">
        <v>6</v>
      </c>
      <c r="AJ322" s="89">
        <v>6</v>
      </c>
      <c r="AK322" s="89">
        <v>6</v>
      </c>
      <c r="AL322" s="89">
        <v>6</v>
      </c>
      <c r="AM322" s="89">
        <v>6</v>
      </c>
      <c r="AN322" s="89">
        <v>6</v>
      </c>
      <c r="AO322" s="89">
        <v>6</v>
      </c>
      <c r="AP322" s="89">
        <v>6</v>
      </c>
      <c r="AQ322" s="89">
        <v>4</v>
      </c>
      <c r="AR322" s="89">
        <v>6</v>
      </c>
    </row>
    <row r="323" spans="1:44" ht="12.75" customHeight="1" x14ac:dyDescent="0.25">
      <c r="A323" s="89">
        <v>2019</v>
      </c>
      <c r="B323" s="89">
        <v>1181819</v>
      </c>
      <c r="C323" s="89">
        <v>6</v>
      </c>
      <c r="D323" s="89">
        <v>6</v>
      </c>
      <c r="E323" s="89">
        <v>6</v>
      </c>
      <c r="F323" s="89">
        <v>6</v>
      </c>
      <c r="G323" s="89">
        <v>6</v>
      </c>
      <c r="H323" s="89">
        <v>6</v>
      </c>
      <c r="I323" s="89">
        <v>6</v>
      </c>
      <c r="J323" s="89">
        <v>6</v>
      </c>
      <c r="K323" s="89">
        <v>6</v>
      </c>
      <c r="L323" s="89">
        <v>6</v>
      </c>
      <c r="M323" s="89">
        <v>6</v>
      </c>
      <c r="N323" s="89">
        <v>6</v>
      </c>
      <c r="O323" s="89">
        <v>6</v>
      </c>
      <c r="P323" s="89">
        <v>6</v>
      </c>
      <c r="Q323" s="89">
        <v>6</v>
      </c>
      <c r="R323" s="89">
        <v>6</v>
      </c>
      <c r="S323" s="89">
        <v>6</v>
      </c>
      <c r="T323" s="89">
        <v>6</v>
      </c>
      <c r="U323" s="89">
        <v>6</v>
      </c>
      <c r="V323" s="89">
        <v>6</v>
      </c>
      <c r="W323" s="89">
        <v>6</v>
      </c>
      <c r="X323" s="89">
        <v>6</v>
      </c>
      <c r="Y323" s="89">
        <v>6</v>
      </c>
      <c r="Z323" s="89">
        <v>6</v>
      </c>
      <c r="AA323" s="89">
        <v>6</v>
      </c>
      <c r="AB323" s="89">
        <v>6</v>
      </c>
      <c r="AC323" s="89">
        <v>6</v>
      </c>
      <c r="AD323" s="89">
        <v>6</v>
      </c>
      <c r="AE323" s="89">
        <v>6</v>
      </c>
      <c r="AF323" s="89">
        <v>6</v>
      </c>
      <c r="AG323" s="89">
        <v>6</v>
      </c>
      <c r="AH323" s="89">
        <v>6</v>
      </c>
      <c r="AI323" s="89">
        <v>6</v>
      </c>
      <c r="AJ323" s="89">
        <v>6</v>
      </c>
      <c r="AK323" s="89">
        <v>6</v>
      </c>
      <c r="AL323" s="89">
        <v>6</v>
      </c>
      <c r="AM323" s="89">
        <v>6</v>
      </c>
      <c r="AN323" s="89">
        <v>6</v>
      </c>
      <c r="AO323" s="89">
        <v>6</v>
      </c>
      <c r="AP323" s="89">
        <v>6</v>
      </c>
      <c r="AQ323" s="89">
        <v>6</v>
      </c>
      <c r="AR323" s="89">
        <v>6</v>
      </c>
    </row>
    <row r="324" spans="1:44" ht="12.75" customHeight="1" x14ac:dyDescent="0.25">
      <c r="A324" s="89">
        <v>2019</v>
      </c>
      <c r="B324" s="89">
        <v>121880</v>
      </c>
      <c r="C324" s="89">
        <v>6</v>
      </c>
      <c r="D324" s="89">
        <v>6</v>
      </c>
      <c r="E324" s="89">
        <v>6</v>
      </c>
      <c r="F324" s="89">
        <v>6</v>
      </c>
      <c r="G324" s="89">
        <v>6</v>
      </c>
      <c r="H324" s="89">
        <v>6</v>
      </c>
      <c r="I324" s="89">
        <v>6</v>
      </c>
      <c r="J324" s="89">
        <v>6</v>
      </c>
      <c r="K324" s="89">
        <v>5</v>
      </c>
      <c r="L324" s="89">
        <v>6</v>
      </c>
      <c r="M324" s="89">
        <v>6</v>
      </c>
      <c r="N324" s="89">
        <v>6</v>
      </c>
      <c r="O324" s="89">
        <v>6</v>
      </c>
      <c r="P324" s="89">
        <v>6</v>
      </c>
      <c r="Q324" s="89">
        <v>6</v>
      </c>
      <c r="R324" s="89">
        <v>6</v>
      </c>
      <c r="S324" s="89">
        <v>6</v>
      </c>
      <c r="T324" s="89">
        <v>6</v>
      </c>
      <c r="U324" s="89">
        <v>6</v>
      </c>
      <c r="V324" s="89">
        <v>6</v>
      </c>
      <c r="W324" s="89">
        <v>6</v>
      </c>
      <c r="X324" s="89">
        <v>5</v>
      </c>
      <c r="Y324" s="89">
        <v>6</v>
      </c>
      <c r="Z324" s="89">
        <v>6</v>
      </c>
      <c r="AA324" s="89">
        <v>6</v>
      </c>
      <c r="AB324" s="89">
        <v>5</v>
      </c>
      <c r="AC324" s="89">
        <v>5</v>
      </c>
      <c r="AD324" s="89">
        <v>6</v>
      </c>
      <c r="AE324" s="89">
        <v>6</v>
      </c>
      <c r="AF324" s="89">
        <v>6</v>
      </c>
      <c r="AG324" s="89">
        <v>6</v>
      </c>
      <c r="AH324" s="89">
        <v>6</v>
      </c>
      <c r="AI324" s="89">
        <v>6</v>
      </c>
      <c r="AJ324" s="89">
        <v>6</v>
      </c>
      <c r="AK324" s="89">
        <v>6</v>
      </c>
      <c r="AL324" s="89">
        <v>6</v>
      </c>
      <c r="AM324" s="89">
        <v>6</v>
      </c>
      <c r="AN324" s="89">
        <v>6</v>
      </c>
      <c r="AO324" s="89">
        <v>6</v>
      </c>
      <c r="AP324" s="89">
        <v>6</v>
      </c>
      <c r="AQ324" s="89">
        <v>5</v>
      </c>
      <c r="AR324" s="89">
        <v>6</v>
      </c>
    </row>
    <row r="325" spans="1:44" ht="12.75" customHeight="1" x14ac:dyDescent="0.25">
      <c r="A325" s="89">
        <v>2019</v>
      </c>
      <c r="B325" s="89">
        <v>121880</v>
      </c>
      <c r="C325" s="89">
        <v>6</v>
      </c>
      <c r="D325" s="89">
        <v>6</v>
      </c>
      <c r="E325" s="89">
        <v>4</v>
      </c>
      <c r="F325" s="89">
        <v>3</v>
      </c>
      <c r="G325" s="89">
        <v>6</v>
      </c>
      <c r="H325" s="89">
        <v>6</v>
      </c>
      <c r="I325" s="89">
        <v>6</v>
      </c>
      <c r="J325" s="89">
        <v>6</v>
      </c>
      <c r="K325" s="89">
        <v>6</v>
      </c>
      <c r="L325" s="89">
        <v>5</v>
      </c>
      <c r="M325" s="89">
        <v>3</v>
      </c>
      <c r="N325" s="89">
        <v>3</v>
      </c>
      <c r="O325" s="89">
        <v>4</v>
      </c>
      <c r="P325" s="89">
        <v>4</v>
      </c>
      <c r="Q325" s="89">
        <v>5</v>
      </c>
      <c r="R325" s="89">
        <v>5</v>
      </c>
      <c r="S325" s="89">
        <v>3</v>
      </c>
      <c r="T325" s="89">
        <v>3</v>
      </c>
      <c r="U325" s="89">
        <v>4</v>
      </c>
      <c r="V325" s="89">
        <v>4</v>
      </c>
      <c r="W325" s="89">
        <v>2</v>
      </c>
      <c r="X325" s="89">
        <v>2</v>
      </c>
      <c r="Y325" s="89">
        <v>4</v>
      </c>
      <c r="Z325" s="89">
        <v>4</v>
      </c>
      <c r="AA325" s="89">
        <v>7</v>
      </c>
      <c r="AB325" s="89">
        <v>4</v>
      </c>
      <c r="AC325" s="89">
        <v>1</v>
      </c>
      <c r="AD325" s="89">
        <v>6</v>
      </c>
      <c r="AE325" s="89">
        <v>5</v>
      </c>
      <c r="AF325" s="89">
        <v>5</v>
      </c>
      <c r="AG325" s="89">
        <v>4</v>
      </c>
      <c r="AH325" s="89">
        <v>3</v>
      </c>
      <c r="AI325" s="89">
        <v>4</v>
      </c>
      <c r="AJ325" s="89">
        <v>4</v>
      </c>
      <c r="AK325" s="89">
        <v>6</v>
      </c>
      <c r="AL325" s="89">
        <v>5</v>
      </c>
      <c r="AM325" s="89">
        <v>4</v>
      </c>
      <c r="AN325" s="89">
        <v>5</v>
      </c>
      <c r="AO325" s="89">
        <v>3</v>
      </c>
      <c r="AP325" s="89">
        <v>4</v>
      </c>
      <c r="AQ325" s="89">
        <v>2</v>
      </c>
      <c r="AR325" s="89">
        <v>6</v>
      </c>
    </row>
    <row r="326" spans="1:44" ht="12.75" customHeight="1" x14ac:dyDescent="0.25">
      <c r="A326" s="89">
        <v>2019</v>
      </c>
      <c r="B326" s="89">
        <v>1181819</v>
      </c>
      <c r="C326" s="89">
        <v>6</v>
      </c>
      <c r="D326" s="89">
        <v>6</v>
      </c>
      <c r="E326" s="89">
        <v>6</v>
      </c>
      <c r="F326" s="89">
        <v>4</v>
      </c>
      <c r="G326" s="89">
        <v>6</v>
      </c>
      <c r="H326" s="89">
        <v>6</v>
      </c>
      <c r="I326" s="89">
        <v>6</v>
      </c>
      <c r="J326" s="89">
        <v>6</v>
      </c>
      <c r="K326" s="89">
        <v>6</v>
      </c>
      <c r="L326" s="89">
        <v>6</v>
      </c>
      <c r="M326" s="89">
        <v>6</v>
      </c>
      <c r="N326" s="89">
        <v>6</v>
      </c>
      <c r="O326" s="89">
        <v>6</v>
      </c>
      <c r="P326" s="89">
        <v>6</v>
      </c>
      <c r="Q326" s="89">
        <v>6</v>
      </c>
      <c r="R326" s="89">
        <v>6</v>
      </c>
      <c r="S326" s="89">
        <v>6</v>
      </c>
      <c r="T326" s="89">
        <v>6</v>
      </c>
      <c r="U326" s="89">
        <v>6</v>
      </c>
      <c r="V326" s="89">
        <v>6</v>
      </c>
      <c r="W326" s="89">
        <v>6</v>
      </c>
      <c r="X326" s="89">
        <v>6</v>
      </c>
      <c r="Y326" s="89">
        <v>6</v>
      </c>
      <c r="Z326" s="89">
        <v>7</v>
      </c>
      <c r="AA326" s="89">
        <v>1</v>
      </c>
      <c r="AB326" s="89">
        <v>2</v>
      </c>
      <c r="AC326" s="89">
        <v>1</v>
      </c>
      <c r="AD326" s="89">
        <v>6</v>
      </c>
      <c r="AE326" s="89">
        <v>6</v>
      </c>
      <c r="AF326" s="89">
        <v>6</v>
      </c>
      <c r="AG326" s="89">
        <v>6</v>
      </c>
      <c r="AH326" s="89">
        <v>6</v>
      </c>
      <c r="AI326" s="89">
        <v>6</v>
      </c>
      <c r="AJ326" s="89">
        <v>6</v>
      </c>
      <c r="AK326" s="89">
        <v>6</v>
      </c>
      <c r="AL326" s="89">
        <v>6</v>
      </c>
      <c r="AM326" s="89">
        <v>6</v>
      </c>
      <c r="AN326" s="89">
        <v>6</v>
      </c>
      <c r="AO326" s="89">
        <v>6</v>
      </c>
      <c r="AP326" s="89">
        <v>6</v>
      </c>
      <c r="AQ326" s="89">
        <v>6</v>
      </c>
      <c r="AR326" s="89">
        <v>5</v>
      </c>
    </row>
    <row r="327" spans="1:44" ht="12.75" customHeight="1" x14ac:dyDescent="0.25">
      <c r="A327" s="89">
        <v>2019</v>
      </c>
      <c r="B327" s="89">
        <v>121880</v>
      </c>
      <c r="C327" s="89">
        <v>6</v>
      </c>
      <c r="D327" s="89">
        <v>6</v>
      </c>
      <c r="E327" s="89">
        <v>5</v>
      </c>
      <c r="F327" s="89">
        <v>6</v>
      </c>
      <c r="G327" s="89">
        <v>6</v>
      </c>
      <c r="H327" s="89">
        <v>6</v>
      </c>
      <c r="I327" s="89">
        <v>6</v>
      </c>
      <c r="J327" s="89">
        <v>6</v>
      </c>
      <c r="K327" s="89">
        <v>6</v>
      </c>
      <c r="L327" s="89">
        <v>5</v>
      </c>
      <c r="M327" s="89">
        <v>5</v>
      </c>
      <c r="N327" s="89">
        <v>5</v>
      </c>
      <c r="O327" s="89">
        <v>4</v>
      </c>
      <c r="P327" s="89">
        <v>5</v>
      </c>
      <c r="Q327" s="89">
        <v>5</v>
      </c>
      <c r="R327" s="89">
        <v>6</v>
      </c>
      <c r="S327" s="89">
        <v>4</v>
      </c>
      <c r="T327" s="89">
        <v>4</v>
      </c>
      <c r="U327" s="89">
        <v>5</v>
      </c>
      <c r="V327" s="89">
        <v>5</v>
      </c>
      <c r="W327" s="89">
        <v>5</v>
      </c>
      <c r="X327" s="89">
        <v>3</v>
      </c>
      <c r="Y327" s="89">
        <v>4</v>
      </c>
      <c r="Z327" s="89">
        <v>4</v>
      </c>
      <c r="AA327" s="89">
        <v>6</v>
      </c>
      <c r="AB327" s="89">
        <v>4</v>
      </c>
      <c r="AC327" s="89">
        <v>8</v>
      </c>
      <c r="AD327" s="89">
        <v>4</v>
      </c>
      <c r="AE327" s="89">
        <v>5</v>
      </c>
      <c r="AF327" s="89">
        <v>4</v>
      </c>
      <c r="AG327" s="89">
        <v>4</v>
      </c>
      <c r="AH327" s="89">
        <v>4</v>
      </c>
      <c r="AI327" s="89">
        <v>5</v>
      </c>
      <c r="AJ327" s="89">
        <v>4</v>
      </c>
      <c r="AK327" s="89">
        <v>6</v>
      </c>
      <c r="AL327" s="89">
        <v>5</v>
      </c>
      <c r="AM327" s="89">
        <v>5</v>
      </c>
      <c r="AN327" s="89">
        <v>3</v>
      </c>
      <c r="AO327" s="89">
        <v>4</v>
      </c>
      <c r="AP327" s="89">
        <v>4</v>
      </c>
      <c r="AQ327" s="89">
        <v>4</v>
      </c>
      <c r="AR327" s="89">
        <v>4</v>
      </c>
    </row>
    <row r="328" spans="1:44" ht="12.75" customHeight="1" x14ac:dyDescent="0.25">
      <c r="A328" s="89">
        <v>2019</v>
      </c>
      <c r="B328" s="89">
        <v>121880</v>
      </c>
      <c r="C328" s="89">
        <v>6</v>
      </c>
      <c r="D328" s="89">
        <v>6</v>
      </c>
      <c r="E328" s="89">
        <v>6</v>
      </c>
      <c r="F328" s="89">
        <v>6</v>
      </c>
      <c r="G328" s="89">
        <v>6</v>
      </c>
      <c r="H328" s="89">
        <v>6</v>
      </c>
      <c r="I328" s="89">
        <v>6</v>
      </c>
      <c r="J328" s="89">
        <v>6</v>
      </c>
      <c r="K328" s="89">
        <v>6</v>
      </c>
      <c r="L328" s="89">
        <v>6</v>
      </c>
      <c r="M328" s="89">
        <v>6</v>
      </c>
      <c r="N328" s="89">
        <v>4</v>
      </c>
      <c r="O328" s="89">
        <v>5</v>
      </c>
      <c r="P328" s="89">
        <v>6</v>
      </c>
      <c r="Q328" s="89">
        <v>6</v>
      </c>
      <c r="R328" s="89">
        <v>6</v>
      </c>
      <c r="S328" s="89">
        <v>5</v>
      </c>
      <c r="T328" s="89">
        <v>6</v>
      </c>
      <c r="U328" s="89">
        <v>6</v>
      </c>
      <c r="V328" s="89">
        <v>4</v>
      </c>
      <c r="W328" s="89">
        <v>6</v>
      </c>
      <c r="X328" s="89">
        <v>4</v>
      </c>
      <c r="Y328" s="89">
        <v>6</v>
      </c>
      <c r="Z328" s="89">
        <v>7</v>
      </c>
      <c r="AA328" s="89">
        <v>1</v>
      </c>
      <c r="AB328" s="89">
        <v>1</v>
      </c>
      <c r="AC328" s="89">
        <v>1</v>
      </c>
      <c r="AD328" s="89">
        <v>5</v>
      </c>
      <c r="AE328" s="89">
        <v>5</v>
      </c>
      <c r="AF328" s="89">
        <v>5</v>
      </c>
      <c r="AG328" s="89">
        <v>6</v>
      </c>
      <c r="AH328" s="89">
        <v>6</v>
      </c>
      <c r="AI328" s="89">
        <v>6</v>
      </c>
      <c r="AJ328" s="89">
        <v>6</v>
      </c>
      <c r="AK328" s="89">
        <v>6</v>
      </c>
      <c r="AL328" s="89">
        <v>6</v>
      </c>
      <c r="AM328" s="89">
        <v>5</v>
      </c>
      <c r="AN328" s="89">
        <v>6</v>
      </c>
      <c r="AO328" s="89">
        <v>1</v>
      </c>
      <c r="AP328" s="89">
        <v>6</v>
      </c>
      <c r="AQ328" s="89">
        <v>6</v>
      </c>
      <c r="AR328" s="89">
        <v>6</v>
      </c>
    </row>
    <row r="329" spans="1:44" ht="12.75" customHeight="1" x14ac:dyDescent="0.25">
      <c r="A329" s="89">
        <v>2019</v>
      </c>
      <c r="B329" s="89">
        <v>1103831</v>
      </c>
      <c r="C329" s="89">
        <v>6</v>
      </c>
      <c r="D329" s="89">
        <v>5</v>
      </c>
      <c r="E329" s="89">
        <v>5</v>
      </c>
      <c r="F329" s="89">
        <v>6</v>
      </c>
      <c r="G329" s="89">
        <v>6</v>
      </c>
      <c r="H329" s="89">
        <v>6</v>
      </c>
      <c r="I329" s="89">
        <v>6</v>
      </c>
      <c r="J329" s="89">
        <v>6</v>
      </c>
      <c r="K329" s="89">
        <v>6</v>
      </c>
      <c r="L329" s="89">
        <v>6</v>
      </c>
      <c r="M329" s="89">
        <v>6</v>
      </c>
      <c r="N329" s="89">
        <v>3</v>
      </c>
      <c r="O329" s="89">
        <v>4</v>
      </c>
      <c r="P329" s="89">
        <v>4</v>
      </c>
      <c r="Q329" s="89">
        <v>6</v>
      </c>
      <c r="R329" s="89">
        <v>6</v>
      </c>
      <c r="S329" s="89">
        <v>6</v>
      </c>
      <c r="T329" s="89">
        <v>6</v>
      </c>
      <c r="U329" s="89">
        <v>4</v>
      </c>
      <c r="V329" s="89">
        <v>5</v>
      </c>
      <c r="W329" s="89">
        <v>5</v>
      </c>
      <c r="X329" s="89">
        <v>5</v>
      </c>
      <c r="Y329" s="89">
        <v>5</v>
      </c>
      <c r="Z329" s="89">
        <v>6</v>
      </c>
      <c r="AA329" s="89">
        <v>6</v>
      </c>
      <c r="AB329" s="89">
        <v>8</v>
      </c>
      <c r="AC329" s="89">
        <v>8</v>
      </c>
      <c r="AD329" s="89">
        <v>6</v>
      </c>
      <c r="AE329" s="89">
        <v>6</v>
      </c>
      <c r="AF329" s="89">
        <v>5</v>
      </c>
      <c r="AG329" s="89">
        <v>4</v>
      </c>
      <c r="AH329" s="89">
        <v>6</v>
      </c>
      <c r="AI329" s="89">
        <v>5</v>
      </c>
      <c r="AJ329" s="89">
        <v>5</v>
      </c>
      <c r="AK329" s="89">
        <v>2</v>
      </c>
      <c r="AL329" s="89">
        <v>4</v>
      </c>
      <c r="AM329" s="89">
        <v>4</v>
      </c>
      <c r="AN329" s="89">
        <v>5</v>
      </c>
      <c r="AO329" s="89">
        <v>6</v>
      </c>
      <c r="AP329" s="89">
        <v>6</v>
      </c>
      <c r="AQ329" s="89">
        <v>4</v>
      </c>
      <c r="AR329" s="89">
        <v>5</v>
      </c>
    </row>
    <row r="330" spans="1:44" ht="12.75" customHeight="1" x14ac:dyDescent="0.25">
      <c r="A330" s="89">
        <v>2019</v>
      </c>
      <c r="B330" s="89">
        <v>1117583</v>
      </c>
      <c r="C330" s="89">
        <v>6</v>
      </c>
      <c r="D330" s="89">
        <v>6</v>
      </c>
      <c r="E330" s="89">
        <v>6</v>
      </c>
      <c r="F330" s="89">
        <v>6</v>
      </c>
      <c r="G330" s="89">
        <v>6</v>
      </c>
      <c r="H330" s="89">
        <v>6</v>
      </c>
      <c r="I330" s="89">
        <v>6</v>
      </c>
      <c r="J330" s="89">
        <v>6</v>
      </c>
      <c r="K330" s="89">
        <v>6</v>
      </c>
      <c r="L330" s="89">
        <v>6</v>
      </c>
      <c r="M330" s="89">
        <v>6</v>
      </c>
      <c r="N330" s="89">
        <v>6</v>
      </c>
      <c r="O330" s="89">
        <v>6</v>
      </c>
      <c r="P330" s="89">
        <v>6</v>
      </c>
      <c r="Q330" s="89">
        <v>6</v>
      </c>
      <c r="R330" s="89">
        <v>6</v>
      </c>
      <c r="S330" s="89">
        <v>6</v>
      </c>
      <c r="T330" s="89">
        <v>6</v>
      </c>
      <c r="U330" s="89">
        <v>6</v>
      </c>
      <c r="V330" s="89">
        <v>6</v>
      </c>
      <c r="W330" s="89">
        <v>6</v>
      </c>
      <c r="X330" s="89">
        <v>6</v>
      </c>
      <c r="Y330" s="89">
        <v>6</v>
      </c>
      <c r="Z330" s="89">
        <v>6</v>
      </c>
      <c r="AA330" s="89">
        <v>6</v>
      </c>
      <c r="AB330" s="89">
        <v>6</v>
      </c>
      <c r="AC330" s="89">
        <v>6</v>
      </c>
      <c r="AD330" s="89">
        <v>6</v>
      </c>
      <c r="AE330" s="89">
        <v>6</v>
      </c>
      <c r="AF330" s="89">
        <v>6</v>
      </c>
      <c r="AG330" s="89">
        <v>6</v>
      </c>
      <c r="AH330" s="89">
        <v>6</v>
      </c>
      <c r="AI330" s="89">
        <v>6</v>
      </c>
      <c r="AJ330" s="89">
        <v>6</v>
      </c>
      <c r="AK330" s="89">
        <v>6</v>
      </c>
      <c r="AL330" s="89">
        <v>6</v>
      </c>
      <c r="AM330" s="89">
        <v>6</v>
      </c>
      <c r="AN330" s="89">
        <v>6</v>
      </c>
      <c r="AO330" s="89">
        <v>6</v>
      </c>
      <c r="AP330" s="89">
        <v>6</v>
      </c>
      <c r="AQ330" s="89">
        <v>6</v>
      </c>
      <c r="AR330" s="89">
        <v>6</v>
      </c>
    </row>
    <row r="331" spans="1:44" ht="12.75" customHeight="1" x14ac:dyDescent="0.25">
      <c r="A331" s="89">
        <v>2019</v>
      </c>
      <c r="B331" s="89">
        <v>1117583</v>
      </c>
      <c r="C331" s="89">
        <v>6</v>
      </c>
      <c r="D331" s="89">
        <v>5</v>
      </c>
      <c r="E331" s="89">
        <v>4</v>
      </c>
      <c r="F331" s="89">
        <v>5</v>
      </c>
      <c r="G331" s="89">
        <v>6</v>
      </c>
      <c r="H331" s="89">
        <v>6</v>
      </c>
      <c r="I331" s="89">
        <v>6</v>
      </c>
      <c r="J331" s="89">
        <v>6</v>
      </c>
      <c r="K331" s="89">
        <v>6</v>
      </c>
      <c r="L331" s="89">
        <v>6</v>
      </c>
      <c r="M331" s="89">
        <v>6</v>
      </c>
      <c r="N331" s="89">
        <v>5</v>
      </c>
      <c r="O331" s="89">
        <v>5</v>
      </c>
      <c r="P331" s="89">
        <v>6</v>
      </c>
      <c r="Q331" s="89">
        <v>6</v>
      </c>
      <c r="R331" s="89">
        <v>6</v>
      </c>
      <c r="S331" s="89">
        <v>6</v>
      </c>
      <c r="T331" s="89">
        <v>6</v>
      </c>
      <c r="U331" s="89">
        <v>6</v>
      </c>
      <c r="V331" s="89">
        <v>6</v>
      </c>
      <c r="W331" s="89">
        <v>6</v>
      </c>
      <c r="X331" s="89">
        <v>5</v>
      </c>
      <c r="Y331" s="89">
        <v>5</v>
      </c>
      <c r="Z331" s="89">
        <v>6</v>
      </c>
      <c r="AA331" s="89">
        <v>6</v>
      </c>
      <c r="AB331" s="89">
        <v>5</v>
      </c>
      <c r="AC331" s="89">
        <v>5</v>
      </c>
      <c r="AD331" s="89">
        <v>6</v>
      </c>
      <c r="AE331" s="89">
        <v>6</v>
      </c>
      <c r="AF331" s="89">
        <v>6</v>
      </c>
      <c r="AG331" s="89">
        <v>5</v>
      </c>
      <c r="AH331" s="89">
        <v>6</v>
      </c>
      <c r="AI331" s="89">
        <v>4</v>
      </c>
      <c r="AJ331" s="89">
        <v>5</v>
      </c>
      <c r="AK331" s="89">
        <v>6</v>
      </c>
      <c r="AL331" s="89">
        <v>3</v>
      </c>
      <c r="AM331" s="89">
        <v>3</v>
      </c>
      <c r="AN331" s="89">
        <v>5</v>
      </c>
      <c r="AO331" s="89">
        <v>4</v>
      </c>
      <c r="AP331" s="89">
        <v>6</v>
      </c>
      <c r="AQ331" s="89">
        <v>6</v>
      </c>
      <c r="AR331" s="89">
        <v>5</v>
      </c>
    </row>
    <row r="332" spans="1:44" ht="12.75" customHeight="1" x14ac:dyDescent="0.25">
      <c r="A332" s="89">
        <v>2019</v>
      </c>
      <c r="B332" s="89">
        <v>1181819</v>
      </c>
      <c r="C332" s="89">
        <v>6</v>
      </c>
      <c r="D332" s="89">
        <v>6</v>
      </c>
      <c r="E332" s="89">
        <v>5</v>
      </c>
      <c r="F332" s="89">
        <v>6</v>
      </c>
      <c r="G332" s="89">
        <v>6</v>
      </c>
      <c r="H332" s="89">
        <v>6</v>
      </c>
      <c r="I332" s="89">
        <v>6</v>
      </c>
      <c r="J332" s="89">
        <v>6</v>
      </c>
      <c r="K332" s="89">
        <v>6</v>
      </c>
      <c r="L332" s="89">
        <v>6</v>
      </c>
      <c r="M332" s="89">
        <v>5</v>
      </c>
      <c r="N332" s="89">
        <v>5</v>
      </c>
      <c r="O332" s="89">
        <v>6</v>
      </c>
      <c r="P332" s="89">
        <v>6</v>
      </c>
      <c r="Q332" s="89">
        <v>6</v>
      </c>
      <c r="R332" s="89">
        <v>6</v>
      </c>
      <c r="S332" s="89">
        <v>6</v>
      </c>
      <c r="T332" s="89">
        <v>6</v>
      </c>
      <c r="U332" s="89">
        <v>6</v>
      </c>
      <c r="V332" s="89">
        <v>6</v>
      </c>
      <c r="W332" s="89">
        <v>6</v>
      </c>
      <c r="X332" s="89">
        <v>5</v>
      </c>
      <c r="Y332" s="89">
        <v>6</v>
      </c>
      <c r="Z332" s="89">
        <v>6</v>
      </c>
      <c r="AA332" s="89">
        <v>5</v>
      </c>
      <c r="AB332" s="89">
        <v>8</v>
      </c>
      <c r="AC332" s="89">
        <v>8</v>
      </c>
      <c r="AD332" s="89">
        <v>6</v>
      </c>
      <c r="AE332" s="89">
        <v>6</v>
      </c>
      <c r="AF332" s="89">
        <v>6</v>
      </c>
      <c r="AG332" s="89">
        <v>6</v>
      </c>
      <c r="AH332" s="89">
        <v>6</v>
      </c>
      <c r="AI332" s="89">
        <v>6</v>
      </c>
      <c r="AJ332" s="89">
        <v>6</v>
      </c>
      <c r="AK332" s="89">
        <v>6</v>
      </c>
      <c r="AL332" s="89">
        <v>6</v>
      </c>
      <c r="AM332" s="89">
        <v>6</v>
      </c>
      <c r="AN332" s="89">
        <v>6</v>
      </c>
      <c r="AO332" s="89">
        <v>5</v>
      </c>
      <c r="AP332" s="89">
        <v>6</v>
      </c>
      <c r="AQ332" s="89">
        <v>5</v>
      </c>
      <c r="AR332" s="89">
        <v>5</v>
      </c>
    </row>
    <row r="333" spans="1:44" ht="12.75" customHeight="1" x14ac:dyDescent="0.25">
      <c r="A333" s="89">
        <v>2019</v>
      </c>
      <c r="B333" s="89">
        <v>102499</v>
      </c>
      <c r="C333" s="89">
        <v>6</v>
      </c>
      <c r="D333" s="89">
        <v>6</v>
      </c>
      <c r="E333" s="89">
        <v>6</v>
      </c>
      <c r="F333" s="89">
        <v>6</v>
      </c>
      <c r="G333" s="89">
        <v>6</v>
      </c>
      <c r="H333" s="89">
        <v>6</v>
      </c>
      <c r="I333" s="89">
        <v>6</v>
      </c>
      <c r="J333" s="89">
        <v>6</v>
      </c>
      <c r="K333" s="89">
        <v>6</v>
      </c>
      <c r="L333" s="89">
        <v>6</v>
      </c>
      <c r="M333" s="89">
        <v>6</v>
      </c>
      <c r="N333" s="89">
        <v>6</v>
      </c>
      <c r="O333" s="89">
        <v>5</v>
      </c>
      <c r="P333" s="89">
        <v>6</v>
      </c>
      <c r="Q333" s="89">
        <v>6</v>
      </c>
      <c r="R333" s="89">
        <v>6</v>
      </c>
      <c r="S333" s="89">
        <v>6</v>
      </c>
      <c r="T333" s="89">
        <v>6</v>
      </c>
      <c r="U333" s="89">
        <v>6</v>
      </c>
      <c r="V333" s="89">
        <v>6</v>
      </c>
      <c r="W333" s="89">
        <v>6</v>
      </c>
      <c r="X333" s="89">
        <v>6</v>
      </c>
      <c r="Y333" s="89">
        <v>6</v>
      </c>
      <c r="Z333" s="89">
        <v>6</v>
      </c>
      <c r="AA333" s="89">
        <v>6</v>
      </c>
      <c r="AB333" s="89">
        <v>6</v>
      </c>
      <c r="AC333" s="89">
        <v>6</v>
      </c>
      <c r="AD333" s="89">
        <v>6</v>
      </c>
      <c r="AE333" s="89">
        <v>6</v>
      </c>
      <c r="AF333" s="89">
        <v>6</v>
      </c>
      <c r="AG333" s="89">
        <v>6</v>
      </c>
      <c r="AH333" s="89">
        <v>6</v>
      </c>
      <c r="AI333" s="89">
        <v>6</v>
      </c>
      <c r="AJ333" s="89">
        <v>6</v>
      </c>
      <c r="AK333" s="89">
        <v>6</v>
      </c>
      <c r="AL333" s="89">
        <v>5</v>
      </c>
      <c r="AM333" s="89">
        <v>6</v>
      </c>
      <c r="AN333" s="89">
        <v>6</v>
      </c>
      <c r="AO333" s="89">
        <v>6</v>
      </c>
      <c r="AP333" s="89">
        <v>6</v>
      </c>
      <c r="AQ333" s="89">
        <v>6</v>
      </c>
      <c r="AR333" s="89">
        <v>6</v>
      </c>
    </row>
    <row r="334" spans="1:44" ht="12.75" customHeight="1" x14ac:dyDescent="0.25">
      <c r="A334" s="89">
        <v>2019</v>
      </c>
      <c r="B334" s="89">
        <v>88399</v>
      </c>
      <c r="C334" s="89">
        <v>6</v>
      </c>
      <c r="D334" s="89">
        <v>6</v>
      </c>
      <c r="E334" s="89">
        <v>5</v>
      </c>
      <c r="F334" s="89">
        <v>5</v>
      </c>
      <c r="G334" s="89">
        <v>6</v>
      </c>
      <c r="H334" s="89">
        <v>5</v>
      </c>
      <c r="I334" s="89">
        <v>6</v>
      </c>
      <c r="J334" s="89">
        <v>6</v>
      </c>
      <c r="K334" s="89">
        <v>4</v>
      </c>
      <c r="L334" s="89">
        <v>6</v>
      </c>
      <c r="M334" s="89">
        <v>5</v>
      </c>
      <c r="N334" s="89">
        <v>5</v>
      </c>
      <c r="O334" s="89">
        <v>6</v>
      </c>
      <c r="P334" s="89">
        <v>8</v>
      </c>
      <c r="Q334" s="89">
        <v>6</v>
      </c>
      <c r="R334" s="89">
        <v>4</v>
      </c>
      <c r="S334" s="89">
        <v>5</v>
      </c>
      <c r="T334" s="89">
        <v>6</v>
      </c>
      <c r="U334" s="89">
        <v>6</v>
      </c>
      <c r="V334" s="89">
        <v>6</v>
      </c>
      <c r="W334" s="89">
        <v>6</v>
      </c>
      <c r="X334" s="89">
        <v>6</v>
      </c>
      <c r="Y334" s="89">
        <v>5</v>
      </c>
      <c r="Z334" s="89">
        <v>6</v>
      </c>
      <c r="AA334" s="89">
        <v>7</v>
      </c>
      <c r="AB334" s="89">
        <v>8</v>
      </c>
      <c r="AC334" s="89">
        <v>6</v>
      </c>
      <c r="AD334" s="89">
        <v>6</v>
      </c>
      <c r="AE334" s="89">
        <v>5</v>
      </c>
      <c r="AF334" s="89">
        <v>6</v>
      </c>
      <c r="AG334" s="89">
        <v>5</v>
      </c>
      <c r="AH334" s="89">
        <v>6</v>
      </c>
      <c r="AI334" s="89">
        <v>6</v>
      </c>
      <c r="AJ334" s="89">
        <v>6</v>
      </c>
      <c r="AK334" s="89">
        <v>6</v>
      </c>
      <c r="AL334" s="89">
        <v>6</v>
      </c>
      <c r="AM334" s="89">
        <v>6</v>
      </c>
      <c r="AN334" s="89">
        <v>5</v>
      </c>
      <c r="AO334" s="89">
        <v>8</v>
      </c>
      <c r="AP334" s="89">
        <v>6</v>
      </c>
      <c r="AQ334" s="89">
        <v>6</v>
      </c>
      <c r="AR334" s="89">
        <v>6</v>
      </c>
    </row>
    <row r="335" spans="1:44" ht="12.75" customHeight="1" x14ac:dyDescent="0.25">
      <c r="A335" s="89">
        <v>2019</v>
      </c>
      <c r="B335" s="89">
        <v>121884</v>
      </c>
      <c r="C335" s="89">
        <v>6</v>
      </c>
      <c r="D335" s="89">
        <v>5</v>
      </c>
      <c r="E335" s="89">
        <v>5</v>
      </c>
      <c r="F335" s="89">
        <v>5</v>
      </c>
      <c r="G335" s="89">
        <v>6</v>
      </c>
      <c r="H335" s="89">
        <v>6</v>
      </c>
      <c r="I335" s="89">
        <v>6</v>
      </c>
      <c r="J335" s="89">
        <v>6</v>
      </c>
      <c r="K335" s="89">
        <v>6</v>
      </c>
      <c r="L335" s="89">
        <v>5</v>
      </c>
      <c r="M335" s="89">
        <v>5</v>
      </c>
      <c r="N335" s="89">
        <v>5</v>
      </c>
      <c r="O335" s="89">
        <v>6</v>
      </c>
      <c r="P335" s="89">
        <v>4</v>
      </c>
      <c r="Q335" s="89">
        <v>5</v>
      </c>
      <c r="R335" s="89">
        <v>6</v>
      </c>
      <c r="S335" s="89">
        <v>6</v>
      </c>
      <c r="T335" s="89">
        <v>6</v>
      </c>
      <c r="U335" s="89">
        <v>6</v>
      </c>
      <c r="V335" s="89">
        <v>6</v>
      </c>
      <c r="W335" s="89">
        <v>5</v>
      </c>
      <c r="X335" s="89">
        <v>4</v>
      </c>
      <c r="Y335" s="89">
        <v>5</v>
      </c>
      <c r="Z335" s="89">
        <v>6</v>
      </c>
      <c r="AA335" s="89">
        <v>7</v>
      </c>
      <c r="AB335" s="89">
        <v>4</v>
      </c>
      <c r="AC335" s="89">
        <v>4</v>
      </c>
      <c r="AD335" s="89">
        <v>6</v>
      </c>
      <c r="AE335" s="89">
        <v>5</v>
      </c>
      <c r="AF335" s="89">
        <v>5</v>
      </c>
      <c r="AG335" s="89">
        <v>5</v>
      </c>
      <c r="AH335" s="89">
        <v>6</v>
      </c>
      <c r="AI335" s="89">
        <v>5</v>
      </c>
      <c r="AJ335" s="89">
        <v>6</v>
      </c>
      <c r="AK335" s="89">
        <v>5</v>
      </c>
      <c r="AL335" s="89">
        <v>5</v>
      </c>
      <c r="AM335" s="89">
        <v>5</v>
      </c>
      <c r="AN335" s="89">
        <v>6</v>
      </c>
      <c r="AO335" s="89">
        <v>5</v>
      </c>
      <c r="AP335" s="89">
        <v>6</v>
      </c>
      <c r="AQ335" s="89">
        <v>6</v>
      </c>
      <c r="AR335" s="89">
        <v>5</v>
      </c>
    </row>
    <row r="336" spans="1:44" ht="12.75" customHeight="1" x14ac:dyDescent="0.25">
      <c r="A336" s="89">
        <v>2019</v>
      </c>
      <c r="B336" s="89">
        <v>1117583</v>
      </c>
      <c r="C336" s="89">
        <v>6</v>
      </c>
      <c r="D336" s="89">
        <v>5</v>
      </c>
      <c r="E336" s="89">
        <v>6</v>
      </c>
      <c r="F336" s="89">
        <v>5</v>
      </c>
      <c r="G336" s="89">
        <v>6</v>
      </c>
      <c r="H336" s="89">
        <v>6</v>
      </c>
      <c r="I336" s="89">
        <v>6</v>
      </c>
      <c r="J336" s="89">
        <v>6</v>
      </c>
      <c r="K336" s="89">
        <v>6</v>
      </c>
      <c r="L336" s="89">
        <v>6</v>
      </c>
      <c r="M336" s="89">
        <v>5</v>
      </c>
      <c r="N336" s="89">
        <v>5</v>
      </c>
      <c r="O336" s="89">
        <v>4</v>
      </c>
      <c r="P336" s="89">
        <v>4</v>
      </c>
      <c r="Q336" s="89">
        <v>6</v>
      </c>
      <c r="R336" s="89">
        <v>6</v>
      </c>
      <c r="S336" s="89">
        <v>6</v>
      </c>
      <c r="T336" s="89">
        <v>6</v>
      </c>
      <c r="U336" s="89">
        <v>5</v>
      </c>
      <c r="V336" s="89">
        <v>6</v>
      </c>
      <c r="W336" s="89">
        <v>5</v>
      </c>
      <c r="X336" s="89">
        <v>5</v>
      </c>
      <c r="Y336" s="89">
        <v>6</v>
      </c>
      <c r="Z336" s="89">
        <v>5</v>
      </c>
      <c r="AA336" s="89">
        <v>6</v>
      </c>
      <c r="AB336" s="89">
        <v>7</v>
      </c>
      <c r="AC336" s="89">
        <v>7</v>
      </c>
      <c r="AD336" s="89">
        <v>5</v>
      </c>
      <c r="AE336" s="89">
        <v>4</v>
      </c>
      <c r="AF336" s="89">
        <v>5</v>
      </c>
      <c r="AG336" s="89">
        <v>5</v>
      </c>
      <c r="AH336" s="89">
        <v>6</v>
      </c>
      <c r="AI336" s="89">
        <v>6</v>
      </c>
      <c r="AJ336" s="89">
        <v>6</v>
      </c>
      <c r="AK336" s="89">
        <v>6</v>
      </c>
      <c r="AL336" s="89">
        <v>5</v>
      </c>
      <c r="AM336" s="89">
        <v>5</v>
      </c>
      <c r="AN336" s="89">
        <v>4</v>
      </c>
      <c r="AO336" s="89">
        <v>3</v>
      </c>
      <c r="AP336" s="89">
        <v>5</v>
      </c>
      <c r="AQ336" s="89">
        <v>5</v>
      </c>
      <c r="AR336" s="89">
        <v>5</v>
      </c>
    </row>
    <row r="337" spans="1:44" ht="12.75" customHeight="1" x14ac:dyDescent="0.25">
      <c r="A337" s="89">
        <v>2019</v>
      </c>
      <c r="B337" s="89">
        <v>121884</v>
      </c>
      <c r="C337" s="89">
        <v>6</v>
      </c>
      <c r="D337" s="89">
        <v>5</v>
      </c>
      <c r="E337" s="89">
        <v>6</v>
      </c>
      <c r="F337" s="89">
        <v>5</v>
      </c>
      <c r="G337" s="89">
        <v>6</v>
      </c>
      <c r="H337" s="89">
        <v>6</v>
      </c>
      <c r="I337" s="89">
        <v>6</v>
      </c>
      <c r="J337" s="89">
        <v>6</v>
      </c>
      <c r="K337" s="89">
        <v>6</v>
      </c>
      <c r="L337" s="89">
        <v>5</v>
      </c>
      <c r="M337" s="89">
        <v>4</v>
      </c>
      <c r="N337" s="89">
        <v>5</v>
      </c>
      <c r="O337" s="89">
        <v>6</v>
      </c>
      <c r="P337" s="89">
        <v>4</v>
      </c>
      <c r="Q337" s="89">
        <v>5</v>
      </c>
      <c r="R337" s="89">
        <v>6</v>
      </c>
      <c r="S337" s="89">
        <v>6</v>
      </c>
      <c r="T337" s="89">
        <v>6</v>
      </c>
      <c r="U337" s="89">
        <v>6</v>
      </c>
      <c r="V337" s="89">
        <v>6</v>
      </c>
      <c r="W337" s="89">
        <v>4</v>
      </c>
      <c r="X337" s="89">
        <v>5</v>
      </c>
      <c r="Y337" s="89">
        <v>5</v>
      </c>
      <c r="Z337" s="89">
        <v>7</v>
      </c>
      <c r="AA337" s="89">
        <v>7</v>
      </c>
      <c r="AB337" s="89">
        <v>3</v>
      </c>
      <c r="AC337" s="89">
        <v>3</v>
      </c>
      <c r="AD337" s="89">
        <v>6</v>
      </c>
      <c r="AE337" s="89">
        <v>5</v>
      </c>
      <c r="AF337" s="89">
        <v>6</v>
      </c>
      <c r="AG337" s="89">
        <v>6</v>
      </c>
      <c r="AH337" s="89">
        <v>6</v>
      </c>
      <c r="AI337" s="89">
        <v>5</v>
      </c>
      <c r="AJ337" s="89">
        <v>6</v>
      </c>
      <c r="AK337" s="89">
        <v>5</v>
      </c>
      <c r="AL337" s="89">
        <v>5</v>
      </c>
      <c r="AM337" s="89">
        <v>6</v>
      </c>
      <c r="AN337" s="89">
        <v>6</v>
      </c>
      <c r="AO337" s="89">
        <v>8</v>
      </c>
      <c r="AP337" s="89">
        <v>4</v>
      </c>
      <c r="AQ337" s="89">
        <v>5</v>
      </c>
      <c r="AR337" s="89">
        <v>5</v>
      </c>
    </row>
    <row r="338" spans="1:44" ht="12.75" customHeight="1" x14ac:dyDescent="0.25">
      <c r="A338" s="89">
        <v>2019</v>
      </c>
      <c r="B338" s="89">
        <v>1103831</v>
      </c>
      <c r="C338" s="89">
        <v>6</v>
      </c>
      <c r="D338" s="89">
        <v>6</v>
      </c>
      <c r="E338" s="89">
        <v>6</v>
      </c>
      <c r="F338" s="89">
        <v>6</v>
      </c>
      <c r="G338" s="89">
        <v>6</v>
      </c>
      <c r="H338" s="89">
        <v>6</v>
      </c>
      <c r="I338" s="89">
        <v>6</v>
      </c>
      <c r="J338" s="89">
        <v>6</v>
      </c>
      <c r="K338" s="89">
        <v>6</v>
      </c>
      <c r="L338" s="89">
        <v>6</v>
      </c>
      <c r="M338" s="89">
        <v>6</v>
      </c>
      <c r="N338" s="89">
        <v>6</v>
      </c>
      <c r="O338" s="89">
        <v>6</v>
      </c>
      <c r="P338" s="89">
        <v>6</v>
      </c>
      <c r="Q338" s="89">
        <v>6</v>
      </c>
      <c r="R338" s="89">
        <v>6</v>
      </c>
      <c r="S338" s="89">
        <v>6</v>
      </c>
      <c r="T338" s="89">
        <v>6</v>
      </c>
      <c r="U338" s="89">
        <v>6</v>
      </c>
      <c r="V338" s="89">
        <v>6</v>
      </c>
      <c r="W338" s="89">
        <v>6</v>
      </c>
      <c r="X338" s="89">
        <v>6</v>
      </c>
      <c r="Y338" s="89">
        <v>6</v>
      </c>
      <c r="Z338" s="89">
        <v>6</v>
      </c>
      <c r="AA338" s="89">
        <v>6</v>
      </c>
      <c r="AB338" s="89">
        <v>2</v>
      </c>
      <c r="AC338" s="89">
        <v>1</v>
      </c>
      <c r="AD338" s="89">
        <v>6</v>
      </c>
      <c r="AE338" s="89">
        <v>6</v>
      </c>
      <c r="AF338" s="89">
        <v>6</v>
      </c>
      <c r="AG338" s="89">
        <v>6</v>
      </c>
      <c r="AH338" s="89">
        <v>6</v>
      </c>
      <c r="AI338" s="89">
        <v>6</v>
      </c>
      <c r="AJ338" s="89">
        <v>6</v>
      </c>
      <c r="AK338" s="89">
        <v>5</v>
      </c>
      <c r="AL338" s="89">
        <v>5</v>
      </c>
      <c r="AM338" s="89">
        <v>6</v>
      </c>
      <c r="AN338" s="89">
        <v>6</v>
      </c>
      <c r="AO338" s="89">
        <v>6</v>
      </c>
      <c r="AP338" s="89">
        <v>6</v>
      </c>
      <c r="AQ338" s="89">
        <v>3</v>
      </c>
      <c r="AR338" s="89">
        <v>2</v>
      </c>
    </row>
    <row r="339" spans="1:44" ht="12.75" customHeight="1" x14ac:dyDescent="0.25">
      <c r="A339" s="89">
        <v>2019</v>
      </c>
      <c r="B339" s="89">
        <v>88399</v>
      </c>
      <c r="C339" s="89">
        <v>6</v>
      </c>
      <c r="D339" s="89">
        <v>5</v>
      </c>
      <c r="E339" s="89">
        <v>6</v>
      </c>
      <c r="F339" s="89">
        <v>5</v>
      </c>
      <c r="G339" s="89">
        <v>6</v>
      </c>
      <c r="H339" s="89">
        <v>6</v>
      </c>
      <c r="I339" s="89">
        <v>5</v>
      </c>
      <c r="J339" s="89">
        <v>7</v>
      </c>
      <c r="K339" s="89">
        <v>4</v>
      </c>
      <c r="L339" s="89">
        <v>6</v>
      </c>
      <c r="M339" s="89">
        <v>6</v>
      </c>
      <c r="N339" s="89">
        <v>6</v>
      </c>
      <c r="O339" s="89">
        <v>6</v>
      </c>
      <c r="P339" s="89">
        <v>6</v>
      </c>
      <c r="Q339" s="89">
        <v>6</v>
      </c>
      <c r="R339" s="89">
        <v>6</v>
      </c>
      <c r="S339" s="89">
        <v>5</v>
      </c>
      <c r="T339" s="89">
        <v>6</v>
      </c>
      <c r="U339" s="89">
        <v>6</v>
      </c>
      <c r="V339" s="89">
        <v>6</v>
      </c>
      <c r="W339" s="89">
        <v>6</v>
      </c>
      <c r="X339" s="89">
        <v>5</v>
      </c>
      <c r="Y339" s="89">
        <v>6</v>
      </c>
      <c r="Z339" s="89">
        <v>6</v>
      </c>
      <c r="AA339" s="89">
        <v>5</v>
      </c>
      <c r="AB339" s="89">
        <v>4</v>
      </c>
      <c r="AC339" s="89">
        <v>4</v>
      </c>
      <c r="AD339" s="89">
        <v>6</v>
      </c>
      <c r="AE339" s="89">
        <v>6</v>
      </c>
      <c r="AF339" s="89">
        <v>6</v>
      </c>
      <c r="AG339" s="89">
        <v>6</v>
      </c>
      <c r="AH339" s="89">
        <v>6</v>
      </c>
      <c r="AI339" s="89">
        <v>6</v>
      </c>
      <c r="AJ339" s="89">
        <v>6</v>
      </c>
      <c r="AK339" s="89">
        <v>5</v>
      </c>
      <c r="AL339" s="89">
        <v>5</v>
      </c>
      <c r="AM339" s="89">
        <v>6</v>
      </c>
      <c r="AN339" s="89">
        <v>6</v>
      </c>
      <c r="AO339" s="89">
        <v>8</v>
      </c>
      <c r="AP339" s="89">
        <v>7</v>
      </c>
      <c r="AQ339" s="89">
        <v>7</v>
      </c>
      <c r="AR339" s="89">
        <v>6</v>
      </c>
    </row>
    <row r="340" spans="1:44" ht="12.75" customHeight="1" x14ac:dyDescent="0.25">
      <c r="A340" s="89">
        <v>2019</v>
      </c>
      <c r="B340" s="89">
        <v>121884</v>
      </c>
      <c r="C340" s="89">
        <v>6</v>
      </c>
      <c r="D340" s="89">
        <v>6</v>
      </c>
      <c r="E340" s="89">
        <v>6</v>
      </c>
      <c r="F340" s="89">
        <v>5</v>
      </c>
      <c r="G340" s="89">
        <v>6</v>
      </c>
      <c r="H340" s="89">
        <v>6</v>
      </c>
      <c r="I340" s="89">
        <v>5</v>
      </c>
      <c r="J340" s="89">
        <v>5</v>
      </c>
      <c r="K340" s="89">
        <v>5</v>
      </c>
      <c r="L340" s="89">
        <v>5</v>
      </c>
      <c r="M340" s="89">
        <v>5</v>
      </c>
      <c r="N340" s="89">
        <v>5</v>
      </c>
      <c r="O340" s="89">
        <v>5</v>
      </c>
      <c r="P340" s="89">
        <v>4</v>
      </c>
      <c r="Q340" s="89">
        <v>5</v>
      </c>
      <c r="R340" s="89">
        <v>6</v>
      </c>
      <c r="S340" s="89">
        <v>4</v>
      </c>
      <c r="T340" s="89">
        <v>6</v>
      </c>
      <c r="U340" s="89">
        <v>6</v>
      </c>
      <c r="V340" s="89">
        <v>6</v>
      </c>
      <c r="W340" s="89">
        <v>5</v>
      </c>
      <c r="X340" s="89">
        <v>4</v>
      </c>
      <c r="Y340" s="89">
        <v>5</v>
      </c>
      <c r="Z340" s="89">
        <v>5</v>
      </c>
      <c r="AA340" s="89">
        <v>5</v>
      </c>
      <c r="AB340" s="89">
        <v>3</v>
      </c>
      <c r="AC340" s="89">
        <v>4</v>
      </c>
      <c r="AD340" s="89">
        <v>6</v>
      </c>
      <c r="AE340" s="89">
        <v>5</v>
      </c>
      <c r="AF340" s="89">
        <v>5</v>
      </c>
      <c r="AG340" s="89">
        <v>6</v>
      </c>
      <c r="AH340" s="89">
        <v>5</v>
      </c>
      <c r="AI340" s="89">
        <v>5</v>
      </c>
      <c r="AJ340" s="89">
        <v>5</v>
      </c>
      <c r="AK340" s="89">
        <v>5</v>
      </c>
      <c r="AL340" s="89">
        <v>5</v>
      </c>
      <c r="AM340" s="89">
        <v>5</v>
      </c>
      <c r="AN340" s="89">
        <v>5</v>
      </c>
      <c r="AO340" s="89">
        <v>4</v>
      </c>
      <c r="AP340" s="89">
        <v>6</v>
      </c>
      <c r="AQ340" s="89">
        <v>5</v>
      </c>
      <c r="AR340" s="89">
        <v>4</v>
      </c>
    </row>
    <row r="341" spans="1:44" ht="12.75" customHeight="1" x14ac:dyDescent="0.25">
      <c r="A341" s="89">
        <v>2019</v>
      </c>
      <c r="B341" s="89">
        <v>1181819</v>
      </c>
      <c r="C341" s="89">
        <v>6</v>
      </c>
      <c r="D341" s="89">
        <v>6</v>
      </c>
      <c r="E341" s="89">
        <v>5</v>
      </c>
      <c r="F341" s="89">
        <v>4</v>
      </c>
      <c r="G341" s="89">
        <v>6</v>
      </c>
      <c r="H341" s="89">
        <v>6</v>
      </c>
      <c r="I341" s="89">
        <v>6</v>
      </c>
      <c r="J341" s="89">
        <v>6</v>
      </c>
      <c r="K341" s="89">
        <v>6</v>
      </c>
      <c r="L341" s="89">
        <v>6</v>
      </c>
      <c r="M341" s="89">
        <v>5</v>
      </c>
      <c r="N341" s="89">
        <v>5</v>
      </c>
      <c r="O341" s="89">
        <v>5</v>
      </c>
      <c r="P341" s="89">
        <v>4</v>
      </c>
      <c r="Q341" s="89">
        <v>3</v>
      </c>
      <c r="R341" s="89">
        <v>6</v>
      </c>
      <c r="S341" s="89">
        <v>2</v>
      </c>
      <c r="T341" s="89">
        <v>3</v>
      </c>
      <c r="U341" s="89">
        <v>4</v>
      </c>
      <c r="V341" s="89">
        <v>6</v>
      </c>
      <c r="W341" s="89">
        <v>5</v>
      </c>
      <c r="X341" s="89">
        <v>4</v>
      </c>
      <c r="Y341" s="89">
        <v>5</v>
      </c>
      <c r="Z341" s="89">
        <v>6</v>
      </c>
      <c r="AA341" s="89">
        <v>6</v>
      </c>
      <c r="AB341" s="89">
        <v>2</v>
      </c>
      <c r="AC341" s="89">
        <v>2</v>
      </c>
      <c r="AD341" s="89">
        <v>6</v>
      </c>
      <c r="AE341" s="89">
        <v>5</v>
      </c>
      <c r="AF341" s="89">
        <v>6</v>
      </c>
      <c r="AG341" s="89">
        <v>6</v>
      </c>
      <c r="AH341" s="89">
        <v>6</v>
      </c>
      <c r="AI341" s="89">
        <v>6</v>
      </c>
      <c r="AJ341" s="89">
        <v>4</v>
      </c>
      <c r="AK341" s="89">
        <v>6</v>
      </c>
      <c r="AL341" s="89">
        <v>6</v>
      </c>
      <c r="AM341" s="89">
        <v>6</v>
      </c>
      <c r="AN341" s="89">
        <v>6</v>
      </c>
      <c r="AO341" s="89">
        <v>5</v>
      </c>
      <c r="AP341" s="89">
        <v>5</v>
      </c>
      <c r="AQ341" s="89">
        <v>6</v>
      </c>
      <c r="AR341" s="89">
        <v>3</v>
      </c>
    </row>
    <row r="342" spans="1:44" ht="12.75" customHeight="1" x14ac:dyDescent="0.25">
      <c r="A342" s="89">
        <v>2019</v>
      </c>
      <c r="B342" s="89">
        <v>1319229</v>
      </c>
      <c r="C342" s="89">
        <v>6</v>
      </c>
      <c r="D342" s="89">
        <v>8</v>
      </c>
      <c r="E342" s="89">
        <v>6</v>
      </c>
      <c r="F342" s="89">
        <v>5</v>
      </c>
      <c r="G342" s="89">
        <v>6</v>
      </c>
      <c r="H342" s="89">
        <v>6</v>
      </c>
      <c r="I342" s="89">
        <v>6</v>
      </c>
      <c r="J342" s="89">
        <v>6</v>
      </c>
      <c r="K342" s="89">
        <v>6</v>
      </c>
      <c r="L342" s="89">
        <v>6</v>
      </c>
      <c r="M342" s="89">
        <v>6</v>
      </c>
      <c r="N342" s="89">
        <v>6</v>
      </c>
      <c r="O342" s="89">
        <v>6</v>
      </c>
      <c r="P342" s="89">
        <v>6</v>
      </c>
      <c r="Q342" s="89">
        <v>6</v>
      </c>
      <c r="R342" s="89">
        <v>6</v>
      </c>
      <c r="S342" s="89">
        <v>6</v>
      </c>
      <c r="T342" s="89">
        <v>6</v>
      </c>
      <c r="U342" s="89">
        <v>6</v>
      </c>
      <c r="V342" s="89">
        <v>6</v>
      </c>
      <c r="W342" s="89">
        <v>5</v>
      </c>
      <c r="X342" s="89">
        <v>5</v>
      </c>
      <c r="Y342" s="89">
        <v>6</v>
      </c>
      <c r="Z342" s="89">
        <v>8</v>
      </c>
      <c r="AA342" s="89">
        <v>6</v>
      </c>
      <c r="AB342" s="89">
        <v>8</v>
      </c>
      <c r="AC342" s="89">
        <v>8</v>
      </c>
      <c r="AD342" s="89">
        <v>6</v>
      </c>
      <c r="AE342" s="89">
        <v>6</v>
      </c>
      <c r="AF342" s="89">
        <v>6</v>
      </c>
      <c r="AG342" s="89">
        <v>6</v>
      </c>
      <c r="AH342" s="89">
        <v>6</v>
      </c>
      <c r="AI342" s="89">
        <v>6</v>
      </c>
      <c r="AJ342" s="89">
        <v>5</v>
      </c>
      <c r="AK342" s="89">
        <v>6</v>
      </c>
      <c r="AL342" s="89">
        <v>6</v>
      </c>
      <c r="AM342" s="89">
        <v>6</v>
      </c>
      <c r="AN342" s="89">
        <v>6</v>
      </c>
      <c r="AO342" s="89">
        <v>6</v>
      </c>
      <c r="AP342" s="89">
        <v>6</v>
      </c>
      <c r="AQ342" s="89">
        <v>6</v>
      </c>
      <c r="AR342" s="89">
        <v>6</v>
      </c>
    </row>
    <row r="343" spans="1:44" ht="12.75" customHeight="1" x14ac:dyDescent="0.25">
      <c r="A343" s="89">
        <v>2019</v>
      </c>
      <c r="B343" s="89">
        <v>121884</v>
      </c>
      <c r="C343" s="89">
        <v>6</v>
      </c>
      <c r="D343" s="89">
        <v>5</v>
      </c>
      <c r="E343" s="89">
        <v>5</v>
      </c>
      <c r="F343" s="89">
        <v>4</v>
      </c>
      <c r="G343" s="89">
        <v>6</v>
      </c>
      <c r="H343" s="89">
        <v>6</v>
      </c>
      <c r="I343" s="89">
        <v>6</v>
      </c>
      <c r="J343" s="89">
        <v>6</v>
      </c>
      <c r="K343" s="89">
        <v>6</v>
      </c>
      <c r="L343" s="89">
        <v>5</v>
      </c>
      <c r="M343" s="89">
        <v>6</v>
      </c>
      <c r="N343" s="89">
        <v>6</v>
      </c>
      <c r="O343" s="89">
        <v>5</v>
      </c>
      <c r="P343" s="89">
        <v>5</v>
      </c>
      <c r="Q343" s="89">
        <v>6</v>
      </c>
      <c r="R343" s="89">
        <v>5</v>
      </c>
      <c r="S343" s="89">
        <v>6</v>
      </c>
      <c r="T343" s="89">
        <v>6</v>
      </c>
      <c r="U343" s="89">
        <v>6</v>
      </c>
      <c r="V343" s="89">
        <v>6</v>
      </c>
      <c r="W343" s="89">
        <v>6</v>
      </c>
      <c r="X343" s="89">
        <v>5</v>
      </c>
      <c r="Y343" s="89">
        <v>5</v>
      </c>
      <c r="Z343" s="89">
        <v>4</v>
      </c>
      <c r="AA343" s="89">
        <v>6</v>
      </c>
      <c r="AB343" s="89">
        <v>6</v>
      </c>
      <c r="AC343" s="89">
        <v>6</v>
      </c>
      <c r="AD343" s="89">
        <v>6</v>
      </c>
      <c r="AE343" s="89">
        <v>6</v>
      </c>
      <c r="AF343" s="89">
        <v>6</v>
      </c>
      <c r="AG343" s="89">
        <v>6</v>
      </c>
      <c r="AH343" s="89">
        <v>6</v>
      </c>
      <c r="AI343" s="89">
        <v>6</v>
      </c>
      <c r="AJ343" s="89">
        <v>6</v>
      </c>
      <c r="AK343" s="89">
        <v>6</v>
      </c>
      <c r="AL343" s="89">
        <v>6</v>
      </c>
      <c r="AM343" s="89">
        <v>6</v>
      </c>
      <c r="AN343" s="89">
        <v>6</v>
      </c>
      <c r="AO343" s="89">
        <v>6</v>
      </c>
      <c r="AP343" s="89">
        <v>6</v>
      </c>
      <c r="AQ343" s="89">
        <v>6</v>
      </c>
      <c r="AR343" s="89">
        <v>6</v>
      </c>
    </row>
    <row r="344" spans="1:44" ht="12.75" customHeight="1" x14ac:dyDescent="0.25">
      <c r="A344" s="89">
        <v>2019</v>
      </c>
      <c r="B344" s="89">
        <v>88399</v>
      </c>
      <c r="C344" s="89">
        <v>6</v>
      </c>
      <c r="D344" s="89">
        <v>8</v>
      </c>
      <c r="E344" s="89">
        <v>6</v>
      </c>
      <c r="F344" s="89">
        <v>5</v>
      </c>
      <c r="G344" s="89">
        <v>6</v>
      </c>
      <c r="H344" s="89">
        <v>6</v>
      </c>
      <c r="I344" s="89">
        <v>6</v>
      </c>
      <c r="J344" s="89">
        <v>6</v>
      </c>
      <c r="K344" s="89">
        <v>4</v>
      </c>
      <c r="L344" s="89">
        <v>6</v>
      </c>
      <c r="M344" s="89">
        <v>6</v>
      </c>
      <c r="N344" s="89">
        <v>5</v>
      </c>
      <c r="O344" s="89">
        <v>8</v>
      </c>
      <c r="P344" s="89">
        <v>5</v>
      </c>
      <c r="Q344" s="89">
        <v>6</v>
      </c>
      <c r="R344" s="89">
        <v>4</v>
      </c>
      <c r="S344" s="89">
        <v>6</v>
      </c>
      <c r="T344" s="89">
        <v>6</v>
      </c>
      <c r="U344" s="89">
        <v>6</v>
      </c>
      <c r="V344" s="89">
        <v>6</v>
      </c>
      <c r="W344" s="89">
        <v>6</v>
      </c>
      <c r="X344" s="89">
        <v>6</v>
      </c>
      <c r="Y344" s="89">
        <v>6</v>
      </c>
      <c r="Z344" s="89">
        <v>8</v>
      </c>
      <c r="AA344" s="89">
        <v>8</v>
      </c>
      <c r="AB344" s="89">
        <v>5</v>
      </c>
      <c r="AC344" s="89">
        <v>6</v>
      </c>
      <c r="AD344" s="89">
        <v>6</v>
      </c>
      <c r="AE344" s="89">
        <v>6</v>
      </c>
      <c r="AF344" s="89">
        <v>5</v>
      </c>
      <c r="AG344" s="89">
        <v>6</v>
      </c>
      <c r="AH344" s="89">
        <v>6</v>
      </c>
      <c r="AI344" s="89">
        <v>8</v>
      </c>
      <c r="AJ344" s="89">
        <v>6</v>
      </c>
      <c r="AK344" s="89">
        <v>6</v>
      </c>
      <c r="AL344" s="89">
        <v>5</v>
      </c>
      <c r="AM344" s="89">
        <v>6</v>
      </c>
      <c r="AN344" s="89">
        <v>8</v>
      </c>
      <c r="AO344" s="89">
        <v>8</v>
      </c>
      <c r="AP344" s="89">
        <v>6</v>
      </c>
      <c r="AQ344" s="89">
        <v>6</v>
      </c>
      <c r="AR344" s="89">
        <v>5</v>
      </c>
    </row>
    <row r="345" spans="1:44" ht="12.75" customHeight="1" x14ac:dyDescent="0.25">
      <c r="A345" s="89">
        <v>2019</v>
      </c>
      <c r="B345" s="89">
        <v>88399</v>
      </c>
      <c r="C345" s="89">
        <v>6</v>
      </c>
      <c r="D345" s="89">
        <v>6</v>
      </c>
      <c r="E345" s="89">
        <v>6</v>
      </c>
      <c r="F345" s="89">
        <v>6</v>
      </c>
      <c r="G345" s="89">
        <v>6</v>
      </c>
      <c r="H345" s="89">
        <v>6</v>
      </c>
      <c r="I345" s="89">
        <v>6</v>
      </c>
      <c r="J345" s="89">
        <v>6</v>
      </c>
      <c r="K345" s="89">
        <v>6</v>
      </c>
      <c r="L345" s="89">
        <v>6</v>
      </c>
      <c r="M345" s="89">
        <v>6</v>
      </c>
      <c r="N345" s="89">
        <v>6</v>
      </c>
      <c r="O345" s="89">
        <v>6</v>
      </c>
      <c r="P345" s="89">
        <v>6</v>
      </c>
      <c r="Q345" s="89">
        <v>6</v>
      </c>
      <c r="R345" s="89">
        <v>6</v>
      </c>
      <c r="S345" s="89">
        <v>6</v>
      </c>
      <c r="T345" s="89">
        <v>6</v>
      </c>
      <c r="U345" s="89">
        <v>6</v>
      </c>
      <c r="V345" s="89">
        <v>6</v>
      </c>
      <c r="W345" s="89">
        <v>6</v>
      </c>
      <c r="X345" s="89">
        <v>6</v>
      </c>
      <c r="Y345" s="89">
        <v>6</v>
      </c>
      <c r="Z345" s="89">
        <v>6</v>
      </c>
      <c r="AA345" s="89">
        <v>6</v>
      </c>
      <c r="AB345" s="89">
        <v>6</v>
      </c>
      <c r="AC345" s="89">
        <v>6</v>
      </c>
      <c r="AD345" s="89">
        <v>6</v>
      </c>
      <c r="AE345" s="89">
        <v>6</v>
      </c>
      <c r="AF345" s="89">
        <v>6</v>
      </c>
      <c r="AG345" s="89">
        <v>6</v>
      </c>
      <c r="AH345" s="89">
        <v>6</v>
      </c>
      <c r="AI345" s="89">
        <v>6</v>
      </c>
      <c r="AJ345" s="89">
        <v>6</v>
      </c>
      <c r="AK345" s="89">
        <v>6</v>
      </c>
      <c r="AL345" s="89">
        <v>6</v>
      </c>
      <c r="AM345" s="89">
        <v>6</v>
      </c>
      <c r="AN345" s="89">
        <v>6</v>
      </c>
      <c r="AO345" s="89">
        <v>6</v>
      </c>
      <c r="AP345" s="89">
        <v>6</v>
      </c>
      <c r="AQ345" s="89">
        <v>6</v>
      </c>
      <c r="AR345" s="89">
        <v>6</v>
      </c>
    </row>
    <row r="346" spans="1:44" ht="12.75" customHeight="1" x14ac:dyDescent="0.25">
      <c r="A346" s="89">
        <v>2019</v>
      </c>
      <c r="B346" s="89">
        <v>88399</v>
      </c>
      <c r="C346" s="89">
        <v>6</v>
      </c>
      <c r="D346" s="89">
        <v>6</v>
      </c>
      <c r="E346" s="89">
        <v>6</v>
      </c>
      <c r="F346" s="89">
        <v>6</v>
      </c>
      <c r="G346" s="89">
        <v>6</v>
      </c>
      <c r="H346" s="89">
        <v>6</v>
      </c>
      <c r="I346" s="89">
        <v>6</v>
      </c>
      <c r="J346" s="89">
        <v>6</v>
      </c>
      <c r="K346" s="89">
        <v>6</v>
      </c>
      <c r="L346" s="89">
        <v>6</v>
      </c>
      <c r="M346" s="89">
        <v>6</v>
      </c>
      <c r="N346" s="89">
        <v>6</v>
      </c>
      <c r="O346" s="89">
        <v>6</v>
      </c>
      <c r="P346" s="89">
        <v>6</v>
      </c>
      <c r="Q346" s="89">
        <v>6</v>
      </c>
      <c r="R346" s="89">
        <v>6</v>
      </c>
      <c r="S346" s="89">
        <v>6</v>
      </c>
      <c r="T346" s="89">
        <v>6</v>
      </c>
      <c r="U346" s="89">
        <v>6</v>
      </c>
      <c r="V346" s="89">
        <v>6</v>
      </c>
      <c r="W346" s="89">
        <v>6</v>
      </c>
      <c r="X346" s="89">
        <v>6</v>
      </c>
      <c r="Y346" s="89">
        <v>6</v>
      </c>
      <c r="Z346" s="89">
        <v>6</v>
      </c>
      <c r="AA346" s="89">
        <v>6</v>
      </c>
      <c r="AB346" s="89">
        <v>6</v>
      </c>
      <c r="AC346" s="89">
        <v>6</v>
      </c>
      <c r="AD346" s="89">
        <v>6</v>
      </c>
      <c r="AE346" s="89">
        <v>6</v>
      </c>
      <c r="AF346" s="89">
        <v>6</v>
      </c>
      <c r="AG346" s="89">
        <v>6</v>
      </c>
      <c r="AH346" s="89">
        <v>6</v>
      </c>
      <c r="AI346" s="89">
        <v>6</v>
      </c>
      <c r="AJ346" s="89">
        <v>6</v>
      </c>
      <c r="AK346" s="89">
        <v>6</v>
      </c>
      <c r="AL346" s="89">
        <v>6</v>
      </c>
      <c r="AM346" s="89">
        <v>6</v>
      </c>
      <c r="AN346" s="89">
        <v>6</v>
      </c>
      <c r="AO346" s="89">
        <v>6</v>
      </c>
      <c r="AP346" s="89">
        <v>6</v>
      </c>
      <c r="AQ346" s="89">
        <v>6</v>
      </c>
      <c r="AR346" s="89">
        <v>6</v>
      </c>
    </row>
    <row r="347" spans="1:44" ht="12.75" customHeight="1" x14ac:dyDescent="0.25">
      <c r="A347" s="89">
        <v>2019</v>
      </c>
      <c r="B347" s="89">
        <v>102499</v>
      </c>
      <c r="C347" s="89">
        <v>6</v>
      </c>
      <c r="D347" s="89">
        <v>5</v>
      </c>
      <c r="E347" s="89">
        <v>6</v>
      </c>
      <c r="F347" s="89">
        <v>4</v>
      </c>
      <c r="G347" s="89">
        <v>5</v>
      </c>
      <c r="H347" s="89">
        <v>6</v>
      </c>
      <c r="I347" s="89">
        <v>6</v>
      </c>
      <c r="J347" s="89">
        <v>6</v>
      </c>
      <c r="K347" s="89">
        <v>6</v>
      </c>
      <c r="L347" s="89">
        <v>6</v>
      </c>
      <c r="M347" s="89">
        <v>6</v>
      </c>
      <c r="N347" s="89">
        <v>6</v>
      </c>
      <c r="O347" s="89">
        <v>6</v>
      </c>
      <c r="P347" s="89">
        <v>5</v>
      </c>
      <c r="Q347" s="89">
        <v>6</v>
      </c>
      <c r="R347" s="89">
        <v>5</v>
      </c>
      <c r="S347" s="89">
        <v>4</v>
      </c>
      <c r="T347" s="89">
        <v>4</v>
      </c>
      <c r="U347" s="89">
        <v>4</v>
      </c>
      <c r="V347" s="89">
        <v>4</v>
      </c>
      <c r="W347" s="89">
        <v>5</v>
      </c>
      <c r="X347" s="89">
        <v>5</v>
      </c>
      <c r="Y347" s="89">
        <v>5</v>
      </c>
      <c r="Z347" s="89">
        <v>8</v>
      </c>
      <c r="AA347" s="89">
        <v>6</v>
      </c>
      <c r="AB347" s="89">
        <v>1</v>
      </c>
      <c r="AC347" s="89">
        <v>6</v>
      </c>
      <c r="AD347" s="89">
        <v>5</v>
      </c>
      <c r="AE347" s="89">
        <v>5</v>
      </c>
      <c r="AF347" s="89">
        <v>6</v>
      </c>
      <c r="AG347" s="89">
        <v>6</v>
      </c>
      <c r="AH347" s="89">
        <v>6</v>
      </c>
      <c r="AI347" s="89">
        <v>6</v>
      </c>
      <c r="AJ347" s="89">
        <v>8</v>
      </c>
      <c r="AK347" s="89">
        <v>6</v>
      </c>
      <c r="AL347" s="89">
        <v>6</v>
      </c>
      <c r="AM347" s="89">
        <v>6</v>
      </c>
      <c r="AN347" s="89">
        <v>6</v>
      </c>
      <c r="AO347" s="89">
        <v>6</v>
      </c>
      <c r="AP347" s="89">
        <v>6</v>
      </c>
      <c r="AQ347" s="89">
        <v>6</v>
      </c>
      <c r="AR347" s="89">
        <v>6</v>
      </c>
    </row>
    <row r="348" spans="1:44" ht="12.75" customHeight="1" x14ac:dyDescent="0.25">
      <c r="A348" s="89">
        <v>2019</v>
      </c>
      <c r="B348" s="89">
        <v>102499</v>
      </c>
      <c r="C348" s="89">
        <v>6</v>
      </c>
      <c r="D348" s="89">
        <v>6</v>
      </c>
      <c r="E348" s="89">
        <v>6</v>
      </c>
      <c r="F348" s="89">
        <v>6</v>
      </c>
      <c r="G348" s="89">
        <v>6</v>
      </c>
      <c r="H348" s="89">
        <v>6</v>
      </c>
      <c r="I348" s="89">
        <v>6</v>
      </c>
      <c r="J348" s="89">
        <v>6</v>
      </c>
      <c r="K348" s="89">
        <v>6</v>
      </c>
      <c r="L348" s="89">
        <v>6</v>
      </c>
      <c r="M348" s="89">
        <v>6</v>
      </c>
      <c r="N348" s="89">
        <v>6</v>
      </c>
      <c r="O348" s="89">
        <v>6</v>
      </c>
      <c r="P348" s="89">
        <v>6</v>
      </c>
      <c r="Q348" s="89">
        <v>6</v>
      </c>
      <c r="R348" s="89">
        <v>6</v>
      </c>
      <c r="S348" s="89">
        <v>6</v>
      </c>
      <c r="T348" s="89">
        <v>6</v>
      </c>
      <c r="U348" s="89">
        <v>6</v>
      </c>
      <c r="V348" s="89">
        <v>5</v>
      </c>
      <c r="W348" s="89">
        <v>6</v>
      </c>
      <c r="X348" s="89">
        <v>6</v>
      </c>
      <c r="Y348" s="89">
        <v>6</v>
      </c>
      <c r="Z348" s="89">
        <v>6</v>
      </c>
      <c r="AA348" s="89">
        <v>6</v>
      </c>
      <c r="AB348" s="89">
        <v>6</v>
      </c>
      <c r="AC348" s="89">
        <v>8</v>
      </c>
      <c r="AD348" s="89">
        <v>6</v>
      </c>
      <c r="AE348" s="89">
        <v>6</v>
      </c>
      <c r="AF348" s="89">
        <v>6</v>
      </c>
      <c r="AG348" s="89">
        <v>6</v>
      </c>
      <c r="AH348" s="89">
        <v>6</v>
      </c>
      <c r="AI348" s="89">
        <v>6</v>
      </c>
      <c r="AJ348" s="89">
        <v>6</v>
      </c>
      <c r="AK348" s="89">
        <v>6</v>
      </c>
      <c r="AL348" s="89">
        <v>6</v>
      </c>
      <c r="AM348" s="89">
        <v>6</v>
      </c>
      <c r="AN348" s="89">
        <v>6</v>
      </c>
      <c r="AO348" s="89">
        <v>6</v>
      </c>
      <c r="AP348" s="89">
        <v>6</v>
      </c>
      <c r="AQ348" s="89">
        <v>6</v>
      </c>
      <c r="AR348" s="89">
        <v>6</v>
      </c>
    </row>
    <row r="349" spans="1:44" ht="12.75" customHeight="1" x14ac:dyDescent="0.25">
      <c r="A349" s="89">
        <v>2019</v>
      </c>
      <c r="B349" s="89">
        <v>102499</v>
      </c>
      <c r="C349" s="89">
        <v>6</v>
      </c>
      <c r="D349" s="89">
        <v>6</v>
      </c>
      <c r="E349" s="89">
        <v>4</v>
      </c>
      <c r="F349" s="89">
        <v>6</v>
      </c>
      <c r="G349" s="89">
        <v>6</v>
      </c>
      <c r="H349" s="89">
        <v>5</v>
      </c>
      <c r="I349" s="89">
        <v>6</v>
      </c>
      <c r="J349" s="89">
        <v>2</v>
      </c>
      <c r="K349" s="89">
        <v>6</v>
      </c>
      <c r="L349" s="89">
        <v>6</v>
      </c>
      <c r="M349" s="89">
        <v>2</v>
      </c>
      <c r="N349" s="89">
        <v>6</v>
      </c>
      <c r="O349" s="89">
        <v>6</v>
      </c>
      <c r="P349" s="89">
        <v>5</v>
      </c>
      <c r="Q349" s="89">
        <v>4</v>
      </c>
      <c r="R349" s="89">
        <v>6</v>
      </c>
      <c r="S349" s="89">
        <v>3</v>
      </c>
      <c r="T349" s="89">
        <v>2</v>
      </c>
      <c r="U349" s="89">
        <v>3</v>
      </c>
      <c r="V349" s="89">
        <v>3</v>
      </c>
      <c r="W349" s="89">
        <v>2</v>
      </c>
      <c r="X349" s="89">
        <v>2</v>
      </c>
      <c r="Y349" s="89">
        <v>6</v>
      </c>
      <c r="Z349" s="89">
        <v>4</v>
      </c>
      <c r="AA349" s="89">
        <v>5</v>
      </c>
      <c r="AB349" s="89">
        <v>6</v>
      </c>
      <c r="AC349" s="89">
        <v>1</v>
      </c>
      <c r="AD349" s="89">
        <v>5</v>
      </c>
      <c r="AE349" s="89">
        <v>5</v>
      </c>
      <c r="AF349" s="89">
        <v>2</v>
      </c>
      <c r="AG349" s="89">
        <v>6</v>
      </c>
      <c r="AH349" s="89">
        <v>6</v>
      </c>
      <c r="AI349" s="89">
        <v>4</v>
      </c>
      <c r="AJ349" s="89">
        <v>4</v>
      </c>
      <c r="AK349" s="89">
        <v>2</v>
      </c>
      <c r="AL349" s="89">
        <v>1</v>
      </c>
      <c r="AM349" s="89">
        <v>1</v>
      </c>
      <c r="AN349" s="89">
        <v>6</v>
      </c>
      <c r="AO349" s="89">
        <v>2</v>
      </c>
      <c r="AP349" s="89">
        <v>3</v>
      </c>
      <c r="AQ349" s="89">
        <v>2</v>
      </c>
      <c r="AR349" s="89">
        <v>6</v>
      </c>
    </row>
    <row r="350" spans="1:44" ht="12.75" customHeight="1" x14ac:dyDescent="0.25">
      <c r="A350" s="89">
        <v>2019</v>
      </c>
      <c r="B350" s="89">
        <v>102499</v>
      </c>
      <c r="C350" s="89">
        <v>6</v>
      </c>
      <c r="D350" s="89">
        <v>6</v>
      </c>
      <c r="E350" s="89">
        <v>6</v>
      </c>
      <c r="F350" s="89">
        <v>6</v>
      </c>
      <c r="G350" s="89">
        <v>6</v>
      </c>
      <c r="H350" s="89">
        <v>6</v>
      </c>
      <c r="I350" s="89">
        <v>6</v>
      </c>
      <c r="J350" s="89">
        <v>6</v>
      </c>
      <c r="K350" s="89">
        <v>6</v>
      </c>
      <c r="L350" s="89">
        <v>6</v>
      </c>
      <c r="M350" s="89">
        <v>6</v>
      </c>
      <c r="N350" s="89">
        <v>6</v>
      </c>
      <c r="O350" s="89">
        <v>6</v>
      </c>
      <c r="P350" s="89">
        <v>6</v>
      </c>
      <c r="Q350" s="89">
        <v>5</v>
      </c>
      <c r="R350" s="89">
        <v>6</v>
      </c>
      <c r="S350" s="89">
        <v>6</v>
      </c>
      <c r="T350" s="89">
        <v>6</v>
      </c>
      <c r="U350" s="89">
        <v>6</v>
      </c>
      <c r="V350" s="89">
        <v>6</v>
      </c>
      <c r="W350" s="89">
        <v>5</v>
      </c>
      <c r="X350" s="89">
        <v>4</v>
      </c>
      <c r="Y350" s="89">
        <v>5</v>
      </c>
      <c r="Z350" s="89">
        <v>5</v>
      </c>
      <c r="AA350" s="89">
        <v>5</v>
      </c>
      <c r="AB350" s="89">
        <v>6</v>
      </c>
      <c r="AC350" s="89">
        <v>6</v>
      </c>
      <c r="AD350" s="89">
        <v>6</v>
      </c>
      <c r="AE350" s="89">
        <v>6</v>
      </c>
      <c r="AF350" s="89">
        <v>5</v>
      </c>
      <c r="AG350" s="89">
        <v>5</v>
      </c>
      <c r="AH350" s="89">
        <v>6</v>
      </c>
      <c r="AI350" s="89">
        <v>6</v>
      </c>
      <c r="AJ350" s="89">
        <v>6</v>
      </c>
      <c r="AK350" s="89">
        <v>6</v>
      </c>
      <c r="AL350" s="89">
        <v>6</v>
      </c>
      <c r="AM350" s="89">
        <v>6</v>
      </c>
      <c r="AN350" s="89">
        <v>5</v>
      </c>
      <c r="AO350" s="89">
        <v>5</v>
      </c>
      <c r="AP350" s="89">
        <v>5</v>
      </c>
      <c r="AQ350" s="89">
        <v>6</v>
      </c>
      <c r="AR350" s="89">
        <v>5</v>
      </c>
    </row>
    <row r="351" spans="1:44" ht="12.75" customHeight="1" x14ac:dyDescent="0.25">
      <c r="A351" s="89">
        <v>2019</v>
      </c>
      <c r="B351" s="89">
        <v>102499</v>
      </c>
      <c r="C351" s="89">
        <v>6</v>
      </c>
      <c r="D351" s="89">
        <v>5</v>
      </c>
      <c r="E351" s="89">
        <v>4</v>
      </c>
      <c r="F351" s="89">
        <v>5</v>
      </c>
      <c r="G351" s="89">
        <v>6</v>
      </c>
      <c r="H351" s="89">
        <v>6</v>
      </c>
      <c r="I351" s="89">
        <v>6</v>
      </c>
      <c r="J351" s="89">
        <v>5</v>
      </c>
      <c r="K351" s="89">
        <v>6</v>
      </c>
      <c r="L351" s="89">
        <v>6</v>
      </c>
      <c r="M351" s="89">
        <v>6</v>
      </c>
      <c r="N351" s="89">
        <v>6</v>
      </c>
      <c r="O351" s="89">
        <v>5</v>
      </c>
      <c r="P351" s="89">
        <v>4</v>
      </c>
      <c r="Q351" s="89">
        <v>6</v>
      </c>
      <c r="R351" s="89">
        <v>6</v>
      </c>
      <c r="S351" s="89">
        <v>6</v>
      </c>
      <c r="T351" s="89">
        <v>6</v>
      </c>
      <c r="U351" s="89">
        <v>6</v>
      </c>
      <c r="V351" s="89">
        <v>4</v>
      </c>
      <c r="W351" s="89">
        <v>6</v>
      </c>
      <c r="X351" s="89">
        <v>5</v>
      </c>
      <c r="Y351" s="89">
        <v>5</v>
      </c>
      <c r="Z351" s="89">
        <v>6</v>
      </c>
      <c r="AA351" s="89">
        <v>6</v>
      </c>
      <c r="AB351" s="89">
        <v>6</v>
      </c>
      <c r="AC351" s="89">
        <v>6</v>
      </c>
      <c r="AD351" s="89">
        <v>6</v>
      </c>
      <c r="AE351" s="89">
        <v>6</v>
      </c>
      <c r="AF351" s="89">
        <v>6</v>
      </c>
      <c r="AG351" s="89">
        <v>6</v>
      </c>
      <c r="AH351" s="89">
        <v>6</v>
      </c>
      <c r="AI351" s="89">
        <v>6</v>
      </c>
      <c r="AJ351" s="89">
        <v>6</v>
      </c>
      <c r="AK351" s="89">
        <v>6</v>
      </c>
      <c r="AL351" s="89">
        <v>6</v>
      </c>
      <c r="AM351" s="89">
        <v>6</v>
      </c>
      <c r="AN351" s="89">
        <v>6</v>
      </c>
      <c r="AO351" s="89">
        <v>6</v>
      </c>
      <c r="AP351" s="89">
        <v>6</v>
      </c>
      <c r="AQ351" s="89">
        <v>6</v>
      </c>
      <c r="AR351" s="89">
        <v>6</v>
      </c>
    </row>
    <row r="352" spans="1:44" ht="12.75" customHeight="1" x14ac:dyDescent="0.25">
      <c r="A352" s="89">
        <v>2019</v>
      </c>
      <c r="B352" s="89">
        <v>121880</v>
      </c>
      <c r="C352" s="89">
        <v>6</v>
      </c>
      <c r="D352" s="89">
        <v>6</v>
      </c>
      <c r="E352" s="89">
        <v>4</v>
      </c>
      <c r="F352" s="89">
        <v>4</v>
      </c>
      <c r="G352" s="89">
        <v>5</v>
      </c>
      <c r="H352" s="89">
        <v>5</v>
      </c>
      <c r="I352" s="89">
        <v>5</v>
      </c>
      <c r="J352" s="89">
        <v>5</v>
      </c>
      <c r="K352" s="89">
        <v>5</v>
      </c>
      <c r="L352" s="89">
        <v>5</v>
      </c>
      <c r="M352" s="89">
        <v>5</v>
      </c>
      <c r="N352" s="89">
        <v>5</v>
      </c>
      <c r="O352" s="89">
        <v>4</v>
      </c>
      <c r="P352" s="89">
        <v>5</v>
      </c>
      <c r="Q352" s="89">
        <v>6</v>
      </c>
      <c r="R352" s="89">
        <v>6</v>
      </c>
      <c r="S352" s="89">
        <v>6</v>
      </c>
      <c r="T352" s="89">
        <v>6</v>
      </c>
      <c r="U352" s="89">
        <v>5</v>
      </c>
      <c r="V352" s="89">
        <v>5</v>
      </c>
      <c r="W352" s="89">
        <v>5</v>
      </c>
      <c r="X352" s="89">
        <v>5</v>
      </c>
      <c r="Y352" s="89">
        <v>5</v>
      </c>
      <c r="Z352" s="89">
        <v>5</v>
      </c>
      <c r="AA352" s="89">
        <v>6</v>
      </c>
      <c r="AB352" s="89">
        <v>5</v>
      </c>
      <c r="AC352" s="89">
        <v>2</v>
      </c>
      <c r="AD352" s="89">
        <v>6</v>
      </c>
      <c r="AE352" s="89">
        <v>4</v>
      </c>
      <c r="AF352" s="89">
        <v>6</v>
      </c>
      <c r="AG352" s="89">
        <v>5</v>
      </c>
      <c r="AH352" s="89">
        <v>6</v>
      </c>
      <c r="AI352" s="89">
        <v>6</v>
      </c>
      <c r="AJ352" s="89">
        <v>6</v>
      </c>
      <c r="AK352" s="89">
        <v>6</v>
      </c>
      <c r="AL352" s="89">
        <v>6</v>
      </c>
      <c r="AM352" s="89">
        <v>6</v>
      </c>
      <c r="AN352" s="89">
        <v>6</v>
      </c>
      <c r="AO352" s="89">
        <v>6</v>
      </c>
      <c r="AP352" s="89">
        <v>6</v>
      </c>
      <c r="AQ352" s="89">
        <v>4</v>
      </c>
      <c r="AR352" s="89">
        <v>6</v>
      </c>
    </row>
    <row r="353" spans="1:44" ht="12.75" customHeight="1" x14ac:dyDescent="0.25">
      <c r="A353" s="89">
        <v>2019</v>
      </c>
      <c r="B353" s="89">
        <v>121880</v>
      </c>
      <c r="C353" s="89">
        <v>6</v>
      </c>
      <c r="D353" s="89">
        <v>6</v>
      </c>
      <c r="E353" s="89">
        <v>7</v>
      </c>
      <c r="F353" s="89">
        <v>6</v>
      </c>
      <c r="G353" s="89">
        <v>7</v>
      </c>
      <c r="H353" s="89">
        <v>6</v>
      </c>
      <c r="I353" s="89">
        <v>6</v>
      </c>
      <c r="J353" s="89">
        <v>6</v>
      </c>
      <c r="K353" s="89">
        <v>6</v>
      </c>
      <c r="L353" s="89">
        <v>6</v>
      </c>
      <c r="M353" s="89">
        <v>6</v>
      </c>
      <c r="N353" s="89">
        <v>6</v>
      </c>
      <c r="O353" s="89">
        <v>4</v>
      </c>
      <c r="P353" s="89">
        <v>5</v>
      </c>
      <c r="Q353" s="89">
        <v>4</v>
      </c>
      <c r="R353" s="89">
        <v>5</v>
      </c>
      <c r="S353" s="89">
        <v>5</v>
      </c>
      <c r="T353" s="89">
        <v>6</v>
      </c>
      <c r="U353" s="89">
        <v>6</v>
      </c>
      <c r="V353" s="89">
        <v>6</v>
      </c>
      <c r="W353" s="89">
        <v>6</v>
      </c>
      <c r="X353" s="89">
        <v>5</v>
      </c>
      <c r="Y353" s="89">
        <v>6</v>
      </c>
      <c r="Z353" s="89">
        <v>6</v>
      </c>
      <c r="AA353" s="89">
        <v>5</v>
      </c>
      <c r="AB353" s="89">
        <v>6</v>
      </c>
      <c r="AC353" s="89">
        <v>6</v>
      </c>
      <c r="AD353" s="89">
        <v>6</v>
      </c>
      <c r="AE353" s="89">
        <v>6</v>
      </c>
      <c r="AF353" s="89">
        <v>5</v>
      </c>
      <c r="AG353" s="89">
        <v>6</v>
      </c>
      <c r="AH353" s="89">
        <v>6</v>
      </c>
      <c r="AI353" s="89">
        <v>6</v>
      </c>
      <c r="AJ353" s="89">
        <v>6</v>
      </c>
      <c r="AK353" s="89">
        <v>6</v>
      </c>
      <c r="AL353" s="89">
        <v>6</v>
      </c>
      <c r="AM353" s="89">
        <v>6</v>
      </c>
      <c r="AN353" s="89">
        <v>6</v>
      </c>
      <c r="AO353" s="89">
        <v>6</v>
      </c>
      <c r="AP353" s="89">
        <v>6</v>
      </c>
      <c r="AQ353" s="89">
        <v>6</v>
      </c>
      <c r="AR353" s="89">
        <v>6</v>
      </c>
    </row>
    <row r="354" spans="1:44" ht="12.75" customHeight="1" x14ac:dyDescent="0.25">
      <c r="A354" s="89">
        <v>2019</v>
      </c>
      <c r="B354" s="89">
        <v>121880</v>
      </c>
      <c r="C354" s="89">
        <v>6</v>
      </c>
      <c r="D354" s="89">
        <v>5</v>
      </c>
      <c r="E354" s="89">
        <v>5</v>
      </c>
      <c r="F354" s="89">
        <v>6</v>
      </c>
      <c r="G354" s="89">
        <v>4</v>
      </c>
      <c r="H354" s="89">
        <v>4</v>
      </c>
      <c r="I354" s="89">
        <v>5</v>
      </c>
      <c r="J354" s="89">
        <v>5</v>
      </c>
      <c r="K354" s="89">
        <v>4</v>
      </c>
      <c r="L354" s="89">
        <v>5</v>
      </c>
      <c r="M354" s="89">
        <v>5</v>
      </c>
      <c r="N354" s="89">
        <v>4</v>
      </c>
      <c r="O354" s="89">
        <v>6</v>
      </c>
      <c r="P354" s="89">
        <v>4</v>
      </c>
      <c r="Q354" s="89">
        <v>5</v>
      </c>
      <c r="R354" s="89">
        <v>5</v>
      </c>
      <c r="S354" s="89">
        <v>5</v>
      </c>
      <c r="T354" s="89">
        <v>6</v>
      </c>
      <c r="U354" s="89">
        <v>5</v>
      </c>
      <c r="V354" s="89">
        <v>4</v>
      </c>
      <c r="W354" s="89">
        <v>4</v>
      </c>
      <c r="X354" s="89">
        <v>5</v>
      </c>
      <c r="Y354" s="89">
        <v>4</v>
      </c>
      <c r="Z354" s="89">
        <v>3</v>
      </c>
      <c r="AA354" s="89">
        <v>4</v>
      </c>
      <c r="AB354" s="89">
        <v>3</v>
      </c>
      <c r="AC354" s="89">
        <v>3</v>
      </c>
      <c r="AD354" s="89">
        <v>5</v>
      </c>
      <c r="AE354" s="89">
        <v>5</v>
      </c>
      <c r="AF354" s="89">
        <v>4</v>
      </c>
      <c r="AG354" s="89">
        <v>5</v>
      </c>
      <c r="AH354" s="89">
        <v>5</v>
      </c>
      <c r="AI354" s="89">
        <v>5</v>
      </c>
      <c r="AJ354" s="89">
        <v>3</v>
      </c>
      <c r="AK354" s="89">
        <v>5</v>
      </c>
      <c r="AL354" s="89">
        <v>4</v>
      </c>
      <c r="AM354" s="89">
        <v>5</v>
      </c>
      <c r="AN354" s="89">
        <v>5</v>
      </c>
      <c r="AO354" s="89">
        <v>5</v>
      </c>
      <c r="AP354" s="89">
        <v>5</v>
      </c>
      <c r="AQ354" s="89">
        <v>4</v>
      </c>
      <c r="AR354" s="89">
        <v>6</v>
      </c>
    </row>
    <row r="355" spans="1:44" ht="12.75" customHeight="1" x14ac:dyDescent="0.25">
      <c r="A355" s="89">
        <v>2019</v>
      </c>
      <c r="B355" s="89">
        <v>121880</v>
      </c>
      <c r="C355" s="89">
        <v>6</v>
      </c>
      <c r="D355" s="89">
        <v>7</v>
      </c>
      <c r="E355" s="89">
        <v>3</v>
      </c>
      <c r="F355" s="89">
        <v>3</v>
      </c>
      <c r="G355" s="89">
        <v>5</v>
      </c>
      <c r="H355" s="89">
        <v>6</v>
      </c>
      <c r="I355" s="89">
        <v>6</v>
      </c>
      <c r="J355" s="89">
        <v>6</v>
      </c>
      <c r="K355" s="89">
        <v>6</v>
      </c>
      <c r="L355" s="89">
        <v>4</v>
      </c>
      <c r="M355" s="89">
        <v>4</v>
      </c>
      <c r="N355" s="89">
        <v>6</v>
      </c>
      <c r="O355" s="89">
        <v>5</v>
      </c>
      <c r="P355" s="89">
        <v>6</v>
      </c>
      <c r="Q355" s="89">
        <v>5</v>
      </c>
      <c r="R355" s="89">
        <v>6</v>
      </c>
      <c r="S355" s="89">
        <v>6</v>
      </c>
      <c r="T355" s="89">
        <v>3</v>
      </c>
      <c r="U355" s="89">
        <v>6</v>
      </c>
      <c r="V355" s="89">
        <v>6</v>
      </c>
      <c r="W355" s="89">
        <v>3</v>
      </c>
      <c r="X355" s="89">
        <v>1</v>
      </c>
      <c r="Y355" s="89">
        <v>6</v>
      </c>
      <c r="Z355" s="89">
        <v>6</v>
      </c>
      <c r="AA355" s="89">
        <v>6</v>
      </c>
      <c r="AB355" s="89">
        <v>6</v>
      </c>
      <c r="AC355" s="89">
        <v>6</v>
      </c>
      <c r="AD355" s="89">
        <v>4</v>
      </c>
      <c r="AE355" s="89">
        <v>5</v>
      </c>
      <c r="AF355" s="89">
        <v>4</v>
      </c>
      <c r="AG355" s="89">
        <v>6</v>
      </c>
      <c r="AH355" s="89">
        <v>6</v>
      </c>
      <c r="AI355" s="89">
        <v>6</v>
      </c>
      <c r="AJ355" s="89">
        <v>6</v>
      </c>
      <c r="AK355" s="89">
        <v>6</v>
      </c>
      <c r="AL355" s="89">
        <v>6</v>
      </c>
      <c r="AM355" s="89">
        <v>4</v>
      </c>
      <c r="AN355" s="89">
        <v>6</v>
      </c>
      <c r="AO355" s="89">
        <v>5</v>
      </c>
      <c r="AP355" s="89">
        <v>6</v>
      </c>
      <c r="AQ355" s="89">
        <v>6</v>
      </c>
      <c r="AR355" s="89">
        <v>4</v>
      </c>
    </row>
    <row r="356" spans="1:44" ht="12.75" customHeight="1" x14ac:dyDescent="0.25">
      <c r="A356" s="89">
        <v>2019</v>
      </c>
      <c r="B356" s="89">
        <v>123569</v>
      </c>
      <c r="C356" s="89">
        <v>6</v>
      </c>
      <c r="D356" s="89">
        <v>6</v>
      </c>
      <c r="E356" s="89">
        <v>6</v>
      </c>
      <c r="F356" s="89">
        <v>5</v>
      </c>
      <c r="G356" s="89">
        <v>6</v>
      </c>
      <c r="H356" s="89">
        <v>6</v>
      </c>
      <c r="I356" s="89">
        <v>6</v>
      </c>
      <c r="J356" s="89">
        <v>6</v>
      </c>
      <c r="K356" s="89">
        <v>5</v>
      </c>
      <c r="L356" s="89">
        <v>6</v>
      </c>
      <c r="M356" s="89">
        <v>5</v>
      </c>
      <c r="N356" s="89">
        <v>5</v>
      </c>
      <c r="O356" s="89">
        <v>5</v>
      </c>
      <c r="P356" s="89">
        <v>4</v>
      </c>
      <c r="Q356" s="89">
        <v>6</v>
      </c>
      <c r="R356" s="89">
        <v>6</v>
      </c>
      <c r="S356" s="89">
        <v>6</v>
      </c>
      <c r="T356" s="89">
        <v>6</v>
      </c>
      <c r="U356" s="89">
        <v>6</v>
      </c>
      <c r="V356" s="89">
        <v>6</v>
      </c>
      <c r="W356" s="89">
        <v>6</v>
      </c>
      <c r="X356" s="89">
        <v>5</v>
      </c>
      <c r="Y356" s="89">
        <v>6</v>
      </c>
      <c r="Z356" s="89">
        <v>6</v>
      </c>
      <c r="AA356" s="89">
        <v>6</v>
      </c>
      <c r="AB356" s="89">
        <v>4</v>
      </c>
      <c r="AC356" s="89">
        <v>4</v>
      </c>
      <c r="AD356" s="89">
        <v>6</v>
      </c>
      <c r="AE356" s="89">
        <v>6</v>
      </c>
      <c r="AF356" s="89">
        <v>5</v>
      </c>
      <c r="AG356" s="89">
        <v>5</v>
      </c>
      <c r="AH356" s="89">
        <v>6</v>
      </c>
      <c r="AI356" s="89">
        <v>6</v>
      </c>
      <c r="AJ356" s="89">
        <v>5</v>
      </c>
      <c r="AK356" s="89">
        <v>6</v>
      </c>
      <c r="AL356" s="89">
        <v>4</v>
      </c>
      <c r="AM356" s="89">
        <v>4</v>
      </c>
      <c r="AN356" s="89">
        <v>5</v>
      </c>
      <c r="AO356" s="89">
        <v>5</v>
      </c>
      <c r="AP356" s="89">
        <v>5</v>
      </c>
      <c r="AQ356" s="89">
        <v>6</v>
      </c>
      <c r="AR356" s="89">
        <v>6</v>
      </c>
    </row>
    <row r="357" spans="1:44" ht="12.75" customHeight="1" x14ac:dyDescent="0.25">
      <c r="A357" s="89">
        <v>2019</v>
      </c>
      <c r="B357" s="89">
        <v>123569</v>
      </c>
      <c r="C357" s="89">
        <v>6</v>
      </c>
      <c r="D357" s="89">
        <v>6</v>
      </c>
      <c r="E357" s="89">
        <v>6</v>
      </c>
      <c r="F357" s="89">
        <v>6</v>
      </c>
      <c r="G357" s="89">
        <v>6</v>
      </c>
      <c r="H357" s="89">
        <v>6</v>
      </c>
      <c r="I357" s="89">
        <v>6</v>
      </c>
      <c r="J357" s="89">
        <v>6</v>
      </c>
      <c r="K357" s="89">
        <v>6</v>
      </c>
      <c r="L357" s="89">
        <v>6</v>
      </c>
      <c r="M357" s="89">
        <v>6</v>
      </c>
      <c r="N357" s="89">
        <v>6</v>
      </c>
      <c r="O357" s="89">
        <v>6</v>
      </c>
      <c r="P357" s="89">
        <v>6</v>
      </c>
      <c r="Q357" s="89">
        <v>6</v>
      </c>
      <c r="R357" s="89">
        <v>6</v>
      </c>
      <c r="S357" s="89">
        <v>6</v>
      </c>
      <c r="T357" s="89">
        <v>6</v>
      </c>
      <c r="U357" s="89">
        <v>6</v>
      </c>
      <c r="V357" s="89">
        <v>6</v>
      </c>
      <c r="W357" s="89">
        <v>6</v>
      </c>
      <c r="X357" s="89">
        <v>6</v>
      </c>
      <c r="Y357" s="89">
        <v>6</v>
      </c>
      <c r="Z357" s="89">
        <v>6</v>
      </c>
      <c r="AA357" s="89">
        <v>6</v>
      </c>
      <c r="AB357" s="89">
        <v>6</v>
      </c>
      <c r="AC357" s="89">
        <v>6</v>
      </c>
      <c r="AD357" s="89">
        <v>6</v>
      </c>
      <c r="AE357" s="89">
        <v>6</v>
      </c>
      <c r="AF357" s="89">
        <v>6</v>
      </c>
      <c r="AG357" s="89">
        <v>6</v>
      </c>
      <c r="AH357" s="89">
        <v>6</v>
      </c>
      <c r="AI357" s="89">
        <v>6</v>
      </c>
      <c r="AJ357" s="89">
        <v>6</v>
      </c>
      <c r="AK357" s="89">
        <v>6</v>
      </c>
      <c r="AL357" s="89">
        <v>6</v>
      </c>
      <c r="AM357" s="89">
        <v>6</v>
      </c>
      <c r="AN357" s="89">
        <v>6</v>
      </c>
      <c r="AO357" s="89">
        <v>6</v>
      </c>
      <c r="AP357" s="89">
        <v>6</v>
      </c>
      <c r="AQ357" s="89">
        <v>6</v>
      </c>
      <c r="AR357" s="89">
        <v>6</v>
      </c>
    </row>
    <row r="358" spans="1:44" ht="12.75" customHeight="1" x14ac:dyDescent="0.25">
      <c r="A358" s="89">
        <v>2019</v>
      </c>
      <c r="B358" s="89">
        <v>1181819</v>
      </c>
      <c r="C358" s="89">
        <v>6</v>
      </c>
      <c r="D358" s="89">
        <v>6</v>
      </c>
      <c r="E358" s="89">
        <v>6</v>
      </c>
      <c r="F358" s="89">
        <v>6</v>
      </c>
      <c r="G358" s="89">
        <v>6</v>
      </c>
      <c r="H358" s="89">
        <v>6</v>
      </c>
      <c r="I358" s="89">
        <v>6</v>
      </c>
      <c r="J358" s="89">
        <v>6</v>
      </c>
      <c r="K358" s="89">
        <v>6</v>
      </c>
      <c r="L358" s="89">
        <v>6</v>
      </c>
      <c r="M358" s="89">
        <v>6</v>
      </c>
      <c r="N358" s="89">
        <v>6</v>
      </c>
      <c r="O358" s="89">
        <v>6</v>
      </c>
      <c r="P358" s="89">
        <v>6</v>
      </c>
      <c r="Q358" s="89">
        <v>6</v>
      </c>
      <c r="R358" s="89">
        <v>6</v>
      </c>
      <c r="S358" s="89">
        <v>6</v>
      </c>
      <c r="T358" s="89">
        <v>6</v>
      </c>
      <c r="U358" s="89">
        <v>6</v>
      </c>
      <c r="V358" s="89">
        <v>6</v>
      </c>
      <c r="W358" s="89">
        <v>6</v>
      </c>
      <c r="X358" s="89">
        <v>6</v>
      </c>
      <c r="Y358" s="89">
        <v>6</v>
      </c>
      <c r="Z358" s="89">
        <v>6</v>
      </c>
      <c r="AA358" s="89">
        <v>6</v>
      </c>
      <c r="AB358" s="89">
        <v>6</v>
      </c>
      <c r="AC358" s="89">
        <v>6</v>
      </c>
      <c r="AD358" s="89">
        <v>6</v>
      </c>
      <c r="AE358" s="89">
        <v>6</v>
      </c>
      <c r="AF358" s="89">
        <v>6</v>
      </c>
      <c r="AG358" s="89">
        <v>6</v>
      </c>
      <c r="AH358" s="89">
        <v>6</v>
      </c>
      <c r="AI358" s="89">
        <v>6</v>
      </c>
      <c r="AJ358" s="89">
        <v>6</v>
      </c>
      <c r="AK358" s="89">
        <v>6</v>
      </c>
      <c r="AL358" s="89">
        <v>6</v>
      </c>
      <c r="AM358" s="89">
        <v>6</v>
      </c>
      <c r="AN358" s="89">
        <v>6</v>
      </c>
      <c r="AO358" s="89">
        <v>6</v>
      </c>
      <c r="AP358" s="89">
        <v>6</v>
      </c>
      <c r="AQ358" s="89">
        <v>6</v>
      </c>
      <c r="AR358" s="89">
        <v>6</v>
      </c>
    </row>
    <row r="359" spans="1:44" ht="12.75" customHeight="1" x14ac:dyDescent="0.25">
      <c r="A359" s="89">
        <v>2019</v>
      </c>
      <c r="B359" s="89">
        <v>123569</v>
      </c>
      <c r="C359" s="89">
        <v>8</v>
      </c>
      <c r="D359" s="89">
        <v>8</v>
      </c>
      <c r="E359" s="89">
        <v>8</v>
      </c>
      <c r="F359" s="89">
        <v>8</v>
      </c>
      <c r="G359" s="89">
        <v>8</v>
      </c>
      <c r="H359" s="89">
        <v>8</v>
      </c>
      <c r="I359" s="89">
        <v>8</v>
      </c>
      <c r="J359" s="89">
        <v>8</v>
      </c>
      <c r="K359" s="89">
        <v>8</v>
      </c>
      <c r="L359" s="89">
        <v>8</v>
      </c>
      <c r="M359" s="89">
        <v>8</v>
      </c>
      <c r="N359" s="89">
        <v>8</v>
      </c>
      <c r="O359" s="89">
        <v>8</v>
      </c>
      <c r="P359" s="89">
        <v>8</v>
      </c>
      <c r="Q359" s="89">
        <v>8</v>
      </c>
      <c r="R359" s="89">
        <v>8</v>
      </c>
      <c r="S359" s="89">
        <v>8</v>
      </c>
      <c r="T359" s="89">
        <v>8</v>
      </c>
      <c r="U359" s="89">
        <v>8</v>
      </c>
      <c r="V359" s="89">
        <v>8</v>
      </c>
      <c r="W359" s="89">
        <v>8</v>
      </c>
      <c r="X359" s="89">
        <v>8</v>
      </c>
      <c r="Y359" s="89">
        <v>8</v>
      </c>
      <c r="Z359" s="89">
        <v>8</v>
      </c>
      <c r="AA359" s="89">
        <v>8</v>
      </c>
      <c r="AB359" s="89">
        <v>8</v>
      </c>
      <c r="AC359" s="89">
        <v>8</v>
      </c>
      <c r="AD359" s="89">
        <v>8</v>
      </c>
      <c r="AE359" s="89">
        <v>8</v>
      </c>
      <c r="AF359" s="89">
        <v>8</v>
      </c>
      <c r="AG359" s="89">
        <v>8</v>
      </c>
      <c r="AH359" s="89">
        <v>8</v>
      </c>
      <c r="AI359" s="89">
        <v>8</v>
      </c>
      <c r="AJ359" s="89">
        <v>8</v>
      </c>
      <c r="AK359" s="89">
        <v>8</v>
      </c>
      <c r="AL359" s="89">
        <v>8</v>
      </c>
      <c r="AM359" s="89">
        <v>8</v>
      </c>
      <c r="AN359" s="89">
        <v>8</v>
      </c>
      <c r="AO359" s="89">
        <v>8</v>
      </c>
      <c r="AP359" s="89">
        <v>8</v>
      </c>
      <c r="AQ359" s="89">
        <v>8</v>
      </c>
      <c r="AR359" s="89">
        <v>8</v>
      </c>
    </row>
    <row r="360" spans="1:44" ht="12.75" customHeight="1" x14ac:dyDescent="0.25">
      <c r="A360" s="89">
        <v>2019</v>
      </c>
      <c r="B360" s="89">
        <v>88399</v>
      </c>
    </row>
    <row r="361" spans="1:44" ht="12.75" customHeight="1" x14ac:dyDescent="0.25">
      <c r="A361" s="89">
        <v>2019</v>
      </c>
      <c r="B361" s="89">
        <v>88399</v>
      </c>
    </row>
    <row r="362" spans="1:44" ht="12.75" customHeight="1" x14ac:dyDescent="0.25">
      <c r="A362" s="89">
        <v>2019</v>
      </c>
      <c r="B362" s="89">
        <v>123569</v>
      </c>
    </row>
    <row r="363" spans="1:44" ht="12.75" customHeight="1" x14ac:dyDescent="0.25">
      <c r="A363" s="89">
        <v>2019</v>
      </c>
      <c r="B363" s="89">
        <v>123569</v>
      </c>
    </row>
    <row r="364" spans="1:44" ht="12.75" customHeight="1" x14ac:dyDescent="0.25">
      <c r="A364" s="89">
        <v>2019</v>
      </c>
      <c r="B364" s="89">
        <v>123569</v>
      </c>
    </row>
    <row r="365" spans="1:44" ht="12.75" customHeight="1" x14ac:dyDescent="0.25">
      <c r="A365" s="89">
        <v>2019</v>
      </c>
      <c r="B365" s="89">
        <v>123569</v>
      </c>
    </row>
    <row r="366" spans="1:44" ht="12.75" customHeight="1" x14ac:dyDescent="0.25">
      <c r="A366" s="89">
        <v>2019</v>
      </c>
      <c r="B366" s="89">
        <v>123569</v>
      </c>
    </row>
    <row r="367" spans="1:44" ht="12.75" customHeight="1" x14ac:dyDescent="0.25">
      <c r="A367" s="89">
        <v>2019</v>
      </c>
      <c r="B367" s="89">
        <v>1181815</v>
      </c>
    </row>
    <row r="368" spans="1:44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132</v>
      </c>
    </row>
    <row r="2" spans="1:3" ht="12.75" customHeight="1" x14ac:dyDescent="0.25">
      <c r="A2" s="89">
        <v>2019</v>
      </c>
      <c r="B2" s="89">
        <v>121880</v>
      </c>
      <c r="C2" s="89" t="s">
        <v>1484</v>
      </c>
    </row>
    <row r="3" spans="1:3" ht="12.75" customHeight="1" x14ac:dyDescent="0.25">
      <c r="A3" s="89">
        <v>2019</v>
      </c>
      <c r="B3" s="89">
        <v>123569</v>
      </c>
      <c r="C3" s="89" t="s">
        <v>1484</v>
      </c>
    </row>
    <row r="4" spans="1:3" ht="12.75" customHeight="1" x14ac:dyDescent="0.25">
      <c r="A4" s="89">
        <v>2019</v>
      </c>
      <c r="B4" s="89">
        <v>121880</v>
      </c>
      <c r="C4" s="89" t="s">
        <v>1484</v>
      </c>
    </row>
    <row r="5" spans="1:3" ht="12.75" customHeight="1" x14ac:dyDescent="0.25">
      <c r="A5" s="89">
        <v>2019</v>
      </c>
      <c r="B5" s="89">
        <v>88399</v>
      </c>
      <c r="C5" s="89" t="s">
        <v>1484</v>
      </c>
    </row>
    <row r="6" spans="1:3" ht="12.75" customHeight="1" x14ac:dyDescent="0.25">
      <c r="A6" s="89">
        <v>2019</v>
      </c>
      <c r="B6" s="89">
        <v>121884</v>
      </c>
      <c r="C6" s="89" t="s">
        <v>1484</v>
      </c>
    </row>
    <row r="7" spans="1:3" ht="12.75" customHeight="1" x14ac:dyDescent="0.25">
      <c r="A7" s="89">
        <v>2019</v>
      </c>
      <c r="B7" s="89">
        <v>121884</v>
      </c>
      <c r="C7" s="89" t="s">
        <v>1484</v>
      </c>
    </row>
    <row r="8" spans="1:3" ht="12.75" customHeight="1" x14ac:dyDescent="0.25">
      <c r="A8" s="89">
        <v>2019</v>
      </c>
      <c r="B8" s="89">
        <v>102499</v>
      </c>
      <c r="C8" s="89" t="s">
        <v>1484</v>
      </c>
    </row>
    <row r="9" spans="1:3" ht="12.75" customHeight="1" x14ac:dyDescent="0.25">
      <c r="A9" s="89">
        <v>2019</v>
      </c>
      <c r="B9" s="89">
        <v>121880</v>
      </c>
      <c r="C9" s="89" t="s">
        <v>1484</v>
      </c>
    </row>
    <row r="10" spans="1:3" ht="12.75" customHeight="1" x14ac:dyDescent="0.25">
      <c r="A10" s="89">
        <v>2019</v>
      </c>
      <c r="B10" s="89">
        <v>1319229</v>
      </c>
      <c r="C10" s="89" t="s">
        <v>1484</v>
      </c>
    </row>
    <row r="11" spans="1:3" ht="12.75" customHeight="1" x14ac:dyDescent="0.25">
      <c r="A11" s="89">
        <v>2019</v>
      </c>
      <c r="B11" s="89">
        <v>102499</v>
      </c>
      <c r="C11" s="89" t="s">
        <v>1484</v>
      </c>
    </row>
    <row r="12" spans="1:3" ht="12.75" customHeight="1" x14ac:dyDescent="0.25">
      <c r="A12" s="89">
        <v>2019</v>
      </c>
      <c r="B12" s="89">
        <v>1181815</v>
      </c>
      <c r="C12" s="89" t="s">
        <v>1484</v>
      </c>
    </row>
    <row r="13" spans="1:3" ht="12.75" customHeight="1" x14ac:dyDescent="0.25">
      <c r="A13" s="89">
        <v>2019</v>
      </c>
      <c r="B13" s="89">
        <v>1181819</v>
      </c>
      <c r="C13" s="89" t="s">
        <v>1484</v>
      </c>
    </row>
    <row r="14" spans="1:3" ht="12.75" customHeight="1" x14ac:dyDescent="0.25">
      <c r="A14" s="89">
        <v>2019</v>
      </c>
      <c r="B14" s="89">
        <v>121880</v>
      </c>
      <c r="C14" s="89" t="s">
        <v>1484</v>
      </c>
    </row>
    <row r="15" spans="1:3" ht="12.75" customHeight="1" x14ac:dyDescent="0.25">
      <c r="A15" s="89">
        <v>2019</v>
      </c>
      <c r="B15" s="89">
        <v>121884</v>
      </c>
      <c r="C15" s="89" t="s">
        <v>1484</v>
      </c>
    </row>
    <row r="16" spans="1:3" ht="12.75" customHeight="1" x14ac:dyDescent="0.25">
      <c r="A16" s="89">
        <v>2019</v>
      </c>
      <c r="B16" s="89">
        <v>123569</v>
      </c>
      <c r="C16" s="89" t="s">
        <v>1484</v>
      </c>
    </row>
    <row r="17" spans="1:3" ht="12.75" customHeight="1" x14ac:dyDescent="0.25">
      <c r="A17" s="89">
        <v>2019</v>
      </c>
      <c r="B17" s="89">
        <v>121880</v>
      </c>
      <c r="C17" s="89" t="s">
        <v>1484</v>
      </c>
    </row>
    <row r="18" spans="1:3" ht="12.75" customHeight="1" x14ac:dyDescent="0.25">
      <c r="A18" s="89">
        <v>2019</v>
      </c>
      <c r="B18" s="89">
        <v>102499</v>
      </c>
      <c r="C18" s="89" t="s">
        <v>1484</v>
      </c>
    </row>
    <row r="19" spans="1:3" ht="12.75" customHeight="1" x14ac:dyDescent="0.25">
      <c r="A19" s="89">
        <v>2019</v>
      </c>
      <c r="B19" s="89">
        <v>102499</v>
      </c>
      <c r="C19" s="89" t="s">
        <v>1484</v>
      </c>
    </row>
    <row r="20" spans="1:3" ht="12.75" customHeight="1" x14ac:dyDescent="0.25">
      <c r="A20" s="89">
        <v>2019</v>
      </c>
      <c r="B20" s="89">
        <v>121884</v>
      </c>
      <c r="C20" s="89" t="s">
        <v>1484</v>
      </c>
    </row>
    <row r="21" spans="1:3" ht="12.75" customHeight="1" x14ac:dyDescent="0.25">
      <c r="A21" s="89">
        <v>2019</v>
      </c>
      <c r="B21" s="89">
        <v>123569</v>
      </c>
      <c r="C21" s="89" t="s">
        <v>1484</v>
      </c>
    </row>
    <row r="22" spans="1:3" ht="12.75" customHeight="1" x14ac:dyDescent="0.25">
      <c r="A22" s="89">
        <v>2019</v>
      </c>
      <c r="B22" s="89">
        <v>123569</v>
      </c>
      <c r="C22" s="89" t="s">
        <v>1484</v>
      </c>
    </row>
    <row r="23" spans="1:3" ht="12.75" customHeight="1" x14ac:dyDescent="0.25">
      <c r="A23" s="89">
        <v>2019</v>
      </c>
      <c r="B23" s="89">
        <v>1181819</v>
      </c>
      <c r="C23" s="89" t="s">
        <v>1484</v>
      </c>
    </row>
    <row r="24" spans="1:3" ht="12.75" customHeight="1" x14ac:dyDescent="0.25">
      <c r="A24" s="89">
        <v>2019</v>
      </c>
      <c r="B24" s="89">
        <v>121880</v>
      </c>
      <c r="C24" s="89" t="s">
        <v>1484</v>
      </c>
    </row>
    <row r="25" spans="1:3" ht="12.75" customHeight="1" x14ac:dyDescent="0.25">
      <c r="A25" s="89">
        <v>2019</v>
      </c>
      <c r="B25" s="89">
        <v>121880</v>
      </c>
      <c r="C25" s="89" t="s">
        <v>1484</v>
      </c>
    </row>
    <row r="26" spans="1:3" ht="12.75" customHeight="1" x14ac:dyDescent="0.25">
      <c r="A26" s="89">
        <v>2019</v>
      </c>
      <c r="B26" s="89">
        <v>88399</v>
      </c>
      <c r="C26" s="89" t="s">
        <v>1484</v>
      </c>
    </row>
    <row r="27" spans="1:3" ht="12.75" customHeight="1" x14ac:dyDescent="0.25">
      <c r="A27" s="89">
        <v>2019</v>
      </c>
      <c r="B27" s="89">
        <v>1319229</v>
      </c>
      <c r="C27" s="89" t="s">
        <v>1484</v>
      </c>
    </row>
    <row r="28" spans="1:3" ht="12.75" customHeight="1" x14ac:dyDescent="0.25">
      <c r="A28" s="89">
        <v>2019</v>
      </c>
      <c r="B28" s="89">
        <v>1319229</v>
      </c>
      <c r="C28" s="89" t="s">
        <v>1484</v>
      </c>
    </row>
    <row r="29" spans="1:3" ht="12.75" customHeight="1" x14ac:dyDescent="0.25">
      <c r="A29" s="89">
        <v>2019</v>
      </c>
      <c r="B29" s="89">
        <v>121884</v>
      </c>
      <c r="C29" s="89" t="s">
        <v>1484</v>
      </c>
    </row>
    <row r="30" spans="1:3" ht="12.75" customHeight="1" x14ac:dyDescent="0.25">
      <c r="A30" s="89">
        <v>2019</v>
      </c>
      <c r="B30" s="89">
        <v>121884</v>
      </c>
      <c r="C30" s="89" t="s">
        <v>1484</v>
      </c>
    </row>
    <row r="31" spans="1:3" ht="12.75" customHeight="1" x14ac:dyDescent="0.25">
      <c r="A31" s="89">
        <v>2019</v>
      </c>
      <c r="B31" s="89">
        <v>121880</v>
      </c>
      <c r="C31" s="89" t="s">
        <v>1484</v>
      </c>
    </row>
    <row r="32" spans="1:3" ht="12.75" customHeight="1" x14ac:dyDescent="0.25">
      <c r="A32" s="89">
        <v>2019</v>
      </c>
      <c r="B32" s="89">
        <v>1181819</v>
      </c>
      <c r="C32" s="89" t="s">
        <v>1484</v>
      </c>
    </row>
    <row r="33" spans="1:3" ht="12.75" customHeight="1" x14ac:dyDescent="0.25">
      <c r="A33" s="89">
        <v>2019</v>
      </c>
      <c r="B33" s="89">
        <v>88399</v>
      </c>
      <c r="C33" s="89" t="s">
        <v>1484</v>
      </c>
    </row>
    <row r="34" spans="1:3" ht="12.75" customHeight="1" x14ac:dyDescent="0.25">
      <c r="A34" s="89">
        <v>2019</v>
      </c>
      <c r="B34" s="89">
        <v>102499</v>
      </c>
      <c r="C34" s="89" t="s">
        <v>1484</v>
      </c>
    </row>
    <row r="35" spans="1:3" ht="12.75" customHeight="1" x14ac:dyDescent="0.25">
      <c r="A35" s="89">
        <v>2019</v>
      </c>
      <c r="B35" s="89">
        <v>121880</v>
      </c>
      <c r="C35" s="89" t="s">
        <v>1484</v>
      </c>
    </row>
    <row r="36" spans="1:3" ht="12.75" customHeight="1" x14ac:dyDescent="0.25">
      <c r="A36" s="89">
        <v>2019</v>
      </c>
      <c r="B36" s="89">
        <v>123569</v>
      </c>
      <c r="C36" s="89" t="s">
        <v>1484</v>
      </c>
    </row>
    <row r="37" spans="1:3" ht="12.75" customHeight="1" x14ac:dyDescent="0.25">
      <c r="A37" s="89">
        <v>2019</v>
      </c>
      <c r="B37" s="89">
        <v>121880</v>
      </c>
      <c r="C37" s="89" t="s">
        <v>1484</v>
      </c>
    </row>
    <row r="38" spans="1:3" ht="12.75" customHeight="1" x14ac:dyDescent="0.25">
      <c r="A38" s="89">
        <v>2019</v>
      </c>
      <c r="B38" s="89">
        <v>121880</v>
      </c>
      <c r="C38" s="89" t="s">
        <v>1484</v>
      </c>
    </row>
    <row r="39" spans="1:3" ht="12.75" customHeight="1" x14ac:dyDescent="0.25">
      <c r="A39" s="89">
        <v>2019</v>
      </c>
      <c r="B39" s="89">
        <v>121884</v>
      </c>
      <c r="C39" s="89" t="s">
        <v>1484</v>
      </c>
    </row>
    <row r="40" spans="1:3" ht="12.75" customHeight="1" x14ac:dyDescent="0.25">
      <c r="A40" s="89">
        <v>2019</v>
      </c>
      <c r="B40" s="89">
        <v>121880</v>
      </c>
      <c r="C40" s="89" t="s">
        <v>1484</v>
      </c>
    </row>
    <row r="41" spans="1:3" ht="12.75" customHeight="1" x14ac:dyDescent="0.25">
      <c r="A41" s="89">
        <v>2019</v>
      </c>
      <c r="B41" s="89">
        <v>88399</v>
      </c>
      <c r="C41" s="89" t="s">
        <v>1484</v>
      </c>
    </row>
    <row r="42" spans="1:3" ht="12.75" customHeight="1" x14ac:dyDescent="0.25">
      <c r="A42" s="89">
        <v>2019</v>
      </c>
      <c r="B42" s="89">
        <v>121880</v>
      </c>
      <c r="C42" s="89" t="s">
        <v>1484</v>
      </c>
    </row>
    <row r="43" spans="1:3" ht="12.75" customHeight="1" x14ac:dyDescent="0.25">
      <c r="A43" s="89">
        <v>2019</v>
      </c>
      <c r="B43" s="89">
        <v>123569</v>
      </c>
      <c r="C43" s="89" t="s">
        <v>1484</v>
      </c>
    </row>
    <row r="44" spans="1:3" ht="12.75" customHeight="1" x14ac:dyDescent="0.25">
      <c r="A44" s="89">
        <v>2019</v>
      </c>
      <c r="B44" s="89">
        <v>102499</v>
      </c>
      <c r="C44" s="89" t="s">
        <v>1484</v>
      </c>
    </row>
    <row r="45" spans="1:3" ht="12.75" customHeight="1" x14ac:dyDescent="0.25">
      <c r="A45" s="89">
        <v>2019</v>
      </c>
      <c r="B45" s="89">
        <v>1319229</v>
      </c>
      <c r="C45" s="89" t="s">
        <v>1484</v>
      </c>
    </row>
    <row r="46" spans="1:3" ht="12.75" customHeight="1" x14ac:dyDescent="0.25">
      <c r="A46" s="89">
        <v>2019</v>
      </c>
      <c r="B46" s="89">
        <v>121880</v>
      </c>
      <c r="C46" s="89" t="s">
        <v>1484</v>
      </c>
    </row>
    <row r="47" spans="1:3" ht="12.75" customHeight="1" x14ac:dyDescent="0.25">
      <c r="A47" s="89">
        <v>2019</v>
      </c>
      <c r="B47" s="89">
        <v>1117583</v>
      </c>
      <c r="C47" s="89" t="s">
        <v>1484</v>
      </c>
    </row>
    <row r="48" spans="1:3" ht="12.75" customHeight="1" x14ac:dyDescent="0.25">
      <c r="A48" s="89">
        <v>2019</v>
      </c>
      <c r="B48" s="89">
        <v>88399</v>
      </c>
      <c r="C48" s="89" t="s">
        <v>1484</v>
      </c>
    </row>
    <row r="49" spans="1:3" ht="12.75" customHeight="1" x14ac:dyDescent="0.25">
      <c r="A49" s="89">
        <v>2019</v>
      </c>
      <c r="B49" s="89">
        <v>1181815</v>
      </c>
      <c r="C49" s="89" t="s">
        <v>1484</v>
      </c>
    </row>
    <row r="50" spans="1:3" ht="12.75" customHeight="1" x14ac:dyDescent="0.25">
      <c r="A50" s="89">
        <v>2019</v>
      </c>
      <c r="B50" s="89">
        <v>121880</v>
      </c>
      <c r="C50" s="89" t="s">
        <v>1484</v>
      </c>
    </row>
    <row r="51" spans="1:3" ht="12.75" customHeight="1" x14ac:dyDescent="0.25">
      <c r="A51" s="89">
        <v>2019</v>
      </c>
      <c r="B51" s="89">
        <v>102499</v>
      </c>
      <c r="C51" s="89" t="s">
        <v>1484</v>
      </c>
    </row>
    <row r="52" spans="1:3" ht="12.75" customHeight="1" x14ac:dyDescent="0.25">
      <c r="A52" s="89">
        <v>2019</v>
      </c>
      <c r="B52" s="89">
        <v>123569</v>
      </c>
      <c r="C52" s="89" t="s">
        <v>1484</v>
      </c>
    </row>
    <row r="53" spans="1:3" ht="12.75" customHeight="1" x14ac:dyDescent="0.25">
      <c r="A53" s="89">
        <v>2019</v>
      </c>
      <c r="B53" s="89">
        <v>1181819</v>
      </c>
      <c r="C53" s="89" t="s">
        <v>1484</v>
      </c>
    </row>
    <row r="54" spans="1:3" ht="12.75" customHeight="1" x14ac:dyDescent="0.25">
      <c r="A54" s="89">
        <v>2019</v>
      </c>
      <c r="B54" s="89">
        <v>1103831</v>
      </c>
      <c r="C54" s="89" t="s">
        <v>1484</v>
      </c>
    </row>
    <row r="55" spans="1:3" ht="12.75" customHeight="1" x14ac:dyDescent="0.25">
      <c r="A55" s="89">
        <v>2019</v>
      </c>
      <c r="B55" s="89">
        <v>1319229</v>
      </c>
      <c r="C55" s="89" t="s">
        <v>1484</v>
      </c>
    </row>
    <row r="56" spans="1:3" ht="12.75" customHeight="1" x14ac:dyDescent="0.25">
      <c r="A56" s="89">
        <v>2019</v>
      </c>
      <c r="B56" s="89">
        <v>1181819</v>
      </c>
      <c r="C56" s="89" t="s">
        <v>1484</v>
      </c>
    </row>
    <row r="57" spans="1:3" ht="12.75" customHeight="1" x14ac:dyDescent="0.25">
      <c r="A57" s="89">
        <v>2019</v>
      </c>
      <c r="B57" s="89">
        <v>123569</v>
      </c>
      <c r="C57" s="89" t="s">
        <v>1484</v>
      </c>
    </row>
    <row r="58" spans="1:3" ht="12.75" customHeight="1" x14ac:dyDescent="0.25">
      <c r="A58" s="89">
        <v>2019</v>
      </c>
      <c r="B58" s="89">
        <v>123569</v>
      </c>
      <c r="C58" s="89" t="s">
        <v>1484</v>
      </c>
    </row>
    <row r="59" spans="1:3" ht="12.75" customHeight="1" x14ac:dyDescent="0.25">
      <c r="A59" s="89">
        <v>2019</v>
      </c>
      <c r="B59" s="89">
        <v>102499</v>
      </c>
      <c r="C59" s="89" t="s">
        <v>1484</v>
      </c>
    </row>
    <row r="60" spans="1:3" ht="12.75" customHeight="1" x14ac:dyDescent="0.25">
      <c r="A60" s="89">
        <v>2019</v>
      </c>
      <c r="B60" s="89">
        <v>121880</v>
      </c>
      <c r="C60" s="89" t="s">
        <v>1484</v>
      </c>
    </row>
    <row r="61" spans="1:3" ht="12.75" customHeight="1" x14ac:dyDescent="0.25">
      <c r="A61" s="89">
        <v>2019</v>
      </c>
      <c r="B61" s="89">
        <v>121884</v>
      </c>
      <c r="C61" s="89" t="s">
        <v>1484</v>
      </c>
    </row>
    <row r="62" spans="1:3" ht="12.75" customHeight="1" x14ac:dyDescent="0.25">
      <c r="A62" s="89">
        <v>2019</v>
      </c>
      <c r="B62" s="89">
        <v>1319229</v>
      </c>
      <c r="C62" s="89" t="s">
        <v>1484</v>
      </c>
    </row>
    <row r="63" spans="1:3" ht="12.75" customHeight="1" x14ac:dyDescent="0.25">
      <c r="A63" s="89">
        <v>2019</v>
      </c>
      <c r="B63" s="89">
        <v>121880</v>
      </c>
      <c r="C63" s="89" t="s">
        <v>1484</v>
      </c>
    </row>
    <row r="64" spans="1:3" ht="12.75" customHeight="1" x14ac:dyDescent="0.25">
      <c r="A64" s="89">
        <v>2019</v>
      </c>
      <c r="B64" s="89">
        <v>121884</v>
      </c>
      <c r="C64" s="89" t="s">
        <v>1484</v>
      </c>
    </row>
    <row r="65" spans="1:3" ht="12.75" customHeight="1" x14ac:dyDescent="0.25">
      <c r="A65" s="89">
        <v>2019</v>
      </c>
      <c r="B65" s="89">
        <v>121884</v>
      </c>
      <c r="C65" s="89" t="s">
        <v>1484</v>
      </c>
    </row>
    <row r="66" spans="1:3" ht="12.75" customHeight="1" x14ac:dyDescent="0.25">
      <c r="A66" s="89">
        <v>2019</v>
      </c>
      <c r="B66" s="89">
        <v>1181819</v>
      </c>
      <c r="C66" s="89" t="s">
        <v>1484</v>
      </c>
    </row>
    <row r="67" spans="1:3" ht="12.75" customHeight="1" x14ac:dyDescent="0.25">
      <c r="A67" s="89">
        <v>2019</v>
      </c>
      <c r="B67" s="89">
        <v>121884</v>
      </c>
      <c r="C67" s="89" t="s">
        <v>1484</v>
      </c>
    </row>
    <row r="68" spans="1:3" ht="12.75" customHeight="1" x14ac:dyDescent="0.25">
      <c r="A68" s="89">
        <v>2019</v>
      </c>
      <c r="B68" s="89">
        <v>121880</v>
      </c>
      <c r="C68" s="89" t="s">
        <v>1484</v>
      </c>
    </row>
    <row r="69" spans="1:3" ht="12.75" customHeight="1" x14ac:dyDescent="0.25">
      <c r="A69" s="89">
        <v>2019</v>
      </c>
      <c r="B69" s="89">
        <v>1181819</v>
      </c>
      <c r="C69" s="89" t="s">
        <v>1484</v>
      </c>
    </row>
    <row r="70" spans="1:3" ht="12.75" customHeight="1" x14ac:dyDescent="0.25">
      <c r="A70" s="89">
        <v>2019</v>
      </c>
      <c r="B70" s="89">
        <v>88399</v>
      </c>
      <c r="C70" s="89" t="s">
        <v>1484</v>
      </c>
    </row>
    <row r="71" spans="1:3" ht="12.75" customHeight="1" x14ac:dyDescent="0.25">
      <c r="A71" s="89">
        <v>2019</v>
      </c>
      <c r="B71" s="89">
        <v>1181819</v>
      </c>
      <c r="C71" s="89" t="s">
        <v>1484</v>
      </c>
    </row>
    <row r="72" spans="1:3" ht="12.75" customHeight="1" x14ac:dyDescent="0.25">
      <c r="A72" s="89">
        <v>2019</v>
      </c>
      <c r="B72" s="89">
        <v>1181819</v>
      </c>
      <c r="C72" s="89" t="s">
        <v>1484</v>
      </c>
    </row>
    <row r="73" spans="1:3" ht="12.75" customHeight="1" x14ac:dyDescent="0.25">
      <c r="A73" s="89">
        <v>2019</v>
      </c>
      <c r="B73" s="89">
        <v>1181819</v>
      </c>
      <c r="C73" s="89" t="s">
        <v>1484</v>
      </c>
    </row>
    <row r="74" spans="1:3" ht="12.75" customHeight="1" x14ac:dyDescent="0.25">
      <c r="A74" s="89">
        <v>2019</v>
      </c>
      <c r="B74" s="89">
        <v>121880</v>
      </c>
      <c r="C74" s="89" t="s">
        <v>1484</v>
      </c>
    </row>
    <row r="75" spans="1:3" ht="12.75" customHeight="1" x14ac:dyDescent="0.25">
      <c r="A75" s="89">
        <v>2019</v>
      </c>
      <c r="B75" s="89">
        <v>1103831</v>
      </c>
      <c r="C75" s="89" t="s">
        <v>1484</v>
      </c>
    </row>
    <row r="76" spans="1:3" ht="12.75" customHeight="1" x14ac:dyDescent="0.25">
      <c r="A76" s="89">
        <v>2019</v>
      </c>
      <c r="B76" s="89">
        <v>1103831</v>
      </c>
      <c r="C76" s="89" t="s">
        <v>1484</v>
      </c>
    </row>
    <row r="77" spans="1:3" ht="12.75" customHeight="1" x14ac:dyDescent="0.25">
      <c r="A77" s="89">
        <v>2019</v>
      </c>
      <c r="B77" s="89">
        <v>88399</v>
      </c>
      <c r="C77" s="89" t="s">
        <v>1484</v>
      </c>
    </row>
    <row r="78" spans="1:3" ht="12.75" customHeight="1" x14ac:dyDescent="0.25">
      <c r="A78" s="89">
        <v>2019</v>
      </c>
      <c r="B78" s="89">
        <v>1103831</v>
      </c>
      <c r="C78" s="89" t="s">
        <v>1484</v>
      </c>
    </row>
    <row r="79" spans="1:3" ht="12.75" customHeight="1" x14ac:dyDescent="0.25">
      <c r="A79" s="89">
        <v>2019</v>
      </c>
      <c r="B79" s="89">
        <v>1103831</v>
      </c>
      <c r="C79" s="89" t="s">
        <v>1484</v>
      </c>
    </row>
    <row r="80" spans="1:3" ht="12.75" customHeight="1" x14ac:dyDescent="0.25">
      <c r="A80" s="89">
        <v>2019</v>
      </c>
      <c r="B80" s="89">
        <v>102499</v>
      </c>
      <c r="C80" s="89" t="s">
        <v>1484</v>
      </c>
    </row>
    <row r="81" spans="1:3" ht="12.75" customHeight="1" x14ac:dyDescent="0.25">
      <c r="A81" s="89">
        <v>2019</v>
      </c>
      <c r="B81" s="89">
        <v>1181819</v>
      </c>
      <c r="C81" s="89" t="s">
        <v>1484</v>
      </c>
    </row>
    <row r="82" spans="1:3" ht="12.75" customHeight="1" x14ac:dyDescent="0.25">
      <c r="A82" s="89">
        <v>2019</v>
      </c>
      <c r="B82" s="89">
        <v>88399</v>
      </c>
      <c r="C82" s="89" t="s">
        <v>1484</v>
      </c>
    </row>
    <row r="83" spans="1:3" ht="12.75" customHeight="1" x14ac:dyDescent="0.25">
      <c r="A83" s="89">
        <v>2019</v>
      </c>
      <c r="B83" s="89">
        <v>1103831</v>
      </c>
      <c r="C83" s="89" t="s">
        <v>1484</v>
      </c>
    </row>
    <row r="84" spans="1:3" ht="12.75" customHeight="1" x14ac:dyDescent="0.25">
      <c r="A84" s="89">
        <v>2019</v>
      </c>
      <c r="B84" s="89">
        <v>1103831</v>
      </c>
      <c r="C84" s="89" t="s">
        <v>1484</v>
      </c>
    </row>
    <row r="85" spans="1:3" ht="12.75" customHeight="1" x14ac:dyDescent="0.25">
      <c r="A85" s="89">
        <v>2019</v>
      </c>
      <c r="B85" s="89">
        <v>1103831</v>
      </c>
      <c r="C85" s="89" t="s">
        <v>1484</v>
      </c>
    </row>
    <row r="86" spans="1:3" ht="12.75" customHeight="1" x14ac:dyDescent="0.25">
      <c r="A86" s="89">
        <v>2019</v>
      </c>
      <c r="B86" s="89">
        <v>1181819</v>
      </c>
      <c r="C86" s="89" t="s">
        <v>1484</v>
      </c>
    </row>
    <row r="87" spans="1:3" ht="12.75" customHeight="1" x14ac:dyDescent="0.25">
      <c r="A87" s="89">
        <v>2019</v>
      </c>
      <c r="B87" s="89">
        <v>121880</v>
      </c>
      <c r="C87" s="89" t="s">
        <v>1484</v>
      </c>
    </row>
    <row r="88" spans="1:3" ht="12.75" customHeight="1" x14ac:dyDescent="0.25">
      <c r="A88" s="89">
        <v>2019</v>
      </c>
      <c r="B88" s="89">
        <v>1117583</v>
      </c>
      <c r="C88" s="89" t="s">
        <v>1484</v>
      </c>
    </row>
    <row r="89" spans="1:3" ht="12.75" customHeight="1" x14ac:dyDescent="0.25">
      <c r="A89" s="89">
        <v>2019</v>
      </c>
      <c r="B89" s="89">
        <v>88399</v>
      </c>
      <c r="C89" s="89" t="s">
        <v>1484</v>
      </c>
    </row>
    <row r="90" spans="1:3" ht="12.75" customHeight="1" x14ac:dyDescent="0.25">
      <c r="A90" s="89">
        <v>2019</v>
      </c>
      <c r="B90" s="89">
        <v>121884</v>
      </c>
      <c r="C90" s="89" t="s">
        <v>1484</v>
      </c>
    </row>
    <row r="91" spans="1:3" ht="12.75" customHeight="1" x14ac:dyDescent="0.25">
      <c r="A91" s="89">
        <v>2019</v>
      </c>
      <c r="B91" s="89">
        <v>1103831</v>
      </c>
      <c r="C91" s="89" t="s">
        <v>1484</v>
      </c>
    </row>
    <row r="92" spans="1:3" ht="12.75" customHeight="1" x14ac:dyDescent="0.25">
      <c r="A92" s="89">
        <v>2019</v>
      </c>
      <c r="B92" s="89">
        <v>1117583</v>
      </c>
      <c r="C92" s="89" t="s">
        <v>1484</v>
      </c>
    </row>
    <row r="93" spans="1:3" ht="12.75" customHeight="1" x14ac:dyDescent="0.25">
      <c r="A93" s="89">
        <v>2019</v>
      </c>
      <c r="B93" s="89">
        <v>121880</v>
      </c>
      <c r="C93" s="89" t="s">
        <v>1484</v>
      </c>
    </row>
    <row r="94" spans="1:3" ht="12.75" customHeight="1" x14ac:dyDescent="0.25">
      <c r="A94" s="89">
        <v>2019</v>
      </c>
      <c r="B94" s="89">
        <v>1181819</v>
      </c>
      <c r="C94" s="89" t="s">
        <v>1484</v>
      </c>
    </row>
    <row r="95" spans="1:3" ht="12.75" customHeight="1" x14ac:dyDescent="0.25">
      <c r="A95" s="89">
        <v>2019</v>
      </c>
      <c r="B95" s="89">
        <v>1117583</v>
      </c>
      <c r="C95" s="89" t="s">
        <v>1484</v>
      </c>
    </row>
    <row r="96" spans="1:3" ht="12.75" customHeight="1" x14ac:dyDescent="0.25">
      <c r="A96" s="89">
        <v>2019</v>
      </c>
      <c r="B96" s="89">
        <v>1103831</v>
      </c>
      <c r="C96" s="89" t="s">
        <v>1484</v>
      </c>
    </row>
    <row r="97" spans="1:3" ht="12.75" customHeight="1" x14ac:dyDescent="0.25">
      <c r="A97" s="89">
        <v>2019</v>
      </c>
      <c r="B97" s="89">
        <v>1181819</v>
      </c>
      <c r="C97" s="89" t="s">
        <v>1484</v>
      </c>
    </row>
    <row r="98" spans="1:3" ht="12.75" customHeight="1" x14ac:dyDescent="0.25">
      <c r="A98" s="89">
        <v>2019</v>
      </c>
      <c r="B98" s="89">
        <v>1181819</v>
      </c>
      <c r="C98" s="89" t="s">
        <v>1484</v>
      </c>
    </row>
    <row r="99" spans="1:3" ht="12.75" customHeight="1" x14ac:dyDescent="0.25">
      <c r="A99" s="89">
        <v>2019</v>
      </c>
      <c r="B99" s="89">
        <v>121884</v>
      </c>
      <c r="C99" s="89" t="s">
        <v>1484</v>
      </c>
    </row>
    <row r="100" spans="1:3" ht="12.75" customHeight="1" x14ac:dyDescent="0.25">
      <c r="A100" s="89">
        <v>2019</v>
      </c>
      <c r="B100" s="89">
        <v>121884</v>
      </c>
      <c r="C100" s="89" t="s">
        <v>1484</v>
      </c>
    </row>
    <row r="101" spans="1:3" ht="12.75" customHeight="1" x14ac:dyDescent="0.25">
      <c r="A101" s="89">
        <v>2019</v>
      </c>
      <c r="B101" s="89">
        <v>121880</v>
      </c>
      <c r="C101" s="89" t="s">
        <v>1484</v>
      </c>
    </row>
    <row r="102" spans="1:3" ht="12.75" customHeight="1" x14ac:dyDescent="0.25">
      <c r="A102" s="89">
        <v>2019</v>
      </c>
      <c r="B102" s="89">
        <v>1181819</v>
      </c>
      <c r="C102" s="89" t="s">
        <v>1484</v>
      </c>
    </row>
    <row r="103" spans="1:3" ht="12.75" customHeight="1" x14ac:dyDescent="0.25">
      <c r="A103" s="89">
        <v>2019</v>
      </c>
      <c r="B103" s="89">
        <v>121880</v>
      </c>
      <c r="C103" s="89" t="s">
        <v>1484</v>
      </c>
    </row>
    <row r="104" spans="1:3" ht="12.75" customHeight="1" x14ac:dyDescent="0.25">
      <c r="A104" s="89">
        <v>2019</v>
      </c>
      <c r="B104" s="89">
        <v>121880</v>
      </c>
      <c r="C104" s="89" t="s">
        <v>1484</v>
      </c>
    </row>
    <row r="105" spans="1:3" ht="12.75" customHeight="1" x14ac:dyDescent="0.25">
      <c r="A105" s="89">
        <v>2019</v>
      </c>
      <c r="B105" s="89">
        <v>121884</v>
      </c>
      <c r="C105" s="89" t="s">
        <v>1484</v>
      </c>
    </row>
    <row r="106" spans="1:3" ht="12.75" customHeight="1" x14ac:dyDescent="0.25">
      <c r="A106" s="89">
        <v>2019</v>
      </c>
      <c r="B106" s="89">
        <v>102499</v>
      </c>
      <c r="C106" s="89" t="s">
        <v>1484</v>
      </c>
    </row>
    <row r="107" spans="1:3" ht="12.75" customHeight="1" x14ac:dyDescent="0.25">
      <c r="A107" s="89">
        <v>2019</v>
      </c>
      <c r="B107" s="89">
        <v>1181819</v>
      </c>
      <c r="C107" s="89" t="s">
        <v>1484</v>
      </c>
    </row>
    <row r="108" spans="1:3" ht="12.75" customHeight="1" x14ac:dyDescent="0.25">
      <c r="A108" s="89">
        <v>2019</v>
      </c>
      <c r="B108" s="89">
        <v>1103831</v>
      </c>
      <c r="C108" s="89" t="s">
        <v>1484</v>
      </c>
    </row>
    <row r="109" spans="1:3" ht="12.75" customHeight="1" x14ac:dyDescent="0.25">
      <c r="A109" s="89">
        <v>2019</v>
      </c>
      <c r="B109" s="89">
        <v>121884</v>
      </c>
      <c r="C109" s="89" t="s">
        <v>1484</v>
      </c>
    </row>
    <row r="110" spans="1:3" ht="12.75" customHeight="1" x14ac:dyDescent="0.25">
      <c r="A110" s="89">
        <v>2019</v>
      </c>
      <c r="B110" s="89">
        <v>121884</v>
      </c>
      <c r="C110" s="89" t="s">
        <v>1484</v>
      </c>
    </row>
    <row r="111" spans="1:3" ht="12.75" customHeight="1" x14ac:dyDescent="0.25">
      <c r="A111" s="89">
        <v>2019</v>
      </c>
      <c r="B111" s="89">
        <v>121884</v>
      </c>
      <c r="C111" s="89" t="s">
        <v>1484</v>
      </c>
    </row>
    <row r="112" spans="1:3" ht="12.75" customHeight="1" x14ac:dyDescent="0.25">
      <c r="A112" s="89">
        <v>2019</v>
      </c>
      <c r="B112" s="89">
        <v>121880</v>
      </c>
      <c r="C112" s="89" t="s">
        <v>1484</v>
      </c>
    </row>
    <row r="113" spans="1:3" ht="12.75" customHeight="1" x14ac:dyDescent="0.25">
      <c r="A113" s="89">
        <v>2019</v>
      </c>
      <c r="B113" s="89">
        <v>1181819</v>
      </c>
      <c r="C113" s="89" t="s">
        <v>1484</v>
      </c>
    </row>
    <row r="114" spans="1:3" ht="12.75" customHeight="1" x14ac:dyDescent="0.25">
      <c r="A114" s="89">
        <v>2019</v>
      </c>
      <c r="B114" s="89">
        <v>1181819</v>
      </c>
      <c r="C114" s="89" t="s">
        <v>1484</v>
      </c>
    </row>
    <row r="115" spans="1:3" ht="12.75" customHeight="1" x14ac:dyDescent="0.25">
      <c r="A115" s="89">
        <v>2019</v>
      </c>
      <c r="B115" s="89">
        <v>1181819</v>
      </c>
      <c r="C115" s="89" t="s">
        <v>1484</v>
      </c>
    </row>
    <row r="116" spans="1:3" ht="12.75" customHeight="1" x14ac:dyDescent="0.25">
      <c r="A116" s="89">
        <v>2019</v>
      </c>
      <c r="B116" s="89">
        <v>121880</v>
      </c>
      <c r="C116" s="89" t="s">
        <v>1484</v>
      </c>
    </row>
    <row r="117" spans="1:3" ht="12.75" customHeight="1" x14ac:dyDescent="0.25">
      <c r="A117" s="89">
        <v>2019</v>
      </c>
      <c r="B117" s="89">
        <v>1181819</v>
      </c>
      <c r="C117" s="89" t="s">
        <v>1484</v>
      </c>
    </row>
    <row r="118" spans="1:3" ht="12.75" customHeight="1" x14ac:dyDescent="0.25">
      <c r="A118" s="89">
        <v>2019</v>
      </c>
      <c r="B118" s="89">
        <v>121884</v>
      </c>
      <c r="C118" s="89" t="s">
        <v>1484</v>
      </c>
    </row>
    <row r="119" spans="1:3" ht="12.75" customHeight="1" x14ac:dyDescent="0.25">
      <c r="A119" s="89">
        <v>2019</v>
      </c>
      <c r="B119" s="89">
        <v>1117583</v>
      </c>
      <c r="C119" s="89" t="s">
        <v>1484</v>
      </c>
    </row>
    <row r="120" spans="1:3" ht="12.75" customHeight="1" x14ac:dyDescent="0.25">
      <c r="A120" s="89">
        <v>2019</v>
      </c>
      <c r="B120" s="89">
        <v>1103831</v>
      </c>
      <c r="C120" s="89" t="s">
        <v>1484</v>
      </c>
    </row>
    <row r="121" spans="1:3" ht="12.75" customHeight="1" x14ac:dyDescent="0.25">
      <c r="A121" s="89">
        <v>2019</v>
      </c>
      <c r="B121" s="89">
        <v>1103831</v>
      </c>
      <c r="C121" s="89" t="s">
        <v>1484</v>
      </c>
    </row>
    <row r="122" spans="1:3" ht="12.75" customHeight="1" x14ac:dyDescent="0.25">
      <c r="A122" s="89">
        <v>2019</v>
      </c>
      <c r="B122" s="89">
        <v>1181819</v>
      </c>
      <c r="C122" s="89" t="s">
        <v>1484</v>
      </c>
    </row>
    <row r="123" spans="1:3" ht="12.75" customHeight="1" x14ac:dyDescent="0.25">
      <c r="A123" s="89">
        <v>2019</v>
      </c>
      <c r="B123" s="89">
        <v>121880</v>
      </c>
      <c r="C123" s="89" t="s">
        <v>1484</v>
      </c>
    </row>
    <row r="124" spans="1:3" ht="12.75" customHeight="1" x14ac:dyDescent="0.25">
      <c r="A124" s="89">
        <v>2019</v>
      </c>
      <c r="B124" s="89">
        <v>121880</v>
      </c>
      <c r="C124" s="89" t="s">
        <v>1484</v>
      </c>
    </row>
    <row r="125" spans="1:3" ht="12.75" customHeight="1" x14ac:dyDescent="0.25">
      <c r="A125" s="89">
        <v>2019</v>
      </c>
      <c r="B125" s="89">
        <v>1181819</v>
      </c>
      <c r="C125" s="89" t="s">
        <v>1484</v>
      </c>
    </row>
    <row r="126" spans="1:3" ht="12.75" customHeight="1" x14ac:dyDescent="0.25">
      <c r="A126" s="89">
        <v>2019</v>
      </c>
      <c r="B126" s="89">
        <v>1103831</v>
      </c>
      <c r="C126" s="89" t="s">
        <v>1484</v>
      </c>
    </row>
    <row r="127" spans="1:3" ht="12.75" customHeight="1" x14ac:dyDescent="0.25">
      <c r="A127" s="89">
        <v>2019</v>
      </c>
      <c r="B127" s="89">
        <v>1181819</v>
      </c>
      <c r="C127" s="89" t="s">
        <v>1484</v>
      </c>
    </row>
    <row r="128" spans="1:3" ht="12.75" customHeight="1" x14ac:dyDescent="0.25">
      <c r="A128" s="89">
        <v>2019</v>
      </c>
      <c r="B128" s="89">
        <v>121884</v>
      </c>
      <c r="C128" s="89" t="s">
        <v>1484</v>
      </c>
    </row>
    <row r="129" spans="1:3" ht="12.75" customHeight="1" x14ac:dyDescent="0.25">
      <c r="A129" s="89">
        <v>2019</v>
      </c>
      <c r="B129" s="89">
        <v>121880</v>
      </c>
      <c r="C129" s="89" t="s">
        <v>1484</v>
      </c>
    </row>
    <row r="130" spans="1:3" ht="12.75" customHeight="1" x14ac:dyDescent="0.25">
      <c r="A130" s="89">
        <v>2019</v>
      </c>
      <c r="B130" s="89">
        <v>1117583</v>
      </c>
      <c r="C130" s="89" t="s">
        <v>1484</v>
      </c>
    </row>
    <row r="131" spans="1:3" ht="12.75" customHeight="1" x14ac:dyDescent="0.25">
      <c r="A131" s="89">
        <v>2019</v>
      </c>
      <c r="B131" s="89">
        <v>121880</v>
      </c>
      <c r="C131" s="89" t="s">
        <v>1484</v>
      </c>
    </row>
    <row r="132" spans="1:3" ht="12.75" customHeight="1" x14ac:dyDescent="0.25">
      <c r="A132" s="89">
        <v>2019</v>
      </c>
      <c r="B132" s="89">
        <v>121884</v>
      </c>
      <c r="C132" s="89" t="s">
        <v>1484</v>
      </c>
    </row>
    <row r="133" spans="1:3" ht="12.75" customHeight="1" x14ac:dyDescent="0.25">
      <c r="A133" s="89">
        <v>2019</v>
      </c>
      <c r="B133" s="89">
        <v>121884</v>
      </c>
      <c r="C133" s="89" t="s">
        <v>1484</v>
      </c>
    </row>
    <row r="134" spans="1:3" ht="12.75" customHeight="1" x14ac:dyDescent="0.25">
      <c r="A134" s="89">
        <v>2019</v>
      </c>
      <c r="B134" s="89">
        <v>121880</v>
      </c>
      <c r="C134" s="89" t="s">
        <v>1484</v>
      </c>
    </row>
    <row r="135" spans="1:3" ht="12.75" customHeight="1" x14ac:dyDescent="0.25">
      <c r="A135" s="89">
        <v>2019</v>
      </c>
      <c r="B135" s="89">
        <v>121884</v>
      </c>
      <c r="C135" s="89" t="s">
        <v>1484</v>
      </c>
    </row>
    <row r="136" spans="1:3" ht="12.75" customHeight="1" x14ac:dyDescent="0.25">
      <c r="A136" s="89">
        <v>2019</v>
      </c>
      <c r="B136" s="89">
        <v>1181819</v>
      </c>
      <c r="C136" s="89" t="s">
        <v>1484</v>
      </c>
    </row>
    <row r="137" spans="1:3" ht="12.75" customHeight="1" x14ac:dyDescent="0.25">
      <c r="A137" s="89">
        <v>2019</v>
      </c>
      <c r="B137" s="89">
        <v>1319229</v>
      </c>
      <c r="C137" s="89" t="s">
        <v>1484</v>
      </c>
    </row>
    <row r="138" spans="1:3" ht="12.75" customHeight="1" x14ac:dyDescent="0.25">
      <c r="A138" s="89">
        <v>2019</v>
      </c>
      <c r="B138" s="89">
        <v>121884</v>
      </c>
      <c r="C138" s="89" t="s">
        <v>1484</v>
      </c>
    </row>
    <row r="139" spans="1:3" ht="12.75" customHeight="1" x14ac:dyDescent="0.25">
      <c r="A139" s="89">
        <v>2019</v>
      </c>
      <c r="B139" s="89">
        <v>88399</v>
      </c>
      <c r="C139" s="89" t="s">
        <v>1484</v>
      </c>
    </row>
    <row r="140" spans="1:3" ht="12.75" customHeight="1" x14ac:dyDescent="0.25">
      <c r="A140" s="89">
        <v>2019</v>
      </c>
      <c r="B140" s="89">
        <v>121880</v>
      </c>
      <c r="C140" s="89" t="s">
        <v>1484</v>
      </c>
    </row>
    <row r="141" spans="1:3" ht="12.75" customHeight="1" x14ac:dyDescent="0.25">
      <c r="A141" s="89">
        <v>2019</v>
      </c>
      <c r="B141" s="89">
        <v>121880</v>
      </c>
      <c r="C141" s="89" t="s">
        <v>1484</v>
      </c>
    </row>
    <row r="142" spans="1:3" ht="12.75" customHeight="1" x14ac:dyDescent="0.25">
      <c r="A142" s="89">
        <v>2019</v>
      </c>
      <c r="B142" s="89">
        <v>121880</v>
      </c>
      <c r="C142" s="89" t="s">
        <v>1484</v>
      </c>
    </row>
    <row r="143" spans="1:3" ht="12.75" customHeight="1" x14ac:dyDescent="0.25">
      <c r="A143" s="89">
        <v>2019</v>
      </c>
      <c r="B143" s="89">
        <v>1181815</v>
      </c>
      <c r="C143" s="89" t="s">
        <v>1484</v>
      </c>
    </row>
    <row r="144" spans="1:3" ht="12.75" customHeight="1" x14ac:dyDescent="0.25">
      <c r="A144" s="89">
        <v>2019</v>
      </c>
      <c r="B144" s="89">
        <v>1181819</v>
      </c>
      <c r="C144" s="89" t="s">
        <v>1484</v>
      </c>
    </row>
    <row r="145" spans="1:3" ht="12.75" customHeight="1" x14ac:dyDescent="0.25">
      <c r="A145" s="89">
        <v>2019</v>
      </c>
      <c r="B145" s="89">
        <v>1181819</v>
      </c>
      <c r="C145" s="89" t="s">
        <v>1484</v>
      </c>
    </row>
    <row r="146" spans="1:3" ht="12.75" customHeight="1" x14ac:dyDescent="0.25">
      <c r="A146" s="89">
        <v>2019</v>
      </c>
      <c r="B146" s="89">
        <v>1181819</v>
      </c>
      <c r="C146" s="89" t="s">
        <v>1484</v>
      </c>
    </row>
    <row r="147" spans="1:3" ht="12.75" customHeight="1" x14ac:dyDescent="0.25">
      <c r="A147" s="89">
        <v>2019</v>
      </c>
      <c r="B147" s="89">
        <v>1117583</v>
      </c>
      <c r="C147" s="89" t="s">
        <v>1485</v>
      </c>
    </row>
    <row r="148" spans="1:3" ht="12.75" customHeight="1" x14ac:dyDescent="0.25">
      <c r="A148" s="89">
        <v>2019</v>
      </c>
      <c r="B148" s="89">
        <v>88399</v>
      </c>
      <c r="C148" s="89" t="s">
        <v>1485</v>
      </c>
    </row>
    <row r="149" spans="1:3" ht="12.75" customHeight="1" x14ac:dyDescent="0.25">
      <c r="A149" s="89">
        <v>2019</v>
      </c>
      <c r="B149" s="89">
        <v>1181815</v>
      </c>
      <c r="C149" s="89" t="s">
        <v>1485</v>
      </c>
    </row>
    <row r="150" spans="1:3" ht="12.75" customHeight="1" x14ac:dyDescent="0.25">
      <c r="A150" s="89">
        <v>2019</v>
      </c>
      <c r="B150" s="89">
        <v>123569</v>
      </c>
      <c r="C150" s="89" t="s">
        <v>1485</v>
      </c>
    </row>
    <row r="151" spans="1:3" ht="12.75" customHeight="1" x14ac:dyDescent="0.25">
      <c r="A151" s="89">
        <v>2019</v>
      </c>
      <c r="B151" s="89">
        <v>1181819</v>
      </c>
      <c r="C151" s="89" t="s">
        <v>1485</v>
      </c>
    </row>
    <row r="152" spans="1:3" ht="12.75" customHeight="1" x14ac:dyDescent="0.25">
      <c r="A152" s="89">
        <v>2019</v>
      </c>
      <c r="B152" s="89">
        <v>123569</v>
      </c>
      <c r="C152" s="89" t="s">
        <v>1485</v>
      </c>
    </row>
    <row r="153" spans="1:3" ht="12.75" customHeight="1" x14ac:dyDescent="0.25">
      <c r="A153" s="89">
        <v>2019</v>
      </c>
      <c r="B153" s="89">
        <v>1103831</v>
      </c>
      <c r="C153" s="89" t="s">
        <v>1485</v>
      </c>
    </row>
    <row r="154" spans="1:3" ht="12.75" customHeight="1" x14ac:dyDescent="0.25">
      <c r="A154" s="89">
        <v>2019</v>
      </c>
      <c r="B154" s="89">
        <v>1181815</v>
      </c>
      <c r="C154" s="89" t="s">
        <v>1485</v>
      </c>
    </row>
    <row r="155" spans="1:3" ht="12.75" customHeight="1" x14ac:dyDescent="0.25">
      <c r="A155" s="89">
        <v>2019</v>
      </c>
      <c r="B155" s="89">
        <v>123569</v>
      </c>
      <c r="C155" s="89" t="s">
        <v>1485</v>
      </c>
    </row>
    <row r="156" spans="1:3" ht="12.75" customHeight="1" x14ac:dyDescent="0.25">
      <c r="A156" s="89">
        <v>2019</v>
      </c>
      <c r="B156" s="89">
        <v>102499</v>
      </c>
      <c r="C156" s="89" t="s">
        <v>1485</v>
      </c>
    </row>
    <row r="157" spans="1:3" ht="12.75" customHeight="1" x14ac:dyDescent="0.25">
      <c r="A157" s="89">
        <v>2019</v>
      </c>
      <c r="B157" s="89">
        <v>102499</v>
      </c>
      <c r="C157" s="89" t="s">
        <v>1485</v>
      </c>
    </row>
    <row r="158" spans="1:3" ht="12.75" customHeight="1" x14ac:dyDescent="0.25">
      <c r="A158" s="89">
        <v>2019</v>
      </c>
      <c r="B158" s="89">
        <v>88399</v>
      </c>
      <c r="C158" s="89" t="s">
        <v>1485</v>
      </c>
    </row>
    <row r="159" spans="1:3" ht="12.75" customHeight="1" x14ac:dyDescent="0.25">
      <c r="A159" s="89">
        <v>2019</v>
      </c>
      <c r="B159" s="89">
        <v>121880</v>
      </c>
      <c r="C159" s="89" t="s">
        <v>1485</v>
      </c>
    </row>
    <row r="160" spans="1:3" ht="12.75" customHeight="1" x14ac:dyDescent="0.25">
      <c r="A160" s="89">
        <v>2019</v>
      </c>
      <c r="B160" s="89">
        <v>123569</v>
      </c>
      <c r="C160" s="89" t="s">
        <v>1485</v>
      </c>
    </row>
    <row r="161" spans="1:3" ht="12.75" customHeight="1" x14ac:dyDescent="0.25">
      <c r="A161" s="89">
        <v>2019</v>
      </c>
      <c r="B161" s="89">
        <v>121880</v>
      </c>
      <c r="C161" s="89" t="s">
        <v>1485</v>
      </c>
    </row>
    <row r="162" spans="1:3" ht="12.75" customHeight="1" x14ac:dyDescent="0.25">
      <c r="A162" s="89">
        <v>2019</v>
      </c>
      <c r="B162" s="89">
        <v>88399</v>
      </c>
      <c r="C162" s="89" t="s">
        <v>1485</v>
      </c>
    </row>
    <row r="163" spans="1:3" ht="12.75" customHeight="1" x14ac:dyDescent="0.25">
      <c r="A163" s="89">
        <v>2019</v>
      </c>
      <c r="B163" s="89">
        <v>123569</v>
      </c>
      <c r="C163" s="89" t="s">
        <v>1485</v>
      </c>
    </row>
    <row r="164" spans="1:3" ht="12.75" customHeight="1" x14ac:dyDescent="0.25">
      <c r="A164" s="89">
        <v>2019</v>
      </c>
      <c r="B164" s="89">
        <v>88399</v>
      </c>
      <c r="C164" s="89" t="s">
        <v>1485</v>
      </c>
    </row>
    <row r="165" spans="1:3" ht="12.75" customHeight="1" x14ac:dyDescent="0.25">
      <c r="A165" s="89">
        <v>2019</v>
      </c>
      <c r="B165" s="89">
        <v>121880</v>
      </c>
      <c r="C165" s="89" t="s">
        <v>1485</v>
      </c>
    </row>
    <row r="166" spans="1:3" ht="12.75" customHeight="1" x14ac:dyDescent="0.25">
      <c r="A166" s="89">
        <v>2019</v>
      </c>
      <c r="B166" s="89">
        <v>102499</v>
      </c>
      <c r="C166" s="89" t="s">
        <v>1485</v>
      </c>
    </row>
    <row r="167" spans="1:3" ht="12.75" customHeight="1" x14ac:dyDescent="0.25">
      <c r="A167" s="89">
        <v>2019</v>
      </c>
      <c r="B167" s="89">
        <v>123569</v>
      </c>
      <c r="C167" s="89" t="s">
        <v>1485</v>
      </c>
    </row>
    <row r="168" spans="1:3" ht="12.75" customHeight="1" x14ac:dyDescent="0.25">
      <c r="A168" s="89">
        <v>2019</v>
      </c>
      <c r="B168" s="89">
        <v>88399</v>
      </c>
      <c r="C168" s="89" t="s">
        <v>1485</v>
      </c>
    </row>
    <row r="169" spans="1:3" ht="12.75" customHeight="1" x14ac:dyDescent="0.25">
      <c r="A169" s="89">
        <v>2019</v>
      </c>
      <c r="B169" s="89">
        <v>102499</v>
      </c>
      <c r="C169" s="89" t="s">
        <v>1485</v>
      </c>
    </row>
    <row r="170" spans="1:3" ht="12.75" customHeight="1" x14ac:dyDescent="0.25">
      <c r="A170" s="89">
        <v>2019</v>
      </c>
      <c r="B170" s="89">
        <v>88399</v>
      </c>
      <c r="C170" s="89" t="s">
        <v>1485</v>
      </c>
    </row>
    <row r="171" spans="1:3" ht="12.75" customHeight="1" x14ac:dyDescent="0.25">
      <c r="A171" s="89">
        <v>2019</v>
      </c>
      <c r="B171" s="89">
        <v>123569</v>
      </c>
      <c r="C171" s="89" t="s">
        <v>1485</v>
      </c>
    </row>
    <row r="172" spans="1:3" ht="12.75" customHeight="1" x14ac:dyDescent="0.25">
      <c r="A172" s="89">
        <v>2019</v>
      </c>
      <c r="B172" s="89">
        <v>102499</v>
      </c>
      <c r="C172" s="89" t="s">
        <v>1485</v>
      </c>
    </row>
    <row r="173" spans="1:3" ht="12.75" customHeight="1" x14ac:dyDescent="0.25">
      <c r="A173" s="89">
        <v>2019</v>
      </c>
      <c r="B173" s="89">
        <v>102499</v>
      </c>
      <c r="C173" s="89" t="s">
        <v>1485</v>
      </c>
    </row>
    <row r="174" spans="1:3" ht="12.75" customHeight="1" x14ac:dyDescent="0.25">
      <c r="A174" s="89">
        <v>2019</v>
      </c>
      <c r="B174" s="89">
        <v>102499</v>
      </c>
      <c r="C174" s="89" t="s">
        <v>1485</v>
      </c>
    </row>
    <row r="175" spans="1:3" ht="12.75" customHeight="1" x14ac:dyDescent="0.25">
      <c r="A175" s="89">
        <v>2019</v>
      </c>
      <c r="B175" s="89">
        <v>1319229</v>
      </c>
      <c r="C175" s="89" t="s">
        <v>1485</v>
      </c>
    </row>
    <row r="176" spans="1:3" ht="12.75" customHeight="1" x14ac:dyDescent="0.25">
      <c r="A176" s="89">
        <v>2019</v>
      </c>
      <c r="B176" s="89">
        <v>123569</v>
      </c>
      <c r="C176" s="89" t="s">
        <v>1485</v>
      </c>
    </row>
    <row r="177" spans="1:3" ht="12.75" customHeight="1" x14ac:dyDescent="0.25">
      <c r="A177" s="89">
        <v>2019</v>
      </c>
      <c r="B177" s="89">
        <v>123569</v>
      </c>
      <c r="C177" s="89" t="s">
        <v>1485</v>
      </c>
    </row>
    <row r="178" spans="1:3" ht="12.75" customHeight="1" x14ac:dyDescent="0.25">
      <c r="A178" s="89">
        <v>2019</v>
      </c>
      <c r="B178" s="89">
        <v>123569</v>
      </c>
      <c r="C178" s="89" t="s">
        <v>1485</v>
      </c>
    </row>
    <row r="179" spans="1:3" ht="12.75" customHeight="1" x14ac:dyDescent="0.25">
      <c r="A179" s="89">
        <v>2019</v>
      </c>
      <c r="B179" s="89">
        <v>121880</v>
      </c>
      <c r="C179" s="89" t="s">
        <v>1485</v>
      </c>
    </row>
    <row r="180" spans="1:3" ht="12.75" customHeight="1" x14ac:dyDescent="0.25">
      <c r="A180" s="89">
        <v>2019</v>
      </c>
      <c r="B180" s="89">
        <v>88399</v>
      </c>
      <c r="C180" s="89" t="s">
        <v>1485</v>
      </c>
    </row>
    <row r="181" spans="1:3" ht="12.75" customHeight="1" x14ac:dyDescent="0.25">
      <c r="A181" s="89">
        <v>2019</v>
      </c>
      <c r="B181" s="89">
        <v>88399</v>
      </c>
      <c r="C181" s="89" t="s">
        <v>1485</v>
      </c>
    </row>
    <row r="182" spans="1:3" ht="12.75" customHeight="1" x14ac:dyDescent="0.25">
      <c r="A182" s="89">
        <v>2019</v>
      </c>
      <c r="B182" s="89">
        <v>123569</v>
      </c>
      <c r="C182" s="89" t="s">
        <v>1485</v>
      </c>
    </row>
    <row r="183" spans="1:3" ht="12.75" customHeight="1" x14ac:dyDescent="0.25">
      <c r="A183" s="89">
        <v>2019</v>
      </c>
      <c r="B183" s="89">
        <v>102499</v>
      </c>
      <c r="C183" s="89" t="s">
        <v>1485</v>
      </c>
    </row>
    <row r="184" spans="1:3" ht="12.75" customHeight="1" x14ac:dyDescent="0.25">
      <c r="A184" s="89">
        <v>2019</v>
      </c>
      <c r="B184" s="89">
        <v>1103831</v>
      </c>
      <c r="C184" s="89" t="s">
        <v>1485</v>
      </c>
    </row>
    <row r="185" spans="1:3" ht="12.75" customHeight="1" x14ac:dyDescent="0.25">
      <c r="A185" s="89">
        <v>2019</v>
      </c>
      <c r="B185" s="89">
        <v>102499</v>
      </c>
      <c r="C185" s="89" t="s">
        <v>1485</v>
      </c>
    </row>
    <row r="186" spans="1:3" ht="12.75" customHeight="1" x14ac:dyDescent="0.25">
      <c r="A186" s="89">
        <v>2019</v>
      </c>
      <c r="B186" s="89">
        <v>1181815</v>
      </c>
      <c r="C186" s="89" t="s">
        <v>1485</v>
      </c>
    </row>
    <row r="187" spans="1:3" ht="12.75" customHeight="1" x14ac:dyDescent="0.25">
      <c r="A187" s="89">
        <v>2019</v>
      </c>
      <c r="B187" s="89">
        <v>1181815</v>
      </c>
      <c r="C187" s="89" t="s">
        <v>1485</v>
      </c>
    </row>
    <row r="188" spans="1:3" ht="12.75" customHeight="1" x14ac:dyDescent="0.25">
      <c r="A188" s="89">
        <v>2019</v>
      </c>
      <c r="B188" s="89">
        <v>1181815</v>
      </c>
      <c r="C188" s="89" t="s">
        <v>1485</v>
      </c>
    </row>
    <row r="189" spans="1:3" ht="12.75" customHeight="1" x14ac:dyDescent="0.25">
      <c r="A189" s="89">
        <v>2019</v>
      </c>
      <c r="B189" s="89">
        <v>102499</v>
      </c>
      <c r="C189" s="89" t="s">
        <v>1485</v>
      </c>
    </row>
    <row r="190" spans="1:3" ht="12.75" customHeight="1" x14ac:dyDescent="0.25">
      <c r="A190" s="89">
        <v>2019</v>
      </c>
      <c r="B190" s="89">
        <v>1181815</v>
      </c>
      <c r="C190" s="89" t="s">
        <v>1485</v>
      </c>
    </row>
    <row r="191" spans="1:3" ht="12.75" customHeight="1" x14ac:dyDescent="0.25">
      <c r="A191" s="89">
        <v>2019</v>
      </c>
      <c r="B191" s="89">
        <v>1181815</v>
      </c>
      <c r="C191" s="89" t="s">
        <v>1485</v>
      </c>
    </row>
    <row r="192" spans="1:3" ht="12.75" customHeight="1" x14ac:dyDescent="0.25">
      <c r="A192" s="89">
        <v>2019</v>
      </c>
      <c r="B192" s="89">
        <v>88399</v>
      </c>
      <c r="C192" s="89" t="s">
        <v>1485</v>
      </c>
    </row>
    <row r="193" spans="1:3" ht="12.75" customHeight="1" x14ac:dyDescent="0.25">
      <c r="A193" s="89">
        <v>2019</v>
      </c>
      <c r="B193" s="89">
        <v>102499</v>
      </c>
      <c r="C193" s="89" t="s">
        <v>1485</v>
      </c>
    </row>
    <row r="194" spans="1:3" ht="12.75" customHeight="1" x14ac:dyDescent="0.25">
      <c r="A194" s="89">
        <v>2019</v>
      </c>
      <c r="B194" s="89">
        <v>123569</v>
      </c>
      <c r="C194" s="89" t="s">
        <v>1485</v>
      </c>
    </row>
    <row r="195" spans="1:3" ht="12.75" customHeight="1" x14ac:dyDescent="0.25">
      <c r="A195" s="89">
        <v>2019</v>
      </c>
      <c r="B195" s="89">
        <v>88399</v>
      </c>
      <c r="C195" s="89" t="s">
        <v>1485</v>
      </c>
    </row>
    <row r="196" spans="1:3" ht="12.75" customHeight="1" x14ac:dyDescent="0.25">
      <c r="A196" s="89">
        <v>2019</v>
      </c>
      <c r="B196" s="89">
        <v>123569</v>
      </c>
      <c r="C196" s="89" t="s">
        <v>1485</v>
      </c>
    </row>
    <row r="197" spans="1:3" ht="12.75" customHeight="1" x14ac:dyDescent="0.25">
      <c r="A197" s="89">
        <v>2019</v>
      </c>
      <c r="B197" s="89">
        <v>1181815</v>
      </c>
      <c r="C197" s="89" t="s">
        <v>1485</v>
      </c>
    </row>
    <row r="198" spans="1:3" ht="12.75" customHeight="1" x14ac:dyDescent="0.25">
      <c r="A198" s="89">
        <v>2019</v>
      </c>
      <c r="B198" s="89">
        <v>1117583</v>
      </c>
      <c r="C198" s="89" t="s">
        <v>1485</v>
      </c>
    </row>
    <row r="199" spans="1:3" ht="12.75" customHeight="1" x14ac:dyDescent="0.25">
      <c r="A199" s="89">
        <v>2019</v>
      </c>
      <c r="B199" s="89">
        <v>123569</v>
      </c>
      <c r="C199" s="89" t="s">
        <v>1485</v>
      </c>
    </row>
    <row r="200" spans="1:3" ht="12.75" customHeight="1" x14ac:dyDescent="0.25">
      <c r="A200" s="89">
        <v>2019</v>
      </c>
      <c r="B200" s="89">
        <v>123569</v>
      </c>
      <c r="C200" s="89" t="s">
        <v>1485</v>
      </c>
    </row>
    <row r="201" spans="1:3" ht="12.75" customHeight="1" x14ac:dyDescent="0.25">
      <c r="A201" s="89">
        <v>2019</v>
      </c>
      <c r="B201" s="89">
        <v>88399</v>
      </c>
      <c r="C201" s="89" t="s">
        <v>1485</v>
      </c>
    </row>
    <row r="202" spans="1:3" ht="12.75" customHeight="1" x14ac:dyDescent="0.25">
      <c r="A202" s="89">
        <v>2019</v>
      </c>
      <c r="B202" s="89">
        <v>88399</v>
      </c>
      <c r="C202" s="89" t="s">
        <v>1485</v>
      </c>
    </row>
    <row r="203" spans="1:3" ht="12.75" customHeight="1" x14ac:dyDescent="0.25">
      <c r="A203" s="89">
        <v>2019</v>
      </c>
      <c r="B203" s="89">
        <v>88399</v>
      </c>
      <c r="C203" s="89" t="s">
        <v>1485</v>
      </c>
    </row>
    <row r="204" spans="1:3" ht="12.75" customHeight="1" x14ac:dyDescent="0.25">
      <c r="A204" s="89">
        <v>2019</v>
      </c>
      <c r="B204" s="89">
        <v>123569</v>
      </c>
      <c r="C204" s="89" t="s">
        <v>1485</v>
      </c>
    </row>
    <row r="205" spans="1:3" ht="12.75" customHeight="1" x14ac:dyDescent="0.25">
      <c r="A205" s="89">
        <v>2019</v>
      </c>
      <c r="B205" s="89">
        <v>1181815</v>
      </c>
      <c r="C205" s="89" t="s">
        <v>1485</v>
      </c>
    </row>
    <row r="206" spans="1:3" ht="12.75" customHeight="1" x14ac:dyDescent="0.25">
      <c r="A206" s="89">
        <v>2019</v>
      </c>
      <c r="B206" s="89">
        <v>102499</v>
      </c>
      <c r="C206" s="89" t="s">
        <v>1485</v>
      </c>
    </row>
    <row r="207" spans="1:3" ht="12.75" customHeight="1" x14ac:dyDescent="0.25">
      <c r="A207" s="89">
        <v>2019</v>
      </c>
      <c r="B207" s="89">
        <v>1103831</v>
      </c>
      <c r="C207" s="89" t="s">
        <v>1485</v>
      </c>
    </row>
    <row r="208" spans="1:3" ht="12.75" customHeight="1" x14ac:dyDescent="0.25">
      <c r="A208" s="89">
        <v>2019</v>
      </c>
      <c r="B208" s="89">
        <v>123569</v>
      </c>
      <c r="C208" s="89" t="s">
        <v>1485</v>
      </c>
    </row>
    <row r="209" spans="1:3" ht="12.75" customHeight="1" x14ac:dyDescent="0.25">
      <c r="A209" s="89">
        <v>2019</v>
      </c>
      <c r="B209" s="89">
        <v>123569</v>
      </c>
      <c r="C209" s="89" t="s">
        <v>1485</v>
      </c>
    </row>
    <row r="210" spans="1:3" ht="12.75" customHeight="1" x14ac:dyDescent="0.25">
      <c r="A210" s="89">
        <v>2019</v>
      </c>
      <c r="B210" s="89">
        <v>1181815</v>
      </c>
      <c r="C210" s="89" t="s">
        <v>1485</v>
      </c>
    </row>
    <row r="211" spans="1:3" ht="12.75" customHeight="1" x14ac:dyDescent="0.25">
      <c r="A211" s="89">
        <v>2019</v>
      </c>
      <c r="B211" s="89">
        <v>102499</v>
      </c>
      <c r="C211" s="89" t="s">
        <v>1485</v>
      </c>
    </row>
    <row r="212" spans="1:3" ht="12.75" customHeight="1" x14ac:dyDescent="0.25">
      <c r="A212" s="89">
        <v>2019</v>
      </c>
      <c r="B212" s="89">
        <v>1181819</v>
      </c>
      <c r="C212" s="89" t="s">
        <v>1485</v>
      </c>
    </row>
    <row r="213" spans="1:3" ht="12.75" customHeight="1" x14ac:dyDescent="0.25">
      <c r="A213" s="89">
        <v>2019</v>
      </c>
      <c r="B213" s="89">
        <v>88399</v>
      </c>
      <c r="C213" s="89" t="s">
        <v>1485</v>
      </c>
    </row>
    <row r="214" spans="1:3" ht="12.75" customHeight="1" x14ac:dyDescent="0.25">
      <c r="A214" s="89">
        <v>2019</v>
      </c>
      <c r="B214" s="89">
        <v>102499</v>
      </c>
      <c r="C214" s="89" t="s">
        <v>1485</v>
      </c>
    </row>
    <row r="215" spans="1:3" ht="12.75" customHeight="1" x14ac:dyDescent="0.25">
      <c r="A215" s="89">
        <v>2019</v>
      </c>
      <c r="B215" s="89">
        <v>123569</v>
      </c>
      <c r="C215" s="89" t="s">
        <v>1485</v>
      </c>
    </row>
    <row r="216" spans="1:3" ht="12.75" customHeight="1" x14ac:dyDescent="0.25">
      <c r="A216" s="89">
        <v>2019</v>
      </c>
      <c r="B216" s="89">
        <v>121884</v>
      </c>
      <c r="C216" s="89" t="s">
        <v>1485</v>
      </c>
    </row>
    <row r="217" spans="1:3" ht="12.75" customHeight="1" x14ac:dyDescent="0.25">
      <c r="A217" s="89">
        <v>2019</v>
      </c>
      <c r="B217" s="89">
        <v>88399</v>
      </c>
      <c r="C217" s="89" t="s">
        <v>1485</v>
      </c>
    </row>
    <row r="218" spans="1:3" ht="12.75" customHeight="1" x14ac:dyDescent="0.25">
      <c r="A218" s="89">
        <v>2019</v>
      </c>
      <c r="B218" s="89">
        <v>121880</v>
      </c>
      <c r="C218" s="89" t="s">
        <v>1485</v>
      </c>
    </row>
    <row r="219" spans="1:3" ht="12.75" customHeight="1" x14ac:dyDescent="0.25">
      <c r="A219" s="89">
        <v>2019</v>
      </c>
      <c r="B219" s="89">
        <v>1117583</v>
      </c>
      <c r="C219" s="89" t="s">
        <v>1485</v>
      </c>
    </row>
    <row r="220" spans="1:3" ht="12.75" customHeight="1" x14ac:dyDescent="0.25">
      <c r="A220" s="89">
        <v>2019</v>
      </c>
      <c r="B220" s="89">
        <v>1319229</v>
      </c>
      <c r="C220" s="89" t="s">
        <v>1485</v>
      </c>
    </row>
    <row r="221" spans="1:3" ht="12.75" customHeight="1" x14ac:dyDescent="0.25">
      <c r="A221" s="89">
        <v>2019</v>
      </c>
      <c r="B221" s="89">
        <v>1319229</v>
      </c>
      <c r="C221" s="89" t="s">
        <v>1485</v>
      </c>
    </row>
    <row r="222" spans="1:3" ht="12.75" customHeight="1" x14ac:dyDescent="0.25">
      <c r="A222" s="89">
        <v>2019</v>
      </c>
      <c r="B222" s="89">
        <v>102499</v>
      </c>
      <c r="C222" s="89" t="s">
        <v>1485</v>
      </c>
    </row>
    <row r="223" spans="1:3" ht="12.75" customHeight="1" x14ac:dyDescent="0.25">
      <c r="A223" s="89">
        <v>2019</v>
      </c>
      <c r="B223" s="89">
        <v>88399</v>
      </c>
      <c r="C223" s="89" t="s">
        <v>1485</v>
      </c>
    </row>
    <row r="224" spans="1:3" ht="12.75" customHeight="1" x14ac:dyDescent="0.25">
      <c r="A224" s="89">
        <v>2019</v>
      </c>
      <c r="B224" s="89">
        <v>1181815</v>
      </c>
      <c r="C224" s="89" t="s">
        <v>1485</v>
      </c>
    </row>
    <row r="225" spans="1:3" ht="12.75" customHeight="1" x14ac:dyDescent="0.25">
      <c r="A225" s="89">
        <v>2019</v>
      </c>
      <c r="B225" s="89">
        <v>102499</v>
      </c>
      <c r="C225" s="89" t="s">
        <v>1485</v>
      </c>
    </row>
    <row r="226" spans="1:3" ht="12.75" customHeight="1" x14ac:dyDescent="0.25">
      <c r="A226" s="89">
        <v>2019</v>
      </c>
      <c r="B226" s="89">
        <v>121880</v>
      </c>
      <c r="C226" s="89" t="s">
        <v>1485</v>
      </c>
    </row>
    <row r="227" spans="1:3" ht="12.75" customHeight="1" x14ac:dyDescent="0.25">
      <c r="A227" s="89">
        <v>2019</v>
      </c>
      <c r="B227" s="89">
        <v>1181819</v>
      </c>
      <c r="C227" s="89" t="s">
        <v>1485</v>
      </c>
    </row>
    <row r="228" spans="1:3" ht="12.75" customHeight="1" x14ac:dyDescent="0.25">
      <c r="A228" s="89">
        <v>2019</v>
      </c>
      <c r="B228" s="89">
        <v>123569</v>
      </c>
      <c r="C228" s="89" t="s">
        <v>1485</v>
      </c>
    </row>
    <row r="229" spans="1:3" ht="12.75" customHeight="1" x14ac:dyDescent="0.25">
      <c r="A229" s="89">
        <v>2019</v>
      </c>
      <c r="B229" s="89">
        <v>123569</v>
      </c>
      <c r="C229" s="89" t="s">
        <v>1485</v>
      </c>
    </row>
    <row r="230" spans="1:3" ht="12.75" customHeight="1" x14ac:dyDescent="0.25">
      <c r="A230" s="89">
        <v>2019</v>
      </c>
      <c r="B230" s="89">
        <v>1103831</v>
      </c>
      <c r="C230" s="89" t="s">
        <v>1485</v>
      </c>
    </row>
    <row r="231" spans="1:3" ht="12.75" customHeight="1" x14ac:dyDescent="0.25">
      <c r="A231" s="89">
        <v>2019</v>
      </c>
      <c r="B231" s="89">
        <v>1319229</v>
      </c>
      <c r="C231" s="89" t="s">
        <v>1485</v>
      </c>
    </row>
    <row r="232" spans="1:3" ht="12.75" customHeight="1" x14ac:dyDescent="0.25">
      <c r="A232" s="89">
        <v>2019</v>
      </c>
      <c r="B232" s="89">
        <v>102499</v>
      </c>
      <c r="C232" s="89" t="s">
        <v>1485</v>
      </c>
    </row>
    <row r="233" spans="1:3" ht="12.75" customHeight="1" x14ac:dyDescent="0.25">
      <c r="A233" s="89">
        <v>2019</v>
      </c>
      <c r="B233" s="89">
        <v>1181815</v>
      </c>
      <c r="C233" s="89" t="s">
        <v>1485</v>
      </c>
    </row>
    <row r="234" spans="1:3" ht="12.75" customHeight="1" x14ac:dyDescent="0.25">
      <c r="A234" s="89">
        <v>2019</v>
      </c>
      <c r="B234" s="89">
        <v>1319229</v>
      </c>
      <c r="C234" s="89" t="s">
        <v>1485</v>
      </c>
    </row>
    <row r="235" spans="1:3" ht="12.75" customHeight="1" x14ac:dyDescent="0.25">
      <c r="A235" s="89">
        <v>2019</v>
      </c>
      <c r="B235" s="89">
        <v>1181815</v>
      </c>
      <c r="C235" s="89" t="s">
        <v>1485</v>
      </c>
    </row>
    <row r="236" spans="1:3" ht="12.75" customHeight="1" x14ac:dyDescent="0.25">
      <c r="A236" s="89">
        <v>2019</v>
      </c>
      <c r="B236" s="89">
        <v>121880</v>
      </c>
      <c r="C236" s="89" t="s">
        <v>1485</v>
      </c>
    </row>
    <row r="237" spans="1:3" ht="12.75" customHeight="1" x14ac:dyDescent="0.25">
      <c r="A237" s="89">
        <v>2019</v>
      </c>
      <c r="B237" s="89">
        <v>1103831</v>
      </c>
      <c r="C237" s="89" t="s">
        <v>1485</v>
      </c>
    </row>
    <row r="238" spans="1:3" ht="12.75" customHeight="1" x14ac:dyDescent="0.25">
      <c r="A238" s="89">
        <v>2019</v>
      </c>
      <c r="B238" s="89">
        <v>102499</v>
      </c>
      <c r="C238" s="89" t="s">
        <v>1485</v>
      </c>
    </row>
    <row r="239" spans="1:3" ht="12.75" customHeight="1" x14ac:dyDescent="0.25">
      <c r="A239" s="89">
        <v>2019</v>
      </c>
      <c r="B239" s="89">
        <v>102499</v>
      </c>
      <c r="C239" s="89" t="s">
        <v>1485</v>
      </c>
    </row>
    <row r="240" spans="1:3" ht="12.75" customHeight="1" x14ac:dyDescent="0.25">
      <c r="A240" s="89">
        <v>2019</v>
      </c>
      <c r="B240" s="89">
        <v>121880</v>
      </c>
      <c r="C240" s="89" t="s">
        <v>1485</v>
      </c>
    </row>
    <row r="241" spans="1:3" ht="12.75" customHeight="1" x14ac:dyDescent="0.25">
      <c r="A241" s="89">
        <v>2019</v>
      </c>
      <c r="B241" s="89">
        <v>121880</v>
      </c>
      <c r="C241" s="89" t="s">
        <v>1485</v>
      </c>
    </row>
    <row r="242" spans="1:3" ht="12.75" customHeight="1" x14ac:dyDescent="0.25">
      <c r="A242" s="89">
        <v>2019</v>
      </c>
      <c r="B242" s="89">
        <v>88399</v>
      </c>
      <c r="C242" s="89" t="s">
        <v>1485</v>
      </c>
    </row>
    <row r="243" spans="1:3" ht="12.75" customHeight="1" x14ac:dyDescent="0.25">
      <c r="A243" s="89">
        <v>2019</v>
      </c>
      <c r="B243" s="89">
        <v>88399</v>
      </c>
      <c r="C243" s="89" t="s">
        <v>1485</v>
      </c>
    </row>
    <row r="244" spans="1:3" ht="12.75" customHeight="1" x14ac:dyDescent="0.25">
      <c r="A244" s="89">
        <v>2019</v>
      </c>
      <c r="B244" s="89">
        <v>121880</v>
      </c>
      <c r="C244" s="89" t="s">
        <v>1485</v>
      </c>
    </row>
    <row r="245" spans="1:3" ht="12.75" customHeight="1" x14ac:dyDescent="0.25">
      <c r="A245" s="89">
        <v>2019</v>
      </c>
      <c r="B245" s="89">
        <v>121880</v>
      </c>
      <c r="C245" s="89" t="s">
        <v>1485</v>
      </c>
    </row>
    <row r="246" spans="1:3" ht="12.75" customHeight="1" x14ac:dyDescent="0.25">
      <c r="A246" s="89">
        <v>2019</v>
      </c>
      <c r="B246" s="89">
        <v>1319229</v>
      </c>
      <c r="C246" s="89" t="s">
        <v>1485</v>
      </c>
    </row>
    <row r="247" spans="1:3" ht="12.75" customHeight="1" x14ac:dyDescent="0.25">
      <c r="A247" s="89">
        <v>2019</v>
      </c>
      <c r="B247" s="89">
        <v>88399</v>
      </c>
      <c r="C247" s="89" t="s">
        <v>1485</v>
      </c>
    </row>
    <row r="248" spans="1:3" ht="12.75" customHeight="1" x14ac:dyDescent="0.25">
      <c r="A248" s="89">
        <v>2019</v>
      </c>
      <c r="B248" s="89">
        <v>1319229</v>
      </c>
      <c r="C248" s="89" t="s">
        <v>1485</v>
      </c>
    </row>
    <row r="249" spans="1:3" ht="12.75" customHeight="1" x14ac:dyDescent="0.25">
      <c r="A249" s="89">
        <v>2019</v>
      </c>
      <c r="B249" s="89">
        <v>1117583</v>
      </c>
      <c r="C249" s="89" t="s">
        <v>1485</v>
      </c>
    </row>
    <row r="250" spans="1:3" ht="12.75" customHeight="1" x14ac:dyDescent="0.25">
      <c r="A250" s="89">
        <v>2019</v>
      </c>
      <c r="B250" s="89">
        <v>1117583</v>
      </c>
      <c r="C250" s="89" t="s">
        <v>1485</v>
      </c>
    </row>
    <row r="251" spans="1:3" ht="12.75" customHeight="1" x14ac:dyDescent="0.25">
      <c r="A251" s="89">
        <v>2019</v>
      </c>
      <c r="B251" s="89">
        <v>123569</v>
      </c>
      <c r="C251" s="89" t="s">
        <v>1485</v>
      </c>
    </row>
    <row r="252" spans="1:3" ht="12.75" customHeight="1" x14ac:dyDescent="0.25">
      <c r="A252" s="89">
        <v>2019</v>
      </c>
      <c r="B252" s="89">
        <v>1181819</v>
      </c>
      <c r="C252" s="89" t="s">
        <v>1485</v>
      </c>
    </row>
    <row r="253" spans="1:3" ht="12.75" customHeight="1" x14ac:dyDescent="0.25">
      <c r="A253" s="89">
        <v>2019</v>
      </c>
      <c r="B253" s="89">
        <v>88399</v>
      </c>
      <c r="C253" s="89" t="s">
        <v>1485</v>
      </c>
    </row>
    <row r="254" spans="1:3" ht="12.75" customHeight="1" x14ac:dyDescent="0.25">
      <c r="A254" s="89">
        <v>2019</v>
      </c>
      <c r="B254" s="89">
        <v>1319229</v>
      </c>
      <c r="C254" s="89" t="s">
        <v>1485</v>
      </c>
    </row>
    <row r="255" spans="1:3" ht="12.75" customHeight="1" x14ac:dyDescent="0.25">
      <c r="A255" s="89">
        <v>2019</v>
      </c>
      <c r="B255" s="89">
        <v>102499</v>
      </c>
      <c r="C255" s="89" t="s">
        <v>1485</v>
      </c>
    </row>
    <row r="256" spans="1:3" ht="12.75" customHeight="1" x14ac:dyDescent="0.25">
      <c r="A256" s="89">
        <v>2019</v>
      </c>
      <c r="B256" s="89">
        <v>102499</v>
      </c>
      <c r="C256" s="89" t="s">
        <v>1485</v>
      </c>
    </row>
    <row r="257" spans="1:3" ht="12.75" customHeight="1" x14ac:dyDescent="0.25">
      <c r="A257" s="89">
        <v>2019</v>
      </c>
      <c r="B257" s="89">
        <v>121884</v>
      </c>
      <c r="C257" s="89" t="s">
        <v>1485</v>
      </c>
    </row>
    <row r="258" spans="1:3" ht="12.75" customHeight="1" x14ac:dyDescent="0.25">
      <c r="A258" s="89">
        <v>2019</v>
      </c>
      <c r="B258" s="89">
        <v>123569</v>
      </c>
      <c r="C258" s="89" t="s">
        <v>1485</v>
      </c>
    </row>
    <row r="259" spans="1:3" ht="12.75" customHeight="1" x14ac:dyDescent="0.25">
      <c r="A259" s="89">
        <v>2019</v>
      </c>
      <c r="B259" s="89">
        <v>121884</v>
      </c>
      <c r="C259" s="89" t="s">
        <v>1485</v>
      </c>
    </row>
    <row r="260" spans="1:3" ht="12.75" customHeight="1" x14ac:dyDescent="0.25">
      <c r="A260" s="89">
        <v>2019</v>
      </c>
      <c r="B260" s="89">
        <v>1117583</v>
      </c>
      <c r="C260" s="89" t="s">
        <v>1485</v>
      </c>
    </row>
    <row r="261" spans="1:3" ht="12.75" customHeight="1" x14ac:dyDescent="0.25">
      <c r="A261" s="89">
        <v>2019</v>
      </c>
      <c r="B261" s="89">
        <v>102499</v>
      </c>
      <c r="C261" s="89" t="s">
        <v>1485</v>
      </c>
    </row>
    <row r="262" spans="1:3" ht="12.75" customHeight="1" x14ac:dyDescent="0.25">
      <c r="A262" s="89">
        <v>2019</v>
      </c>
      <c r="B262" s="89">
        <v>1319229</v>
      </c>
      <c r="C262" s="89" t="s">
        <v>1485</v>
      </c>
    </row>
    <row r="263" spans="1:3" ht="12.75" customHeight="1" x14ac:dyDescent="0.25">
      <c r="A263" s="89">
        <v>2019</v>
      </c>
      <c r="B263" s="89">
        <v>123569</v>
      </c>
      <c r="C263" s="89" t="s">
        <v>1485</v>
      </c>
    </row>
    <row r="264" spans="1:3" ht="12.75" customHeight="1" x14ac:dyDescent="0.25">
      <c r="A264" s="89">
        <v>2019</v>
      </c>
      <c r="B264" s="89">
        <v>121880</v>
      </c>
      <c r="C264" s="89" t="s">
        <v>1485</v>
      </c>
    </row>
    <row r="265" spans="1:3" ht="12.75" customHeight="1" x14ac:dyDescent="0.25">
      <c r="A265" s="89">
        <v>2019</v>
      </c>
      <c r="B265" s="89">
        <v>1319229</v>
      </c>
      <c r="C265" s="89" t="s">
        <v>1485</v>
      </c>
    </row>
    <row r="266" spans="1:3" ht="12.75" customHeight="1" x14ac:dyDescent="0.25">
      <c r="A266" s="89">
        <v>2019</v>
      </c>
      <c r="B266" s="89">
        <v>1181819</v>
      </c>
      <c r="C266" s="89" t="s">
        <v>1485</v>
      </c>
    </row>
    <row r="267" spans="1:3" ht="12.75" customHeight="1" x14ac:dyDescent="0.25">
      <c r="A267" s="89">
        <v>2019</v>
      </c>
      <c r="B267" s="89">
        <v>123569</v>
      </c>
      <c r="C267" s="89" t="s">
        <v>1485</v>
      </c>
    </row>
    <row r="268" spans="1:3" ht="12.75" customHeight="1" x14ac:dyDescent="0.25">
      <c r="A268" s="89">
        <v>2019</v>
      </c>
      <c r="B268" s="89">
        <v>1181819</v>
      </c>
      <c r="C268" s="89" t="s">
        <v>1485</v>
      </c>
    </row>
    <row r="269" spans="1:3" ht="12.75" customHeight="1" x14ac:dyDescent="0.25">
      <c r="A269" s="89">
        <v>2019</v>
      </c>
      <c r="B269" s="89">
        <v>121880</v>
      </c>
      <c r="C269" s="89" t="s">
        <v>1485</v>
      </c>
    </row>
    <row r="270" spans="1:3" ht="12.75" customHeight="1" x14ac:dyDescent="0.25">
      <c r="A270" s="89">
        <v>2019</v>
      </c>
      <c r="B270" s="89">
        <v>1319229</v>
      </c>
      <c r="C270" s="89" t="s">
        <v>1485</v>
      </c>
    </row>
    <row r="271" spans="1:3" ht="12.75" customHeight="1" x14ac:dyDescent="0.25">
      <c r="A271" s="89">
        <v>2019</v>
      </c>
      <c r="B271" s="89">
        <v>102499</v>
      </c>
      <c r="C271" s="89" t="s">
        <v>1485</v>
      </c>
    </row>
    <row r="272" spans="1:3" ht="12.75" customHeight="1" x14ac:dyDescent="0.25">
      <c r="A272" s="89">
        <v>2019</v>
      </c>
      <c r="B272" s="89">
        <v>121880</v>
      </c>
      <c r="C272" s="89" t="s">
        <v>1485</v>
      </c>
    </row>
    <row r="273" spans="1:3" ht="12.75" customHeight="1" x14ac:dyDescent="0.25">
      <c r="A273" s="89">
        <v>2019</v>
      </c>
      <c r="B273" s="89">
        <v>1117583</v>
      </c>
      <c r="C273" s="89" t="s">
        <v>1485</v>
      </c>
    </row>
    <row r="274" spans="1:3" ht="12.75" customHeight="1" x14ac:dyDescent="0.25">
      <c r="A274" s="89">
        <v>2019</v>
      </c>
      <c r="B274" s="89">
        <v>1117583</v>
      </c>
      <c r="C274" s="89" t="s">
        <v>1485</v>
      </c>
    </row>
    <row r="275" spans="1:3" ht="12.75" customHeight="1" x14ac:dyDescent="0.25">
      <c r="A275" s="89">
        <v>2019</v>
      </c>
      <c r="B275" s="89">
        <v>121880</v>
      </c>
      <c r="C275" s="89" t="s">
        <v>1485</v>
      </c>
    </row>
    <row r="276" spans="1:3" ht="12.75" customHeight="1" x14ac:dyDescent="0.25">
      <c r="A276" s="89">
        <v>2019</v>
      </c>
      <c r="B276" s="89">
        <v>1319229</v>
      </c>
      <c r="C276" s="89" t="s">
        <v>1485</v>
      </c>
    </row>
    <row r="277" spans="1:3" ht="12.75" customHeight="1" x14ac:dyDescent="0.25">
      <c r="A277" s="89">
        <v>2019</v>
      </c>
      <c r="B277" s="89">
        <v>123569</v>
      </c>
      <c r="C277" s="89" t="s">
        <v>1485</v>
      </c>
    </row>
    <row r="278" spans="1:3" ht="12.75" customHeight="1" x14ac:dyDescent="0.25">
      <c r="A278" s="89">
        <v>2019</v>
      </c>
      <c r="B278" s="89">
        <v>1117583</v>
      </c>
      <c r="C278" s="89" t="s">
        <v>1485</v>
      </c>
    </row>
    <row r="279" spans="1:3" ht="12.75" customHeight="1" x14ac:dyDescent="0.25">
      <c r="A279" s="89">
        <v>2019</v>
      </c>
      <c r="B279" s="89">
        <v>121880</v>
      </c>
      <c r="C279" s="89" t="s">
        <v>1485</v>
      </c>
    </row>
    <row r="280" spans="1:3" ht="12.75" customHeight="1" x14ac:dyDescent="0.25">
      <c r="A280" s="89">
        <v>2019</v>
      </c>
      <c r="B280" s="89">
        <v>102499</v>
      </c>
      <c r="C280" s="89" t="s">
        <v>1485</v>
      </c>
    </row>
    <row r="281" spans="1:3" ht="12.75" customHeight="1" x14ac:dyDescent="0.25">
      <c r="A281" s="89">
        <v>2019</v>
      </c>
      <c r="B281" s="89">
        <v>102499</v>
      </c>
      <c r="C281" s="89" t="s">
        <v>1485</v>
      </c>
    </row>
    <row r="282" spans="1:3" ht="12.75" customHeight="1" x14ac:dyDescent="0.25">
      <c r="A282" s="89">
        <v>2019</v>
      </c>
      <c r="B282" s="89">
        <v>88399</v>
      </c>
      <c r="C282" s="89" t="s">
        <v>1485</v>
      </c>
    </row>
    <row r="283" spans="1:3" ht="12.75" customHeight="1" x14ac:dyDescent="0.25">
      <c r="A283" s="89">
        <v>2019</v>
      </c>
      <c r="B283" s="89">
        <v>1103831</v>
      </c>
      <c r="C283" s="89" t="s">
        <v>1485</v>
      </c>
    </row>
    <row r="284" spans="1:3" ht="12.75" customHeight="1" x14ac:dyDescent="0.25">
      <c r="A284" s="89">
        <v>2019</v>
      </c>
      <c r="B284" s="89">
        <v>1181819</v>
      </c>
      <c r="C284" s="89" t="s">
        <v>1485</v>
      </c>
    </row>
    <row r="285" spans="1:3" ht="12.75" customHeight="1" x14ac:dyDescent="0.25">
      <c r="A285" s="89">
        <v>2019</v>
      </c>
      <c r="B285" s="89">
        <v>121880</v>
      </c>
      <c r="C285" s="89" t="s">
        <v>1485</v>
      </c>
    </row>
    <row r="286" spans="1:3" ht="12.75" customHeight="1" x14ac:dyDescent="0.25">
      <c r="A286" s="89">
        <v>2019</v>
      </c>
      <c r="B286" s="89">
        <v>121884</v>
      </c>
      <c r="C286" s="89" t="s">
        <v>1485</v>
      </c>
    </row>
    <row r="287" spans="1:3" ht="12.75" customHeight="1" x14ac:dyDescent="0.25">
      <c r="A287" s="89">
        <v>2019</v>
      </c>
      <c r="B287" s="89">
        <v>1117583</v>
      </c>
      <c r="C287" s="89" t="s">
        <v>1485</v>
      </c>
    </row>
    <row r="288" spans="1:3" ht="12.75" customHeight="1" x14ac:dyDescent="0.25">
      <c r="A288" s="89">
        <v>2019</v>
      </c>
      <c r="B288" s="89">
        <v>1103831</v>
      </c>
      <c r="C288" s="89" t="s">
        <v>1485</v>
      </c>
    </row>
    <row r="289" spans="1:3" ht="12.75" customHeight="1" x14ac:dyDescent="0.25">
      <c r="A289" s="89">
        <v>2019</v>
      </c>
      <c r="B289" s="89">
        <v>1103831</v>
      </c>
      <c r="C289" s="89" t="s">
        <v>1485</v>
      </c>
    </row>
    <row r="290" spans="1:3" ht="12.75" customHeight="1" x14ac:dyDescent="0.25">
      <c r="A290" s="89">
        <v>2019</v>
      </c>
      <c r="B290" s="89">
        <v>121884</v>
      </c>
      <c r="C290" s="89" t="s">
        <v>1485</v>
      </c>
    </row>
    <row r="291" spans="1:3" ht="12.75" customHeight="1" x14ac:dyDescent="0.25">
      <c r="A291" s="89">
        <v>2019</v>
      </c>
      <c r="B291" s="89">
        <v>88399</v>
      </c>
      <c r="C291" s="89" t="s">
        <v>1485</v>
      </c>
    </row>
    <row r="292" spans="1:3" ht="12.75" customHeight="1" x14ac:dyDescent="0.25">
      <c r="A292" s="89">
        <v>2019</v>
      </c>
      <c r="B292" s="89">
        <v>121880</v>
      </c>
      <c r="C292" s="89" t="s">
        <v>1485</v>
      </c>
    </row>
    <row r="293" spans="1:3" ht="12.75" customHeight="1" x14ac:dyDescent="0.25">
      <c r="A293" s="89">
        <v>2019</v>
      </c>
      <c r="B293" s="89">
        <v>121884</v>
      </c>
      <c r="C293" s="89" t="s">
        <v>1485</v>
      </c>
    </row>
    <row r="294" spans="1:3" ht="12.75" customHeight="1" x14ac:dyDescent="0.25">
      <c r="A294" s="89">
        <v>2019</v>
      </c>
      <c r="B294" s="89">
        <v>88399</v>
      </c>
      <c r="C294" s="89" t="s">
        <v>1485</v>
      </c>
    </row>
    <row r="295" spans="1:3" ht="12.75" customHeight="1" x14ac:dyDescent="0.25">
      <c r="A295" s="89">
        <v>2019</v>
      </c>
      <c r="B295" s="89">
        <v>102499</v>
      </c>
      <c r="C295" s="89" t="s">
        <v>1485</v>
      </c>
    </row>
    <row r="296" spans="1:3" ht="12.75" customHeight="1" x14ac:dyDescent="0.25">
      <c r="A296" s="89">
        <v>2019</v>
      </c>
      <c r="B296" s="89">
        <v>1181819</v>
      </c>
      <c r="C296" s="89" t="s">
        <v>1485</v>
      </c>
    </row>
    <row r="297" spans="1:3" ht="12.75" customHeight="1" x14ac:dyDescent="0.25">
      <c r="A297" s="89">
        <v>2019</v>
      </c>
      <c r="B297" s="89">
        <v>1103831</v>
      </c>
      <c r="C297" s="89" t="s">
        <v>1485</v>
      </c>
    </row>
    <row r="298" spans="1:3" ht="12.75" customHeight="1" x14ac:dyDescent="0.25">
      <c r="A298" s="89">
        <v>2019</v>
      </c>
      <c r="B298" s="89">
        <v>1117583</v>
      </c>
      <c r="C298" s="89" t="s">
        <v>1485</v>
      </c>
    </row>
    <row r="299" spans="1:3" ht="12.75" customHeight="1" x14ac:dyDescent="0.25">
      <c r="A299" s="89">
        <v>2019</v>
      </c>
      <c r="B299" s="89">
        <v>121880</v>
      </c>
      <c r="C299" s="89" t="s">
        <v>1485</v>
      </c>
    </row>
    <row r="300" spans="1:3" ht="12.75" customHeight="1" x14ac:dyDescent="0.25">
      <c r="A300" s="89">
        <v>2019</v>
      </c>
      <c r="B300" s="89">
        <v>123569</v>
      </c>
      <c r="C300" s="89" t="s">
        <v>1485</v>
      </c>
    </row>
    <row r="301" spans="1:3" ht="12.75" customHeight="1" x14ac:dyDescent="0.25">
      <c r="A301" s="89">
        <v>2019</v>
      </c>
      <c r="B301" s="89">
        <v>1103831</v>
      </c>
      <c r="C301" s="89" t="s">
        <v>1485</v>
      </c>
    </row>
    <row r="302" spans="1:3" ht="12.75" customHeight="1" x14ac:dyDescent="0.25">
      <c r="A302" s="89">
        <v>2019</v>
      </c>
      <c r="B302" s="89">
        <v>88399</v>
      </c>
      <c r="C302" s="89" t="s">
        <v>1485</v>
      </c>
    </row>
    <row r="303" spans="1:3" ht="12.75" customHeight="1" x14ac:dyDescent="0.25">
      <c r="A303" s="89">
        <v>2019</v>
      </c>
      <c r="B303" s="89">
        <v>88399</v>
      </c>
      <c r="C303" s="89" t="s">
        <v>1485</v>
      </c>
    </row>
    <row r="304" spans="1:3" ht="12.75" customHeight="1" x14ac:dyDescent="0.25">
      <c r="A304" s="89">
        <v>2019</v>
      </c>
      <c r="B304" s="89">
        <v>1117583</v>
      </c>
      <c r="C304" s="89" t="s">
        <v>1485</v>
      </c>
    </row>
    <row r="305" spans="1:3" ht="12.75" customHeight="1" x14ac:dyDescent="0.25">
      <c r="A305" s="89">
        <v>2019</v>
      </c>
      <c r="B305" s="89">
        <v>1181815</v>
      </c>
      <c r="C305" s="89" t="s">
        <v>1485</v>
      </c>
    </row>
    <row r="306" spans="1:3" ht="12.75" customHeight="1" x14ac:dyDescent="0.25">
      <c r="A306" s="89">
        <v>2019</v>
      </c>
      <c r="B306" s="89">
        <v>102499</v>
      </c>
      <c r="C306" s="89" t="s">
        <v>1485</v>
      </c>
    </row>
    <row r="307" spans="1:3" ht="12.75" customHeight="1" x14ac:dyDescent="0.25">
      <c r="A307" s="89">
        <v>2019</v>
      </c>
      <c r="B307" s="89">
        <v>1117583</v>
      </c>
      <c r="C307" s="89" t="s">
        <v>1485</v>
      </c>
    </row>
    <row r="308" spans="1:3" ht="12.75" customHeight="1" x14ac:dyDescent="0.25">
      <c r="A308" s="89">
        <v>2019</v>
      </c>
      <c r="B308" s="89">
        <v>1117583</v>
      </c>
      <c r="C308" s="89" t="s">
        <v>1485</v>
      </c>
    </row>
    <row r="309" spans="1:3" ht="12.75" customHeight="1" x14ac:dyDescent="0.25">
      <c r="A309" s="89">
        <v>2019</v>
      </c>
      <c r="B309" s="89">
        <v>121884</v>
      </c>
      <c r="C309" s="89" t="s">
        <v>1485</v>
      </c>
    </row>
    <row r="310" spans="1:3" ht="12.75" customHeight="1" x14ac:dyDescent="0.25">
      <c r="A310" s="89">
        <v>2019</v>
      </c>
      <c r="B310" s="89">
        <v>121880</v>
      </c>
      <c r="C310" s="89" t="s">
        <v>1485</v>
      </c>
    </row>
    <row r="311" spans="1:3" ht="12.75" customHeight="1" x14ac:dyDescent="0.25">
      <c r="A311" s="89">
        <v>2019</v>
      </c>
      <c r="B311" s="89">
        <v>123569</v>
      </c>
      <c r="C311" s="89" t="s">
        <v>1485</v>
      </c>
    </row>
    <row r="312" spans="1:3" ht="12.75" customHeight="1" x14ac:dyDescent="0.25">
      <c r="A312" s="89">
        <v>2019</v>
      </c>
      <c r="B312" s="89">
        <v>1319229</v>
      </c>
      <c r="C312" s="89" t="s">
        <v>1485</v>
      </c>
    </row>
    <row r="313" spans="1:3" ht="12.75" customHeight="1" x14ac:dyDescent="0.25">
      <c r="A313" s="89">
        <v>2019</v>
      </c>
      <c r="B313" s="89">
        <v>102499</v>
      </c>
      <c r="C313" s="89" t="s">
        <v>1485</v>
      </c>
    </row>
    <row r="314" spans="1:3" ht="12.75" customHeight="1" x14ac:dyDescent="0.25">
      <c r="A314" s="89">
        <v>2019</v>
      </c>
      <c r="B314" s="89">
        <v>121880</v>
      </c>
      <c r="C314" s="89" t="s">
        <v>1485</v>
      </c>
    </row>
    <row r="315" spans="1:3" ht="12.75" customHeight="1" x14ac:dyDescent="0.25">
      <c r="A315" s="89">
        <v>2019</v>
      </c>
      <c r="B315" s="89">
        <v>88399</v>
      </c>
      <c r="C315" s="89" t="s">
        <v>1485</v>
      </c>
    </row>
    <row r="316" spans="1:3" ht="12.75" customHeight="1" x14ac:dyDescent="0.25">
      <c r="A316" s="89">
        <v>2019</v>
      </c>
      <c r="B316" s="89">
        <v>88399</v>
      </c>
      <c r="C316" s="89" t="s">
        <v>1485</v>
      </c>
    </row>
    <row r="317" spans="1:3" ht="12.75" customHeight="1" x14ac:dyDescent="0.25">
      <c r="A317" s="89">
        <v>2019</v>
      </c>
      <c r="B317" s="89">
        <v>1103831</v>
      </c>
      <c r="C317" s="89" t="s">
        <v>1485</v>
      </c>
    </row>
    <row r="318" spans="1:3" ht="12.75" customHeight="1" x14ac:dyDescent="0.25">
      <c r="A318" s="89">
        <v>2019</v>
      </c>
      <c r="B318" s="89">
        <v>121880</v>
      </c>
      <c r="C318" s="89" t="s">
        <v>1485</v>
      </c>
    </row>
    <row r="319" spans="1:3" ht="12.75" customHeight="1" x14ac:dyDescent="0.25">
      <c r="A319" s="89">
        <v>2019</v>
      </c>
      <c r="B319" s="89">
        <v>1103831</v>
      </c>
      <c r="C319" s="89" t="s">
        <v>1485</v>
      </c>
    </row>
    <row r="320" spans="1:3" ht="12.75" customHeight="1" x14ac:dyDescent="0.25">
      <c r="A320" s="89">
        <v>2019</v>
      </c>
      <c r="B320" s="89">
        <v>88399</v>
      </c>
      <c r="C320" s="89" t="s">
        <v>1485</v>
      </c>
    </row>
    <row r="321" spans="1:3" ht="12.75" customHeight="1" x14ac:dyDescent="0.25">
      <c r="A321" s="89">
        <v>2019</v>
      </c>
      <c r="B321" s="89">
        <v>1181819</v>
      </c>
      <c r="C321" s="89" t="s">
        <v>1485</v>
      </c>
    </row>
    <row r="322" spans="1:3" ht="12.75" customHeight="1" x14ac:dyDescent="0.25">
      <c r="A322" s="89">
        <v>2019</v>
      </c>
      <c r="B322" s="89">
        <v>88399</v>
      </c>
      <c r="C322" s="89" t="s">
        <v>1485</v>
      </c>
    </row>
    <row r="323" spans="1:3" ht="12.75" customHeight="1" x14ac:dyDescent="0.25">
      <c r="A323" s="89">
        <v>2019</v>
      </c>
      <c r="B323" s="89">
        <v>1103831</v>
      </c>
      <c r="C323" s="89" t="s">
        <v>1485</v>
      </c>
    </row>
    <row r="324" spans="1:3" ht="12.75" customHeight="1" x14ac:dyDescent="0.25">
      <c r="A324" s="89">
        <v>2019</v>
      </c>
      <c r="B324" s="89">
        <v>121880</v>
      </c>
      <c r="C324" s="89" t="s">
        <v>1485</v>
      </c>
    </row>
    <row r="325" spans="1:3" ht="12.75" customHeight="1" x14ac:dyDescent="0.25">
      <c r="A325" s="89">
        <v>2019</v>
      </c>
      <c r="B325" s="89">
        <v>1181819</v>
      </c>
      <c r="C325" s="89" t="s">
        <v>1485</v>
      </c>
    </row>
    <row r="326" spans="1:3" ht="12.75" customHeight="1" x14ac:dyDescent="0.25">
      <c r="A326" s="89">
        <v>2019</v>
      </c>
      <c r="B326" s="89">
        <v>121880</v>
      </c>
      <c r="C326" s="89" t="s">
        <v>1485</v>
      </c>
    </row>
    <row r="327" spans="1:3" ht="12.75" customHeight="1" x14ac:dyDescent="0.25">
      <c r="A327" s="89">
        <v>2019</v>
      </c>
      <c r="B327" s="89">
        <v>123569</v>
      </c>
      <c r="C327" s="89" t="s">
        <v>1485</v>
      </c>
    </row>
    <row r="328" spans="1:3" ht="12.75" customHeight="1" x14ac:dyDescent="0.25">
      <c r="A328" s="89">
        <v>2019</v>
      </c>
      <c r="B328" s="89">
        <v>121880</v>
      </c>
      <c r="C328" s="89" t="s">
        <v>1485</v>
      </c>
    </row>
    <row r="329" spans="1:3" ht="12.75" customHeight="1" x14ac:dyDescent="0.25">
      <c r="A329" s="89">
        <v>2019</v>
      </c>
      <c r="B329" s="89">
        <v>1117583</v>
      </c>
      <c r="C329" s="89" t="s">
        <v>1485</v>
      </c>
    </row>
    <row r="330" spans="1:3" ht="12.75" customHeight="1" x14ac:dyDescent="0.25">
      <c r="A330" s="89">
        <v>2019</v>
      </c>
      <c r="B330" s="89">
        <v>1117583</v>
      </c>
      <c r="C330" s="89" t="s">
        <v>1485</v>
      </c>
    </row>
    <row r="331" spans="1:3" ht="12.75" customHeight="1" x14ac:dyDescent="0.25">
      <c r="A331" s="89">
        <v>2019</v>
      </c>
      <c r="B331" s="89">
        <v>1181819</v>
      </c>
      <c r="C331" s="89" t="s">
        <v>1485</v>
      </c>
    </row>
    <row r="332" spans="1:3" ht="12.75" customHeight="1" x14ac:dyDescent="0.25">
      <c r="A332" s="89">
        <v>2019</v>
      </c>
      <c r="B332" s="89">
        <v>102499</v>
      </c>
      <c r="C332" s="89" t="s">
        <v>1485</v>
      </c>
    </row>
    <row r="333" spans="1:3" ht="12.75" customHeight="1" x14ac:dyDescent="0.25">
      <c r="A333" s="89">
        <v>2019</v>
      </c>
      <c r="B333" s="89">
        <v>88399</v>
      </c>
      <c r="C333" s="89" t="s">
        <v>1485</v>
      </c>
    </row>
    <row r="334" spans="1:3" ht="12.75" customHeight="1" x14ac:dyDescent="0.25">
      <c r="A334" s="89">
        <v>2019</v>
      </c>
      <c r="B334" s="89">
        <v>121884</v>
      </c>
      <c r="C334" s="89" t="s">
        <v>1485</v>
      </c>
    </row>
    <row r="335" spans="1:3" ht="12.75" customHeight="1" x14ac:dyDescent="0.25">
      <c r="A335" s="89">
        <v>2019</v>
      </c>
      <c r="B335" s="89">
        <v>121880</v>
      </c>
      <c r="C335" s="89" t="s">
        <v>1485</v>
      </c>
    </row>
    <row r="336" spans="1:3" ht="12.75" customHeight="1" x14ac:dyDescent="0.25">
      <c r="A336" s="89">
        <v>2019</v>
      </c>
      <c r="B336" s="89">
        <v>88399</v>
      </c>
      <c r="C336" s="89" t="s">
        <v>1485</v>
      </c>
    </row>
    <row r="337" spans="1:3" ht="12.75" customHeight="1" x14ac:dyDescent="0.25">
      <c r="A337" s="89">
        <v>2019</v>
      </c>
      <c r="B337" s="89">
        <v>1103831</v>
      </c>
      <c r="C337" s="89" t="s">
        <v>1485</v>
      </c>
    </row>
    <row r="338" spans="1:3" ht="12.75" customHeight="1" x14ac:dyDescent="0.25">
      <c r="A338" s="89">
        <v>2019</v>
      </c>
      <c r="B338" s="89">
        <v>1117583</v>
      </c>
      <c r="C338" s="89" t="s">
        <v>1485</v>
      </c>
    </row>
    <row r="339" spans="1:3" ht="12.75" customHeight="1" x14ac:dyDescent="0.25">
      <c r="A339" s="89">
        <v>2019</v>
      </c>
      <c r="B339" s="89">
        <v>88399</v>
      </c>
      <c r="C339" s="89" t="s">
        <v>1485</v>
      </c>
    </row>
    <row r="340" spans="1:3" ht="12.75" customHeight="1" x14ac:dyDescent="0.25">
      <c r="A340" s="89">
        <v>2019</v>
      </c>
      <c r="B340" s="89">
        <v>88399</v>
      </c>
      <c r="C340" s="89" t="s">
        <v>1485</v>
      </c>
    </row>
    <row r="341" spans="1:3" ht="12.75" customHeight="1" x14ac:dyDescent="0.25">
      <c r="A341" s="89">
        <v>2019</v>
      </c>
      <c r="B341" s="89">
        <v>121880</v>
      </c>
      <c r="C341" s="89" t="s">
        <v>1485</v>
      </c>
    </row>
    <row r="342" spans="1:3" ht="12.75" customHeight="1" x14ac:dyDescent="0.25">
      <c r="A342" s="89">
        <v>2019</v>
      </c>
      <c r="B342" s="89">
        <v>88399</v>
      </c>
      <c r="C342" s="89" t="s">
        <v>1485</v>
      </c>
    </row>
    <row r="343" spans="1:3" ht="12.75" customHeight="1" x14ac:dyDescent="0.25">
      <c r="A343" s="89">
        <v>2019</v>
      </c>
      <c r="B343" s="89">
        <v>88399</v>
      </c>
      <c r="C343" s="89" t="s">
        <v>1485</v>
      </c>
    </row>
    <row r="344" spans="1:3" ht="12.75" customHeight="1" x14ac:dyDescent="0.25">
      <c r="A344" s="89">
        <v>2019</v>
      </c>
      <c r="B344" s="89">
        <v>88399</v>
      </c>
      <c r="C344" s="89" t="s">
        <v>1485</v>
      </c>
    </row>
    <row r="345" spans="1:3" ht="12.75" customHeight="1" x14ac:dyDescent="0.25">
      <c r="A345" s="89">
        <v>2019</v>
      </c>
      <c r="B345" s="89">
        <v>88399</v>
      </c>
      <c r="C345" s="89" t="s">
        <v>1485</v>
      </c>
    </row>
    <row r="346" spans="1:3" ht="12.75" customHeight="1" x14ac:dyDescent="0.25">
      <c r="A346" s="89">
        <v>2019</v>
      </c>
      <c r="B346" s="89">
        <v>102499</v>
      </c>
      <c r="C346" s="89" t="s">
        <v>1485</v>
      </c>
    </row>
    <row r="347" spans="1:3" ht="12.75" customHeight="1" x14ac:dyDescent="0.25">
      <c r="A347" s="89">
        <v>2019</v>
      </c>
      <c r="B347" s="89">
        <v>102499</v>
      </c>
      <c r="C347" s="89" t="s">
        <v>1485</v>
      </c>
    </row>
    <row r="348" spans="1:3" ht="12.75" customHeight="1" x14ac:dyDescent="0.25">
      <c r="A348" s="89">
        <v>2019</v>
      </c>
      <c r="B348" s="89">
        <v>102499</v>
      </c>
      <c r="C348" s="89" t="s">
        <v>1485</v>
      </c>
    </row>
    <row r="349" spans="1:3" ht="12.75" customHeight="1" x14ac:dyDescent="0.25">
      <c r="A349" s="89">
        <v>2019</v>
      </c>
      <c r="B349" s="89">
        <v>102499</v>
      </c>
      <c r="C349" s="89" t="s">
        <v>1485</v>
      </c>
    </row>
    <row r="350" spans="1:3" ht="12.75" customHeight="1" x14ac:dyDescent="0.25">
      <c r="A350" s="89">
        <v>2019</v>
      </c>
      <c r="B350" s="89">
        <v>102499</v>
      </c>
      <c r="C350" s="89" t="s">
        <v>1485</v>
      </c>
    </row>
    <row r="351" spans="1:3" ht="12.75" customHeight="1" x14ac:dyDescent="0.25">
      <c r="A351" s="89">
        <v>2019</v>
      </c>
      <c r="B351" s="89">
        <v>102499</v>
      </c>
      <c r="C351" s="89" t="s">
        <v>1485</v>
      </c>
    </row>
    <row r="352" spans="1:3" ht="12.75" customHeight="1" x14ac:dyDescent="0.25">
      <c r="A352" s="89">
        <v>2019</v>
      </c>
      <c r="B352" s="89">
        <v>102499</v>
      </c>
      <c r="C352" s="89" t="s">
        <v>1485</v>
      </c>
    </row>
    <row r="353" spans="1:3" ht="12.75" customHeight="1" x14ac:dyDescent="0.25">
      <c r="A353" s="89">
        <v>2019</v>
      </c>
      <c r="B353" s="89">
        <v>102499</v>
      </c>
      <c r="C353" s="89" t="s">
        <v>1485</v>
      </c>
    </row>
    <row r="354" spans="1:3" ht="12.75" customHeight="1" x14ac:dyDescent="0.25">
      <c r="A354" s="89">
        <v>2019</v>
      </c>
      <c r="B354" s="89">
        <v>102499</v>
      </c>
      <c r="C354" s="89" t="s">
        <v>1485</v>
      </c>
    </row>
    <row r="355" spans="1:3" ht="12.75" customHeight="1" x14ac:dyDescent="0.25">
      <c r="A355" s="89">
        <v>2019</v>
      </c>
      <c r="B355" s="89">
        <v>102499</v>
      </c>
      <c r="C355" s="89" t="s">
        <v>1485</v>
      </c>
    </row>
    <row r="356" spans="1:3" ht="12.75" customHeight="1" x14ac:dyDescent="0.25">
      <c r="A356" s="89">
        <v>2019</v>
      </c>
      <c r="B356" s="89">
        <v>121880</v>
      </c>
      <c r="C356" s="89" t="s">
        <v>1485</v>
      </c>
    </row>
    <row r="357" spans="1:3" ht="12.75" customHeight="1" x14ac:dyDescent="0.25">
      <c r="A357" s="89">
        <v>2019</v>
      </c>
      <c r="B357" s="89">
        <v>121880</v>
      </c>
      <c r="C357" s="89" t="s">
        <v>1485</v>
      </c>
    </row>
    <row r="358" spans="1:3" ht="12.75" customHeight="1" x14ac:dyDescent="0.25">
      <c r="A358" s="89">
        <v>2019</v>
      </c>
      <c r="B358" s="89">
        <v>123569</v>
      </c>
      <c r="C358" s="89" t="s">
        <v>1485</v>
      </c>
    </row>
    <row r="359" spans="1:3" ht="12.75" customHeight="1" x14ac:dyDescent="0.25">
      <c r="A359" s="89">
        <v>2019</v>
      </c>
      <c r="B359" s="89">
        <v>123569</v>
      </c>
      <c r="C359" s="89" t="s">
        <v>1485</v>
      </c>
    </row>
    <row r="360" spans="1:3" ht="12.75" customHeight="1" x14ac:dyDescent="0.25">
      <c r="A360" s="89">
        <v>2019</v>
      </c>
      <c r="B360" s="89">
        <v>123569</v>
      </c>
      <c r="C360" s="89" t="s">
        <v>1485</v>
      </c>
    </row>
    <row r="361" spans="1:3" ht="12.75" customHeight="1" x14ac:dyDescent="0.25">
      <c r="A361" s="89">
        <v>2019</v>
      </c>
      <c r="B361" s="89">
        <v>123569</v>
      </c>
      <c r="C361" s="89" t="s">
        <v>1485</v>
      </c>
    </row>
    <row r="362" spans="1:3" ht="12.75" customHeight="1" x14ac:dyDescent="0.25">
      <c r="A362" s="89">
        <v>2019</v>
      </c>
      <c r="B362" s="89">
        <v>123569</v>
      </c>
      <c r="C362" s="89" t="s">
        <v>1485</v>
      </c>
    </row>
    <row r="363" spans="1:3" ht="12.75" customHeight="1" x14ac:dyDescent="0.25">
      <c r="A363" s="89">
        <v>2019</v>
      </c>
      <c r="B363" s="89">
        <v>123569</v>
      </c>
      <c r="C363" s="89" t="s">
        <v>1485</v>
      </c>
    </row>
    <row r="364" spans="1:3" ht="12.75" customHeight="1" x14ac:dyDescent="0.25">
      <c r="A364" s="89">
        <v>2019</v>
      </c>
      <c r="B364" s="89">
        <v>123569</v>
      </c>
      <c r="C364" s="89" t="s">
        <v>1485</v>
      </c>
    </row>
    <row r="365" spans="1:3" ht="12.75" customHeight="1" x14ac:dyDescent="0.25">
      <c r="A365" s="89">
        <v>2019</v>
      </c>
      <c r="B365" s="89">
        <v>123569</v>
      </c>
      <c r="C365" s="89" t="s">
        <v>1485</v>
      </c>
    </row>
    <row r="366" spans="1:3" ht="12.75" customHeight="1" x14ac:dyDescent="0.25">
      <c r="A366" s="89">
        <v>2019</v>
      </c>
      <c r="B366" s="89">
        <v>1103831</v>
      </c>
      <c r="C366" s="89" t="s">
        <v>1485</v>
      </c>
    </row>
    <row r="367" spans="1:3" ht="12.75" customHeight="1" x14ac:dyDescent="0.25">
      <c r="A367" s="89">
        <v>2019</v>
      </c>
      <c r="B367" s="89">
        <v>1103831</v>
      </c>
      <c r="C367" s="89" t="s">
        <v>1485</v>
      </c>
    </row>
    <row r="368" spans="1:3" ht="12.75" customHeight="1" x14ac:dyDescent="0.25">
      <c r="A368" s="89">
        <v>2019</v>
      </c>
      <c r="B368" s="89">
        <v>1181819</v>
      </c>
      <c r="C368" s="89" t="s">
        <v>1485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122</v>
      </c>
    </row>
    <row r="2" spans="1:3" ht="12.75" customHeight="1" x14ac:dyDescent="0.25">
      <c r="A2" s="89">
        <v>2019</v>
      </c>
      <c r="B2" s="89">
        <v>1319229</v>
      </c>
      <c r="C2" s="89">
        <v>21</v>
      </c>
    </row>
    <row r="3" spans="1:3" ht="12.75" customHeight="1" x14ac:dyDescent="0.25">
      <c r="A3" s="89">
        <v>2019</v>
      </c>
      <c r="B3" s="89">
        <v>1103831</v>
      </c>
      <c r="C3" s="89">
        <v>22</v>
      </c>
    </row>
    <row r="4" spans="1:3" ht="12.75" customHeight="1" x14ac:dyDescent="0.25">
      <c r="A4" s="89">
        <v>2019</v>
      </c>
      <c r="B4" s="89">
        <v>1117583</v>
      </c>
      <c r="C4" s="89">
        <v>22</v>
      </c>
    </row>
    <row r="5" spans="1:3" ht="12.75" customHeight="1" x14ac:dyDescent="0.25">
      <c r="A5" s="89">
        <v>2019</v>
      </c>
      <c r="B5" s="89">
        <v>123569</v>
      </c>
      <c r="C5" s="89">
        <v>22</v>
      </c>
    </row>
    <row r="6" spans="1:3" ht="12.75" customHeight="1" x14ac:dyDescent="0.25">
      <c r="A6" s="89">
        <v>2019</v>
      </c>
      <c r="B6" s="89">
        <v>1319229</v>
      </c>
      <c r="C6" s="89">
        <v>22</v>
      </c>
    </row>
    <row r="7" spans="1:3" ht="12.75" customHeight="1" x14ac:dyDescent="0.25">
      <c r="A7" s="89">
        <v>2019</v>
      </c>
      <c r="B7" s="89">
        <v>1319229</v>
      </c>
      <c r="C7" s="89">
        <v>22</v>
      </c>
    </row>
    <row r="8" spans="1:3" ht="12.75" customHeight="1" x14ac:dyDescent="0.25">
      <c r="A8" s="89">
        <v>2019</v>
      </c>
      <c r="B8" s="89">
        <v>1181819</v>
      </c>
      <c r="C8" s="89">
        <v>22</v>
      </c>
    </row>
    <row r="9" spans="1:3" ht="12.75" customHeight="1" x14ac:dyDescent="0.25">
      <c r="A9" s="89">
        <v>2019</v>
      </c>
      <c r="B9" s="89">
        <v>123569</v>
      </c>
      <c r="C9" s="89">
        <v>22</v>
      </c>
    </row>
    <row r="10" spans="1:3" ht="12.75" customHeight="1" x14ac:dyDescent="0.25">
      <c r="A10" s="89">
        <v>2019</v>
      </c>
      <c r="B10" s="89">
        <v>1103831</v>
      </c>
      <c r="C10" s="89">
        <v>22</v>
      </c>
    </row>
    <row r="11" spans="1:3" ht="12.75" customHeight="1" x14ac:dyDescent="0.25">
      <c r="A11" s="89">
        <v>2019</v>
      </c>
      <c r="B11" s="89">
        <v>1319229</v>
      </c>
      <c r="C11" s="89">
        <v>22</v>
      </c>
    </row>
    <row r="12" spans="1:3" ht="12.75" customHeight="1" x14ac:dyDescent="0.25">
      <c r="A12" s="89">
        <v>2019</v>
      </c>
      <c r="B12" s="89">
        <v>1103831</v>
      </c>
      <c r="C12" s="89">
        <v>22</v>
      </c>
    </row>
    <row r="13" spans="1:3" ht="12.75" customHeight="1" x14ac:dyDescent="0.25">
      <c r="A13" s="89">
        <v>2019</v>
      </c>
      <c r="B13" s="89">
        <v>121880</v>
      </c>
      <c r="C13" s="89">
        <v>22</v>
      </c>
    </row>
    <row r="14" spans="1:3" ht="12.75" customHeight="1" x14ac:dyDescent="0.25">
      <c r="A14" s="89">
        <v>2019</v>
      </c>
      <c r="B14" s="89">
        <v>1117583</v>
      </c>
      <c r="C14" s="89">
        <v>22</v>
      </c>
    </row>
    <row r="15" spans="1:3" ht="12.75" customHeight="1" x14ac:dyDescent="0.25">
      <c r="A15" s="89">
        <v>2019</v>
      </c>
      <c r="B15" s="89">
        <v>121880</v>
      </c>
      <c r="C15" s="89">
        <v>22</v>
      </c>
    </row>
    <row r="16" spans="1:3" ht="12.75" customHeight="1" x14ac:dyDescent="0.25">
      <c r="A16" s="89">
        <v>2019</v>
      </c>
      <c r="B16" s="89">
        <v>1103831</v>
      </c>
      <c r="C16" s="89">
        <v>22</v>
      </c>
    </row>
    <row r="17" spans="1:3" ht="12.75" customHeight="1" x14ac:dyDescent="0.25">
      <c r="A17" s="89">
        <v>2019</v>
      </c>
      <c r="B17" s="89">
        <v>121884</v>
      </c>
      <c r="C17" s="89">
        <v>22</v>
      </c>
    </row>
    <row r="18" spans="1:3" ht="12.75" customHeight="1" x14ac:dyDescent="0.25">
      <c r="A18" s="89">
        <v>2019</v>
      </c>
      <c r="B18" s="89">
        <v>1103831</v>
      </c>
      <c r="C18" s="89">
        <v>22</v>
      </c>
    </row>
    <row r="19" spans="1:3" ht="12.75" customHeight="1" x14ac:dyDescent="0.25">
      <c r="A19" s="89">
        <v>2019</v>
      </c>
      <c r="B19" s="89">
        <v>1181815</v>
      </c>
      <c r="C19" s="89">
        <v>23</v>
      </c>
    </row>
    <row r="20" spans="1:3" ht="12.75" customHeight="1" x14ac:dyDescent="0.25">
      <c r="A20" s="89">
        <v>2019</v>
      </c>
      <c r="B20" s="89">
        <v>88399</v>
      </c>
      <c r="C20" s="89">
        <v>23</v>
      </c>
    </row>
    <row r="21" spans="1:3" ht="12.75" customHeight="1" x14ac:dyDescent="0.25">
      <c r="A21" s="89">
        <v>2019</v>
      </c>
      <c r="B21" s="89">
        <v>123569</v>
      </c>
      <c r="C21" s="89">
        <v>23</v>
      </c>
    </row>
    <row r="22" spans="1:3" ht="12.75" customHeight="1" x14ac:dyDescent="0.25">
      <c r="A22" s="89">
        <v>2019</v>
      </c>
      <c r="B22" s="89">
        <v>88399</v>
      </c>
      <c r="C22" s="89">
        <v>23</v>
      </c>
    </row>
    <row r="23" spans="1:3" ht="12.75" customHeight="1" x14ac:dyDescent="0.25">
      <c r="A23" s="89">
        <v>2019</v>
      </c>
      <c r="B23" s="89">
        <v>123569</v>
      </c>
      <c r="C23" s="89">
        <v>23</v>
      </c>
    </row>
    <row r="24" spans="1:3" ht="12.75" customHeight="1" x14ac:dyDescent="0.25">
      <c r="A24" s="89">
        <v>2019</v>
      </c>
      <c r="B24" s="89">
        <v>1181819</v>
      </c>
      <c r="C24" s="89">
        <v>23</v>
      </c>
    </row>
    <row r="25" spans="1:3" ht="12.75" customHeight="1" x14ac:dyDescent="0.25">
      <c r="A25" s="89">
        <v>2019</v>
      </c>
      <c r="B25" s="89">
        <v>1181815</v>
      </c>
      <c r="C25" s="89">
        <v>23</v>
      </c>
    </row>
    <row r="26" spans="1:3" ht="12.75" customHeight="1" x14ac:dyDescent="0.25">
      <c r="A26" s="89">
        <v>2019</v>
      </c>
      <c r="B26" s="89">
        <v>123569</v>
      </c>
      <c r="C26" s="89">
        <v>23</v>
      </c>
    </row>
    <row r="27" spans="1:3" ht="12.75" customHeight="1" x14ac:dyDescent="0.25">
      <c r="A27" s="89">
        <v>2019</v>
      </c>
      <c r="B27" s="89">
        <v>1117583</v>
      </c>
      <c r="C27" s="89">
        <v>23</v>
      </c>
    </row>
    <row r="28" spans="1:3" ht="12.75" customHeight="1" x14ac:dyDescent="0.25">
      <c r="A28" s="89">
        <v>2019</v>
      </c>
      <c r="B28" s="89">
        <v>123569</v>
      </c>
      <c r="C28" s="89">
        <v>23</v>
      </c>
    </row>
    <row r="29" spans="1:3" ht="12.75" customHeight="1" x14ac:dyDescent="0.25">
      <c r="A29" s="89">
        <v>2019</v>
      </c>
      <c r="B29" s="89">
        <v>121880</v>
      </c>
      <c r="C29" s="89">
        <v>23</v>
      </c>
    </row>
    <row r="30" spans="1:3" ht="12.75" customHeight="1" x14ac:dyDescent="0.25">
      <c r="A30" s="89">
        <v>2019</v>
      </c>
      <c r="B30" s="89">
        <v>1319229</v>
      </c>
      <c r="C30" s="89">
        <v>23</v>
      </c>
    </row>
    <row r="31" spans="1:3" ht="12.75" customHeight="1" x14ac:dyDescent="0.25">
      <c r="A31" s="89">
        <v>2019</v>
      </c>
      <c r="B31" s="89">
        <v>1319229</v>
      </c>
      <c r="C31" s="89">
        <v>23</v>
      </c>
    </row>
    <row r="32" spans="1:3" ht="12.75" customHeight="1" x14ac:dyDescent="0.25">
      <c r="A32" s="89">
        <v>2019</v>
      </c>
      <c r="B32" s="89">
        <v>121880</v>
      </c>
      <c r="C32" s="89">
        <v>23</v>
      </c>
    </row>
    <row r="33" spans="1:3" ht="12.75" customHeight="1" x14ac:dyDescent="0.25">
      <c r="A33" s="89">
        <v>2019</v>
      </c>
      <c r="B33" s="89">
        <v>1181819</v>
      </c>
      <c r="C33" s="89">
        <v>23</v>
      </c>
    </row>
    <row r="34" spans="1:3" ht="12.75" customHeight="1" x14ac:dyDescent="0.25">
      <c r="A34" s="89">
        <v>2019</v>
      </c>
      <c r="B34" s="89">
        <v>1103831</v>
      </c>
      <c r="C34" s="89">
        <v>23</v>
      </c>
    </row>
    <row r="35" spans="1:3" ht="12.75" customHeight="1" x14ac:dyDescent="0.25">
      <c r="A35" s="89">
        <v>2019</v>
      </c>
      <c r="B35" s="89">
        <v>1103831</v>
      </c>
      <c r="C35" s="89">
        <v>23</v>
      </c>
    </row>
    <row r="36" spans="1:3" ht="12.75" customHeight="1" x14ac:dyDescent="0.25">
      <c r="A36" s="89">
        <v>2019</v>
      </c>
      <c r="B36" s="89">
        <v>123569</v>
      </c>
      <c r="C36" s="89">
        <v>23</v>
      </c>
    </row>
    <row r="37" spans="1:3" ht="12.75" customHeight="1" x14ac:dyDescent="0.25">
      <c r="A37" s="89">
        <v>2019</v>
      </c>
      <c r="B37" s="89">
        <v>1181815</v>
      </c>
      <c r="C37" s="89">
        <v>23</v>
      </c>
    </row>
    <row r="38" spans="1:3" ht="12.75" customHeight="1" x14ac:dyDescent="0.25">
      <c r="A38" s="89">
        <v>2019</v>
      </c>
      <c r="B38" s="89">
        <v>121880</v>
      </c>
      <c r="C38" s="89">
        <v>23</v>
      </c>
    </row>
    <row r="39" spans="1:3" ht="12.75" customHeight="1" x14ac:dyDescent="0.25">
      <c r="A39" s="89">
        <v>2019</v>
      </c>
      <c r="B39" s="89">
        <v>1319229</v>
      </c>
      <c r="C39" s="89">
        <v>23</v>
      </c>
    </row>
    <row r="40" spans="1:3" ht="12.75" customHeight="1" x14ac:dyDescent="0.25">
      <c r="A40" s="89">
        <v>2019</v>
      </c>
      <c r="B40" s="89">
        <v>88399</v>
      </c>
      <c r="C40" s="89">
        <v>23</v>
      </c>
    </row>
    <row r="41" spans="1:3" ht="12.75" customHeight="1" x14ac:dyDescent="0.25">
      <c r="A41" s="89">
        <v>2019</v>
      </c>
      <c r="B41" s="89">
        <v>1319229</v>
      </c>
      <c r="C41" s="89">
        <v>23</v>
      </c>
    </row>
    <row r="42" spans="1:3" ht="12.75" customHeight="1" x14ac:dyDescent="0.25">
      <c r="A42" s="89">
        <v>2019</v>
      </c>
      <c r="B42" s="89">
        <v>88399</v>
      </c>
      <c r="C42" s="89">
        <v>23</v>
      </c>
    </row>
    <row r="43" spans="1:3" ht="12.75" customHeight="1" x14ac:dyDescent="0.25">
      <c r="A43" s="89">
        <v>2019</v>
      </c>
      <c r="B43" s="89">
        <v>1181819</v>
      </c>
      <c r="C43" s="89">
        <v>23</v>
      </c>
    </row>
    <row r="44" spans="1:3" ht="12.75" customHeight="1" x14ac:dyDescent="0.25">
      <c r="A44" s="89">
        <v>2019</v>
      </c>
      <c r="B44" s="89">
        <v>1181819</v>
      </c>
      <c r="C44" s="89">
        <v>23</v>
      </c>
    </row>
    <row r="45" spans="1:3" ht="12.75" customHeight="1" x14ac:dyDescent="0.25">
      <c r="A45" s="89">
        <v>2019</v>
      </c>
      <c r="B45" s="89">
        <v>1103831</v>
      </c>
      <c r="C45" s="89">
        <v>23</v>
      </c>
    </row>
    <row r="46" spans="1:3" ht="12.75" customHeight="1" x14ac:dyDescent="0.25">
      <c r="A46" s="89">
        <v>2019</v>
      </c>
      <c r="B46" s="89">
        <v>1181819</v>
      </c>
      <c r="C46" s="89">
        <v>23</v>
      </c>
    </row>
    <row r="47" spans="1:3" ht="12.75" customHeight="1" x14ac:dyDescent="0.25">
      <c r="A47" s="89">
        <v>2019</v>
      </c>
      <c r="B47" s="89">
        <v>1319229</v>
      </c>
      <c r="C47" s="89">
        <v>23</v>
      </c>
    </row>
    <row r="48" spans="1:3" ht="12.75" customHeight="1" x14ac:dyDescent="0.25">
      <c r="A48" s="89">
        <v>2019</v>
      </c>
      <c r="B48" s="89">
        <v>1103831</v>
      </c>
      <c r="C48" s="89">
        <v>23</v>
      </c>
    </row>
    <row r="49" spans="1:3" ht="12.75" customHeight="1" x14ac:dyDescent="0.25">
      <c r="A49" s="89">
        <v>2019</v>
      </c>
      <c r="B49" s="89">
        <v>1117583</v>
      </c>
      <c r="C49" s="89">
        <v>23</v>
      </c>
    </row>
    <row r="50" spans="1:3" ht="12.75" customHeight="1" x14ac:dyDescent="0.25">
      <c r="A50" s="89">
        <v>2019</v>
      </c>
      <c r="B50" s="89">
        <v>1103831</v>
      </c>
      <c r="C50" s="89">
        <v>23</v>
      </c>
    </row>
    <row r="51" spans="1:3" ht="12.75" customHeight="1" x14ac:dyDescent="0.25">
      <c r="A51" s="89">
        <v>2019</v>
      </c>
      <c r="B51" s="89">
        <v>1117583</v>
      </c>
      <c r="C51" s="89">
        <v>23</v>
      </c>
    </row>
    <row r="52" spans="1:3" ht="12.75" customHeight="1" x14ac:dyDescent="0.25">
      <c r="A52" s="89">
        <v>2019</v>
      </c>
      <c r="B52" s="89">
        <v>1103831</v>
      </c>
      <c r="C52" s="89">
        <v>23</v>
      </c>
    </row>
    <row r="53" spans="1:3" ht="12.75" customHeight="1" x14ac:dyDescent="0.25">
      <c r="A53" s="89">
        <v>2019</v>
      </c>
      <c r="B53" s="89">
        <v>1117583</v>
      </c>
      <c r="C53" s="89">
        <v>23</v>
      </c>
    </row>
    <row r="54" spans="1:3" ht="12.75" customHeight="1" x14ac:dyDescent="0.25">
      <c r="A54" s="89">
        <v>2019</v>
      </c>
      <c r="B54" s="89">
        <v>1103831</v>
      </c>
      <c r="C54" s="89">
        <v>23</v>
      </c>
    </row>
    <row r="55" spans="1:3" ht="12.75" customHeight="1" x14ac:dyDescent="0.25">
      <c r="A55" s="89">
        <v>2019</v>
      </c>
      <c r="B55" s="89">
        <v>1117583</v>
      </c>
      <c r="C55" s="89">
        <v>23</v>
      </c>
    </row>
    <row r="56" spans="1:3" ht="12.75" customHeight="1" x14ac:dyDescent="0.25">
      <c r="A56" s="89">
        <v>2019</v>
      </c>
      <c r="B56" s="89">
        <v>88399</v>
      </c>
      <c r="C56" s="89">
        <v>23</v>
      </c>
    </row>
    <row r="57" spans="1:3" ht="12.75" customHeight="1" x14ac:dyDescent="0.25">
      <c r="A57" s="89">
        <v>2019</v>
      </c>
      <c r="B57" s="89">
        <v>121884</v>
      </c>
      <c r="C57" s="89">
        <v>23</v>
      </c>
    </row>
    <row r="58" spans="1:3" ht="12.75" customHeight="1" x14ac:dyDescent="0.25">
      <c r="A58" s="89">
        <v>2019</v>
      </c>
      <c r="B58" s="89">
        <v>1181819</v>
      </c>
      <c r="C58" s="89">
        <v>23</v>
      </c>
    </row>
    <row r="59" spans="1:3" ht="12.75" customHeight="1" x14ac:dyDescent="0.25">
      <c r="A59" s="89">
        <v>2019</v>
      </c>
      <c r="B59" s="89">
        <v>88399</v>
      </c>
      <c r="C59" s="89">
        <v>23</v>
      </c>
    </row>
    <row r="60" spans="1:3" ht="12.75" customHeight="1" x14ac:dyDescent="0.25">
      <c r="A60" s="89">
        <v>2019</v>
      </c>
      <c r="B60" s="89">
        <v>1103831</v>
      </c>
      <c r="C60" s="89">
        <v>23</v>
      </c>
    </row>
    <row r="61" spans="1:3" ht="12.75" customHeight="1" x14ac:dyDescent="0.25">
      <c r="A61" s="89">
        <v>2019</v>
      </c>
      <c r="B61" s="89">
        <v>102499</v>
      </c>
      <c r="C61" s="89">
        <v>23</v>
      </c>
    </row>
    <row r="62" spans="1:3" ht="12.75" customHeight="1" x14ac:dyDescent="0.25">
      <c r="A62" s="89">
        <v>2019</v>
      </c>
      <c r="B62" s="89">
        <v>1181819</v>
      </c>
      <c r="C62" s="89">
        <v>23</v>
      </c>
    </row>
    <row r="63" spans="1:3" ht="12.75" customHeight="1" x14ac:dyDescent="0.25">
      <c r="A63" s="89">
        <v>2019</v>
      </c>
      <c r="B63" s="89">
        <v>123569</v>
      </c>
      <c r="C63" s="89">
        <v>23</v>
      </c>
    </row>
    <row r="64" spans="1:3" ht="12.75" customHeight="1" x14ac:dyDescent="0.25">
      <c r="A64" s="89">
        <v>2019</v>
      </c>
      <c r="B64" s="89">
        <v>121880</v>
      </c>
      <c r="C64" s="89">
        <v>23</v>
      </c>
    </row>
    <row r="65" spans="1:3" ht="12.75" customHeight="1" x14ac:dyDescent="0.25">
      <c r="A65" s="89">
        <v>2019</v>
      </c>
      <c r="B65" s="89">
        <v>1181819</v>
      </c>
      <c r="C65" s="89">
        <v>23</v>
      </c>
    </row>
    <row r="66" spans="1:3" ht="12.75" customHeight="1" x14ac:dyDescent="0.25">
      <c r="A66" s="89">
        <v>2019</v>
      </c>
      <c r="B66" s="89">
        <v>1103831</v>
      </c>
      <c r="C66" s="89">
        <v>23</v>
      </c>
    </row>
    <row r="67" spans="1:3" ht="12.75" customHeight="1" x14ac:dyDescent="0.25">
      <c r="A67" s="89">
        <v>2019</v>
      </c>
      <c r="B67" s="89">
        <v>121880</v>
      </c>
      <c r="C67" s="89">
        <v>23</v>
      </c>
    </row>
    <row r="68" spans="1:3" ht="12.75" customHeight="1" x14ac:dyDescent="0.25">
      <c r="A68" s="89">
        <v>2019</v>
      </c>
      <c r="B68" s="89">
        <v>123569</v>
      </c>
      <c r="C68" s="89">
        <v>23</v>
      </c>
    </row>
    <row r="69" spans="1:3" ht="12.75" customHeight="1" x14ac:dyDescent="0.25">
      <c r="A69" s="89">
        <v>2019</v>
      </c>
      <c r="B69" s="89">
        <v>121880</v>
      </c>
      <c r="C69" s="89">
        <v>23</v>
      </c>
    </row>
    <row r="70" spans="1:3" ht="12.75" customHeight="1" x14ac:dyDescent="0.25">
      <c r="A70" s="89">
        <v>2019</v>
      </c>
      <c r="B70" s="89">
        <v>88399</v>
      </c>
      <c r="C70" s="89">
        <v>23</v>
      </c>
    </row>
    <row r="71" spans="1:3" ht="12.75" customHeight="1" x14ac:dyDescent="0.25">
      <c r="A71" s="89">
        <v>2019</v>
      </c>
      <c r="B71" s="89">
        <v>102499</v>
      </c>
      <c r="C71" s="89">
        <v>24</v>
      </c>
    </row>
    <row r="72" spans="1:3" ht="12.75" customHeight="1" x14ac:dyDescent="0.25">
      <c r="A72" s="89">
        <v>2019</v>
      </c>
      <c r="B72" s="89">
        <v>121880</v>
      </c>
      <c r="C72" s="89">
        <v>24</v>
      </c>
    </row>
    <row r="73" spans="1:3" ht="12.75" customHeight="1" x14ac:dyDescent="0.25">
      <c r="A73" s="89">
        <v>2019</v>
      </c>
      <c r="B73" s="89">
        <v>123569</v>
      </c>
      <c r="C73" s="89">
        <v>24</v>
      </c>
    </row>
    <row r="74" spans="1:3" ht="12.75" customHeight="1" x14ac:dyDescent="0.25">
      <c r="A74" s="89">
        <v>2019</v>
      </c>
      <c r="B74" s="89">
        <v>1319229</v>
      </c>
      <c r="C74" s="89">
        <v>24</v>
      </c>
    </row>
    <row r="75" spans="1:3" ht="12.75" customHeight="1" x14ac:dyDescent="0.25">
      <c r="A75" s="89">
        <v>2019</v>
      </c>
      <c r="B75" s="89">
        <v>88399</v>
      </c>
      <c r="C75" s="89">
        <v>24</v>
      </c>
    </row>
    <row r="76" spans="1:3" ht="12.75" customHeight="1" x14ac:dyDescent="0.25">
      <c r="A76" s="89">
        <v>2019</v>
      </c>
      <c r="B76" s="89">
        <v>1319229</v>
      </c>
      <c r="C76" s="89">
        <v>24</v>
      </c>
    </row>
    <row r="77" spans="1:3" ht="12.75" customHeight="1" x14ac:dyDescent="0.25">
      <c r="A77" s="89">
        <v>2019</v>
      </c>
      <c r="B77" s="89">
        <v>123569</v>
      </c>
      <c r="C77" s="89">
        <v>24</v>
      </c>
    </row>
    <row r="78" spans="1:3" ht="12.75" customHeight="1" x14ac:dyDescent="0.25">
      <c r="A78" s="89">
        <v>2019</v>
      </c>
      <c r="B78" s="89">
        <v>1319229</v>
      </c>
      <c r="C78" s="89">
        <v>24</v>
      </c>
    </row>
    <row r="79" spans="1:3" ht="12.75" customHeight="1" x14ac:dyDescent="0.25">
      <c r="A79" s="89">
        <v>2019</v>
      </c>
      <c r="B79" s="89">
        <v>121884</v>
      </c>
      <c r="C79" s="89">
        <v>24</v>
      </c>
    </row>
    <row r="80" spans="1:3" ht="12.75" customHeight="1" x14ac:dyDescent="0.25">
      <c r="A80" s="89">
        <v>2019</v>
      </c>
      <c r="B80" s="89">
        <v>123569</v>
      </c>
      <c r="C80" s="89">
        <v>24</v>
      </c>
    </row>
    <row r="81" spans="1:3" ht="12.75" customHeight="1" x14ac:dyDescent="0.25">
      <c r="A81" s="89">
        <v>2019</v>
      </c>
      <c r="B81" s="89">
        <v>88399</v>
      </c>
      <c r="C81" s="89">
        <v>24</v>
      </c>
    </row>
    <row r="82" spans="1:3" ht="12.75" customHeight="1" x14ac:dyDescent="0.25">
      <c r="A82" s="89">
        <v>2019</v>
      </c>
      <c r="B82" s="89">
        <v>1103831</v>
      </c>
      <c r="C82" s="89">
        <v>24</v>
      </c>
    </row>
    <row r="83" spans="1:3" ht="12.75" customHeight="1" x14ac:dyDescent="0.25">
      <c r="A83" s="89">
        <v>2019</v>
      </c>
      <c r="B83" s="89">
        <v>123569</v>
      </c>
      <c r="C83" s="89">
        <v>24</v>
      </c>
    </row>
    <row r="84" spans="1:3" ht="12.75" customHeight="1" x14ac:dyDescent="0.25">
      <c r="A84" s="89">
        <v>2019</v>
      </c>
      <c r="B84" s="89">
        <v>1181815</v>
      </c>
      <c r="C84" s="89">
        <v>24</v>
      </c>
    </row>
    <row r="85" spans="1:3" ht="12.75" customHeight="1" x14ac:dyDescent="0.25">
      <c r="A85" s="89">
        <v>2019</v>
      </c>
      <c r="B85" s="89">
        <v>102499</v>
      </c>
      <c r="C85" s="89">
        <v>24</v>
      </c>
    </row>
    <row r="86" spans="1:3" ht="12.75" customHeight="1" x14ac:dyDescent="0.25">
      <c r="A86" s="89">
        <v>2019</v>
      </c>
      <c r="B86" s="89">
        <v>121884</v>
      </c>
      <c r="C86" s="89">
        <v>24</v>
      </c>
    </row>
    <row r="87" spans="1:3" ht="12.75" customHeight="1" x14ac:dyDescent="0.25">
      <c r="A87" s="89">
        <v>2019</v>
      </c>
      <c r="B87" s="89">
        <v>1319229</v>
      </c>
      <c r="C87" s="89">
        <v>24</v>
      </c>
    </row>
    <row r="88" spans="1:3" ht="12.75" customHeight="1" x14ac:dyDescent="0.25">
      <c r="A88" s="89">
        <v>2019</v>
      </c>
      <c r="B88" s="89">
        <v>1181819</v>
      </c>
      <c r="C88" s="89">
        <v>24</v>
      </c>
    </row>
    <row r="89" spans="1:3" ht="12.75" customHeight="1" x14ac:dyDescent="0.25">
      <c r="A89" s="89">
        <v>2019</v>
      </c>
      <c r="B89" s="89">
        <v>1103831</v>
      </c>
      <c r="C89" s="89">
        <v>24</v>
      </c>
    </row>
    <row r="90" spans="1:3" ht="12.75" customHeight="1" x14ac:dyDescent="0.25">
      <c r="A90" s="89">
        <v>2019</v>
      </c>
      <c r="B90" s="89">
        <v>1117583</v>
      </c>
      <c r="C90" s="89">
        <v>24</v>
      </c>
    </row>
    <row r="91" spans="1:3" ht="12.75" customHeight="1" x14ac:dyDescent="0.25">
      <c r="A91" s="89">
        <v>2019</v>
      </c>
      <c r="B91" s="89">
        <v>121880</v>
      </c>
      <c r="C91" s="89">
        <v>24</v>
      </c>
    </row>
    <row r="92" spans="1:3" ht="12.75" customHeight="1" x14ac:dyDescent="0.25">
      <c r="A92" s="89">
        <v>2019</v>
      </c>
      <c r="B92" s="89">
        <v>1181819</v>
      </c>
      <c r="C92" s="89">
        <v>24</v>
      </c>
    </row>
    <row r="93" spans="1:3" ht="12.75" customHeight="1" x14ac:dyDescent="0.25">
      <c r="A93" s="89">
        <v>2019</v>
      </c>
      <c r="B93" s="89">
        <v>1117583</v>
      </c>
      <c r="C93" s="89">
        <v>24</v>
      </c>
    </row>
    <row r="94" spans="1:3" ht="12.75" customHeight="1" x14ac:dyDescent="0.25">
      <c r="A94" s="89">
        <v>2019</v>
      </c>
      <c r="B94" s="89">
        <v>1319229</v>
      </c>
      <c r="C94" s="89">
        <v>24</v>
      </c>
    </row>
    <row r="95" spans="1:3" ht="12.75" customHeight="1" x14ac:dyDescent="0.25">
      <c r="A95" s="89">
        <v>2019</v>
      </c>
      <c r="B95" s="89">
        <v>121880</v>
      </c>
      <c r="C95" s="89">
        <v>24</v>
      </c>
    </row>
    <row r="96" spans="1:3" ht="12.75" customHeight="1" x14ac:dyDescent="0.25">
      <c r="A96" s="89">
        <v>2019</v>
      </c>
      <c r="B96" s="89">
        <v>121880</v>
      </c>
      <c r="C96" s="89">
        <v>24</v>
      </c>
    </row>
    <row r="97" spans="1:3" ht="12.75" customHeight="1" x14ac:dyDescent="0.25">
      <c r="A97" s="89">
        <v>2019</v>
      </c>
      <c r="B97" s="89">
        <v>1181819</v>
      </c>
      <c r="C97" s="89">
        <v>24</v>
      </c>
    </row>
    <row r="98" spans="1:3" ht="12.75" customHeight="1" x14ac:dyDescent="0.25">
      <c r="A98" s="89">
        <v>2019</v>
      </c>
      <c r="B98" s="89">
        <v>1181819</v>
      </c>
      <c r="C98" s="89">
        <v>24</v>
      </c>
    </row>
    <row r="99" spans="1:3" ht="12.75" customHeight="1" x14ac:dyDescent="0.25">
      <c r="A99" s="89">
        <v>2019</v>
      </c>
      <c r="B99" s="89">
        <v>121884</v>
      </c>
      <c r="C99" s="89">
        <v>24</v>
      </c>
    </row>
    <row r="100" spans="1:3" ht="12.75" customHeight="1" x14ac:dyDescent="0.25">
      <c r="A100" s="89">
        <v>2019</v>
      </c>
      <c r="B100" s="89">
        <v>1181819</v>
      </c>
      <c r="C100" s="89">
        <v>24</v>
      </c>
    </row>
    <row r="101" spans="1:3" ht="12.75" customHeight="1" x14ac:dyDescent="0.25">
      <c r="A101" s="89">
        <v>2019</v>
      </c>
      <c r="B101" s="89">
        <v>121880</v>
      </c>
      <c r="C101" s="89">
        <v>24</v>
      </c>
    </row>
    <row r="102" spans="1:3" ht="12.75" customHeight="1" x14ac:dyDescent="0.25">
      <c r="A102" s="89">
        <v>2019</v>
      </c>
      <c r="B102" s="89">
        <v>121884</v>
      </c>
      <c r="C102" s="89">
        <v>24</v>
      </c>
    </row>
    <row r="103" spans="1:3" ht="12.75" customHeight="1" x14ac:dyDescent="0.25">
      <c r="A103" s="89">
        <v>2019</v>
      </c>
      <c r="B103" s="89">
        <v>121884</v>
      </c>
      <c r="C103" s="89">
        <v>24</v>
      </c>
    </row>
    <row r="104" spans="1:3" ht="12.75" customHeight="1" x14ac:dyDescent="0.25">
      <c r="A104" s="89">
        <v>2019</v>
      </c>
      <c r="B104" s="89">
        <v>123569</v>
      </c>
      <c r="C104" s="89">
        <v>24</v>
      </c>
    </row>
    <row r="105" spans="1:3" ht="12.75" customHeight="1" x14ac:dyDescent="0.25">
      <c r="A105" s="89">
        <v>2019</v>
      </c>
      <c r="B105" s="89">
        <v>1103831</v>
      </c>
      <c r="C105" s="89">
        <v>24</v>
      </c>
    </row>
    <row r="106" spans="1:3" ht="12.75" customHeight="1" x14ac:dyDescent="0.25">
      <c r="A106" s="89">
        <v>2019</v>
      </c>
      <c r="B106" s="89">
        <v>1181819</v>
      </c>
      <c r="C106" s="89">
        <v>24</v>
      </c>
    </row>
    <row r="107" spans="1:3" ht="12.75" customHeight="1" x14ac:dyDescent="0.25">
      <c r="A107" s="89">
        <v>2019</v>
      </c>
      <c r="B107" s="89">
        <v>121884</v>
      </c>
      <c r="C107" s="89">
        <v>24</v>
      </c>
    </row>
    <row r="108" spans="1:3" ht="12.75" customHeight="1" x14ac:dyDescent="0.25">
      <c r="A108" s="89">
        <v>2019</v>
      </c>
      <c r="B108" s="89">
        <v>1181819</v>
      </c>
      <c r="C108" s="89">
        <v>24</v>
      </c>
    </row>
    <row r="109" spans="1:3" ht="12.75" customHeight="1" x14ac:dyDescent="0.25">
      <c r="A109" s="89">
        <v>2019</v>
      </c>
      <c r="B109" s="89">
        <v>1181819</v>
      </c>
      <c r="C109" s="89">
        <v>24</v>
      </c>
    </row>
    <row r="110" spans="1:3" ht="12.75" customHeight="1" x14ac:dyDescent="0.25">
      <c r="A110" s="89">
        <v>2019</v>
      </c>
      <c r="B110" s="89">
        <v>121880</v>
      </c>
      <c r="C110" s="89">
        <v>24</v>
      </c>
    </row>
    <row r="111" spans="1:3" ht="12.75" customHeight="1" x14ac:dyDescent="0.25">
      <c r="A111" s="89">
        <v>2019</v>
      </c>
      <c r="B111" s="89">
        <v>121880</v>
      </c>
      <c r="C111" s="89">
        <v>24</v>
      </c>
    </row>
    <row r="112" spans="1:3" ht="12.75" customHeight="1" x14ac:dyDescent="0.25">
      <c r="A112" s="89">
        <v>2019</v>
      </c>
      <c r="B112" s="89">
        <v>1103831</v>
      </c>
      <c r="C112" s="89">
        <v>24</v>
      </c>
    </row>
    <row r="113" spans="1:3" ht="12.75" customHeight="1" x14ac:dyDescent="0.25">
      <c r="A113" s="89">
        <v>2019</v>
      </c>
      <c r="B113" s="89">
        <v>1103831</v>
      </c>
      <c r="C113" s="89">
        <v>24</v>
      </c>
    </row>
    <row r="114" spans="1:3" ht="12.75" customHeight="1" x14ac:dyDescent="0.25">
      <c r="A114" s="89">
        <v>2019</v>
      </c>
      <c r="B114" s="89">
        <v>121880</v>
      </c>
      <c r="C114" s="89">
        <v>24</v>
      </c>
    </row>
    <row r="115" spans="1:3" ht="12.75" customHeight="1" x14ac:dyDescent="0.25">
      <c r="A115" s="89">
        <v>2019</v>
      </c>
      <c r="B115" s="89">
        <v>1117583</v>
      </c>
      <c r="C115" s="89">
        <v>24</v>
      </c>
    </row>
    <row r="116" spans="1:3" ht="12.75" customHeight="1" x14ac:dyDescent="0.25">
      <c r="A116" s="89">
        <v>2019</v>
      </c>
      <c r="B116" s="89">
        <v>102499</v>
      </c>
      <c r="C116" s="89">
        <v>24</v>
      </c>
    </row>
    <row r="117" spans="1:3" ht="12.75" customHeight="1" x14ac:dyDescent="0.25">
      <c r="A117" s="89">
        <v>2019</v>
      </c>
      <c r="B117" s="89">
        <v>88399</v>
      </c>
      <c r="C117" s="89">
        <v>24</v>
      </c>
    </row>
    <row r="118" spans="1:3" ht="12.75" customHeight="1" x14ac:dyDescent="0.25">
      <c r="A118" s="89">
        <v>2019</v>
      </c>
      <c r="B118" s="89">
        <v>121884</v>
      </c>
      <c r="C118" s="89">
        <v>24</v>
      </c>
    </row>
    <row r="119" spans="1:3" ht="12.75" customHeight="1" x14ac:dyDescent="0.25">
      <c r="A119" s="89">
        <v>2019</v>
      </c>
      <c r="B119" s="89">
        <v>88399</v>
      </c>
      <c r="C119" s="89">
        <v>24</v>
      </c>
    </row>
    <row r="120" spans="1:3" ht="12.75" customHeight="1" x14ac:dyDescent="0.25">
      <c r="A120" s="89">
        <v>2019</v>
      </c>
      <c r="B120" s="89">
        <v>1117583</v>
      </c>
      <c r="C120" s="89">
        <v>24</v>
      </c>
    </row>
    <row r="121" spans="1:3" ht="12.75" customHeight="1" x14ac:dyDescent="0.25">
      <c r="A121" s="89">
        <v>2019</v>
      </c>
      <c r="B121" s="89">
        <v>88399</v>
      </c>
      <c r="C121" s="89">
        <v>24</v>
      </c>
    </row>
    <row r="122" spans="1:3" ht="12.75" customHeight="1" x14ac:dyDescent="0.25">
      <c r="A122" s="89">
        <v>2019</v>
      </c>
      <c r="B122" s="89">
        <v>123569</v>
      </c>
      <c r="C122" s="89">
        <v>24</v>
      </c>
    </row>
    <row r="123" spans="1:3" ht="12.75" customHeight="1" x14ac:dyDescent="0.25">
      <c r="A123" s="89">
        <v>2019</v>
      </c>
      <c r="B123" s="89">
        <v>121880</v>
      </c>
      <c r="C123" s="89">
        <v>25</v>
      </c>
    </row>
    <row r="124" spans="1:3" ht="12.75" customHeight="1" x14ac:dyDescent="0.25">
      <c r="A124" s="89">
        <v>2019</v>
      </c>
      <c r="B124" s="89">
        <v>123569</v>
      </c>
      <c r="C124" s="89">
        <v>25</v>
      </c>
    </row>
    <row r="125" spans="1:3" ht="12.75" customHeight="1" x14ac:dyDescent="0.25">
      <c r="A125" s="89">
        <v>2019</v>
      </c>
      <c r="B125" s="89">
        <v>88399</v>
      </c>
      <c r="C125" s="89">
        <v>25</v>
      </c>
    </row>
    <row r="126" spans="1:3" ht="12.75" customHeight="1" x14ac:dyDescent="0.25">
      <c r="A126" s="89">
        <v>2019</v>
      </c>
      <c r="B126" s="89">
        <v>102499</v>
      </c>
      <c r="C126" s="89">
        <v>25</v>
      </c>
    </row>
    <row r="127" spans="1:3" ht="12.75" customHeight="1" x14ac:dyDescent="0.25">
      <c r="A127" s="89">
        <v>2019</v>
      </c>
      <c r="B127" s="89">
        <v>121880</v>
      </c>
      <c r="C127" s="89">
        <v>25</v>
      </c>
    </row>
    <row r="128" spans="1:3" ht="12.75" customHeight="1" x14ac:dyDescent="0.25">
      <c r="A128" s="89">
        <v>2019</v>
      </c>
      <c r="B128" s="89">
        <v>1103831</v>
      </c>
      <c r="C128" s="89">
        <v>25</v>
      </c>
    </row>
    <row r="129" spans="1:3" ht="12.75" customHeight="1" x14ac:dyDescent="0.25">
      <c r="A129" s="89">
        <v>2019</v>
      </c>
      <c r="B129" s="89">
        <v>123569</v>
      </c>
      <c r="C129" s="89">
        <v>25</v>
      </c>
    </row>
    <row r="130" spans="1:3" ht="12.75" customHeight="1" x14ac:dyDescent="0.25">
      <c r="A130" s="89">
        <v>2019</v>
      </c>
      <c r="B130" s="89">
        <v>102499</v>
      </c>
      <c r="C130" s="89">
        <v>25</v>
      </c>
    </row>
    <row r="131" spans="1:3" ht="12.75" customHeight="1" x14ac:dyDescent="0.25">
      <c r="A131" s="89">
        <v>2019</v>
      </c>
      <c r="B131" s="89">
        <v>123569</v>
      </c>
      <c r="C131" s="89">
        <v>25</v>
      </c>
    </row>
    <row r="132" spans="1:3" ht="12.75" customHeight="1" x14ac:dyDescent="0.25">
      <c r="A132" s="89">
        <v>2019</v>
      </c>
      <c r="B132" s="89">
        <v>1181819</v>
      </c>
      <c r="C132" s="89">
        <v>25</v>
      </c>
    </row>
    <row r="133" spans="1:3" ht="12.75" customHeight="1" x14ac:dyDescent="0.25">
      <c r="A133" s="89">
        <v>2019</v>
      </c>
      <c r="B133" s="89">
        <v>88399</v>
      </c>
      <c r="C133" s="89">
        <v>25</v>
      </c>
    </row>
    <row r="134" spans="1:3" ht="12.75" customHeight="1" x14ac:dyDescent="0.25">
      <c r="A134" s="89">
        <v>2019</v>
      </c>
      <c r="B134" s="89">
        <v>121880</v>
      </c>
      <c r="C134" s="89">
        <v>25</v>
      </c>
    </row>
    <row r="135" spans="1:3" ht="12.75" customHeight="1" x14ac:dyDescent="0.25">
      <c r="A135" s="89">
        <v>2019</v>
      </c>
      <c r="B135" s="89">
        <v>123569</v>
      </c>
      <c r="C135" s="89">
        <v>25</v>
      </c>
    </row>
    <row r="136" spans="1:3" ht="12.75" customHeight="1" x14ac:dyDescent="0.25">
      <c r="A136" s="89">
        <v>2019</v>
      </c>
      <c r="B136" s="89">
        <v>123569</v>
      </c>
      <c r="C136" s="89">
        <v>25</v>
      </c>
    </row>
    <row r="137" spans="1:3" ht="12.75" customHeight="1" x14ac:dyDescent="0.25">
      <c r="A137" s="89">
        <v>2019</v>
      </c>
      <c r="B137" s="89">
        <v>1319229</v>
      </c>
      <c r="C137" s="89">
        <v>25</v>
      </c>
    </row>
    <row r="138" spans="1:3" ht="12.75" customHeight="1" x14ac:dyDescent="0.25">
      <c r="A138" s="89">
        <v>2019</v>
      </c>
      <c r="B138" s="89">
        <v>88399</v>
      </c>
      <c r="C138" s="89">
        <v>25</v>
      </c>
    </row>
    <row r="139" spans="1:3" ht="12.75" customHeight="1" x14ac:dyDescent="0.25">
      <c r="A139" s="89">
        <v>2019</v>
      </c>
      <c r="B139" s="89">
        <v>1181815</v>
      </c>
      <c r="C139" s="89">
        <v>25</v>
      </c>
    </row>
    <row r="140" spans="1:3" ht="12.75" customHeight="1" x14ac:dyDescent="0.25">
      <c r="A140" s="89">
        <v>2019</v>
      </c>
      <c r="B140" s="89">
        <v>1181815</v>
      </c>
      <c r="C140" s="89">
        <v>25</v>
      </c>
    </row>
    <row r="141" spans="1:3" ht="12.75" customHeight="1" x14ac:dyDescent="0.25">
      <c r="A141" s="89">
        <v>2019</v>
      </c>
      <c r="B141" s="89">
        <v>121880</v>
      </c>
      <c r="C141" s="89">
        <v>25</v>
      </c>
    </row>
    <row r="142" spans="1:3" ht="12.75" customHeight="1" x14ac:dyDescent="0.25">
      <c r="A142" s="89">
        <v>2019</v>
      </c>
      <c r="B142" s="89">
        <v>1181819</v>
      </c>
      <c r="C142" s="89">
        <v>25</v>
      </c>
    </row>
    <row r="143" spans="1:3" ht="12.75" customHeight="1" x14ac:dyDescent="0.25">
      <c r="A143" s="89">
        <v>2019</v>
      </c>
      <c r="B143" s="89">
        <v>102499</v>
      </c>
      <c r="C143" s="89">
        <v>25</v>
      </c>
    </row>
    <row r="144" spans="1:3" ht="12.75" customHeight="1" x14ac:dyDescent="0.25">
      <c r="A144" s="89">
        <v>2019</v>
      </c>
      <c r="B144" s="89">
        <v>121884</v>
      </c>
      <c r="C144" s="89">
        <v>25</v>
      </c>
    </row>
    <row r="145" spans="1:3" ht="12.75" customHeight="1" x14ac:dyDescent="0.25">
      <c r="A145" s="89">
        <v>2019</v>
      </c>
      <c r="B145" s="89">
        <v>1319229</v>
      </c>
      <c r="C145" s="89">
        <v>25</v>
      </c>
    </row>
    <row r="146" spans="1:3" ht="12.75" customHeight="1" x14ac:dyDescent="0.25">
      <c r="A146" s="89">
        <v>2019</v>
      </c>
      <c r="B146" s="89">
        <v>121880</v>
      </c>
      <c r="C146" s="89">
        <v>25</v>
      </c>
    </row>
    <row r="147" spans="1:3" ht="12.75" customHeight="1" x14ac:dyDescent="0.25">
      <c r="A147" s="89">
        <v>2019</v>
      </c>
      <c r="B147" s="89">
        <v>121884</v>
      </c>
      <c r="C147" s="89">
        <v>25</v>
      </c>
    </row>
    <row r="148" spans="1:3" ht="12.75" customHeight="1" x14ac:dyDescent="0.25">
      <c r="A148" s="89">
        <v>2019</v>
      </c>
      <c r="B148" s="89">
        <v>1181819</v>
      </c>
      <c r="C148" s="89">
        <v>25</v>
      </c>
    </row>
    <row r="149" spans="1:3" ht="12.75" customHeight="1" x14ac:dyDescent="0.25">
      <c r="A149" s="89">
        <v>2019</v>
      </c>
      <c r="B149" s="89">
        <v>121880</v>
      </c>
      <c r="C149" s="89">
        <v>25</v>
      </c>
    </row>
    <row r="150" spans="1:3" ht="12.75" customHeight="1" x14ac:dyDescent="0.25">
      <c r="A150" s="89">
        <v>2019</v>
      </c>
      <c r="B150" s="89">
        <v>1181819</v>
      </c>
      <c r="C150" s="89">
        <v>25</v>
      </c>
    </row>
    <row r="151" spans="1:3" ht="12.75" customHeight="1" x14ac:dyDescent="0.25">
      <c r="A151" s="89">
        <v>2019</v>
      </c>
      <c r="B151" s="89">
        <v>121884</v>
      </c>
      <c r="C151" s="89">
        <v>25</v>
      </c>
    </row>
    <row r="152" spans="1:3" ht="12.75" customHeight="1" x14ac:dyDescent="0.25">
      <c r="A152" s="89">
        <v>2019</v>
      </c>
      <c r="B152" s="89">
        <v>121884</v>
      </c>
      <c r="C152" s="89">
        <v>25</v>
      </c>
    </row>
    <row r="153" spans="1:3" ht="12.75" customHeight="1" x14ac:dyDescent="0.25">
      <c r="A153" s="89">
        <v>2019</v>
      </c>
      <c r="B153" s="89">
        <v>88399</v>
      </c>
      <c r="C153" s="89">
        <v>25</v>
      </c>
    </row>
    <row r="154" spans="1:3" ht="12.75" customHeight="1" x14ac:dyDescent="0.25">
      <c r="A154" s="89">
        <v>2019</v>
      </c>
      <c r="B154" s="89">
        <v>88399</v>
      </c>
      <c r="C154" s="89">
        <v>25</v>
      </c>
    </row>
    <row r="155" spans="1:3" ht="12.75" customHeight="1" x14ac:dyDescent="0.25">
      <c r="A155" s="89">
        <v>2019</v>
      </c>
      <c r="B155" s="89">
        <v>123569</v>
      </c>
      <c r="C155" s="89">
        <v>25</v>
      </c>
    </row>
    <row r="156" spans="1:3" ht="12.75" customHeight="1" x14ac:dyDescent="0.25">
      <c r="A156" s="89">
        <v>2019</v>
      </c>
      <c r="B156" s="89">
        <v>121880</v>
      </c>
      <c r="C156" s="89">
        <v>25</v>
      </c>
    </row>
    <row r="157" spans="1:3" ht="12.75" customHeight="1" x14ac:dyDescent="0.25">
      <c r="A157" s="89">
        <v>2019</v>
      </c>
      <c r="B157" s="89">
        <v>121880</v>
      </c>
      <c r="C157" s="89">
        <v>25</v>
      </c>
    </row>
    <row r="158" spans="1:3" ht="12.75" customHeight="1" x14ac:dyDescent="0.25">
      <c r="A158" s="89">
        <v>2019</v>
      </c>
      <c r="B158" s="89">
        <v>1117583</v>
      </c>
      <c r="C158" s="89">
        <v>25</v>
      </c>
    </row>
    <row r="159" spans="1:3" ht="12.75" customHeight="1" x14ac:dyDescent="0.25">
      <c r="A159" s="89">
        <v>2019</v>
      </c>
      <c r="B159" s="89">
        <v>121880</v>
      </c>
      <c r="C159" s="89">
        <v>25</v>
      </c>
    </row>
    <row r="160" spans="1:3" ht="12.75" customHeight="1" x14ac:dyDescent="0.25">
      <c r="A160" s="89">
        <v>2019</v>
      </c>
      <c r="B160" s="89">
        <v>1181819</v>
      </c>
      <c r="C160" s="89">
        <v>25</v>
      </c>
    </row>
    <row r="161" spans="1:3" ht="12.75" customHeight="1" x14ac:dyDescent="0.25">
      <c r="A161" s="89">
        <v>2019</v>
      </c>
      <c r="B161" s="89">
        <v>121880</v>
      </c>
      <c r="C161" s="89">
        <v>25</v>
      </c>
    </row>
    <row r="162" spans="1:3" ht="12.75" customHeight="1" x14ac:dyDescent="0.25">
      <c r="A162" s="89">
        <v>2019</v>
      </c>
      <c r="B162" s="89">
        <v>1181819</v>
      </c>
      <c r="C162" s="89">
        <v>25</v>
      </c>
    </row>
    <row r="163" spans="1:3" ht="12.75" customHeight="1" x14ac:dyDescent="0.25">
      <c r="A163" s="89">
        <v>2019</v>
      </c>
      <c r="B163" s="89">
        <v>1181819</v>
      </c>
      <c r="C163" s="89">
        <v>25</v>
      </c>
    </row>
    <row r="164" spans="1:3" ht="12.75" customHeight="1" x14ac:dyDescent="0.25">
      <c r="A164" s="89">
        <v>2019</v>
      </c>
      <c r="B164" s="89">
        <v>1117583</v>
      </c>
      <c r="C164" s="89">
        <v>25</v>
      </c>
    </row>
    <row r="165" spans="1:3" ht="12.75" customHeight="1" x14ac:dyDescent="0.25">
      <c r="A165" s="89">
        <v>2019</v>
      </c>
      <c r="B165" s="89">
        <v>1181815</v>
      </c>
      <c r="C165" s="89">
        <v>25</v>
      </c>
    </row>
    <row r="166" spans="1:3" ht="12.75" customHeight="1" x14ac:dyDescent="0.25">
      <c r="A166" s="89">
        <v>2019</v>
      </c>
      <c r="B166" s="89">
        <v>121880</v>
      </c>
      <c r="C166" s="89">
        <v>25</v>
      </c>
    </row>
    <row r="167" spans="1:3" ht="12.75" customHeight="1" x14ac:dyDescent="0.25">
      <c r="A167" s="89">
        <v>2019</v>
      </c>
      <c r="B167" s="89">
        <v>1117583</v>
      </c>
      <c r="C167" s="89">
        <v>25</v>
      </c>
    </row>
    <row r="168" spans="1:3" ht="12.75" customHeight="1" x14ac:dyDescent="0.25">
      <c r="A168" s="89">
        <v>2019</v>
      </c>
      <c r="B168" s="89">
        <v>88399</v>
      </c>
      <c r="C168" s="89">
        <v>25</v>
      </c>
    </row>
    <row r="169" spans="1:3" ht="12.75" customHeight="1" x14ac:dyDescent="0.25">
      <c r="A169" s="89">
        <v>2019</v>
      </c>
      <c r="B169" s="89">
        <v>121884</v>
      </c>
      <c r="C169" s="89">
        <v>25</v>
      </c>
    </row>
    <row r="170" spans="1:3" ht="12.75" customHeight="1" x14ac:dyDescent="0.25">
      <c r="A170" s="89">
        <v>2019</v>
      </c>
      <c r="B170" s="89">
        <v>1117583</v>
      </c>
      <c r="C170" s="89">
        <v>25</v>
      </c>
    </row>
    <row r="171" spans="1:3" ht="12.75" customHeight="1" x14ac:dyDescent="0.25">
      <c r="A171" s="89">
        <v>2019</v>
      </c>
      <c r="B171" s="89">
        <v>1181819</v>
      </c>
      <c r="C171" s="89">
        <v>25</v>
      </c>
    </row>
    <row r="172" spans="1:3" ht="12.75" customHeight="1" x14ac:dyDescent="0.25">
      <c r="A172" s="89">
        <v>2019</v>
      </c>
      <c r="B172" s="89">
        <v>121884</v>
      </c>
      <c r="C172" s="89">
        <v>25</v>
      </c>
    </row>
    <row r="173" spans="1:3" ht="12.75" customHeight="1" x14ac:dyDescent="0.25">
      <c r="A173" s="89">
        <v>2019</v>
      </c>
      <c r="B173" s="89">
        <v>121884</v>
      </c>
      <c r="C173" s="89">
        <v>25</v>
      </c>
    </row>
    <row r="174" spans="1:3" ht="12.75" customHeight="1" x14ac:dyDescent="0.25">
      <c r="A174" s="89">
        <v>2019</v>
      </c>
      <c r="B174" s="89">
        <v>123569</v>
      </c>
      <c r="C174" s="89">
        <v>25</v>
      </c>
    </row>
    <row r="175" spans="1:3" ht="12.75" customHeight="1" x14ac:dyDescent="0.25">
      <c r="A175" s="89">
        <v>2019</v>
      </c>
      <c r="B175" s="89">
        <v>123569</v>
      </c>
      <c r="C175" s="89">
        <v>26</v>
      </c>
    </row>
    <row r="176" spans="1:3" ht="12.75" customHeight="1" x14ac:dyDescent="0.25">
      <c r="A176" s="89">
        <v>2019</v>
      </c>
      <c r="B176" s="89">
        <v>123569</v>
      </c>
      <c r="C176" s="89">
        <v>26</v>
      </c>
    </row>
    <row r="177" spans="1:3" ht="12.75" customHeight="1" x14ac:dyDescent="0.25">
      <c r="A177" s="89">
        <v>2019</v>
      </c>
      <c r="B177" s="89">
        <v>88399</v>
      </c>
      <c r="C177" s="89">
        <v>26</v>
      </c>
    </row>
    <row r="178" spans="1:3" ht="12.75" customHeight="1" x14ac:dyDescent="0.25">
      <c r="A178" s="89">
        <v>2019</v>
      </c>
      <c r="B178" s="89">
        <v>123569</v>
      </c>
      <c r="C178" s="89">
        <v>26</v>
      </c>
    </row>
    <row r="179" spans="1:3" ht="12.75" customHeight="1" x14ac:dyDescent="0.25">
      <c r="A179" s="89">
        <v>2019</v>
      </c>
      <c r="B179" s="89">
        <v>1181815</v>
      </c>
      <c r="C179" s="89">
        <v>26</v>
      </c>
    </row>
    <row r="180" spans="1:3" ht="12.75" customHeight="1" x14ac:dyDescent="0.25">
      <c r="A180" s="89">
        <v>2019</v>
      </c>
      <c r="B180" s="89">
        <v>121880</v>
      </c>
      <c r="C180" s="89">
        <v>26</v>
      </c>
    </row>
    <row r="181" spans="1:3" ht="12.75" customHeight="1" x14ac:dyDescent="0.25">
      <c r="A181" s="89">
        <v>2019</v>
      </c>
      <c r="B181" s="89">
        <v>1181815</v>
      </c>
      <c r="C181" s="89">
        <v>26</v>
      </c>
    </row>
    <row r="182" spans="1:3" ht="12.75" customHeight="1" x14ac:dyDescent="0.25">
      <c r="A182" s="89">
        <v>2019</v>
      </c>
      <c r="B182" s="89">
        <v>1181815</v>
      </c>
      <c r="C182" s="89">
        <v>26</v>
      </c>
    </row>
    <row r="183" spans="1:3" ht="12.75" customHeight="1" x14ac:dyDescent="0.25">
      <c r="A183" s="89">
        <v>2019</v>
      </c>
      <c r="B183" s="89">
        <v>1181815</v>
      </c>
      <c r="C183" s="89">
        <v>26</v>
      </c>
    </row>
    <row r="184" spans="1:3" ht="12.75" customHeight="1" x14ac:dyDescent="0.25">
      <c r="A184" s="89">
        <v>2019</v>
      </c>
      <c r="B184" s="89">
        <v>102499</v>
      </c>
      <c r="C184" s="89">
        <v>26</v>
      </c>
    </row>
    <row r="185" spans="1:3" ht="12.75" customHeight="1" x14ac:dyDescent="0.25">
      <c r="A185" s="89">
        <v>2019</v>
      </c>
      <c r="B185" s="89">
        <v>1181815</v>
      </c>
      <c r="C185" s="89">
        <v>26</v>
      </c>
    </row>
    <row r="186" spans="1:3" ht="12.75" customHeight="1" x14ac:dyDescent="0.25">
      <c r="A186" s="89">
        <v>2019</v>
      </c>
      <c r="B186" s="89">
        <v>121880</v>
      </c>
      <c r="C186" s="89">
        <v>26</v>
      </c>
    </row>
    <row r="187" spans="1:3" ht="12.75" customHeight="1" x14ac:dyDescent="0.25">
      <c r="A187" s="89">
        <v>2019</v>
      </c>
      <c r="B187" s="89">
        <v>88399</v>
      </c>
      <c r="C187" s="89">
        <v>26</v>
      </c>
    </row>
    <row r="188" spans="1:3" ht="12.75" customHeight="1" x14ac:dyDescent="0.25">
      <c r="A188" s="89">
        <v>2019</v>
      </c>
      <c r="B188" s="89">
        <v>1181819</v>
      </c>
      <c r="C188" s="89">
        <v>26</v>
      </c>
    </row>
    <row r="189" spans="1:3" ht="12.75" customHeight="1" x14ac:dyDescent="0.25">
      <c r="A189" s="89">
        <v>2019</v>
      </c>
      <c r="B189" s="89">
        <v>123569</v>
      </c>
      <c r="C189" s="89">
        <v>26</v>
      </c>
    </row>
    <row r="190" spans="1:3" ht="12.75" customHeight="1" x14ac:dyDescent="0.25">
      <c r="A190" s="89">
        <v>2019</v>
      </c>
      <c r="B190" s="89">
        <v>121884</v>
      </c>
      <c r="C190" s="89">
        <v>26</v>
      </c>
    </row>
    <row r="191" spans="1:3" ht="12.75" customHeight="1" x14ac:dyDescent="0.25">
      <c r="A191" s="89">
        <v>2019</v>
      </c>
      <c r="B191" s="89">
        <v>121880</v>
      </c>
      <c r="C191" s="89">
        <v>26</v>
      </c>
    </row>
    <row r="192" spans="1:3" ht="12.75" customHeight="1" x14ac:dyDescent="0.25">
      <c r="A192" s="89">
        <v>2019</v>
      </c>
      <c r="B192" s="89">
        <v>123569</v>
      </c>
      <c r="C192" s="89">
        <v>26</v>
      </c>
    </row>
    <row r="193" spans="1:3" ht="12.75" customHeight="1" x14ac:dyDescent="0.25">
      <c r="A193" s="89">
        <v>2019</v>
      </c>
      <c r="B193" s="89">
        <v>102499</v>
      </c>
      <c r="C193" s="89">
        <v>26</v>
      </c>
    </row>
    <row r="194" spans="1:3" ht="12.75" customHeight="1" x14ac:dyDescent="0.25">
      <c r="A194" s="89">
        <v>2019</v>
      </c>
      <c r="B194" s="89">
        <v>123569</v>
      </c>
      <c r="C194" s="89">
        <v>26</v>
      </c>
    </row>
    <row r="195" spans="1:3" ht="12.75" customHeight="1" x14ac:dyDescent="0.25">
      <c r="A195" s="89">
        <v>2019</v>
      </c>
      <c r="B195" s="89">
        <v>121880</v>
      </c>
      <c r="C195" s="89">
        <v>26</v>
      </c>
    </row>
    <row r="196" spans="1:3" ht="12.75" customHeight="1" x14ac:dyDescent="0.25">
      <c r="A196" s="89">
        <v>2019</v>
      </c>
      <c r="B196" s="89">
        <v>88399</v>
      </c>
      <c r="C196" s="89">
        <v>26</v>
      </c>
    </row>
    <row r="197" spans="1:3" ht="12.75" customHeight="1" x14ac:dyDescent="0.25">
      <c r="A197" s="89">
        <v>2019</v>
      </c>
      <c r="B197" s="89">
        <v>121884</v>
      </c>
      <c r="C197" s="89">
        <v>26</v>
      </c>
    </row>
    <row r="198" spans="1:3" ht="12.75" customHeight="1" x14ac:dyDescent="0.25">
      <c r="A198" s="89">
        <v>2019</v>
      </c>
      <c r="B198" s="89">
        <v>121884</v>
      </c>
      <c r="C198" s="89">
        <v>26</v>
      </c>
    </row>
    <row r="199" spans="1:3" ht="12.75" customHeight="1" x14ac:dyDescent="0.25">
      <c r="A199" s="89">
        <v>2019</v>
      </c>
      <c r="B199" s="89">
        <v>121880</v>
      </c>
      <c r="C199" s="89">
        <v>26</v>
      </c>
    </row>
    <row r="200" spans="1:3" ht="12.75" customHeight="1" x14ac:dyDescent="0.25">
      <c r="A200" s="89">
        <v>2019</v>
      </c>
      <c r="B200" s="89">
        <v>102499</v>
      </c>
      <c r="C200" s="89">
        <v>26</v>
      </c>
    </row>
    <row r="201" spans="1:3" ht="12.75" customHeight="1" x14ac:dyDescent="0.25">
      <c r="A201" s="89">
        <v>2019</v>
      </c>
      <c r="B201" s="89">
        <v>121880</v>
      </c>
      <c r="C201" s="89">
        <v>26</v>
      </c>
    </row>
    <row r="202" spans="1:3" ht="12.75" customHeight="1" x14ac:dyDescent="0.25">
      <c r="A202" s="89">
        <v>2019</v>
      </c>
      <c r="B202" s="89">
        <v>1103831</v>
      </c>
      <c r="C202" s="89">
        <v>26</v>
      </c>
    </row>
    <row r="203" spans="1:3" ht="12.75" customHeight="1" x14ac:dyDescent="0.25">
      <c r="A203" s="89">
        <v>2019</v>
      </c>
      <c r="B203" s="89">
        <v>1117583</v>
      </c>
      <c r="C203" s="89">
        <v>26</v>
      </c>
    </row>
    <row r="204" spans="1:3" ht="12.75" customHeight="1" x14ac:dyDescent="0.25">
      <c r="A204" s="89">
        <v>2019</v>
      </c>
      <c r="B204" s="89">
        <v>121884</v>
      </c>
      <c r="C204" s="89">
        <v>26</v>
      </c>
    </row>
    <row r="205" spans="1:3" ht="12.75" customHeight="1" x14ac:dyDescent="0.25">
      <c r="A205" s="89">
        <v>2019</v>
      </c>
      <c r="B205" s="89">
        <v>88399</v>
      </c>
      <c r="C205" s="89">
        <v>26</v>
      </c>
    </row>
    <row r="206" spans="1:3" ht="12.75" customHeight="1" x14ac:dyDescent="0.25">
      <c r="A206" s="89">
        <v>2019</v>
      </c>
      <c r="B206" s="89">
        <v>1181819</v>
      </c>
      <c r="C206" s="89">
        <v>26</v>
      </c>
    </row>
    <row r="207" spans="1:3" ht="12.75" customHeight="1" x14ac:dyDescent="0.25">
      <c r="A207" s="89">
        <v>2019</v>
      </c>
      <c r="B207" s="89">
        <v>121880</v>
      </c>
      <c r="C207" s="89">
        <v>26</v>
      </c>
    </row>
    <row r="208" spans="1:3" ht="12.75" customHeight="1" x14ac:dyDescent="0.25">
      <c r="A208" s="89">
        <v>2019</v>
      </c>
      <c r="B208" s="89">
        <v>1103831</v>
      </c>
      <c r="C208" s="89">
        <v>26</v>
      </c>
    </row>
    <row r="209" spans="1:3" ht="12.75" customHeight="1" x14ac:dyDescent="0.25">
      <c r="A209" s="89">
        <v>2019</v>
      </c>
      <c r="B209" s="89">
        <v>1117583</v>
      </c>
      <c r="C209" s="89">
        <v>26</v>
      </c>
    </row>
    <row r="210" spans="1:3" ht="12.75" customHeight="1" x14ac:dyDescent="0.25">
      <c r="A210" s="89">
        <v>2019</v>
      </c>
      <c r="B210" s="89">
        <v>121884</v>
      </c>
      <c r="C210" s="89">
        <v>26</v>
      </c>
    </row>
    <row r="211" spans="1:3" ht="12.75" customHeight="1" x14ac:dyDescent="0.25">
      <c r="A211" s="89">
        <v>2019</v>
      </c>
      <c r="B211" s="89">
        <v>88399</v>
      </c>
      <c r="C211" s="89">
        <v>26</v>
      </c>
    </row>
    <row r="212" spans="1:3" ht="12.75" customHeight="1" x14ac:dyDescent="0.25">
      <c r="A212" s="89">
        <v>2019</v>
      </c>
      <c r="B212" s="89">
        <v>1319229</v>
      </c>
      <c r="C212" s="89">
        <v>26</v>
      </c>
    </row>
    <row r="213" spans="1:3" ht="12.75" customHeight="1" x14ac:dyDescent="0.25">
      <c r="A213" s="89">
        <v>2019</v>
      </c>
      <c r="B213" s="89">
        <v>121880</v>
      </c>
      <c r="C213" s="89">
        <v>26</v>
      </c>
    </row>
    <row r="214" spans="1:3" ht="12.75" customHeight="1" x14ac:dyDescent="0.25">
      <c r="A214" s="89">
        <v>2019</v>
      </c>
      <c r="B214" s="89">
        <v>123569</v>
      </c>
      <c r="C214" s="89">
        <v>26</v>
      </c>
    </row>
    <row r="215" spans="1:3" ht="12.75" customHeight="1" x14ac:dyDescent="0.25">
      <c r="A215" s="89">
        <v>2019</v>
      </c>
      <c r="B215" s="89">
        <v>1181819</v>
      </c>
      <c r="C215" s="89">
        <v>26</v>
      </c>
    </row>
    <row r="216" spans="1:3" ht="12.75" customHeight="1" x14ac:dyDescent="0.25">
      <c r="A216" s="89">
        <v>2019</v>
      </c>
      <c r="B216" s="89">
        <v>121880</v>
      </c>
      <c r="C216" s="89">
        <v>27</v>
      </c>
    </row>
    <row r="217" spans="1:3" ht="12.75" customHeight="1" x14ac:dyDescent="0.25">
      <c r="A217" s="89">
        <v>2019</v>
      </c>
      <c r="B217" s="89">
        <v>121884</v>
      </c>
      <c r="C217" s="89">
        <v>27</v>
      </c>
    </row>
    <row r="218" spans="1:3" ht="12.75" customHeight="1" x14ac:dyDescent="0.25">
      <c r="A218" s="89">
        <v>2019</v>
      </c>
      <c r="B218" s="89">
        <v>88399</v>
      </c>
      <c r="C218" s="89">
        <v>27</v>
      </c>
    </row>
    <row r="219" spans="1:3" ht="12.75" customHeight="1" x14ac:dyDescent="0.25">
      <c r="A219" s="89">
        <v>2019</v>
      </c>
      <c r="B219" s="89">
        <v>88399</v>
      </c>
      <c r="C219" s="89">
        <v>27</v>
      </c>
    </row>
    <row r="220" spans="1:3" ht="12.75" customHeight="1" x14ac:dyDescent="0.25">
      <c r="A220" s="89">
        <v>2019</v>
      </c>
      <c r="B220" s="89">
        <v>102499</v>
      </c>
      <c r="C220" s="89">
        <v>27</v>
      </c>
    </row>
    <row r="221" spans="1:3" ht="12.75" customHeight="1" x14ac:dyDescent="0.25">
      <c r="A221" s="89">
        <v>2019</v>
      </c>
      <c r="B221" s="89">
        <v>1181819</v>
      </c>
      <c r="C221" s="89">
        <v>27</v>
      </c>
    </row>
    <row r="222" spans="1:3" ht="12.75" customHeight="1" x14ac:dyDescent="0.25">
      <c r="A222" s="89">
        <v>2019</v>
      </c>
      <c r="B222" s="89">
        <v>123569</v>
      </c>
      <c r="C222" s="89">
        <v>27</v>
      </c>
    </row>
    <row r="223" spans="1:3" ht="12.75" customHeight="1" x14ac:dyDescent="0.25">
      <c r="A223" s="89">
        <v>2019</v>
      </c>
      <c r="B223" s="89">
        <v>121880</v>
      </c>
      <c r="C223" s="89">
        <v>27</v>
      </c>
    </row>
    <row r="224" spans="1:3" ht="12.75" customHeight="1" x14ac:dyDescent="0.25">
      <c r="A224" s="89">
        <v>2019</v>
      </c>
      <c r="B224" s="89">
        <v>102499</v>
      </c>
      <c r="C224" s="89">
        <v>27</v>
      </c>
    </row>
    <row r="225" spans="1:3" ht="12.75" customHeight="1" x14ac:dyDescent="0.25">
      <c r="A225" s="89">
        <v>2019</v>
      </c>
      <c r="B225" s="89">
        <v>123569</v>
      </c>
      <c r="C225" s="89">
        <v>27</v>
      </c>
    </row>
    <row r="226" spans="1:3" ht="12.75" customHeight="1" x14ac:dyDescent="0.25">
      <c r="A226" s="89">
        <v>2019</v>
      </c>
      <c r="B226" s="89">
        <v>102499</v>
      </c>
      <c r="C226" s="89">
        <v>27</v>
      </c>
    </row>
    <row r="227" spans="1:3" ht="12.75" customHeight="1" x14ac:dyDescent="0.25">
      <c r="A227" s="89">
        <v>2019</v>
      </c>
      <c r="B227" s="89">
        <v>121880</v>
      </c>
      <c r="C227" s="89">
        <v>27</v>
      </c>
    </row>
    <row r="228" spans="1:3" ht="12.75" customHeight="1" x14ac:dyDescent="0.25">
      <c r="A228" s="89">
        <v>2019</v>
      </c>
      <c r="B228" s="89">
        <v>1181815</v>
      </c>
      <c r="C228" s="89">
        <v>27</v>
      </c>
    </row>
    <row r="229" spans="1:3" ht="12.75" customHeight="1" x14ac:dyDescent="0.25">
      <c r="A229" s="89">
        <v>2019</v>
      </c>
      <c r="B229" s="89">
        <v>88399</v>
      </c>
      <c r="C229" s="89">
        <v>27</v>
      </c>
    </row>
    <row r="230" spans="1:3" ht="12.75" customHeight="1" x14ac:dyDescent="0.25">
      <c r="A230" s="89">
        <v>2019</v>
      </c>
      <c r="B230" s="89">
        <v>1181815</v>
      </c>
      <c r="C230" s="89">
        <v>27</v>
      </c>
    </row>
    <row r="231" spans="1:3" ht="12.75" customHeight="1" x14ac:dyDescent="0.25">
      <c r="A231" s="89">
        <v>2019</v>
      </c>
      <c r="B231" s="89">
        <v>123569</v>
      </c>
      <c r="C231" s="89">
        <v>27</v>
      </c>
    </row>
    <row r="232" spans="1:3" ht="12.75" customHeight="1" x14ac:dyDescent="0.25">
      <c r="A232" s="89">
        <v>2019</v>
      </c>
      <c r="B232" s="89">
        <v>102499</v>
      </c>
      <c r="C232" s="89">
        <v>27</v>
      </c>
    </row>
    <row r="233" spans="1:3" ht="12.75" customHeight="1" x14ac:dyDescent="0.25">
      <c r="A233" s="89">
        <v>2019</v>
      </c>
      <c r="B233" s="89">
        <v>121880</v>
      </c>
      <c r="C233" s="89">
        <v>27</v>
      </c>
    </row>
    <row r="234" spans="1:3" ht="12.75" customHeight="1" x14ac:dyDescent="0.25">
      <c r="A234" s="89">
        <v>2019</v>
      </c>
      <c r="B234" s="89">
        <v>121880</v>
      </c>
      <c r="C234" s="89">
        <v>27</v>
      </c>
    </row>
    <row r="235" spans="1:3" ht="12.75" customHeight="1" x14ac:dyDescent="0.25">
      <c r="A235" s="89">
        <v>2019</v>
      </c>
      <c r="B235" s="89">
        <v>1117583</v>
      </c>
      <c r="C235" s="89">
        <v>27</v>
      </c>
    </row>
    <row r="236" spans="1:3" ht="12.75" customHeight="1" x14ac:dyDescent="0.25">
      <c r="A236" s="89">
        <v>2019</v>
      </c>
      <c r="B236" s="89">
        <v>1181819</v>
      </c>
      <c r="C236" s="89">
        <v>27</v>
      </c>
    </row>
    <row r="237" spans="1:3" ht="12.75" customHeight="1" x14ac:dyDescent="0.25">
      <c r="A237" s="89">
        <v>2019</v>
      </c>
      <c r="B237" s="89">
        <v>121880</v>
      </c>
      <c r="C237" s="89">
        <v>27</v>
      </c>
    </row>
    <row r="238" spans="1:3" ht="12.75" customHeight="1" x14ac:dyDescent="0.25">
      <c r="A238" s="89">
        <v>2019</v>
      </c>
      <c r="B238" s="89">
        <v>88399</v>
      </c>
      <c r="C238" s="89">
        <v>27</v>
      </c>
    </row>
    <row r="239" spans="1:3" ht="12.75" customHeight="1" x14ac:dyDescent="0.25">
      <c r="A239" s="89">
        <v>2019</v>
      </c>
      <c r="B239" s="89">
        <v>121880</v>
      </c>
      <c r="C239" s="89">
        <v>27</v>
      </c>
    </row>
    <row r="240" spans="1:3" ht="12.75" customHeight="1" x14ac:dyDescent="0.25">
      <c r="A240" s="89">
        <v>2019</v>
      </c>
      <c r="B240" s="89">
        <v>121884</v>
      </c>
      <c r="C240" s="89">
        <v>27</v>
      </c>
    </row>
    <row r="241" spans="1:3" ht="12.75" customHeight="1" x14ac:dyDescent="0.25">
      <c r="A241" s="89">
        <v>2019</v>
      </c>
      <c r="B241" s="89">
        <v>123569</v>
      </c>
      <c r="C241" s="89">
        <v>27</v>
      </c>
    </row>
    <row r="242" spans="1:3" ht="12.75" customHeight="1" x14ac:dyDescent="0.25">
      <c r="A242" s="89">
        <v>2019</v>
      </c>
      <c r="B242" s="89">
        <v>1103831</v>
      </c>
      <c r="C242" s="89">
        <v>27</v>
      </c>
    </row>
    <row r="243" spans="1:3" ht="12.75" customHeight="1" x14ac:dyDescent="0.25">
      <c r="A243" s="89">
        <v>2019</v>
      </c>
      <c r="B243" s="89">
        <v>123569</v>
      </c>
      <c r="C243" s="89">
        <v>27</v>
      </c>
    </row>
    <row r="244" spans="1:3" ht="12.75" customHeight="1" x14ac:dyDescent="0.25">
      <c r="A244" s="89">
        <v>2019</v>
      </c>
      <c r="B244" s="89">
        <v>88399</v>
      </c>
      <c r="C244" s="89">
        <v>27</v>
      </c>
    </row>
    <row r="245" spans="1:3" ht="12.75" customHeight="1" x14ac:dyDescent="0.25">
      <c r="A245" s="89">
        <v>2019</v>
      </c>
      <c r="B245" s="89">
        <v>121880</v>
      </c>
      <c r="C245" s="89">
        <v>27</v>
      </c>
    </row>
    <row r="246" spans="1:3" ht="12.75" customHeight="1" x14ac:dyDescent="0.25">
      <c r="A246" s="89">
        <v>2019</v>
      </c>
      <c r="B246" s="89">
        <v>1103831</v>
      </c>
      <c r="C246" s="89">
        <v>27</v>
      </c>
    </row>
    <row r="247" spans="1:3" ht="12.75" customHeight="1" x14ac:dyDescent="0.25">
      <c r="A247" s="89">
        <v>2019</v>
      </c>
      <c r="B247" s="89">
        <v>121880</v>
      </c>
      <c r="C247" s="89">
        <v>27</v>
      </c>
    </row>
    <row r="248" spans="1:3" ht="12.75" customHeight="1" x14ac:dyDescent="0.25">
      <c r="A248" s="89">
        <v>2019</v>
      </c>
      <c r="B248" s="89">
        <v>88399</v>
      </c>
      <c r="C248" s="89">
        <v>27</v>
      </c>
    </row>
    <row r="249" spans="1:3" ht="12.75" customHeight="1" x14ac:dyDescent="0.25">
      <c r="A249" s="89">
        <v>2019</v>
      </c>
      <c r="B249" s="89">
        <v>102499</v>
      </c>
      <c r="C249" s="89">
        <v>27</v>
      </c>
    </row>
    <row r="250" spans="1:3" ht="12.75" customHeight="1" x14ac:dyDescent="0.25">
      <c r="A250" s="89">
        <v>2019</v>
      </c>
      <c r="B250" s="89">
        <v>121884</v>
      </c>
      <c r="C250" s="89">
        <v>27</v>
      </c>
    </row>
    <row r="251" spans="1:3" ht="12.75" customHeight="1" x14ac:dyDescent="0.25">
      <c r="A251" s="89">
        <v>2019</v>
      </c>
      <c r="B251" s="89">
        <v>88399</v>
      </c>
      <c r="C251" s="89">
        <v>27</v>
      </c>
    </row>
    <row r="252" spans="1:3" ht="12.75" customHeight="1" x14ac:dyDescent="0.25">
      <c r="A252" s="89">
        <v>2019</v>
      </c>
      <c r="B252" s="89">
        <v>1181819</v>
      </c>
      <c r="C252" s="89">
        <v>27</v>
      </c>
    </row>
    <row r="253" spans="1:3" ht="12.75" customHeight="1" x14ac:dyDescent="0.25">
      <c r="A253" s="89">
        <v>2019</v>
      </c>
      <c r="B253" s="89">
        <v>102499</v>
      </c>
      <c r="C253" s="89">
        <v>27</v>
      </c>
    </row>
    <row r="254" spans="1:3" ht="12.75" customHeight="1" x14ac:dyDescent="0.25">
      <c r="A254" s="89">
        <v>2019</v>
      </c>
      <c r="B254" s="89">
        <v>1103831</v>
      </c>
      <c r="C254" s="89">
        <v>27</v>
      </c>
    </row>
    <row r="255" spans="1:3" ht="12.75" customHeight="1" x14ac:dyDescent="0.25">
      <c r="A255" s="89">
        <v>2019</v>
      </c>
      <c r="B255" s="89">
        <v>1117583</v>
      </c>
      <c r="C255" s="89">
        <v>28</v>
      </c>
    </row>
    <row r="256" spans="1:3" ht="12.75" customHeight="1" x14ac:dyDescent="0.25">
      <c r="A256" s="89">
        <v>2019</v>
      </c>
      <c r="B256" s="89">
        <v>123569</v>
      </c>
      <c r="C256" s="89">
        <v>28</v>
      </c>
    </row>
    <row r="257" spans="1:3" ht="12.75" customHeight="1" x14ac:dyDescent="0.25">
      <c r="A257" s="89">
        <v>2019</v>
      </c>
      <c r="B257" s="89">
        <v>1181819</v>
      </c>
      <c r="C257" s="89">
        <v>28</v>
      </c>
    </row>
    <row r="258" spans="1:3" ht="12.75" customHeight="1" x14ac:dyDescent="0.25">
      <c r="A258" s="89">
        <v>2019</v>
      </c>
      <c r="B258" s="89">
        <v>123569</v>
      </c>
      <c r="C258" s="89">
        <v>28</v>
      </c>
    </row>
    <row r="259" spans="1:3" ht="12.75" customHeight="1" x14ac:dyDescent="0.25">
      <c r="A259" s="89">
        <v>2019</v>
      </c>
      <c r="B259" s="89">
        <v>88399</v>
      </c>
      <c r="C259" s="89">
        <v>28</v>
      </c>
    </row>
    <row r="260" spans="1:3" ht="12.75" customHeight="1" x14ac:dyDescent="0.25">
      <c r="A260" s="89">
        <v>2019</v>
      </c>
      <c r="B260" s="89">
        <v>1181815</v>
      </c>
      <c r="C260" s="89">
        <v>28</v>
      </c>
    </row>
    <row r="261" spans="1:3" ht="12.75" customHeight="1" x14ac:dyDescent="0.25">
      <c r="A261" s="89">
        <v>2019</v>
      </c>
      <c r="B261" s="89">
        <v>102499</v>
      </c>
      <c r="C261" s="89">
        <v>28</v>
      </c>
    </row>
    <row r="262" spans="1:3" ht="12.75" customHeight="1" x14ac:dyDescent="0.25">
      <c r="A262" s="89">
        <v>2019</v>
      </c>
      <c r="B262" s="89">
        <v>88399</v>
      </c>
      <c r="C262" s="89">
        <v>28</v>
      </c>
    </row>
    <row r="263" spans="1:3" ht="12.75" customHeight="1" x14ac:dyDescent="0.25">
      <c r="A263" s="89">
        <v>2019</v>
      </c>
      <c r="B263" s="89">
        <v>102499</v>
      </c>
      <c r="C263" s="89">
        <v>28</v>
      </c>
    </row>
    <row r="264" spans="1:3" ht="12.75" customHeight="1" x14ac:dyDescent="0.25">
      <c r="A264" s="89">
        <v>2019</v>
      </c>
      <c r="B264" s="89">
        <v>1319229</v>
      </c>
      <c r="C264" s="89">
        <v>28</v>
      </c>
    </row>
    <row r="265" spans="1:3" ht="12.75" customHeight="1" x14ac:dyDescent="0.25">
      <c r="A265" s="89">
        <v>2019</v>
      </c>
      <c r="B265" s="89">
        <v>1117583</v>
      </c>
      <c r="C265" s="89">
        <v>28</v>
      </c>
    </row>
    <row r="266" spans="1:3" ht="12.75" customHeight="1" x14ac:dyDescent="0.25">
      <c r="A266" s="89">
        <v>2019</v>
      </c>
      <c r="B266" s="89">
        <v>1103831</v>
      </c>
      <c r="C266" s="89">
        <v>28</v>
      </c>
    </row>
    <row r="267" spans="1:3" ht="12.75" customHeight="1" x14ac:dyDescent="0.25">
      <c r="A267" s="89">
        <v>2019</v>
      </c>
      <c r="B267" s="89">
        <v>102499</v>
      </c>
      <c r="C267" s="89">
        <v>28</v>
      </c>
    </row>
    <row r="268" spans="1:3" ht="12.75" customHeight="1" x14ac:dyDescent="0.25">
      <c r="A268" s="89">
        <v>2019</v>
      </c>
      <c r="B268" s="89">
        <v>1181819</v>
      </c>
      <c r="C268" s="89">
        <v>28</v>
      </c>
    </row>
    <row r="269" spans="1:3" ht="12.75" customHeight="1" x14ac:dyDescent="0.25">
      <c r="A269" s="89">
        <v>2019</v>
      </c>
      <c r="B269" s="89">
        <v>88399</v>
      </c>
      <c r="C269" s="89">
        <v>28</v>
      </c>
    </row>
    <row r="270" spans="1:3" ht="12.75" customHeight="1" x14ac:dyDescent="0.25">
      <c r="A270" s="89">
        <v>2019</v>
      </c>
      <c r="B270" s="89">
        <v>121884</v>
      </c>
      <c r="C270" s="89">
        <v>28</v>
      </c>
    </row>
    <row r="271" spans="1:3" ht="12.75" customHeight="1" x14ac:dyDescent="0.25">
      <c r="A271" s="89">
        <v>2019</v>
      </c>
      <c r="B271" s="89">
        <v>88399</v>
      </c>
      <c r="C271" s="89">
        <v>28</v>
      </c>
    </row>
    <row r="272" spans="1:3" ht="12.75" customHeight="1" x14ac:dyDescent="0.25">
      <c r="A272" s="89">
        <v>2019</v>
      </c>
      <c r="B272" s="89">
        <v>1117583</v>
      </c>
      <c r="C272" s="89">
        <v>28</v>
      </c>
    </row>
    <row r="273" spans="1:3" ht="12.75" customHeight="1" x14ac:dyDescent="0.25">
      <c r="A273" s="89">
        <v>2019</v>
      </c>
      <c r="B273" s="89">
        <v>88399</v>
      </c>
      <c r="C273" s="89">
        <v>28</v>
      </c>
    </row>
    <row r="274" spans="1:3" ht="12.75" customHeight="1" x14ac:dyDescent="0.25">
      <c r="A274" s="89">
        <v>2019</v>
      </c>
      <c r="B274" s="89">
        <v>121880</v>
      </c>
      <c r="C274" s="89">
        <v>28</v>
      </c>
    </row>
    <row r="275" spans="1:3" ht="12.75" customHeight="1" x14ac:dyDescent="0.25">
      <c r="A275" s="89">
        <v>2019</v>
      </c>
      <c r="B275" s="89">
        <v>88399</v>
      </c>
      <c r="C275" s="89">
        <v>28</v>
      </c>
    </row>
    <row r="276" spans="1:3" ht="12.75" customHeight="1" x14ac:dyDescent="0.25">
      <c r="A276" s="89">
        <v>2019</v>
      </c>
      <c r="B276" s="89">
        <v>88399</v>
      </c>
      <c r="C276" s="89">
        <v>28</v>
      </c>
    </row>
    <row r="277" spans="1:3" ht="12.75" customHeight="1" x14ac:dyDescent="0.25">
      <c r="A277" s="89">
        <v>2019</v>
      </c>
      <c r="B277" s="89">
        <v>88399</v>
      </c>
      <c r="C277" s="89">
        <v>28</v>
      </c>
    </row>
    <row r="278" spans="1:3" ht="12.75" customHeight="1" x14ac:dyDescent="0.25">
      <c r="A278" s="89">
        <v>2019</v>
      </c>
      <c r="B278" s="89">
        <v>102499</v>
      </c>
      <c r="C278" s="89">
        <v>28</v>
      </c>
    </row>
    <row r="279" spans="1:3" ht="12.75" customHeight="1" x14ac:dyDescent="0.25">
      <c r="A279" s="89">
        <v>2019</v>
      </c>
      <c r="B279" s="89">
        <v>102499</v>
      </c>
      <c r="C279" s="89">
        <v>28</v>
      </c>
    </row>
    <row r="280" spans="1:3" ht="12.75" customHeight="1" x14ac:dyDescent="0.25">
      <c r="A280" s="89">
        <v>2019</v>
      </c>
      <c r="B280" s="89">
        <v>1181819</v>
      </c>
      <c r="C280" s="89">
        <v>28</v>
      </c>
    </row>
    <row r="281" spans="1:3" ht="12.75" customHeight="1" x14ac:dyDescent="0.25">
      <c r="A281" s="89">
        <v>2019</v>
      </c>
      <c r="B281" s="89">
        <v>88399</v>
      </c>
      <c r="C281" s="89">
        <v>29</v>
      </c>
    </row>
    <row r="282" spans="1:3" ht="12.75" customHeight="1" x14ac:dyDescent="0.25">
      <c r="A282" s="89">
        <v>2019</v>
      </c>
      <c r="B282" s="89">
        <v>102499</v>
      </c>
      <c r="C282" s="89">
        <v>29</v>
      </c>
    </row>
    <row r="283" spans="1:3" ht="12.75" customHeight="1" x14ac:dyDescent="0.25">
      <c r="A283" s="89">
        <v>2019</v>
      </c>
      <c r="B283" s="89">
        <v>102499</v>
      </c>
      <c r="C283" s="89">
        <v>29</v>
      </c>
    </row>
    <row r="284" spans="1:3" ht="12.75" customHeight="1" x14ac:dyDescent="0.25">
      <c r="A284" s="89">
        <v>2019</v>
      </c>
      <c r="B284" s="89">
        <v>102499</v>
      </c>
      <c r="C284" s="89">
        <v>29</v>
      </c>
    </row>
    <row r="285" spans="1:3" ht="12.75" customHeight="1" x14ac:dyDescent="0.25">
      <c r="A285" s="89">
        <v>2019</v>
      </c>
      <c r="B285" s="89">
        <v>121884</v>
      </c>
      <c r="C285" s="89">
        <v>29</v>
      </c>
    </row>
    <row r="286" spans="1:3" ht="12.75" customHeight="1" x14ac:dyDescent="0.25">
      <c r="A286" s="89">
        <v>2019</v>
      </c>
      <c r="B286" s="89">
        <v>121880</v>
      </c>
      <c r="C286" s="89">
        <v>29</v>
      </c>
    </row>
    <row r="287" spans="1:3" ht="12.75" customHeight="1" x14ac:dyDescent="0.25">
      <c r="A287" s="89">
        <v>2019</v>
      </c>
      <c r="B287" s="89">
        <v>88399</v>
      </c>
      <c r="C287" s="89">
        <v>29</v>
      </c>
    </row>
    <row r="288" spans="1:3" ht="12.75" customHeight="1" x14ac:dyDescent="0.25">
      <c r="A288" s="89">
        <v>2019</v>
      </c>
      <c r="B288" s="89">
        <v>1319229</v>
      </c>
      <c r="C288" s="89">
        <v>29</v>
      </c>
    </row>
    <row r="289" spans="1:3" ht="12.75" customHeight="1" x14ac:dyDescent="0.25">
      <c r="A289" s="89">
        <v>2019</v>
      </c>
      <c r="B289" s="89">
        <v>123569</v>
      </c>
      <c r="C289" s="89">
        <v>29</v>
      </c>
    </row>
    <row r="290" spans="1:3" ht="12.75" customHeight="1" x14ac:dyDescent="0.25">
      <c r="A290" s="89">
        <v>2019</v>
      </c>
      <c r="B290" s="89">
        <v>102499</v>
      </c>
      <c r="C290" s="89">
        <v>29</v>
      </c>
    </row>
    <row r="291" spans="1:3" ht="12.75" customHeight="1" x14ac:dyDescent="0.25">
      <c r="A291" s="89">
        <v>2019</v>
      </c>
      <c r="B291" s="89">
        <v>102499</v>
      </c>
      <c r="C291" s="89">
        <v>29</v>
      </c>
    </row>
    <row r="292" spans="1:3" ht="12.75" customHeight="1" x14ac:dyDescent="0.25">
      <c r="A292" s="89">
        <v>2019</v>
      </c>
      <c r="B292" s="89">
        <v>121884</v>
      </c>
      <c r="C292" s="89">
        <v>29</v>
      </c>
    </row>
    <row r="293" spans="1:3" ht="12.75" customHeight="1" x14ac:dyDescent="0.25">
      <c r="A293" s="89">
        <v>2019</v>
      </c>
      <c r="B293" s="89">
        <v>121880</v>
      </c>
      <c r="C293" s="89">
        <v>29</v>
      </c>
    </row>
    <row r="294" spans="1:3" ht="12.75" customHeight="1" x14ac:dyDescent="0.25">
      <c r="A294" s="89">
        <v>2019</v>
      </c>
      <c r="B294" s="89">
        <v>121880</v>
      </c>
      <c r="C294" s="89">
        <v>29</v>
      </c>
    </row>
    <row r="295" spans="1:3" ht="12.75" customHeight="1" x14ac:dyDescent="0.25">
      <c r="A295" s="89">
        <v>2019</v>
      </c>
      <c r="B295" s="89">
        <v>123569</v>
      </c>
      <c r="C295" s="89">
        <v>29</v>
      </c>
    </row>
    <row r="296" spans="1:3" ht="12.75" customHeight="1" x14ac:dyDescent="0.25">
      <c r="A296" s="89">
        <v>2019</v>
      </c>
      <c r="B296" s="89">
        <v>102499</v>
      </c>
      <c r="C296" s="89">
        <v>29</v>
      </c>
    </row>
    <row r="297" spans="1:3" ht="12.75" customHeight="1" x14ac:dyDescent="0.25">
      <c r="A297" s="89">
        <v>2019</v>
      </c>
      <c r="B297" s="89">
        <v>102499</v>
      </c>
      <c r="C297" s="89">
        <v>29</v>
      </c>
    </row>
    <row r="298" spans="1:3" ht="12.75" customHeight="1" x14ac:dyDescent="0.25">
      <c r="A298" s="89">
        <v>2019</v>
      </c>
      <c r="B298" s="89">
        <v>121880</v>
      </c>
      <c r="C298" s="89">
        <v>29</v>
      </c>
    </row>
    <row r="299" spans="1:3" ht="12.75" customHeight="1" x14ac:dyDescent="0.25">
      <c r="A299" s="89">
        <v>2019</v>
      </c>
      <c r="B299" s="89">
        <v>102499</v>
      </c>
      <c r="C299" s="89">
        <v>29</v>
      </c>
    </row>
    <row r="300" spans="1:3" ht="12.75" customHeight="1" x14ac:dyDescent="0.25">
      <c r="A300" s="89">
        <v>2019</v>
      </c>
      <c r="B300" s="89">
        <v>102499</v>
      </c>
      <c r="C300" s="89">
        <v>29</v>
      </c>
    </row>
    <row r="301" spans="1:3" ht="12.75" customHeight="1" x14ac:dyDescent="0.25">
      <c r="A301" s="89">
        <v>2019</v>
      </c>
      <c r="B301" s="89">
        <v>1117583</v>
      </c>
      <c r="C301" s="89">
        <v>29</v>
      </c>
    </row>
    <row r="302" spans="1:3" ht="12.75" customHeight="1" x14ac:dyDescent="0.25">
      <c r="A302" s="89">
        <v>2019</v>
      </c>
      <c r="B302" s="89">
        <v>102499</v>
      </c>
      <c r="C302" s="89">
        <v>29</v>
      </c>
    </row>
    <row r="303" spans="1:3" ht="12.75" customHeight="1" x14ac:dyDescent="0.25">
      <c r="A303" s="89">
        <v>2019</v>
      </c>
      <c r="B303" s="89">
        <v>121880</v>
      </c>
      <c r="C303" s="89">
        <v>29</v>
      </c>
    </row>
    <row r="304" spans="1:3" ht="12.75" customHeight="1" x14ac:dyDescent="0.25">
      <c r="A304" s="89">
        <v>2019</v>
      </c>
      <c r="B304" s="89">
        <v>121884</v>
      </c>
      <c r="C304" s="89">
        <v>29</v>
      </c>
    </row>
    <row r="305" spans="1:3" ht="12.75" customHeight="1" x14ac:dyDescent="0.25">
      <c r="A305" s="89">
        <v>2019</v>
      </c>
      <c r="B305" s="89">
        <v>1181819</v>
      </c>
      <c r="C305" s="89">
        <v>29</v>
      </c>
    </row>
    <row r="306" spans="1:3" ht="12.75" customHeight="1" x14ac:dyDescent="0.25">
      <c r="A306" s="89">
        <v>2019</v>
      </c>
      <c r="B306" s="89">
        <v>88399</v>
      </c>
      <c r="C306" s="89">
        <v>29</v>
      </c>
    </row>
    <row r="307" spans="1:3" ht="12.75" customHeight="1" x14ac:dyDescent="0.25">
      <c r="A307" s="89">
        <v>2019</v>
      </c>
      <c r="B307" s="89">
        <v>121880</v>
      </c>
      <c r="C307" s="89">
        <v>29</v>
      </c>
    </row>
    <row r="308" spans="1:3" ht="12.75" customHeight="1" x14ac:dyDescent="0.25">
      <c r="A308" s="89">
        <v>2019</v>
      </c>
      <c r="B308" s="89">
        <v>121880</v>
      </c>
      <c r="C308" s="89">
        <v>29</v>
      </c>
    </row>
    <row r="309" spans="1:3" ht="12.75" customHeight="1" x14ac:dyDescent="0.25">
      <c r="A309" s="89">
        <v>2019</v>
      </c>
      <c r="B309" s="89">
        <v>1181819</v>
      </c>
      <c r="C309" s="89">
        <v>29</v>
      </c>
    </row>
    <row r="310" spans="1:3" ht="12.75" customHeight="1" x14ac:dyDescent="0.25">
      <c r="A310" s="89">
        <v>2019</v>
      </c>
      <c r="B310" s="89">
        <v>1181815</v>
      </c>
      <c r="C310" s="89">
        <v>30</v>
      </c>
    </row>
    <row r="311" spans="1:3" ht="12.75" customHeight="1" x14ac:dyDescent="0.25">
      <c r="A311" s="89">
        <v>2019</v>
      </c>
      <c r="B311" s="89">
        <v>102499</v>
      </c>
      <c r="C311" s="89">
        <v>30</v>
      </c>
    </row>
    <row r="312" spans="1:3" ht="12.75" customHeight="1" x14ac:dyDescent="0.25">
      <c r="A312" s="89">
        <v>2019</v>
      </c>
      <c r="B312" s="89">
        <v>102499</v>
      </c>
      <c r="C312" s="89">
        <v>30</v>
      </c>
    </row>
    <row r="313" spans="1:3" ht="12.75" customHeight="1" x14ac:dyDescent="0.25">
      <c r="A313" s="89">
        <v>2019</v>
      </c>
      <c r="B313" s="89">
        <v>88399</v>
      </c>
      <c r="C313" s="89">
        <v>30</v>
      </c>
    </row>
    <row r="314" spans="1:3" ht="12.75" customHeight="1" x14ac:dyDescent="0.25">
      <c r="A314" s="89">
        <v>2019</v>
      </c>
      <c r="B314" s="89">
        <v>102499</v>
      </c>
      <c r="C314" s="89">
        <v>30</v>
      </c>
    </row>
    <row r="315" spans="1:3" ht="12.75" customHeight="1" x14ac:dyDescent="0.25">
      <c r="A315" s="89">
        <v>2019</v>
      </c>
      <c r="B315" s="89">
        <v>102499</v>
      </c>
      <c r="C315" s="89">
        <v>30</v>
      </c>
    </row>
    <row r="316" spans="1:3" ht="12.75" customHeight="1" x14ac:dyDescent="0.25">
      <c r="A316" s="89">
        <v>2019</v>
      </c>
      <c r="B316" s="89">
        <v>1103831</v>
      </c>
      <c r="C316" s="89">
        <v>30</v>
      </c>
    </row>
    <row r="317" spans="1:3" ht="12.75" customHeight="1" x14ac:dyDescent="0.25">
      <c r="A317" s="89">
        <v>2019</v>
      </c>
      <c r="B317" s="89">
        <v>102499</v>
      </c>
      <c r="C317" s="89">
        <v>30</v>
      </c>
    </row>
    <row r="318" spans="1:3" ht="12.75" customHeight="1" x14ac:dyDescent="0.25">
      <c r="A318" s="89">
        <v>2019</v>
      </c>
      <c r="B318" s="89">
        <v>1181819</v>
      </c>
      <c r="C318" s="89">
        <v>30</v>
      </c>
    </row>
    <row r="319" spans="1:3" ht="12.75" customHeight="1" x14ac:dyDescent="0.25">
      <c r="A319" s="89">
        <v>2019</v>
      </c>
      <c r="B319" s="89">
        <v>121880</v>
      </c>
      <c r="C319" s="89">
        <v>30</v>
      </c>
    </row>
    <row r="320" spans="1:3" ht="12.75" customHeight="1" x14ac:dyDescent="0.25">
      <c r="A320" s="89">
        <v>2019</v>
      </c>
      <c r="B320" s="89">
        <v>102499</v>
      </c>
      <c r="C320" s="89">
        <v>30</v>
      </c>
    </row>
    <row r="321" spans="1:3" ht="12.75" customHeight="1" x14ac:dyDescent="0.25">
      <c r="A321" s="89">
        <v>2019</v>
      </c>
      <c r="B321" s="89">
        <v>102499</v>
      </c>
      <c r="C321" s="89">
        <v>30</v>
      </c>
    </row>
    <row r="322" spans="1:3" ht="12.75" customHeight="1" x14ac:dyDescent="0.25">
      <c r="A322" s="89">
        <v>2019</v>
      </c>
      <c r="B322" s="89">
        <v>123569</v>
      </c>
      <c r="C322" s="89">
        <v>30</v>
      </c>
    </row>
    <row r="323" spans="1:3" ht="12.75" customHeight="1" x14ac:dyDescent="0.25">
      <c r="A323" s="89">
        <v>2019</v>
      </c>
      <c r="B323" s="89">
        <v>123569</v>
      </c>
      <c r="C323" s="89">
        <v>30</v>
      </c>
    </row>
    <row r="324" spans="1:3" ht="12.75" customHeight="1" x14ac:dyDescent="0.25">
      <c r="A324" s="89">
        <v>2019</v>
      </c>
      <c r="B324" s="89">
        <v>1181815</v>
      </c>
      <c r="C324" s="89">
        <v>30</v>
      </c>
    </row>
    <row r="325" spans="1:3" ht="12.75" customHeight="1" x14ac:dyDescent="0.25">
      <c r="A325" s="89">
        <v>2019</v>
      </c>
      <c r="B325" s="89">
        <v>1181819</v>
      </c>
      <c r="C325" s="89">
        <v>30</v>
      </c>
    </row>
    <row r="326" spans="1:3" ht="12.75" customHeight="1" x14ac:dyDescent="0.25">
      <c r="A326" s="89">
        <v>2019</v>
      </c>
      <c r="B326" s="89">
        <v>123569</v>
      </c>
      <c r="C326" s="89">
        <v>31</v>
      </c>
    </row>
    <row r="327" spans="1:3" ht="12.75" customHeight="1" x14ac:dyDescent="0.25">
      <c r="A327" s="89">
        <v>2019</v>
      </c>
      <c r="B327" s="89">
        <v>121880</v>
      </c>
      <c r="C327" s="89">
        <v>31</v>
      </c>
    </row>
    <row r="328" spans="1:3" ht="12.75" customHeight="1" x14ac:dyDescent="0.25">
      <c r="A328" s="89">
        <v>2019</v>
      </c>
      <c r="B328" s="89">
        <v>102499</v>
      </c>
      <c r="C328" s="89">
        <v>31</v>
      </c>
    </row>
    <row r="329" spans="1:3" ht="12.75" customHeight="1" x14ac:dyDescent="0.25">
      <c r="A329" s="89">
        <v>2019</v>
      </c>
      <c r="B329" s="89">
        <v>88399</v>
      </c>
      <c r="C329" s="89">
        <v>31</v>
      </c>
    </row>
    <row r="330" spans="1:3" ht="12.75" customHeight="1" x14ac:dyDescent="0.25">
      <c r="A330" s="89">
        <v>2019</v>
      </c>
      <c r="B330" s="89">
        <v>121880</v>
      </c>
      <c r="C330" s="89">
        <v>31</v>
      </c>
    </row>
    <row r="331" spans="1:3" ht="12.75" customHeight="1" x14ac:dyDescent="0.25">
      <c r="A331" s="89">
        <v>2019</v>
      </c>
      <c r="B331" s="89">
        <v>1103831</v>
      </c>
      <c r="C331" s="89">
        <v>31</v>
      </c>
    </row>
    <row r="332" spans="1:3" ht="12.75" customHeight="1" x14ac:dyDescent="0.25">
      <c r="A332" s="89">
        <v>2019</v>
      </c>
      <c r="B332" s="89">
        <v>102499</v>
      </c>
      <c r="C332" s="89">
        <v>31</v>
      </c>
    </row>
    <row r="333" spans="1:3" ht="12.75" customHeight="1" x14ac:dyDescent="0.25">
      <c r="A333" s="89">
        <v>2019</v>
      </c>
      <c r="B333" s="89">
        <v>1103831</v>
      </c>
      <c r="C333" s="89">
        <v>31</v>
      </c>
    </row>
    <row r="334" spans="1:3" ht="12.75" customHeight="1" x14ac:dyDescent="0.25">
      <c r="A334" s="89">
        <v>2019</v>
      </c>
      <c r="B334" s="89">
        <v>1103831</v>
      </c>
      <c r="C334" s="89">
        <v>31</v>
      </c>
    </row>
    <row r="335" spans="1:3" ht="12.75" customHeight="1" x14ac:dyDescent="0.25">
      <c r="A335" s="89">
        <v>2019</v>
      </c>
      <c r="B335" s="89">
        <v>121880</v>
      </c>
      <c r="C335" s="89">
        <v>31</v>
      </c>
    </row>
    <row r="336" spans="1:3" ht="12.75" customHeight="1" x14ac:dyDescent="0.25">
      <c r="A336" s="89">
        <v>2019</v>
      </c>
      <c r="B336" s="89">
        <v>121880</v>
      </c>
      <c r="C336" s="89">
        <v>31</v>
      </c>
    </row>
    <row r="337" spans="1:3" ht="12.75" customHeight="1" x14ac:dyDescent="0.25">
      <c r="A337" s="89">
        <v>2019</v>
      </c>
      <c r="B337" s="89">
        <v>121880</v>
      </c>
      <c r="C337" s="89">
        <v>31</v>
      </c>
    </row>
    <row r="338" spans="1:3" ht="12.75" customHeight="1" x14ac:dyDescent="0.25">
      <c r="A338" s="89">
        <v>2019</v>
      </c>
      <c r="B338" s="89">
        <v>121884</v>
      </c>
      <c r="C338" s="89">
        <v>32</v>
      </c>
    </row>
    <row r="339" spans="1:3" ht="12.75" customHeight="1" x14ac:dyDescent="0.25">
      <c r="A339" s="89">
        <v>2019</v>
      </c>
      <c r="B339" s="89">
        <v>121884</v>
      </c>
      <c r="C339" s="89">
        <v>32</v>
      </c>
    </row>
    <row r="340" spans="1:3" ht="12.75" customHeight="1" x14ac:dyDescent="0.25">
      <c r="A340" s="89">
        <v>2019</v>
      </c>
      <c r="B340" s="89">
        <v>102499</v>
      </c>
      <c r="C340" s="89">
        <v>32</v>
      </c>
    </row>
    <row r="341" spans="1:3" ht="12.75" customHeight="1" x14ac:dyDescent="0.25">
      <c r="A341" s="89">
        <v>2019</v>
      </c>
      <c r="B341" s="89">
        <v>88399</v>
      </c>
      <c r="C341" s="89">
        <v>32</v>
      </c>
    </row>
    <row r="342" spans="1:3" ht="12.75" customHeight="1" x14ac:dyDescent="0.25">
      <c r="A342" s="89">
        <v>2019</v>
      </c>
      <c r="B342" s="89">
        <v>102499</v>
      </c>
      <c r="C342" s="89">
        <v>32</v>
      </c>
    </row>
    <row r="343" spans="1:3" ht="12.75" customHeight="1" x14ac:dyDescent="0.25">
      <c r="A343" s="89">
        <v>2019</v>
      </c>
      <c r="B343" s="89">
        <v>102499</v>
      </c>
      <c r="C343" s="89">
        <v>32</v>
      </c>
    </row>
    <row r="344" spans="1:3" ht="12.75" customHeight="1" x14ac:dyDescent="0.25">
      <c r="A344" s="89">
        <v>2019</v>
      </c>
      <c r="B344" s="89">
        <v>123569</v>
      </c>
      <c r="C344" s="89">
        <v>32</v>
      </c>
    </row>
    <row r="345" spans="1:3" ht="12.75" customHeight="1" x14ac:dyDescent="0.25">
      <c r="A345" s="89">
        <v>2019</v>
      </c>
      <c r="B345" s="89">
        <v>102499</v>
      </c>
      <c r="C345" s="89">
        <v>33</v>
      </c>
    </row>
    <row r="346" spans="1:3" ht="12.75" customHeight="1" x14ac:dyDescent="0.25">
      <c r="A346" s="89">
        <v>2019</v>
      </c>
      <c r="B346" s="89">
        <v>102499</v>
      </c>
      <c r="C346" s="89">
        <v>33</v>
      </c>
    </row>
    <row r="347" spans="1:3" ht="12.75" customHeight="1" x14ac:dyDescent="0.25">
      <c r="A347" s="89">
        <v>2019</v>
      </c>
      <c r="B347" s="89">
        <v>121880</v>
      </c>
      <c r="C347" s="89">
        <v>33</v>
      </c>
    </row>
    <row r="348" spans="1:3" ht="12.75" customHeight="1" x14ac:dyDescent="0.25">
      <c r="A348" s="89">
        <v>2019</v>
      </c>
      <c r="B348" s="89">
        <v>121880</v>
      </c>
      <c r="C348" s="89">
        <v>34</v>
      </c>
    </row>
    <row r="349" spans="1:3" ht="12.75" customHeight="1" x14ac:dyDescent="0.25">
      <c r="A349" s="89">
        <v>2019</v>
      </c>
      <c r="B349" s="89">
        <v>121884</v>
      </c>
      <c r="C349" s="89">
        <v>34</v>
      </c>
    </row>
    <row r="350" spans="1:3" ht="12.75" customHeight="1" x14ac:dyDescent="0.25">
      <c r="A350" s="89">
        <v>2019</v>
      </c>
      <c r="B350" s="89">
        <v>121880</v>
      </c>
      <c r="C350" s="89">
        <v>34</v>
      </c>
    </row>
    <row r="351" spans="1:3" ht="12.75" customHeight="1" x14ac:dyDescent="0.25">
      <c r="A351" s="89">
        <v>2019</v>
      </c>
      <c r="B351" s="89">
        <v>1117583</v>
      </c>
      <c r="C351" s="89">
        <v>34</v>
      </c>
    </row>
    <row r="352" spans="1:3" ht="12.75" customHeight="1" x14ac:dyDescent="0.25">
      <c r="A352" s="89">
        <v>2019</v>
      </c>
      <c r="B352" s="89">
        <v>1181819</v>
      </c>
      <c r="C352" s="89">
        <v>34</v>
      </c>
    </row>
    <row r="353" spans="1:3" ht="12.75" customHeight="1" x14ac:dyDescent="0.25">
      <c r="A353" s="89">
        <v>2019</v>
      </c>
      <c r="B353" s="89">
        <v>102499</v>
      </c>
      <c r="C353" s="89">
        <v>35</v>
      </c>
    </row>
    <row r="354" spans="1:3" ht="12.75" customHeight="1" x14ac:dyDescent="0.25">
      <c r="A354" s="89">
        <v>2019</v>
      </c>
      <c r="B354" s="89">
        <v>88399</v>
      </c>
      <c r="C354" s="89">
        <v>35</v>
      </c>
    </row>
    <row r="355" spans="1:3" ht="12.75" customHeight="1" x14ac:dyDescent="0.25">
      <c r="A355" s="89">
        <v>2019</v>
      </c>
      <c r="B355" s="89">
        <v>102499</v>
      </c>
      <c r="C355" s="89">
        <v>35</v>
      </c>
    </row>
    <row r="356" spans="1:3" ht="12.75" customHeight="1" x14ac:dyDescent="0.25">
      <c r="A356" s="89">
        <v>2019</v>
      </c>
      <c r="B356" s="89">
        <v>123569</v>
      </c>
      <c r="C356" s="89">
        <v>36</v>
      </c>
    </row>
    <row r="357" spans="1:3" ht="12.75" customHeight="1" x14ac:dyDescent="0.25">
      <c r="A357" s="89">
        <v>2019</v>
      </c>
      <c r="B357" s="89">
        <v>123569</v>
      </c>
      <c r="C357" s="89">
        <v>36</v>
      </c>
    </row>
    <row r="358" spans="1:3" ht="12.75" customHeight="1" x14ac:dyDescent="0.25">
      <c r="A358" s="89">
        <v>2019</v>
      </c>
      <c r="B358" s="89">
        <v>102499</v>
      </c>
      <c r="C358" s="89">
        <v>36</v>
      </c>
    </row>
    <row r="359" spans="1:3" ht="12.75" customHeight="1" x14ac:dyDescent="0.25">
      <c r="A359" s="89">
        <v>2019</v>
      </c>
      <c r="B359" s="89">
        <v>121884</v>
      </c>
      <c r="C359" s="89">
        <v>37</v>
      </c>
    </row>
    <row r="360" spans="1:3" ht="12.75" customHeight="1" x14ac:dyDescent="0.25">
      <c r="A360" s="89">
        <v>2019</v>
      </c>
      <c r="B360" s="89">
        <v>121880</v>
      </c>
      <c r="C360" s="89">
        <v>38</v>
      </c>
    </row>
    <row r="361" spans="1:3" ht="12.75" customHeight="1" x14ac:dyDescent="0.25">
      <c r="A361" s="89">
        <v>2019</v>
      </c>
      <c r="B361" s="89">
        <v>1319229</v>
      </c>
      <c r="C361" s="89">
        <v>38</v>
      </c>
    </row>
    <row r="362" spans="1:3" ht="12.75" customHeight="1" x14ac:dyDescent="0.25">
      <c r="A362" s="89">
        <v>2019</v>
      </c>
      <c r="B362" s="89">
        <v>123569</v>
      </c>
      <c r="C362" s="89">
        <v>38</v>
      </c>
    </row>
    <row r="363" spans="1:3" ht="12.75" customHeight="1" x14ac:dyDescent="0.25">
      <c r="A363" s="89">
        <v>2019</v>
      </c>
      <c r="B363" s="89">
        <v>88399</v>
      </c>
      <c r="C363" s="89">
        <v>40</v>
      </c>
    </row>
    <row r="364" spans="1:3" ht="12.75" customHeight="1" x14ac:dyDescent="0.25">
      <c r="A364" s="89">
        <v>2019</v>
      </c>
      <c r="B364" s="89">
        <v>1181819</v>
      </c>
      <c r="C364" s="89">
        <v>42</v>
      </c>
    </row>
    <row r="365" spans="1:3" ht="12.75" customHeight="1" x14ac:dyDescent="0.25">
      <c r="A365" s="89">
        <v>2019</v>
      </c>
      <c r="B365" s="89">
        <v>123569</v>
      </c>
      <c r="C365" s="89">
        <v>42</v>
      </c>
    </row>
    <row r="366" spans="1:3" ht="12.75" customHeight="1" x14ac:dyDescent="0.25">
      <c r="A366" s="89">
        <v>2019</v>
      </c>
      <c r="B366" s="89">
        <v>88399</v>
      </c>
      <c r="C366" s="89">
        <v>43</v>
      </c>
    </row>
    <row r="367" spans="1:3" ht="12.75" customHeight="1" x14ac:dyDescent="0.25">
      <c r="A367" s="89">
        <v>2019</v>
      </c>
      <c r="B367" s="89">
        <v>121880</v>
      </c>
      <c r="C367" s="89">
        <v>46</v>
      </c>
    </row>
    <row r="368" spans="1:3" ht="12.75" customHeight="1" x14ac:dyDescent="0.25">
      <c r="A368" s="89">
        <v>2019</v>
      </c>
      <c r="B368" s="89">
        <v>102499</v>
      </c>
      <c r="C368" s="89">
        <v>46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433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1103831</v>
      </c>
      <c r="C9" s="89" t="s">
        <v>823</v>
      </c>
    </row>
    <row r="10" spans="1:3" ht="12.75" customHeight="1" x14ac:dyDescent="0.25">
      <c r="A10" s="89">
        <v>2019</v>
      </c>
      <c r="B10" s="89">
        <v>121880</v>
      </c>
      <c r="C10" s="89" t="s">
        <v>823</v>
      </c>
    </row>
    <row r="11" spans="1:3" ht="12.75" customHeight="1" x14ac:dyDescent="0.25">
      <c r="A11" s="89">
        <v>2019</v>
      </c>
      <c r="B11" s="89">
        <v>1181815</v>
      </c>
      <c r="C11" s="89" t="s">
        <v>823</v>
      </c>
    </row>
    <row r="12" spans="1:3" ht="12.75" customHeight="1" x14ac:dyDescent="0.25">
      <c r="A12" s="89">
        <v>2019</v>
      </c>
      <c r="B12" s="89">
        <v>123569</v>
      </c>
      <c r="C12" s="89" t="s">
        <v>823</v>
      </c>
    </row>
    <row r="13" spans="1:3" ht="12.75" customHeight="1" x14ac:dyDescent="0.25">
      <c r="A13" s="89">
        <v>2019</v>
      </c>
      <c r="B13" s="89">
        <v>88399</v>
      </c>
      <c r="C13" s="89" t="s">
        <v>823</v>
      </c>
    </row>
    <row r="14" spans="1:3" ht="12.75" customHeight="1" x14ac:dyDescent="0.25">
      <c r="A14" s="89">
        <v>2019</v>
      </c>
      <c r="B14" s="89">
        <v>102499</v>
      </c>
      <c r="C14" s="89" t="s">
        <v>823</v>
      </c>
    </row>
    <row r="15" spans="1:3" ht="12.75" customHeight="1" x14ac:dyDescent="0.25">
      <c r="A15" s="89">
        <v>2019</v>
      </c>
      <c r="B15" s="89">
        <v>102499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121880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88399</v>
      </c>
      <c r="C20" s="89" t="s">
        <v>823</v>
      </c>
    </row>
    <row r="21" spans="1:3" ht="12.75" customHeight="1" x14ac:dyDescent="0.25">
      <c r="A21" s="89">
        <v>2019</v>
      </c>
      <c r="B21" s="89">
        <v>123569</v>
      </c>
      <c r="C21" s="89" t="s">
        <v>823</v>
      </c>
    </row>
    <row r="22" spans="1:3" ht="12.75" customHeight="1" x14ac:dyDescent="0.25">
      <c r="A22" s="89">
        <v>2019</v>
      </c>
      <c r="B22" s="89">
        <v>102499</v>
      </c>
      <c r="C22" s="89" t="s">
        <v>823</v>
      </c>
    </row>
    <row r="23" spans="1:3" ht="12.75" customHeight="1" x14ac:dyDescent="0.25">
      <c r="A23" s="89">
        <v>2019</v>
      </c>
      <c r="B23" s="89">
        <v>121880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121880</v>
      </c>
      <c r="C25" s="89" t="s">
        <v>823</v>
      </c>
    </row>
    <row r="26" spans="1:3" ht="12.75" customHeight="1" x14ac:dyDescent="0.25">
      <c r="A26" s="89">
        <v>2019</v>
      </c>
      <c r="B26" s="89">
        <v>102499</v>
      </c>
      <c r="C26" s="89" t="s">
        <v>823</v>
      </c>
    </row>
    <row r="27" spans="1:3" ht="12.75" customHeight="1" x14ac:dyDescent="0.25">
      <c r="A27" s="89">
        <v>2019</v>
      </c>
      <c r="B27" s="89">
        <v>123569</v>
      </c>
      <c r="C27" s="89" t="s">
        <v>823</v>
      </c>
    </row>
    <row r="28" spans="1:3" ht="12.75" customHeight="1" x14ac:dyDescent="0.25">
      <c r="A28" s="89">
        <v>2019</v>
      </c>
      <c r="B28" s="89">
        <v>88399</v>
      </c>
      <c r="C28" s="89" t="s">
        <v>823</v>
      </c>
    </row>
    <row r="29" spans="1:3" ht="12.75" customHeight="1" x14ac:dyDescent="0.25">
      <c r="A29" s="89">
        <v>2019</v>
      </c>
      <c r="B29" s="89">
        <v>102499</v>
      </c>
      <c r="C29" s="89" t="s">
        <v>823</v>
      </c>
    </row>
    <row r="30" spans="1:3" ht="12.75" customHeight="1" x14ac:dyDescent="0.25">
      <c r="A30" s="89">
        <v>2019</v>
      </c>
      <c r="B30" s="89">
        <v>88399</v>
      </c>
      <c r="C30" s="89" t="s">
        <v>823</v>
      </c>
    </row>
    <row r="31" spans="1:3" ht="12.75" customHeight="1" x14ac:dyDescent="0.25">
      <c r="A31" s="89">
        <v>2019</v>
      </c>
      <c r="B31" s="89">
        <v>123569</v>
      </c>
      <c r="C31" s="89" t="s">
        <v>823</v>
      </c>
    </row>
    <row r="32" spans="1:3" ht="12.75" customHeight="1" x14ac:dyDescent="0.25">
      <c r="A32" s="89">
        <v>2019</v>
      </c>
      <c r="B32" s="89">
        <v>102499</v>
      </c>
      <c r="C32" s="89" t="s">
        <v>823</v>
      </c>
    </row>
    <row r="33" spans="1:3" ht="12.75" customHeight="1" x14ac:dyDescent="0.25">
      <c r="A33" s="89">
        <v>2019</v>
      </c>
      <c r="B33" s="89">
        <v>102499</v>
      </c>
      <c r="C33" s="89" t="s">
        <v>823</v>
      </c>
    </row>
    <row r="34" spans="1:3" ht="12.75" customHeight="1" x14ac:dyDescent="0.25">
      <c r="A34" s="89">
        <v>2019</v>
      </c>
      <c r="B34" s="89">
        <v>1181815</v>
      </c>
      <c r="C34" s="89" t="s">
        <v>823</v>
      </c>
    </row>
    <row r="35" spans="1:3" ht="12.75" customHeight="1" x14ac:dyDescent="0.25">
      <c r="A35" s="89">
        <v>2019</v>
      </c>
      <c r="B35" s="89">
        <v>102499</v>
      </c>
      <c r="C35" s="89" t="s">
        <v>823</v>
      </c>
    </row>
    <row r="36" spans="1:3" ht="12.75" customHeight="1" x14ac:dyDescent="0.25">
      <c r="A36" s="89">
        <v>2019</v>
      </c>
      <c r="B36" s="89">
        <v>1319229</v>
      </c>
      <c r="C36" s="89" t="s">
        <v>823</v>
      </c>
    </row>
    <row r="37" spans="1:3" ht="12.75" customHeight="1" x14ac:dyDescent="0.25">
      <c r="A37" s="89">
        <v>2019</v>
      </c>
      <c r="B37" s="89">
        <v>123569</v>
      </c>
      <c r="C37" s="89" t="s">
        <v>823</v>
      </c>
    </row>
    <row r="38" spans="1:3" ht="12.75" customHeight="1" x14ac:dyDescent="0.25">
      <c r="A38" s="89">
        <v>2019</v>
      </c>
      <c r="B38" s="89">
        <v>123569</v>
      </c>
      <c r="C38" s="89" t="s">
        <v>823</v>
      </c>
    </row>
    <row r="39" spans="1:3" ht="12.75" customHeight="1" x14ac:dyDescent="0.25">
      <c r="A39" s="89">
        <v>2019</v>
      </c>
      <c r="B39" s="89">
        <v>123569</v>
      </c>
      <c r="C39" s="89" t="s">
        <v>823</v>
      </c>
    </row>
    <row r="40" spans="1:3" ht="12.75" customHeight="1" x14ac:dyDescent="0.25">
      <c r="A40" s="89">
        <v>2019</v>
      </c>
      <c r="B40" s="89">
        <v>121880</v>
      </c>
      <c r="C40" s="89" t="s">
        <v>823</v>
      </c>
    </row>
    <row r="41" spans="1:3" ht="12.75" customHeight="1" x14ac:dyDescent="0.25">
      <c r="A41" s="89">
        <v>2019</v>
      </c>
      <c r="B41" s="89">
        <v>121880</v>
      </c>
      <c r="C41" s="89" t="s">
        <v>823</v>
      </c>
    </row>
    <row r="42" spans="1:3" ht="12.75" customHeight="1" x14ac:dyDescent="0.25">
      <c r="A42" s="89">
        <v>2019</v>
      </c>
      <c r="B42" s="89">
        <v>123569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88399</v>
      </c>
      <c r="C44" s="89" t="s">
        <v>823</v>
      </c>
    </row>
    <row r="45" spans="1:3" ht="12.75" customHeight="1" x14ac:dyDescent="0.25">
      <c r="A45" s="89">
        <v>2019</v>
      </c>
      <c r="B45" s="89">
        <v>88399</v>
      </c>
      <c r="C45" s="89" t="s">
        <v>823</v>
      </c>
    </row>
    <row r="46" spans="1:3" ht="12.75" customHeight="1" x14ac:dyDescent="0.25">
      <c r="A46" s="89">
        <v>2019</v>
      </c>
      <c r="B46" s="89">
        <v>102499</v>
      </c>
      <c r="C46" s="89" t="s">
        <v>823</v>
      </c>
    </row>
    <row r="47" spans="1:3" ht="12.75" customHeight="1" x14ac:dyDescent="0.25">
      <c r="A47" s="89">
        <v>2019</v>
      </c>
      <c r="B47" s="89">
        <v>123569</v>
      </c>
      <c r="C47" s="89" t="s">
        <v>823</v>
      </c>
    </row>
    <row r="48" spans="1:3" ht="12.75" customHeight="1" x14ac:dyDescent="0.25">
      <c r="A48" s="89">
        <v>2019</v>
      </c>
      <c r="B48" s="89">
        <v>102499</v>
      </c>
      <c r="C48" s="89" t="s">
        <v>823</v>
      </c>
    </row>
    <row r="49" spans="1:3" ht="12.75" customHeight="1" x14ac:dyDescent="0.25">
      <c r="A49" s="89">
        <v>2019</v>
      </c>
      <c r="B49" s="89">
        <v>1103831</v>
      </c>
      <c r="C49" s="89" t="s">
        <v>823</v>
      </c>
    </row>
    <row r="50" spans="1:3" ht="12.75" customHeight="1" x14ac:dyDescent="0.25">
      <c r="A50" s="89">
        <v>2019</v>
      </c>
      <c r="B50" s="89">
        <v>102499</v>
      </c>
      <c r="C50" s="89" t="s">
        <v>823</v>
      </c>
    </row>
    <row r="51" spans="1:3" ht="12.75" customHeight="1" x14ac:dyDescent="0.25">
      <c r="A51" s="89">
        <v>2019</v>
      </c>
      <c r="B51" s="89">
        <v>121884</v>
      </c>
      <c r="C51" s="89" t="s">
        <v>823</v>
      </c>
    </row>
    <row r="52" spans="1:3" ht="12.75" customHeight="1" x14ac:dyDescent="0.25">
      <c r="A52" s="89">
        <v>2019</v>
      </c>
      <c r="B52" s="89">
        <v>123569</v>
      </c>
      <c r="C52" s="89" t="s">
        <v>823</v>
      </c>
    </row>
    <row r="53" spans="1:3" ht="12.75" customHeight="1" x14ac:dyDescent="0.25">
      <c r="A53" s="89">
        <v>2019</v>
      </c>
      <c r="B53" s="89">
        <v>123569</v>
      </c>
      <c r="C53" s="89" t="s">
        <v>823</v>
      </c>
    </row>
    <row r="54" spans="1:3" ht="12.75" customHeight="1" x14ac:dyDescent="0.25">
      <c r="A54" s="89">
        <v>2019</v>
      </c>
      <c r="B54" s="89">
        <v>1181819</v>
      </c>
      <c r="C54" s="89" t="s">
        <v>823</v>
      </c>
    </row>
    <row r="55" spans="1:3" ht="12.75" customHeight="1" x14ac:dyDescent="0.25">
      <c r="A55" s="89">
        <v>2019</v>
      </c>
      <c r="B55" s="89">
        <v>102499</v>
      </c>
      <c r="C55" s="89" t="s">
        <v>823</v>
      </c>
    </row>
    <row r="56" spans="1:3" ht="12.75" customHeight="1" x14ac:dyDescent="0.25">
      <c r="A56" s="89">
        <v>2019</v>
      </c>
      <c r="B56" s="89">
        <v>1181815</v>
      </c>
      <c r="C56" s="89" t="s">
        <v>823</v>
      </c>
    </row>
    <row r="57" spans="1:3" ht="12.75" customHeight="1" x14ac:dyDescent="0.25">
      <c r="A57" s="89">
        <v>2019</v>
      </c>
      <c r="B57" s="89">
        <v>1181815</v>
      </c>
      <c r="C57" s="89" t="s">
        <v>823</v>
      </c>
    </row>
    <row r="58" spans="1:3" ht="12.75" customHeight="1" x14ac:dyDescent="0.25">
      <c r="A58" s="89">
        <v>2019</v>
      </c>
      <c r="B58" s="89">
        <v>1181815</v>
      </c>
      <c r="C58" s="89" t="s">
        <v>823</v>
      </c>
    </row>
    <row r="59" spans="1:3" ht="12.75" customHeight="1" x14ac:dyDescent="0.25">
      <c r="A59" s="89">
        <v>2019</v>
      </c>
      <c r="B59" s="89">
        <v>102499</v>
      </c>
      <c r="C59" s="89" t="s">
        <v>823</v>
      </c>
    </row>
    <row r="60" spans="1:3" ht="12.75" customHeight="1" x14ac:dyDescent="0.25">
      <c r="A60" s="89">
        <v>2019</v>
      </c>
      <c r="B60" s="89">
        <v>1181815</v>
      </c>
      <c r="C60" s="89" t="s">
        <v>823</v>
      </c>
    </row>
    <row r="61" spans="1:3" ht="12.75" customHeight="1" x14ac:dyDescent="0.25">
      <c r="A61" s="89">
        <v>2019</v>
      </c>
      <c r="B61" s="89">
        <v>121880</v>
      </c>
      <c r="C61" s="89" t="s">
        <v>823</v>
      </c>
    </row>
    <row r="62" spans="1:3" ht="12.75" customHeight="1" x14ac:dyDescent="0.25">
      <c r="A62" s="89">
        <v>2019</v>
      </c>
      <c r="B62" s="89">
        <v>121880</v>
      </c>
      <c r="C62" s="89" t="s">
        <v>823</v>
      </c>
    </row>
    <row r="63" spans="1:3" ht="12.75" customHeight="1" x14ac:dyDescent="0.25">
      <c r="A63" s="89">
        <v>2019</v>
      </c>
      <c r="B63" s="89">
        <v>1181815</v>
      </c>
      <c r="C63" s="89" t="s">
        <v>823</v>
      </c>
    </row>
    <row r="64" spans="1:3" ht="12.75" customHeight="1" x14ac:dyDescent="0.25">
      <c r="A64" s="89">
        <v>2019</v>
      </c>
      <c r="B64" s="89">
        <v>88399</v>
      </c>
      <c r="C64" s="89" t="s">
        <v>823</v>
      </c>
    </row>
    <row r="65" spans="1:3" ht="12.75" customHeight="1" x14ac:dyDescent="0.25">
      <c r="A65" s="89">
        <v>2019</v>
      </c>
      <c r="B65" s="89">
        <v>1319229</v>
      </c>
      <c r="C65" s="89" t="s">
        <v>823</v>
      </c>
    </row>
    <row r="66" spans="1:3" ht="12.75" customHeight="1" x14ac:dyDescent="0.25">
      <c r="A66" s="89">
        <v>2019</v>
      </c>
      <c r="B66" s="89">
        <v>1319229</v>
      </c>
      <c r="C66" s="89" t="s">
        <v>823</v>
      </c>
    </row>
    <row r="67" spans="1:3" ht="12.75" customHeight="1" x14ac:dyDescent="0.25">
      <c r="A67" s="89">
        <v>2019</v>
      </c>
      <c r="B67" s="89">
        <v>121884</v>
      </c>
      <c r="C67" s="89" t="s">
        <v>823</v>
      </c>
    </row>
    <row r="68" spans="1:3" ht="12.75" customHeight="1" x14ac:dyDescent="0.25">
      <c r="A68" s="89">
        <v>2019</v>
      </c>
      <c r="B68" s="89">
        <v>102499</v>
      </c>
      <c r="C68" s="89" t="s">
        <v>823</v>
      </c>
    </row>
    <row r="69" spans="1:3" ht="12.75" customHeight="1" x14ac:dyDescent="0.25">
      <c r="A69" s="89">
        <v>2019</v>
      </c>
      <c r="B69" s="89">
        <v>123569</v>
      </c>
      <c r="C69" s="89" t="s">
        <v>823</v>
      </c>
    </row>
    <row r="70" spans="1:3" ht="12.75" customHeight="1" x14ac:dyDescent="0.25">
      <c r="A70" s="89">
        <v>2019</v>
      </c>
      <c r="B70" s="89">
        <v>88399</v>
      </c>
      <c r="C70" s="89" t="s">
        <v>823</v>
      </c>
    </row>
    <row r="71" spans="1:3" ht="12.75" customHeight="1" x14ac:dyDescent="0.25">
      <c r="A71" s="89">
        <v>2019</v>
      </c>
      <c r="B71" s="89">
        <v>123569</v>
      </c>
      <c r="C71" s="89" t="s">
        <v>823</v>
      </c>
    </row>
    <row r="72" spans="1:3" ht="12.75" customHeight="1" x14ac:dyDescent="0.25">
      <c r="A72" s="89">
        <v>2019</v>
      </c>
      <c r="B72" s="89">
        <v>1181815</v>
      </c>
      <c r="C72" s="89" t="s">
        <v>823</v>
      </c>
    </row>
    <row r="73" spans="1:3" ht="12.75" customHeight="1" x14ac:dyDescent="0.25">
      <c r="A73" s="89">
        <v>2019</v>
      </c>
      <c r="B73" s="89">
        <v>1117583</v>
      </c>
      <c r="C73" s="89" t="s">
        <v>823</v>
      </c>
    </row>
    <row r="74" spans="1:3" ht="12.75" customHeight="1" x14ac:dyDescent="0.25">
      <c r="A74" s="89">
        <v>2019</v>
      </c>
      <c r="B74" s="89">
        <v>123569</v>
      </c>
      <c r="C74" s="89" t="s">
        <v>823</v>
      </c>
    </row>
    <row r="75" spans="1:3" ht="12.75" customHeight="1" x14ac:dyDescent="0.25">
      <c r="A75" s="89">
        <v>2019</v>
      </c>
      <c r="B75" s="89">
        <v>88399</v>
      </c>
      <c r="C75" s="89" t="s">
        <v>823</v>
      </c>
    </row>
    <row r="76" spans="1:3" ht="12.75" customHeight="1" x14ac:dyDescent="0.25">
      <c r="A76" s="89">
        <v>2019</v>
      </c>
      <c r="B76" s="89">
        <v>121880</v>
      </c>
      <c r="C76" s="89" t="s">
        <v>823</v>
      </c>
    </row>
    <row r="77" spans="1:3" ht="12.75" customHeight="1" x14ac:dyDescent="0.25">
      <c r="A77" s="89">
        <v>2019</v>
      </c>
      <c r="B77" s="89">
        <v>88399</v>
      </c>
      <c r="C77" s="89" t="s">
        <v>823</v>
      </c>
    </row>
    <row r="78" spans="1:3" ht="12.75" customHeight="1" x14ac:dyDescent="0.25">
      <c r="A78" s="89">
        <v>2019</v>
      </c>
      <c r="B78" s="89">
        <v>123569</v>
      </c>
      <c r="C78" s="89" t="s">
        <v>823</v>
      </c>
    </row>
    <row r="79" spans="1:3" ht="12.75" customHeight="1" x14ac:dyDescent="0.25">
      <c r="A79" s="89">
        <v>2019</v>
      </c>
      <c r="B79" s="89">
        <v>1181815</v>
      </c>
      <c r="C79" s="89" t="s">
        <v>823</v>
      </c>
    </row>
    <row r="80" spans="1:3" ht="12.75" customHeight="1" x14ac:dyDescent="0.25">
      <c r="A80" s="89">
        <v>2019</v>
      </c>
      <c r="B80" s="89">
        <v>1181819</v>
      </c>
      <c r="C80" s="89" t="s">
        <v>823</v>
      </c>
    </row>
    <row r="81" spans="1:3" ht="12.75" customHeight="1" x14ac:dyDescent="0.25">
      <c r="A81" s="89">
        <v>2019</v>
      </c>
      <c r="B81" s="89">
        <v>1103831</v>
      </c>
      <c r="C81" s="89" t="s">
        <v>823</v>
      </c>
    </row>
    <row r="82" spans="1:3" ht="12.75" customHeight="1" x14ac:dyDescent="0.25">
      <c r="A82" s="89">
        <v>2019</v>
      </c>
      <c r="B82" s="89">
        <v>123569</v>
      </c>
      <c r="C82" s="89" t="s">
        <v>823</v>
      </c>
    </row>
    <row r="83" spans="1:3" ht="12.75" customHeight="1" x14ac:dyDescent="0.25">
      <c r="A83" s="89">
        <v>2019</v>
      </c>
      <c r="B83" s="89">
        <v>123569</v>
      </c>
      <c r="C83" s="89" t="s">
        <v>823</v>
      </c>
    </row>
    <row r="84" spans="1:3" ht="12.75" customHeight="1" x14ac:dyDescent="0.25">
      <c r="A84" s="89">
        <v>2019</v>
      </c>
      <c r="B84" s="89">
        <v>1181815</v>
      </c>
      <c r="C84" s="89" t="s">
        <v>823</v>
      </c>
    </row>
    <row r="85" spans="1:3" ht="12.75" customHeight="1" x14ac:dyDescent="0.25">
      <c r="A85" s="89">
        <v>2019</v>
      </c>
      <c r="B85" s="89">
        <v>102499</v>
      </c>
      <c r="C85" s="89" t="s">
        <v>823</v>
      </c>
    </row>
    <row r="86" spans="1:3" ht="12.75" customHeight="1" x14ac:dyDescent="0.25">
      <c r="A86" s="89">
        <v>2019</v>
      </c>
      <c r="B86" s="89">
        <v>1181819</v>
      </c>
      <c r="C86" s="89" t="s">
        <v>823</v>
      </c>
    </row>
    <row r="87" spans="1:3" ht="12.75" customHeight="1" x14ac:dyDescent="0.25">
      <c r="A87" s="89">
        <v>2019</v>
      </c>
      <c r="B87" s="89">
        <v>88399</v>
      </c>
      <c r="C87" s="89" t="s">
        <v>823</v>
      </c>
    </row>
    <row r="88" spans="1:3" ht="12.75" customHeight="1" x14ac:dyDescent="0.25">
      <c r="A88" s="89">
        <v>2019</v>
      </c>
      <c r="B88" s="89">
        <v>102499</v>
      </c>
      <c r="C88" s="89" t="s">
        <v>823</v>
      </c>
    </row>
    <row r="89" spans="1:3" ht="12.75" customHeight="1" x14ac:dyDescent="0.25">
      <c r="A89" s="89">
        <v>2019</v>
      </c>
      <c r="B89" s="89">
        <v>88399</v>
      </c>
      <c r="C89" s="89" t="s">
        <v>823</v>
      </c>
    </row>
    <row r="90" spans="1:3" ht="12.75" customHeight="1" x14ac:dyDescent="0.25">
      <c r="A90" s="89">
        <v>2019</v>
      </c>
      <c r="B90" s="89">
        <v>121880</v>
      </c>
      <c r="C90" s="89" t="s">
        <v>823</v>
      </c>
    </row>
    <row r="91" spans="1:3" ht="12.75" customHeight="1" x14ac:dyDescent="0.25">
      <c r="A91" s="89">
        <v>2019</v>
      </c>
      <c r="B91" s="89">
        <v>102499</v>
      </c>
      <c r="C91" s="89" t="s">
        <v>823</v>
      </c>
    </row>
    <row r="92" spans="1:3" ht="12.75" customHeight="1" x14ac:dyDescent="0.25">
      <c r="A92" s="89">
        <v>2019</v>
      </c>
      <c r="B92" s="89">
        <v>123569</v>
      </c>
      <c r="C92" s="89" t="s">
        <v>823</v>
      </c>
    </row>
    <row r="93" spans="1:3" ht="12.75" customHeight="1" x14ac:dyDescent="0.25">
      <c r="A93" s="89">
        <v>2019</v>
      </c>
      <c r="B93" s="89">
        <v>121880</v>
      </c>
      <c r="C93" s="89" t="s">
        <v>823</v>
      </c>
    </row>
    <row r="94" spans="1:3" ht="12.75" customHeight="1" x14ac:dyDescent="0.25">
      <c r="A94" s="89">
        <v>2019</v>
      </c>
      <c r="B94" s="89">
        <v>121880</v>
      </c>
      <c r="C94" s="89" t="s">
        <v>823</v>
      </c>
    </row>
    <row r="95" spans="1:3" ht="12.75" customHeight="1" x14ac:dyDescent="0.25">
      <c r="A95" s="89">
        <v>2019</v>
      </c>
      <c r="B95" s="89">
        <v>121884</v>
      </c>
      <c r="C95" s="89" t="s">
        <v>823</v>
      </c>
    </row>
    <row r="96" spans="1:3" ht="12.75" customHeight="1" x14ac:dyDescent="0.25">
      <c r="A96" s="89">
        <v>2019</v>
      </c>
      <c r="B96" s="89">
        <v>123569</v>
      </c>
      <c r="C96" s="89" t="s">
        <v>823</v>
      </c>
    </row>
    <row r="97" spans="1:3" ht="12.75" customHeight="1" x14ac:dyDescent="0.25">
      <c r="A97" s="89">
        <v>2019</v>
      </c>
      <c r="B97" s="89">
        <v>121884</v>
      </c>
      <c r="C97" s="89" t="s">
        <v>823</v>
      </c>
    </row>
    <row r="98" spans="1:3" ht="12.75" customHeight="1" x14ac:dyDescent="0.25">
      <c r="A98" s="89">
        <v>2019</v>
      </c>
      <c r="B98" s="89">
        <v>88399</v>
      </c>
      <c r="C98" s="89" t="s">
        <v>823</v>
      </c>
    </row>
    <row r="99" spans="1:3" ht="12.75" customHeight="1" x14ac:dyDescent="0.25">
      <c r="A99" s="89">
        <v>2019</v>
      </c>
      <c r="B99" s="89">
        <v>121880</v>
      </c>
      <c r="C99" s="89" t="s">
        <v>823</v>
      </c>
    </row>
    <row r="100" spans="1:3" ht="12.75" customHeight="1" x14ac:dyDescent="0.25">
      <c r="A100" s="89">
        <v>2019</v>
      </c>
      <c r="B100" s="89">
        <v>121880</v>
      </c>
      <c r="C100" s="89" t="s">
        <v>823</v>
      </c>
    </row>
    <row r="101" spans="1:3" ht="12.75" customHeight="1" x14ac:dyDescent="0.25">
      <c r="A101" s="89">
        <v>2019</v>
      </c>
      <c r="B101" s="89">
        <v>88399</v>
      </c>
      <c r="C101" s="89" t="s">
        <v>823</v>
      </c>
    </row>
    <row r="102" spans="1:3" ht="12.75" customHeight="1" x14ac:dyDescent="0.25">
      <c r="A102" s="89">
        <v>2019</v>
      </c>
      <c r="B102" s="89">
        <v>1117583</v>
      </c>
      <c r="C102" s="89" t="s">
        <v>823</v>
      </c>
    </row>
    <row r="103" spans="1:3" ht="12.75" customHeight="1" x14ac:dyDescent="0.25">
      <c r="A103" s="89">
        <v>2019</v>
      </c>
      <c r="B103" s="89">
        <v>123569</v>
      </c>
      <c r="C103" s="89" t="s">
        <v>823</v>
      </c>
    </row>
    <row r="104" spans="1:3" ht="12.75" customHeight="1" x14ac:dyDescent="0.25">
      <c r="A104" s="89">
        <v>2019</v>
      </c>
      <c r="B104" s="89">
        <v>1319229</v>
      </c>
      <c r="C104" s="89" t="s">
        <v>823</v>
      </c>
    </row>
    <row r="105" spans="1:3" ht="12.75" customHeight="1" x14ac:dyDescent="0.25">
      <c r="A105" s="89">
        <v>2019</v>
      </c>
      <c r="B105" s="89">
        <v>102499</v>
      </c>
      <c r="C105" s="89" t="s">
        <v>823</v>
      </c>
    </row>
    <row r="106" spans="1:3" ht="12.75" customHeight="1" x14ac:dyDescent="0.25">
      <c r="A106" s="89">
        <v>2019</v>
      </c>
      <c r="B106" s="89">
        <v>1319229</v>
      </c>
      <c r="C106" s="89" t="s">
        <v>823</v>
      </c>
    </row>
    <row r="107" spans="1:3" ht="12.75" customHeight="1" x14ac:dyDescent="0.25">
      <c r="A107" s="89">
        <v>2019</v>
      </c>
      <c r="B107" s="89">
        <v>1319229</v>
      </c>
      <c r="C107" s="89" t="s">
        <v>823</v>
      </c>
    </row>
    <row r="108" spans="1:3" ht="12.75" customHeight="1" x14ac:dyDescent="0.25">
      <c r="A108" s="89">
        <v>2019</v>
      </c>
      <c r="B108" s="89">
        <v>102499</v>
      </c>
      <c r="C108" s="89" t="s">
        <v>823</v>
      </c>
    </row>
    <row r="109" spans="1:3" ht="12.75" customHeight="1" x14ac:dyDescent="0.25">
      <c r="A109" s="89">
        <v>2019</v>
      </c>
      <c r="B109" s="89">
        <v>121880</v>
      </c>
      <c r="C109" s="89" t="s">
        <v>823</v>
      </c>
    </row>
    <row r="110" spans="1:3" ht="12.75" customHeight="1" x14ac:dyDescent="0.25">
      <c r="A110" s="89">
        <v>2019</v>
      </c>
      <c r="B110" s="89">
        <v>88399</v>
      </c>
      <c r="C110" s="89" t="s">
        <v>823</v>
      </c>
    </row>
    <row r="111" spans="1:3" ht="12.75" customHeight="1" x14ac:dyDescent="0.25">
      <c r="A111" s="89">
        <v>2019</v>
      </c>
      <c r="B111" s="89">
        <v>1181815</v>
      </c>
      <c r="C111" s="89" t="s">
        <v>823</v>
      </c>
    </row>
    <row r="112" spans="1:3" ht="12.75" customHeight="1" x14ac:dyDescent="0.25">
      <c r="A112" s="89">
        <v>2019</v>
      </c>
      <c r="B112" s="89">
        <v>1117583</v>
      </c>
      <c r="C112" s="89" t="s">
        <v>823</v>
      </c>
    </row>
    <row r="113" spans="1:3" ht="12.75" customHeight="1" x14ac:dyDescent="0.25">
      <c r="A113" s="89">
        <v>2019</v>
      </c>
      <c r="B113" s="89">
        <v>1181819</v>
      </c>
      <c r="C113" s="89" t="s">
        <v>823</v>
      </c>
    </row>
    <row r="114" spans="1:3" ht="12.75" customHeight="1" x14ac:dyDescent="0.25">
      <c r="A114" s="89">
        <v>2019</v>
      </c>
      <c r="B114" s="89">
        <v>88399</v>
      </c>
      <c r="C114" s="89" t="s">
        <v>823</v>
      </c>
    </row>
    <row r="115" spans="1:3" ht="12.75" customHeight="1" x14ac:dyDescent="0.25">
      <c r="A115" s="89">
        <v>2019</v>
      </c>
      <c r="B115" s="89">
        <v>1181815</v>
      </c>
      <c r="C115" s="89" t="s">
        <v>823</v>
      </c>
    </row>
    <row r="116" spans="1:3" ht="12.75" customHeight="1" x14ac:dyDescent="0.25">
      <c r="A116" s="89">
        <v>2019</v>
      </c>
      <c r="B116" s="89">
        <v>121880</v>
      </c>
      <c r="C116" s="89" t="s">
        <v>823</v>
      </c>
    </row>
    <row r="117" spans="1:3" ht="12.75" customHeight="1" x14ac:dyDescent="0.25">
      <c r="A117" s="89">
        <v>2019</v>
      </c>
      <c r="B117" s="89">
        <v>123569</v>
      </c>
      <c r="C117" s="89" t="s">
        <v>823</v>
      </c>
    </row>
    <row r="118" spans="1:3" ht="12.75" customHeight="1" x14ac:dyDescent="0.25">
      <c r="A118" s="89">
        <v>2019</v>
      </c>
      <c r="B118" s="89">
        <v>123569</v>
      </c>
      <c r="C118" s="89" t="s">
        <v>823</v>
      </c>
    </row>
    <row r="119" spans="1:3" ht="12.75" customHeight="1" x14ac:dyDescent="0.25">
      <c r="A119" s="89">
        <v>2019</v>
      </c>
      <c r="B119" s="89">
        <v>102499</v>
      </c>
      <c r="C119" s="89" t="s">
        <v>823</v>
      </c>
    </row>
    <row r="120" spans="1:3" ht="12.75" customHeight="1" x14ac:dyDescent="0.25">
      <c r="A120" s="89">
        <v>2019</v>
      </c>
      <c r="B120" s="89">
        <v>1103831</v>
      </c>
      <c r="C120" s="89" t="s">
        <v>823</v>
      </c>
    </row>
    <row r="121" spans="1:3" ht="12.75" customHeight="1" x14ac:dyDescent="0.25">
      <c r="A121" s="89">
        <v>2019</v>
      </c>
      <c r="B121" s="89">
        <v>1319229</v>
      </c>
      <c r="C121" s="89" t="s">
        <v>823</v>
      </c>
    </row>
    <row r="122" spans="1:3" ht="12.75" customHeight="1" x14ac:dyDescent="0.25">
      <c r="A122" s="89">
        <v>2019</v>
      </c>
      <c r="B122" s="89">
        <v>123569</v>
      </c>
      <c r="C122" s="89" t="s">
        <v>823</v>
      </c>
    </row>
    <row r="123" spans="1:3" ht="12.75" customHeight="1" x14ac:dyDescent="0.25">
      <c r="A123" s="89">
        <v>2019</v>
      </c>
      <c r="B123" s="89">
        <v>1181819</v>
      </c>
      <c r="C123" s="89" t="s">
        <v>823</v>
      </c>
    </row>
    <row r="124" spans="1:3" ht="12.75" customHeight="1" x14ac:dyDescent="0.25">
      <c r="A124" s="89">
        <v>2019</v>
      </c>
      <c r="B124" s="89">
        <v>1103831</v>
      </c>
      <c r="C124" s="89" t="s">
        <v>823</v>
      </c>
    </row>
    <row r="125" spans="1:3" ht="12.75" customHeight="1" x14ac:dyDescent="0.25">
      <c r="A125" s="89">
        <v>2019</v>
      </c>
      <c r="B125" s="89">
        <v>1319229</v>
      </c>
      <c r="C125" s="89" t="s">
        <v>823</v>
      </c>
    </row>
    <row r="126" spans="1:3" ht="12.75" customHeight="1" x14ac:dyDescent="0.25">
      <c r="A126" s="89">
        <v>2019</v>
      </c>
      <c r="B126" s="89">
        <v>102499</v>
      </c>
      <c r="C126" s="89" t="s">
        <v>823</v>
      </c>
    </row>
    <row r="127" spans="1:3" ht="12.75" customHeight="1" x14ac:dyDescent="0.25">
      <c r="A127" s="89">
        <v>2019</v>
      </c>
      <c r="B127" s="89">
        <v>1181815</v>
      </c>
      <c r="C127" s="89" t="s">
        <v>823</v>
      </c>
    </row>
    <row r="128" spans="1:3" ht="12.75" customHeight="1" x14ac:dyDescent="0.25">
      <c r="A128" s="89">
        <v>2019</v>
      </c>
      <c r="B128" s="89">
        <v>1181819</v>
      </c>
      <c r="C128" s="89" t="s">
        <v>823</v>
      </c>
    </row>
    <row r="129" spans="1:3" ht="12.75" customHeight="1" x14ac:dyDescent="0.25">
      <c r="A129" s="89">
        <v>2019</v>
      </c>
      <c r="B129" s="89">
        <v>123569</v>
      </c>
      <c r="C129" s="89" t="s">
        <v>823</v>
      </c>
    </row>
    <row r="130" spans="1:3" ht="12.75" customHeight="1" x14ac:dyDescent="0.25">
      <c r="A130" s="89">
        <v>2019</v>
      </c>
      <c r="B130" s="89">
        <v>1319229</v>
      </c>
      <c r="C130" s="89" t="s">
        <v>823</v>
      </c>
    </row>
    <row r="131" spans="1:3" ht="12.75" customHeight="1" x14ac:dyDescent="0.25">
      <c r="A131" s="89">
        <v>2019</v>
      </c>
      <c r="B131" s="89">
        <v>123569</v>
      </c>
      <c r="C131" s="89" t="s">
        <v>823</v>
      </c>
    </row>
    <row r="132" spans="1:3" ht="12.75" customHeight="1" x14ac:dyDescent="0.25">
      <c r="A132" s="89">
        <v>2019</v>
      </c>
      <c r="B132" s="89">
        <v>1181815</v>
      </c>
      <c r="C132" s="89" t="s">
        <v>823</v>
      </c>
    </row>
    <row r="133" spans="1:3" ht="12.75" customHeight="1" x14ac:dyDescent="0.25">
      <c r="A133" s="89">
        <v>2019</v>
      </c>
      <c r="B133" s="89">
        <v>121880</v>
      </c>
      <c r="C133" s="89" t="s">
        <v>823</v>
      </c>
    </row>
    <row r="134" spans="1:3" ht="12.75" customHeight="1" x14ac:dyDescent="0.25">
      <c r="A134" s="89">
        <v>2019</v>
      </c>
      <c r="B134" s="89">
        <v>102499</v>
      </c>
      <c r="C134" s="89" t="s">
        <v>823</v>
      </c>
    </row>
    <row r="135" spans="1:3" ht="12.75" customHeight="1" x14ac:dyDescent="0.25">
      <c r="A135" s="89">
        <v>2019</v>
      </c>
      <c r="B135" s="89">
        <v>1103831</v>
      </c>
      <c r="C135" s="89" t="s">
        <v>823</v>
      </c>
    </row>
    <row r="136" spans="1:3" ht="12.75" customHeight="1" x14ac:dyDescent="0.25">
      <c r="A136" s="89">
        <v>2019</v>
      </c>
      <c r="B136" s="89">
        <v>102499</v>
      </c>
      <c r="C136" s="89" t="s">
        <v>823</v>
      </c>
    </row>
    <row r="137" spans="1:3" ht="12.75" customHeight="1" x14ac:dyDescent="0.25">
      <c r="A137" s="89">
        <v>2019</v>
      </c>
      <c r="B137" s="89">
        <v>102499</v>
      </c>
      <c r="C137" s="89" t="s">
        <v>823</v>
      </c>
    </row>
    <row r="138" spans="1:3" ht="12.75" customHeight="1" x14ac:dyDescent="0.25">
      <c r="A138" s="89">
        <v>2019</v>
      </c>
      <c r="B138" s="89">
        <v>121880</v>
      </c>
      <c r="C138" s="89" t="s">
        <v>823</v>
      </c>
    </row>
    <row r="139" spans="1:3" ht="12.75" customHeight="1" x14ac:dyDescent="0.25">
      <c r="A139" s="89">
        <v>2019</v>
      </c>
      <c r="B139" s="89">
        <v>121880</v>
      </c>
      <c r="C139" s="89" t="s">
        <v>823</v>
      </c>
    </row>
    <row r="140" spans="1:3" ht="12.75" customHeight="1" x14ac:dyDescent="0.25">
      <c r="A140" s="89">
        <v>2019</v>
      </c>
      <c r="B140" s="89">
        <v>88399</v>
      </c>
      <c r="C140" s="89" t="s">
        <v>823</v>
      </c>
    </row>
    <row r="141" spans="1:3" ht="12.75" customHeight="1" x14ac:dyDescent="0.25">
      <c r="A141" s="89">
        <v>2019</v>
      </c>
      <c r="B141" s="89">
        <v>88399</v>
      </c>
      <c r="C141" s="89" t="s">
        <v>823</v>
      </c>
    </row>
    <row r="142" spans="1:3" ht="12.75" customHeight="1" x14ac:dyDescent="0.25">
      <c r="A142" s="89">
        <v>2019</v>
      </c>
      <c r="B142" s="89">
        <v>121880</v>
      </c>
      <c r="C142" s="89" t="s">
        <v>823</v>
      </c>
    </row>
    <row r="143" spans="1:3" ht="12.75" customHeight="1" x14ac:dyDescent="0.25">
      <c r="A143" s="89">
        <v>2019</v>
      </c>
      <c r="B143" s="89">
        <v>121880</v>
      </c>
      <c r="C143" s="89" t="s">
        <v>823</v>
      </c>
    </row>
    <row r="144" spans="1:3" ht="12.75" customHeight="1" x14ac:dyDescent="0.25">
      <c r="A144" s="89">
        <v>2019</v>
      </c>
      <c r="B144" s="89">
        <v>1319229</v>
      </c>
      <c r="C144" s="89" t="s">
        <v>823</v>
      </c>
    </row>
    <row r="145" spans="1:3" ht="12.75" customHeight="1" x14ac:dyDescent="0.25">
      <c r="A145" s="89">
        <v>2019</v>
      </c>
      <c r="B145" s="89">
        <v>121884</v>
      </c>
      <c r="C145" s="89" t="s">
        <v>823</v>
      </c>
    </row>
    <row r="146" spans="1:3" ht="12.75" customHeight="1" x14ac:dyDescent="0.25">
      <c r="A146" s="89">
        <v>2019</v>
      </c>
      <c r="B146" s="89">
        <v>1319229</v>
      </c>
      <c r="C146" s="89" t="s">
        <v>823</v>
      </c>
    </row>
    <row r="147" spans="1:3" ht="12.75" customHeight="1" x14ac:dyDescent="0.25">
      <c r="A147" s="89">
        <v>2019</v>
      </c>
      <c r="B147" s="89">
        <v>121880</v>
      </c>
      <c r="C147" s="89" t="s">
        <v>823</v>
      </c>
    </row>
    <row r="148" spans="1:3" ht="12.75" customHeight="1" x14ac:dyDescent="0.25">
      <c r="A148" s="89">
        <v>2019</v>
      </c>
      <c r="B148" s="89">
        <v>88399</v>
      </c>
      <c r="C148" s="89" t="s">
        <v>823</v>
      </c>
    </row>
    <row r="149" spans="1:3" ht="12.75" customHeight="1" x14ac:dyDescent="0.25">
      <c r="A149" s="89">
        <v>2019</v>
      </c>
      <c r="B149" s="89">
        <v>121884</v>
      </c>
      <c r="C149" s="89" t="s">
        <v>823</v>
      </c>
    </row>
    <row r="150" spans="1:3" ht="12.75" customHeight="1" x14ac:dyDescent="0.25">
      <c r="A150" s="89">
        <v>2019</v>
      </c>
      <c r="B150" s="89">
        <v>121884</v>
      </c>
      <c r="C150" s="89" t="s">
        <v>823</v>
      </c>
    </row>
    <row r="151" spans="1:3" ht="12.75" customHeight="1" x14ac:dyDescent="0.25">
      <c r="A151" s="89">
        <v>2019</v>
      </c>
      <c r="B151" s="89">
        <v>1319229</v>
      </c>
      <c r="C151" s="89" t="s">
        <v>823</v>
      </c>
    </row>
    <row r="152" spans="1:3" ht="12.75" customHeight="1" x14ac:dyDescent="0.25">
      <c r="A152" s="89">
        <v>2019</v>
      </c>
      <c r="B152" s="89">
        <v>1181819</v>
      </c>
      <c r="C152" s="89" t="s">
        <v>823</v>
      </c>
    </row>
    <row r="153" spans="1:3" ht="12.75" customHeight="1" x14ac:dyDescent="0.25">
      <c r="A153" s="89">
        <v>2019</v>
      </c>
      <c r="B153" s="89">
        <v>1117583</v>
      </c>
      <c r="C153" s="89" t="s">
        <v>823</v>
      </c>
    </row>
    <row r="154" spans="1:3" ht="12.75" customHeight="1" x14ac:dyDescent="0.25">
      <c r="A154" s="89">
        <v>2019</v>
      </c>
      <c r="B154" s="89">
        <v>121884</v>
      </c>
      <c r="C154" s="89" t="s">
        <v>823</v>
      </c>
    </row>
    <row r="155" spans="1:3" ht="12.75" customHeight="1" x14ac:dyDescent="0.25">
      <c r="A155" s="89">
        <v>2019</v>
      </c>
      <c r="B155" s="89">
        <v>1181819</v>
      </c>
      <c r="C155" s="89" t="s">
        <v>823</v>
      </c>
    </row>
    <row r="156" spans="1:3" ht="12.75" customHeight="1" x14ac:dyDescent="0.25">
      <c r="A156" s="89">
        <v>2019</v>
      </c>
      <c r="B156" s="89">
        <v>88399</v>
      </c>
      <c r="C156" s="89" t="s">
        <v>823</v>
      </c>
    </row>
    <row r="157" spans="1:3" ht="12.75" customHeight="1" x14ac:dyDescent="0.25">
      <c r="A157" s="89">
        <v>2019</v>
      </c>
      <c r="B157" s="89">
        <v>1319229</v>
      </c>
      <c r="C157" s="89" t="s">
        <v>823</v>
      </c>
    </row>
    <row r="158" spans="1:3" ht="12.75" customHeight="1" x14ac:dyDescent="0.25">
      <c r="A158" s="89">
        <v>2019</v>
      </c>
      <c r="B158" s="89">
        <v>121880</v>
      </c>
      <c r="C158" s="89" t="s">
        <v>823</v>
      </c>
    </row>
    <row r="159" spans="1:3" ht="12.75" customHeight="1" x14ac:dyDescent="0.25">
      <c r="A159" s="89">
        <v>2019</v>
      </c>
      <c r="B159" s="89">
        <v>1181819</v>
      </c>
      <c r="C159" s="89" t="s">
        <v>823</v>
      </c>
    </row>
    <row r="160" spans="1:3" ht="12.75" customHeight="1" x14ac:dyDescent="0.25">
      <c r="A160" s="89">
        <v>2019</v>
      </c>
      <c r="B160" s="89">
        <v>102499</v>
      </c>
      <c r="C160" s="89" t="s">
        <v>823</v>
      </c>
    </row>
    <row r="161" spans="1:3" ht="12.75" customHeight="1" x14ac:dyDescent="0.25">
      <c r="A161" s="89">
        <v>2019</v>
      </c>
      <c r="B161" s="89">
        <v>102499</v>
      </c>
      <c r="C161" s="89" t="s">
        <v>823</v>
      </c>
    </row>
    <row r="162" spans="1:3" ht="12.75" customHeight="1" x14ac:dyDescent="0.25">
      <c r="A162" s="89">
        <v>2019</v>
      </c>
      <c r="B162" s="89">
        <v>1181819</v>
      </c>
      <c r="C162" s="89" t="s">
        <v>823</v>
      </c>
    </row>
    <row r="163" spans="1:3" ht="12.75" customHeight="1" x14ac:dyDescent="0.25">
      <c r="A163" s="89">
        <v>2019</v>
      </c>
      <c r="B163" s="89">
        <v>1181819</v>
      </c>
      <c r="C163" s="89" t="s">
        <v>823</v>
      </c>
    </row>
    <row r="164" spans="1:3" ht="12.75" customHeight="1" x14ac:dyDescent="0.25">
      <c r="A164" s="89">
        <v>2019</v>
      </c>
      <c r="B164" s="89">
        <v>121884</v>
      </c>
      <c r="C164" s="89" t="s">
        <v>823</v>
      </c>
    </row>
    <row r="165" spans="1:3" ht="12.75" customHeight="1" x14ac:dyDescent="0.25">
      <c r="A165" s="89">
        <v>2019</v>
      </c>
      <c r="B165" s="89">
        <v>123569</v>
      </c>
      <c r="C165" s="89" t="s">
        <v>823</v>
      </c>
    </row>
    <row r="166" spans="1:3" ht="12.75" customHeight="1" x14ac:dyDescent="0.25">
      <c r="A166" s="89">
        <v>2019</v>
      </c>
      <c r="B166" s="89">
        <v>1103831</v>
      </c>
      <c r="C166" s="89" t="s">
        <v>823</v>
      </c>
    </row>
    <row r="167" spans="1:3" ht="12.75" customHeight="1" x14ac:dyDescent="0.25">
      <c r="A167" s="89">
        <v>2019</v>
      </c>
      <c r="B167" s="89">
        <v>1103831</v>
      </c>
      <c r="C167" s="89" t="s">
        <v>823</v>
      </c>
    </row>
    <row r="168" spans="1:3" ht="12.75" customHeight="1" x14ac:dyDescent="0.25">
      <c r="A168" s="89">
        <v>2019</v>
      </c>
      <c r="B168" s="89">
        <v>121884</v>
      </c>
      <c r="C168" s="89" t="s">
        <v>823</v>
      </c>
    </row>
    <row r="169" spans="1:3" ht="12.75" customHeight="1" x14ac:dyDescent="0.25">
      <c r="A169" s="89">
        <v>2019</v>
      </c>
      <c r="B169" s="89">
        <v>1117583</v>
      </c>
      <c r="C169" s="89" t="s">
        <v>823</v>
      </c>
    </row>
    <row r="170" spans="1:3" ht="12.75" customHeight="1" x14ac:dyDescent="0.25">
      <c r="A170" s="89">
        <v>2019</v>
      </c>
      <c r="B170" s="89">
        <v>88399</v>
      </c>
      <c r="C170" s="89" t="s">
        <v>823</v>
      </c>
    </row>
    <row r="171" spans="1:3" ht="12.75" customHeight="1" x14ac:dyDescent="0.25">
      <c r="A171" s="89">
        <v>2019</v>
      </c>
      <c r="B171" s="89">
        <v>102499</v>
      </c>
      <c r="C171" s="89" t="s">
        <v>823</v>
      </c>
    </row>
    <row r="172" spans="1:3" ht="12.75" customHeight="1" x14ac:dyDescent="0.25">
      <c r="A172" s="89">
        <v>2019</v>
      </c>
      <c r="B172" s="89">
        <v>1103831</v>
      </c>
      <c r="C172" s="89" t="s">
        <v>823</v>
      </c>
    </row>
    <row r="173" spans="1:3" ht="12.75" customHeight="1" x14ac:dyDescent="0.25">
      <c r="A173" s="89">
        <v>2019</v>
      </c>
      <c r="B173" s="89">
        <v>1103831</v>
      </c>
      <c r="C173" s="89" t="s">
        <v>823</v>
      </c>
    </row>
    <row r="174" spans="1:3" ht="12.75" customHeight="1" x14ac:dyDescent="0.25">
      <c r="A174" s="89">
        <v>2019</v>
      </c>
      <c r="B174" s="89">
        <v>1181819</v>
      </c>
      <c r="C174" s="89" t="s">
        <v>823</v>
      </c>
    </row>
    <row r="175" spans="1:3" ht="12.75" customHeight="1" x14ac:dyDescent="0.25">
      <c r="A175" s="89">
        <v>2019</v>
      </c>
      <c r="B175" s="89">
        <v>1319229</v>
      </c>
      <c r="C175" s="89" t="s">
        <v>823</v>
      </c>
    </row>
    <row r="176" spans="1:3" ht="12.75" customHeight="1" x14ac:dyDescent="0.25">
      <c r="A176" s="89">
        <v>2019</v>
      </c>
      <c r="B176" s="89">
        <v>88399</v>
      </c>
      <c r="C176" s="89" t="s">
        <v>823</v>
      </c>
    </row>
    <row r="177" spans="1:3" ht="12.75" customHeight="1" x14ac:dyDescent="0.25">
      <c r="A177" s="89">
        <v>2019</v>
      </c>
      <c r="B177" s="89">
        <v>123569</v>
      </c>
      <c r="C177" s="89" t="s">
        <v>823</v>
      </c>
    </row>
    <row r="178" spans="1:3" ht="12.75" customHeight="1" x14ac:dyDescent="0.25">
      <c r="A178" s="89">
        <v>2019</v>
      </c>
      <c r="B178" s="89">
        <v>121880</v>
      </c>
      <c r="C178" s="89" t="s">
        <v>823</v>
      </c>
    </row>
    <row r="179" spans="1:3" ht="12.75" customHeight="1" x14ac:dyDescent="0.25">
      <c r="A179" s="89">
        <v>2019</v>
      </c>
      <c r="B179" s="89">
        <v>1319229</v>
      </c>
      <c r="C179" s="89" t="s">
        <v>823</v>
      </c>
    </row>
    <row r="180" spans="1:3" ht="12.75" customHeight="1" x14ac:dyDescent="0.25">
      <c r="A180" s="89">
        <v>2019</v>
      </c>
      <c r="B180" s="89">
        <v>1181819</v>
      </c>
      <c r="C180" s="89" t="s">
        <v>823</v>
      </c>
    </row>
    <row r="181" spans="1:3" ht="12.75" customHeight="1" x14ac:dyDescent="0.25">
      <c r="A181" s="89">
        <v>2019</v>
      </c>
      <c r="B181" s="89">
        <v>123569</v>
      </c>
      <c r="C181" s="89" t="s">
        <v>823</v>
      </c>
    </row>
    <row r="182" spans="1:3" ht="12.75" customHeight="1" x14ac:dyDescent="0.25">
      <c r="A182" s="89">
        <v>2019</v>
      </c>
      <c r="B182" s="89">
        <v>1103831</v>
      </c>
      <c r="C182" s="89" t="s">
        <v>823</v>
      </c>
    </row>
    <row r="183" spans="1:3" ht="12.75" customHeight="1" x14ac:dyDescent="0.25">
      <c r="A183" s="89">
        <v>2019</v>
      </c>
      <c r="B183" s="89">
        <v>1103831</v>
      </c>
      <c r="C183" s="89" t="s">
        <v>823</v>
      </c>
    </row>
    <row r="184" spans="1:3" ht="12.75" customHeight="1" x14ac:dyDescent="0.25">
      <c r="A184" s="89">
        <v>2019</v>
      </c>
      <c r="B184" s="89">
        <v>1103831</v>
      </c>
      <c r="C184" s="89" t="s">
        <v>823</v>
      </c>
    </row>
    <row r="185" spans="1:3" ht="12.75" customHeight="1" x14ac:dyDescent="0.25">
      <c r="A185" s="89">
        <v>2019</v>
      </c>
      <c r="B185" s="89">
        <v>1181819</v>
      </c>
      <c r="C185" s="89" t="s">
        <v>823</v>
      </c>
    </row>
    <row r="186" spans="1:3" ht="12.75" customHeight="1" x14ac:dyDescent="0.25">
      <c r="A186" s="89">
        <v>2019</v>
      </c>
      <c r="B186" s="89">
        <v>1181819</v>
      </c>
      <c r="C186" s="89" t="s">
        <v>823</v>
      </c>
    </row>
    <row r="187" spans="1:3" ht="12.75" customHeight="1" x14ac:dyDescent="0.25">
      <c r="A187" s="89">
        <v>2019</v>
      </c>
      <c r="B187" s="89">
        <v>121880</v>
      </c>
      <c r="C187" s="89" t="s">
        <v>823</v>
      </c>
    </row>
    <row r="188" spans="1:3" ht="12.75" customHeight="1" x14ac:dyDescent="0.25">
      <c r="A188" s="89">
        <v>2019</v>
      </c>
      <c r="B188" s="89">
        <v>1117583</v>
      </c>
      <c r="C188" s="89" t="s">
        <v>823</v>
      </c>
    </row>
    <row r="189" spans="1:3" ht="12.75" customHeight="1" x14ac:dyDescent="0.25">
      <c r="A189" s="89">
        <v>2019</v>
      </c>
      <c r="B189" s="89">
        <v>88399</v>
      </c>
      <c r="C189" s="89" t="s">
        <v>823</v>
      </c>
    </row>
    <row r="190" spans="1:3" ht="12.75" customHeight="1" x14ac:dyDescent="0.25">
      <c r="A190" s="89">
        <v>2019</v>
      </c>
      <c r="B190" s="89">
        <v>121880</v>
      </c>
      <c r="C190" s="89" t="s">
        <v>823</v>
      </c>
    </row>
    <row r="191" spans="1:3" ht="12.75" customHeight="1" x14ac:dyDescent="0.25">
      <c r="A191" s="89">
        <v>2019</v>
      </c>
      <c r="B191" s="89">
        <v>121884</v>
      </c>
      <c r="C191" s="89" t="s">
        <v>823</v>
      </c>
    </row>
    <row r="192" spans="1:3" ht="12.75" customHeight="1" x14ac:dyDescent="0.25">
      <c r="A192" s="89">
        <v>2019</v>
      </c>
      <c r="B192" s="89">
        <v>1319229</v>
      </c>
      <c r="C192" s="89" t="s">
        <v>823</v>
      </c>
    </row>
    <row r="193" spans="1:3" ht="12.75" customHeight="1" x14ac:dyDescent="0.25">
      <c r="A193" s="89">
        <v>2019</v>
      </c>
      <c r="B193" s="89">
        <v>102499</v>
      </c>
      <c r="C193" s="89" t="s">
        <v>823</v>
      </c>
    </row>
    <row r="194" spans="1:3" ht="12.75" customHeight="1" x14ac:dyDescent="0.25">
      <c r="A194" s="89">
        <v>2019</v>
      </c>
      <c r="B194" s="89">
        <v>121880</v>
      </c>
      <c r="C194" s="89" t="s">
        <v>823</v>
      </c>
    </row>
    <row r="195" spans="1:3" ht="12.75" customHeight="1" x14ac:dyDescent="0.25">
      <c r="A195" s="89">
        <v>2019</v>
      </c>
      <c r="B195" s="89">
        <v>1117583</v>
      </c>
      <c r="C195" s="89" t="s">
        <v>823</v>
      </c>
    </row>
    <row r="196" spans="1:3" ht="12.75" customHeight="1" x14ac:dyDescent="0.25">
      <c r="A196" s="89">
        <v>2019</v>
      </c>
      <c r="B196" s="89">
        <v>1117583</v>
      </c>
      <c r="C196" s="89" t="s">
        <v>823</v>
      </c>
    </row>
    <row r="197" spans="1:3" ht="12.75" customHeight="1" x14ac:dyDescent="0.25">
      <c r="A197" s="89">
        <v>2019</v>
      </c>
      <c r="B197" s="89">
        <v>1103831</v>
      </c>
      <c r="C197" s="89" t="s">
        <v>823</v>
      </c>
    </row>
    <row r="198" spans="1:3" ht="12.75" customHeight="1" x14ac:dyDescent="0.25">
      <c r="A198" s="89">
        <v>2019</v>
      </c>
      <c r="B198" s="89">
        <v>1117583</v>
      </c>
      <c r="C198" s="89" t="s">
        <v>823</v>
      </c>
    </row>
    <row r="199" spans="1:3" ht="12.75" customHeight="1" x14ac:dyDescent="0.25">
      <c r="A199" s="89">
        <v>2019</v>
      </c>
      <c r="B199" s="89">
        <v>121880</v>
      </c>
      <c r="C199" s="89" t="s">
        <v>823</v>
      </c>
    </row>
    <row r="200" spans="1:3" ht="12.75" customHeight="1" x14ac:dyDescent="0.25">
      <c r="A200" s="89">
        <v>2019</v>
      </c>
      <c r="B200" s="89">
        <v>121880</v>
      </c>
      <c r="C200" s="89" t="s">
        <v>823</v>
      </c>
    </row>
    <row r="201" spans="1:3" ht="12.75" customHeight="1" x14ac:dyDescent="0.25">
      <c r="A201" s="89">
        <v>2019</v>
      </c>
      <c r="B201" s="89">
        <v>1319229</v>
      </c>
      <c r="C201" s="89" t="s">
        <v>823</v>
      </c>
    </row>
    <row r="202" spans="1:3" ht="12.75" customHeight="1" x14ac:dyDescent="0.25">
      <c r="A202" s="89">
        <v>2019</v>
      </c>
      <c r="B202" s="89">
        <v>1181819</v>
      </c>
      <c r="C202" s="89" t="s">
        <v>823</v>
      </c>
    </row>
    <row r="203" spans="1:3" ht="12.75" customHeight="1" x14ac:dyDescent="0.25">
      <c r="A203" s="89">
        <v>2019</v>
      </c>
      <c r="B203" s="89">
        <v>1117583</v>
      </c>
      <c r="C203" s="89" t="s">
        <v>823</v>
      </c>
    </row>
    <row r="204" spans="1:3" ht="12.75" customHeight="1" x14ac:dyDescent="0.25">
      <c r="A204" s="89">
        <v>2019</v>
      </c>
      <c r="B204" s="89">
        <v>1181819</v>
      </c>
      <c r="C204" s="89" t="s">
        <v>823</v>
      </c>
    </row>
    <row r="205" spans="1:3" ht="12.75" customHeight="1" x14ac:dyDescent="0.25">
      <c r="A205" s="89">
        <v>2019</v>
      </c>
      <c r="B205" s="89">
        <v>123569</v>
      </c>
      <c r="C205" s="89" t="s">
        <v>823</v>
      </c>
    </row>
    <row r="206" spans="1:3" ht="12.75" customHeight="1" x14ac:dyDescent="0.25">
      <c r="A206" s="89">
        <v>2019</v>
      </c>
      <c r="B206" s="89">
        <v>1181819</v>
      </c>
      <c r="C206" s="89" t="s">
        <v>823</v>
      </c>
    </row>
    <row r="207" spans="1:3" ht="12.75" customHeight="1" x14ac:dyDescent="0.25">
      <c r="A207" s="89">
        <v>2019</v>
      </c>
      <c r="B207" s="89">
        <v>121884</v>
      </c>
      <c r="C207" s="89" t="s">
        <v>823</v>
      </c>
    </row>
    <row r="208" spans="1:3" ht="12.75" customHeight="1" x14ac:dyDescent="0.25">
      <c r="A208" s="89">
        <v>2019</v>
      </c>
      <c r="B208" s="89">
        <v>1117583</v>
      </c>
      <c r="C208" s="89" t="s">
        <v>823</v>
      </c>
    </row>
    <row r="209" spans="1:3" ht="12.75" customHeight="1" x14ac:dyDescent="0.25">
      <c r="A209" s="89">
        <v>2019</v>
      </c>
      <c r="B209" s="89">
        <v>121880</v>
      </c>
      <c r="C209" s="89" t="s">
        <v>823</v>
      </c>
    </row>
    <row r="210" spans="1:3" ht="12.75" customHeight="1" x14ac:dyDescent="0.25">
      <c r="A210" s="89">
        <v>2019</v>
      </c>
      <c r="B210" s="89">
        <v>102499</v>
      </c>
      <c r="C210" s="89" t="s">
        <v>823</v>
      </c>
    </row>
    <row r="211" spans="1:3" ht="12.75" customHeight="1" x14ac:dyDescent="0.25">
      <c r="A211" s="89">
        <v>2019</v>
      </c>
      <c r="B211" s="89">
        <v>102499</v>
      </c>
      <c r="C211" s="89" t="s">
        <v>823</v>
      </c>
    </row>
    <row r="212" spans="1:3" ht="12.75" customHeight="1" x14ac:dyDescent="0.25">
      <c r="A212" s="89">
        <v>2019</v>
      </c>
      <c r="B212" s="89">
        <v>121884</v>
      </c>
      <c r="C212" s="89" t="s">
        <v>823</v>
      </c>
    </row>
    <row r="213" spans="1:3" ht="12.75" customHeight="1" x14ac:dyDescent="0.25">
      <c r="A213" s="89">
        <v>2019</v>
      </c>
      <c r="B213" s="89">
        <v>121880</v>
      </c>
      <c r="C213" s="89" t="s">
        <v>823</v>
      </c>
    </row>
    <row r="214" spans="1:3" ht="12.75" customHeight="1" x14ac:dyDescent="0.25">
      <c r="A214" s="89">
        <v>2019</v>
      </c>
      <c r="B214" s="89">
        <v>1181819</v>
      </c>
      <c r="C214" s="89" t="s">
        <v>823</v>
      </c>
    </row>
    <row r="215" spans="1:3" ht="12.75" customHeight="1" x14ac:dyDescent="0.25">
      <c r="A215" s="89">
        <v>2019</v>
      </c>
      <c r="B215" s="89">
        <v>121880</v>
      </c>
      <c r="C215" s="89" t="s">
        <v>823</v>
      </c>
    </row>
    <row r="216" spans="1:3" ht="12.75" customHeight="1" x14ac:dyDescent="0.25">
      <c r="A216" s="89">
        <v>2019</v>
      </c>
      <c r="B216" s="89">
        <v>1103831</v>
      </c>
      <c r="C216" s="89" t="s">
        <v>823</v>
      </c>
    </row>
    <row r="217" spans="1:3" ht="12.75" customHeight="1" x14ac:dyDescent="0.25">
      <c r="A217" s="89">
        <v>2019</v>
      </c>
      <c r="B217" s="89">
        <v>1181819</v>
      </c>
      <c r="C217" s="89" t="s">
        <v>823</v>
      </c>
    </row>
    <row r="218" spans="1:3" ht="12.75" customHeight="1" x14ac:dyDescent="0.25">
      <c r="A218" s="89">
        <v>2019</v>
      </c>
      <c r="B218" s="89">
        <v>121880</v>
      </c>
      <c r="C218" s="89" t="s">
        <v>823</v>
      </c>
    </row>
    <row r="219" spans="1:3" ht="12.75" customHeight="1" x14ac:dyDescent="0.25">
      <c r="A219" s="89">
        <v>2019</v>
      </c>
      <c r="B219" s="89">
        <v>121884</v>
      </c>
      <c r="C219" s="89" t="s">
        <v>823</v>
      </c>
    </row>
    <row r="220" spans="1:3" ht="12.75" customHeight="1" x14ac:dyDescent="0.25">
      <c r="A220" s="89">
        <v>2019</v>
      </c>
      <c r="B220" s="89">
        <v>1117583</v>
      </c>
      <c r="C220" s="89" t="s">
        <v>823</v>
      </c>
    </row>
    <row r="221" spans="1:3" ht="12.75" customHeight="1" x14ac:dyDescent="0.25">
      <c r="A221" s="89">
        <v>2019</v>
      </c>
      <c r="B221" s="89">
        <v>1103831</v>
      </c>
      <c r="C221" s="89" t="s">
        <v>823</v>
      </c>
    </row>
    <row r="222" spans="1:3" ht="12.75" customHeight="1" x14ac:dyDescent="0.25">
      <c r="A222" s="89">
        <v>2019</v>
      </c>
      <c r="B222" s="89">
        <v>1103831</v>
      </c>
      <c r="C222" s="89" t="s">
        <v>823</v>
      </c>
    </row>
    <row r="223" spans="1:3" ht="12.75" customHeight="1" x14ac:dyDescent="0.25">
      <c r="A223" s="89">
        <v>2019</v>
      </c>
      <c r="B223" s="89">
        <v>121884</v>
      </c>
      <c r="C223" s="89" t="s">
        <v>823</v>
      </c>
    </row>
    <row r="224" spans="1:3" ht="12.75" customHeight="1" x14ac:dyDescent="0.25">
      <c r="A224" s="89">
        <v>2019</v>
      </c>
      <c r="B224" s="89">
        <v>88399</v>
      </c>
      <c r="C224" s="89" t="s">
        <v>823</v>
      </c>
    </row>
    <row r="225" spans="1:3" ht="12.75" customHeight="1" x14ac:dyDescent="0.25">
      <c r="A225" s="89">
        <v>2019</v>
      </c>
      <c r="B225" s="89">
        <v>121880</v>
      </c>
      <c r="C225" s="89" t="s">
        <v>823</v>
      </c>
    </row>
    <row r="226" spans="1:3" ht="12.75" customHeight="1" x14ac:dyDescent="0.25">
      <c r="A226" s="89">
        <v>2019</v>
      </c>
      <c r="B226" s="89">
        <v>121884</v>
      </c>
      <c r="C226" s="89" t="s">
        <v>823</v>
      </c>
    </row>
    <row r="227" spans="1:3" ht="12.75" customHeight="1" x14ac:dyDescent="0.25">
      <c r="A227" s="89">
        <v>2019</v>
      </c>
      <c r="B227" s="89">
        <v>121884</v>
      </c>
      <c r="C227" s="89" t="s">
        <v>823</v>
      </c>
    </row>
    <row r="228" spans="1:3" ht="12.75" customHeight="1" x14ac:dyDescent="0.25">
      <c r="A228" s="89">
        <v>2019</v>
      </c>
      <c r="B228" s="89">
        <v>88399</v>
      </c>
      <c r="C228" s="89" t="s">
        <v>823</v>
      </c>
    </row>
    <row r="229" spans="1:3" ht="12.75" customHeight="1" x14ac:dyDescent="0.25">
      <c r="A229" s="89">
        <v>2019</v>
      </c>
      <c r="B229" s="89">
        <v>102499</v>
      </c>
      <c r="C229" s="89" t="s">
        <v>823</v>
      </c>
    </row>
    <row r="230" spans="1:3" ht="12.75" customHeight="1" x14ac:dyDescent="0.25">
      <c r="A230" s="89">
        <v>2019</v>
      </c>
      <c r="B230" s="89">
        <v>102499</v>
      </c>
      <c r="C230" s="89" t="s">
        <v>823</v>
      </c>
    </row>
    <row r="231" spans="1:3" ht="12.75" customHeight="1" x14ac:dyDescent="0.25">
      <c r="A231" s="89">
        <v>2019</v>
      </c>
      <c r="B231" s="89">
        <v>1181819</v>
      </c>
      <c r="C231" s="89" t="s">
        <v>823</v>
      </c>
    </row>
    <row r="232" spans="1:3" ht="12.75" customHeight="1" x14ac:dyDescent="0.25">
      <c r="A232" s="89">
        <v>2019</v>
      </c>
      <c r="B232" s="89">
        <v>1181819</v>
      </c>
      <c r="C232" s="89" t="s">
        <v>823</v>
      </c>
    </row>
    <row r="233" spans="1:3" ht="12.75" customHeight="1" x14ac:dyDescent="0.25">
      <c r="A233" s="89">
        <v>2019</v>
      </c>
      <c r="B233" s="89">
        <v>1103831</v>
      </c>
      <c r="C233" s="89" t="s">
        <v>823</v>
      </c>
    </row>
    <row r="234" spans="1:3" ht="12.75" customHeight="1" x14ac:dyDescent="0.25">
      <c r="A234" s="89">
        <v>2019</v>
      </c>
      <c r="B234" s="89">
        <v>1117583</v>
      </c>
      <c r="C234" s="89" t="s">
        <v>823</v>
      </c>
    </row>
    <row r="235" spans="1:3" ht="12.75" customHeight="1" x14ac:dyDescent="0.25">
      <c r="A235" s="89">
        <v>2019</v>
      </c>
      <c r="B235" s="89">
        <v>121880</v>
      </c>
      <c r="C235" s="89" t="s">
        <v>823</v>
      </c>
    </row>
    <row r="236" spans="1:3" ht="12.75" customHeight="1" x14ac:dyDescent="0.25">
      <c r="A236" s="89">
        <v>2019</v>
      </c>
      <c r="B236" s="89">
        <v>123569</v>
      </c>
      <c r="C236" s="89" t="s">
        <v>823</v>
      </c>
    </row>
    <row r="237" spans="1:3" ht="12.75" customHeight="1" x14ac:dyDescent="0.25">
      <c r="A237" s="89">
        <v>2019</v>
      </c>
      <c r="B237" s="89">
        <v>1103831</v>
      </c>
      <c r="C237" s="89" t="s">
        <v>823</v>
      </c>
    </row>
    <row r="238" spans="1:3" ht="12.75" customHeight="1" x14ac:dyDescent="0.25">
      <c r="A238" s="89">
        <v>2019</v>
      </c>
      <c r="B238" s="89">
        <v>88399</v>
      </c>
      <c r="C238" s="89" t="s">
        <v>823</v>
      </c>
    </row>
    <row r="239" spans="1:3" ht="12.75" customHeight="1" x14ac:dyDescent="0.25">
      <c r="A239" s="89">
        <v>2019</v>
      </c>
      <c r="B239" s="89">
        <v>1103831</v>
      </c>
      <c r="C239" s="89" t="s">
        <v>823</v>
      </c>
    </row>
    <row r="240" spans="1:3" ht="12.75" customHeight="1" x14ac:dyDescent="0.25">
      <c r="A240" s="89">
        <v>2019</v>
      </c>
      <c r="B240" s="89">
        <v>88399</v>
      </c>
      <c r="C240" s="89" t="s">
        <v>823</v>
      </c>
    </row>
    <row r="241" spans="1:3" ht="12.75" customHeight="1" x14ac:dyDescent="0.25">
      <c r="A241" s="89">
        <v>2019</v>
      </c>
      <c r="B241" s="89">
        <v>121884</v>
      </c>
      <c r="C241" s="89" t="s">
        <v>823</v>
      </c>
    </row>
    <row r="242" spans="1:3" ht="12.75" customHeight="1" x14ac:dyDescent="0.25">
      <c r="A242" s="89">
        <v>2019</v>
      </c>
      <c r="B242" s="89">
        <v>1117583</v>
      </c>
      <c r="C242" s="89" t="s">
        <v>823</v>
      </c>
    </row>
    <row r="243" spans="1:3" ht="12.75" customHeight="1" x14ac:dyDescent="0.25">
      <c r="A243" s="89">
        <v>2019</v>
      </c>
      <c r="B243" s="89">
        <v>121884</v>
      </c>
      <c r="C243" s="89" t="s">
        <v>823</v>
      </c>
    </row>
    <row r="244" spans="1:3" ht="12.75" customHeight="1" x14ac:dyDescent="0.25">
      <c r="A244" s="89">
        <v>2019</v>
      </c>
      <c r="B244" s="89">
        <v>1181815</v>
      </c>
      <c r="C244" s="89" t="s">
        <v>823</v>
      </c>
    </row>
    <row r="245" spans="1:3" ht="12.75" customHeight="1" x14ac:dyDescent="0.25">
      <c r="A245" s="89">
        <v>2019</v>
      </c>
      <c r="B245" s="89">
        <v>121884</v>
      </c>
      <c r="C245" s="89" t="s">
        <v>823</v>
      </c>
    </row>
    <row r="246" spans="1:3" ht="12.75" customHeight="1" x14ac:dyDescent="0.25">
      <c r="A246" s="89">
        <v>2019</v>
      </c>
      <c r="B246" s="89">
        <v>121880</v>
      </c>
      <c r="C246" s="89" t="s">
        <v>823</v>
      </c>
    </row>
    <row r="247" spans="1:3" ht="12.75" customHeight="1" x14ac:dyDescent="0.25">
      <c r="A247" s="89">
        <v>2019</v>
      </c>
      <c r="B247" s="89">
        <v>102499</v>
      </c>
      <c r="C247" s="89" t="s">
        <v>823</v>
      </c>
    </row>
    <row r="248" spans="1:3" ht="12.75" customHeight="1" x14ac:dyDescent="0.25">
      <c r="A248" s="89">
        <v>2019</v>
      </c>
      <c r="B248" s="89">
        <v>1117583</v>
      </c>
      <c r="C248" s="89" t="s">
        <v>823</v>
      </c>
    </row>
    <row r="249" spans="1:3" ht="12.75" customHeight="1" x14ac:dyDescent="0.25">
      <c r="A249" s="89">
        <v>2019</v>
      </c>
      <c r="B249" s="89">
        <v>1117583</v>
      </c>
      <c r="C249" s="89" t="s">
        <v>823</v>
      </c>
    </row>
    <row r="250" spans="1:3" ht="12.75" customHeight="1" x14ac:dyDescent="0.25">
      <c r="A250" s="89">
        <v>2019</v>
      </c>
      <c r="B250" s="89">
        <v>1181819</v>
      </c>
      <c r="C250" s="89" t="s">
        <v>823</v>
      </c>
    </row>
    <row r="251" spans="1:3" ht="12.75" customHeight="1" x14ac:dyDescent="0.25">
      <c r="A251" s="89">
        <v>2019</v>
      </c>
      <c r="B251" s="89">
        <v>121884</v>
      </c>
      <c r="C251" s="89" t="s">
        <v>823</v>
      </c>
    </row>
    <row r="252" spans="1:3" ht="12.75" customHeight="1" x14ac:dyDescent="0.25">
      <c r="A252" s="89">
        <v>2019</v>
      </c>
      <c r="B252" s="89">
        <v>1181819</v>
      </c>
      <c r="C252" s="89" t="s">
        <v>823</v>
      </c>
    </row>
    <row r="253" spans="1:3" ht="12.75" customHeight="1" x14ac:dyDescent="0.25">
      <c r="A253" s="89">
        <v>2019</v>
      </c>
      <c r="B253" s="89">
        <v>1181819</v>
      </c>
      <c r="C253" s="89" t="s">
        <v>823</v>
      </c>
    </row>
    <row r="254" spans="1:3" ht="12.75" customHeight="1" x14ac:dyDescent="0.25">
      <c r="A254" s="89">
        <v>2019</v>
      </c>
      <c r="B254" s="89">
        <v>123569</v>
      </c>
      <c r="C254" s="89" t="s">
        <v>823</v>
      </c>
    </row>
    <row r="255" spans="1:3" ht="12.75" customHeight="1" x14ac:dyDescent="0.25">
      <c r="A255" s="89">
        <v>2019</v>
      </c>
      <c r="B255" s="89">
        <v>1319229</v>
      </c>
      <c r="C255" s="89" t="s">
        <v>823</v>
      </c>
    </row>
    <row r="256" spans="1:3" ht="12.75" customHeight="1" x14ac:dyDescent="0.25">
      <c r="A256" s="89">
        <v>2019</v>
      </c>
      <c r="B256" s="89">
        <v>121880</v>
      </c>
      <c r="C256" s="89" t="s">
        <v>823</v>
      </c>
    </row>
    <row r="257" spans="1:3" ht="12.75" customHeight="1" x14ac:dyDescent="0.25">
      <c r="A257" s="89">
        <v>2019</v>
      </c>
      <c r="B257" s="89">
        <v>1181819</v>
      </c>
      <c r="C257" s="89" t="s">
        <v>823</v>
      </c>
    </row>
    <row r="258" spans="1:3" ht="12.75" customHeight="1" x14ac:dyDescent="0.25">
      <c r="A258" s="89">
        <v>2019</v>
      </c>
      <c r="B258" s="89">
        <v>121880</v>
      </c>
      <c r="C258" s="89" t="s">
        <v>823</v>
      </c>
    </row>
    <row r="259" spans="1:3" ht="12.75" customHeight="1" x14ac:dyDescent="0.25">
      <c r="A259" s="89">
        <v>2019</v>
      </c>
      <c r="B259" s="89">
        <v>88399</v>
      </c>
      <c r="C259" s="89" t="s">
        <v>823</v>
      </c>
    </row>
    <row r="260" spans="1:3" ht="12.75" customHeight="1" x14ac:dyDescent="0.25">
      <c r="A260" s="89">
        <v>2019</v>
      </c>
      <c r="B260" s="89">
        <v>1103831</v>
      </c>
      <c r="C260" s="89" t="s">
        <v>823</v>
      </c>
    </row>
    <row r="261" spans="1:3" ht="12.75" customHeight="1" x14ac:dyDescent="0.25">
      <c r="A261" s="89">
        <v>2019</v>
      </c>
      <c r="B261" s="89">
        <v>121880</v>
      </c>
      <c r="C261" s="89" t="s">
        <v>823</v>
      </c>
    </row>
    <row r="262" spans="1:3" ht="12.75" customHeight="1" x14ac:dyDescent="0.25">
      <c r="A262" s="89">
        <v>2019</v>
      </c>
      <c r="B262" s="89">
        <v>121884</v>
      </c>
      <c r="C262" s="89" t="s">
        <v>823</v>
      </c>
    </row>
    <row r="263" spans="1:3" ht="12.75" customHeight="1" x14ac:dyDescent="0.25">
      <c r="A263" s="89">
        <v>2019</v>
      </c>
      <c r="B263" s="89">
        <v>88399</v>
      </c>
      <c r="C263" s="89" t="s">
        <v>823</v>
      </c>
    </row>
    <row r="264" spans="1:3" ht="12.75" customHeight="1" x14ac:dyDescent="0.25">
      <c r="A264" s="89">
        <v>2019</v>
      </c>
      <c r="B264" s="89">
        <v>1181819</v>
      </c>
      <c r="C264" s="89" t="s">
        <v>823</v>
      </c>
    </row>
    <row r="265" spans="1:3" ht="12.75" customHeight="1" x14ac:dyDescent="0.25">
      <c r="A265" s="89">
        <v>2019</v>
      </c>
      <c r="B265" s="89">
        <v>1117583</v>
      </c>
      <c r="C265" s="89" t="s">
        <v>823</v>
      </c>
    </row>
    <row r="266" spans="1:3" ht="12.75" customHeight="1" x14ac:dyDescent="0.25">
      <c r="A266" s="89">
        <v>2019</v>
      </c>
      <c r="B266" s="89">
        <v>1103831</v>
      </c>
      <c r="C266" s="89" t="s">
        <v>823</v>
      </c>
    </row>
    <row r="267" spans="1:3" ht="12.75" customHeight="1" x14ac:dyDescent="0.25">
      <c r="A267" s="89">
        <v>2019</v>
      </c>
      <c r="B267" s="89">
        <v>88399</v>
      </c>
      <c r="C267" s="89" t="s">
        <v>823</v>
      </c>
    </row>
    <row r="268" spans="1:3" ht="12.75" customHeight="1" x14ac:dyDescent="0.25">
      <c r="A268" s="89">
        <v>2019</v>
      </c>
      <c r="B268" s="89">
        <v>1103831</v>
      </c>
      <c r="C268" s="89" t="s">
        <v>823</v>
      </c>
    </row>
    <row r="269" spans="1:3" ht="12.75" customHeight="1" x14ac:dyDescent="0.25">
      <c r="A269" s="89">
        <v>2019</v>
      </c>
      <c r="B269" s="89">
        <v>1181819</v>
      </c>
      <c r="C269" s="89" t="s">
        <v>823</v>
      </c>
    </row>
    <row r="270" spans="1:3" ht="12.75" customHeight="1" x14ac:dyDescent="0.25">
      <c r="A270" s="89">
        <v>2019</v>
      </c>
      <c r="B270" s="89">
        <v>1103831</v>
      </c>
      <c r="C270" s="89" t="s">
        <v>823</v>
      </c>
    </row>
    <row r="271" spans="1:3" ht="12.75" customHeight="1" x14ac:dyDescent="0.25">
      <c r="A271" s="89">
        <v>2019</v>
      </c>
      <c r="B271" s="89">
        <v>121880</v>
      </c>
      <c r="C271" s="89" t="s">
        <v>823</v>
      </c>
    </row>
    <row r="272" spans="1:3" ht="12.75" customHeight="1" x14ac:dyDescent="0.25">
      <c r="A272" s="89">
        <v>2019</v>
      </c>
      <c r="B272" s="89">
        <v>1181819</v>
      </c>
      <c r="C272" s="89" t="s">
        <v>823</v>
      </c>
    </row>
    <row r="273" spans="1:3" ht="12.75" customHeight="1" x14ac:dyDescent="0.25">
      <c r="A273" s="89">
        <v>2019</v>
      </c>
      <c r="B273" s="89">
        <v>121880</v>
      </c>
      <c r="C273" s="89" t="s">
        <v>823</v>
      </c>
    </row>
    <row r="274" spans="1:3" ht="12.75" customHeight="1" x14ac:dyDescent="0.25">
      <c r="A274" s="89">
        <v>2019</v>
      </c>
      <c r="B274" s="89">
        <v>123569</v>
      </c>
      <c r="C274" s="89" t="s">
        <v>823</v>
      </c>
    </row>
    <row r="275" spans="1:3" ht="12.75" customHeight="1" x14ac:dyDescent="0.25">
      <c r="A275" s="89">
        <v>2019</v>
      </c>
      <c r="B275" s="89">
        <v>121880</v>
      </c>
      <c r="C275" s="89" t="s">
        <v>823</v>
      </c>
    </row>
    <row r="276" spans="1:3" ht="12.75" customHeight="1" x14ac:dyDescent="0.25">
      <c r="A276" s="89">
        <v>2019</v>
      </c>
      <c r="B276" s="89">
        <v>1181819</v>
      </c>
      <c r="C276" s="89" t="s">
        <v>823</v>
      </c>
    </row>
    <row r="277" spans="1:3" ht="12.75" customHeight="1" x14ac:dyDescent="0.25">
      <c r="A277" s="89">
        <v>2019</v>
      </c>
      <c r="B277" s="89">
        <v>121880</v>
      </c>
      <c r="C277" s="89" t="s">
        <v>823</v>
      </c>
    </row>
    <row r="278" spans="1:3" ht="12.75" customHeight="1" x14ac:dyDescent="0.25">
      <c r="A278" s="89">
        <v>2019</v>
      </c>
      <c r="B278" s="89">
        <v>1103831</v>
      </c>
      <c r="C278" s="89" t="s">
        <v>823</v>
      </c>
    </row>
    <row r="279" spans="1:3" ht="12.75" customHeight="1" x14ac:dyDescent="0.25">
      <c r="A279" s="89">
        <v>2019</v>
      </c>
      <c r="B279" s="89">
        <v>1117583</v>
      </c>
      <c r="C279" s="89" t="s">
        <v>823</v>
      </c>
    </row>
    <row r="280" spans="1:3" ht="12.75" customHeight="1" x14ac:dyDescent="0.25">
      <c r="A280" s="89">
        <v>2019</v>
      </c>
      <c r="B280" s="89">
        <v>1117583</v>
      </c>
      <c r="C280" s="89" t="s">
        <v>823</v>
      </c>
    </row>
    <row r="281" spans="1:3" ht="12.75" customHeight="1" x14ac:dyDescent="0.25">
      <c r="A281" s="89">
        <v>2019</v>
      </c>
      <c r="B281" s="89">
        <v>1181819</v>
      </c>
      <c r="C281" s="89" t="s">
        <v>823</v>
      </c>
    </row>
    <row r="282" spans="1:3" ht="12.75" customHeight="1" x14ac:dyDescent="0.25">
      <c r="A282" s="89">
        <v>2019</v>
      </c>
      <c r="B282" s="89">
        <v>102499</v>
      </c>
      <c r="C282" s="89" t="s">
        <v>823</v>
      </c>
    </row>
    <row r="283" spans="1:3" ht="12.75" customHeight="1" x14ac:dyDescent="0.25">
      <c r="A283" s="89">
        <v>2019</v>
      </c>
      <c r="B283" s="89">
        <v>88399</v>
      </c>
      <c r="C283" s="89" t="s">
        <v>823</v>
      </c>
    </row>
    <row r="284" spans="1:3" ht="12.75" customHeight="1" x14ac:dyDescent="0.25">
      <c r="A284" s="89">
        <v>2019</v>
      </c>
      <c r="B284" s="89">
        <v>121884</v>
      </c>
      <c r="C284" s="89" t="s">
        <v>823</v>
      </c>
    </row>
    <row r="285" spans="1:3" ht="12.75" customHeight="1" x14ac:dyDescent="0.25">
      <c r="A285" s="89">
        <v>2019</v>
      </c>
      <c r="B285" s="89">
        <v>121884</v>
      </c>
      <c r="C285" s="89" t="s">
        <v>823</v>
      </c>
    </row>
    <row r="286" spans="1:3" ht="12.75" customHeight="1" x14ac:dyDescent="0.25">
      <c r="A286" s="89">
        <v>2019</v>
      </c>
      <c r="B286" s="89">
        <v>121880</v>
      </c>
      <c r="C286" s="89" t="s">
        <v>823</v>
      </c>
    </row>
    <row r="287" spans="1:3" ht="12.75" customHeight="1" x14ac:dyDescent="0.25">
      <c r="A287" s="89">
        <v>2019</v>
      </c>
      <c r="B287" s="89">
        <v>121880</v>
      </c>
      <c r="C287" s="89" t="s">
        <v>823</v>
      </c>
    </row>
    <row r="288" spans="1:3" ht="12.75" customHeight="1" x14ac:dyDescent="0.25">
      <c r="A288" s="89">
        <v>2019</v>
      </c>
      <c r="B288" s="89">
        <v>1117583</v>
      </c>
      <c r="C288" s="89" t="s">
        <v>823</v>
      </c>
    </row>
    <row r="289" spans="1:3" ht="12.75" customHeight="1" x14ac:dyDescent="0.25">
      <c r="A289" s="89">
        <v>2019</v>
      </c>
      <c r="B289" s="89">
        <v>88399</v>
      </c>
      <c r="C289" s="89" t="s">
        <v>823</v>
      </c>
    </row>
    <row r="290" spans="1:3" ht="12.75" customHeight="1" x14ac:dyDescent="0.25">
      <c r="A290" s="89">
        <v>2019</v>
      </c>
      <c r="B290" s="89">
        <v>121884</v>
      </c>
      <c r="C290" s="89" t="s">
        <v>823</v>
      </c>
    </row>
    <row r="291" spans="1:3" ht="12.75" customHeight="1" x14ac:dyDescent="0.25">
      <c r="A291" s="89">
        <v>2019</v>
      </c>
      <c r="B291" s="89">
        <v>1103831</v>
      </c>
      <c r="C291" s="89" t="s">
        <v>823</v>
      </c>
    </row>
    <row r="292" spans="1:3" ht="12.75" customHeight="1" x14ac:dyDescent="0.25">
      <c r="A292" s="89">
        <v>2019</v>
      </c>
      <c r="B292" s="89">
        <v>1117583</v>
      </c>
      <c r="C292" s="89" t="s">
        <v>823</v>
      </c>
    </row>
    <row r="293" spans="1:3" ht="12.75" customHeight="1" x14ac:dyDescent="0.25">
      <c r="A293" s="89">
        <v>2019</v>
      </c>
      <c r="B293" s="89">
        <v>121884</v>
      </c>
      <c r="C293" s="89" t="s">
        <v>823</v>
      </c>
    </row>
    <row r="294" spans="1:3" ht="12.75" customHeight="1" x14ac:dyDescent="0.25">
      <c r="A294" s="89">
        <v>2019</v>
      </c>
      <c r="B294" s="89">
        <v>121880</v>
      </c>
      <c r="C294" s="89" t="s">
        <v>823</v>
      </c>
    </row>
    <row r="295" spans="1:3" ht="12.75" customHeight="1" x14ac:dyDescent="0.25">
      <c r="A295" s="89">
        <v>2019</v>
      </c>
      <c r="B295" s="89">
        <v>88399</v>
      </c>
      <c r="C295" s="89" t="s">
        <v>823</v>
      </c>
    </row>
    <row r="296" spans="1:3" ht="12.75" customHeight="1" x14ac:dyDescent="0.25">
      <c r="A296" s="89">
        <v>2019</v>
      </c>
      <c r="B296" s="89">
        <v>88399</v>
      </c>
      <c r="C296" s="89" t="s">
        <v>823</v>
      </c>
    </row>
    <row r="297" spans="1:3" ht="12.75" customHeight="1" x14ac:dyDescent="0.25">
      <c r="A297" s="89">
        <v>2019</v>
      </c>
      <c r="B297" s="89">
        <v>121884</v>
      </c>
      <c r="C297" s="89" t="s">
        <v>823</v>
      </c>
    </row>
    <row r="298" spans="1:3" ht="12.75" customHeight="1" x14ac:dyDescent="0.25">
      <c r="A298" s="89">
        <v>2019</v>
      </c>
      <c r="B298" s="89">
        <v>1181819</v>
      </c>
      <c r="C298" s="89" t="s">
        <v>823</v>
      </c>
    </row>
    <row r="299" spans="1:3" ht="12.75" customHeight="1" x14ac:dyDescent="0.25">
      <c r="A299" s="89">
        <v>2019</v>
      </c>
      <c r="B299" s="89">
        <v>121880</v>
      </c>
      <c r="C299" s="89" t="s">
        <v>823</v>
      </c>
    </row>
    <row r="300" spans="1:3" ht="12.75" customHeight="1" x14ac:dyDescent="0.25">
      <c r="A300" s="89">
        <v>2019</v>
      </c>
      <c r="B300" s="89">
        <v>1319229</v>
      </c>
      <c r="C300" s="89" t="s">
        <v>823</v>
      </c>
    </row>
    <row r="301" spans="1:3" ht="12.75" customHeight="1" x14ac:dyDescent="0.25">
      <c r="A301" s="89">
        <v>2019</v>
      </c>
      <c r="B301" s="89">
        <v>88399</v>
      </c>
      <c r="C301" s="89" t="s">
        <v>823</v>
      </c>
    </row>
    <row r="302" spans="1:3" ht="12.75" customHeight="1" x14ac:dyDescent="0.25">
      <c r="A302" s="89">
        <v>2019</v>
      </c>
      <c r="B302" s="89">
        <v>88399</v>
      </c>
      <c r="C302" s="89" t="s">
        <v>823</v>
      </c>
    </row>
    <row r="303" spans="1:3" ht="12.75" customHeight="1" x14ac:dyDescent="0.25">
      <c r="A303" s="89">
        <v>2019</v>
      </c>
      <c r="B303" s="89">
        <v>102499</v>
      </c>
      <c r="C303" s="89" t="s">
        <v>823</v>
      </c>
    </row>
    <row r="304" spans="1:3" ht="12.75" customHeight="1" x14ac:dyDescent="0.25">
      <c r="A304" s="89">
        <v>2019</v>
      </c>
      <c r="B304" s="89">
        <v>102499</v>
      </c>
      <c r="C304" s="89" t="s">
        <v>823</v>
      </c>
    </row>
    <row r="305" spans="1:3" ht="12.75" customHeight="1" x14ac:dyDescent="0.25">
      <c r="A305" s="89">
        <v>2019</v>
      </c>
      <c r="B305" s="89">
        <v>102499</v>
      </c>
      <c r="C305" s="89" t="s">
        <v>823</v>
      </c>
    </row>
    <row r="306" spans="1:3" ht="12.75" customHeight="1" x14ac:dyDescent="0.25">
      <c r="A306" s="89">
        <v>2019</v>
      </c>
      <c r="B306" s="89">
        <v>102499</v>
      </c>
      <c r="C306" s="89" t="s">
        <v>823</v>
      </c>
    </row>
    <row r="307" spans="1:3" ht="12.75" customHeight="1" x14ac:dyDescent="0.25">
      <c r="A307" s="89">
        <v>2019</v>
      </c>
      <c r="B307" s="89">
        <v>102499</v>
      </c>
      <c r="C307" s="89" t="s">
        <v>823</v>
      </c>
    </row>
    <row r="308" spans="1:3" ht="12.75" customHeight="1" x14ac:dyDescent="0.25">
      <c r="A308" s="89">
        <v>2019</v>
      </c>
      <c r="B308" s="89">
        <v>102499</v>
      </c>
      <c r="C308" s="89" t="s">
        <v>823</v>
      </c>
    </row>
    <row r="309" spans="1:3" ht="12.75" customHeight="1" x14ac:dyDescent="0.25">
      <c r="A309" s="89">
        <v>2019</v>
      </c>
      <c r="B309" s="89">
        <v>121880</v>
      </c>
      <c r="C309" s="89" t="s">
        <v>823</v>
      </c>
    </row>
    <row r="310" spans="1:3" ht="12.75" customHeight="1" x14ac:dyDescent="0.25">
      <c r="A310" s="89">
        <v>2019</v>
      </c>
      <c r="B310" s="89">
        <v>121880</v>
      </c>
      <c r="C310" s="89" t="s">
        <v>823</v>
      </c>
    </row>
    <row r="311" spans="1:3" ht="12.75" customHeight="1" x14ac:dyDescent="0.25">
      <c r="A311" s="89">
        <v>2019</v>
      </c>
      <c r="B311" s="89">
        <v>121880</v>
      </c>
      <c r="C311" s="89" t="s">
        <v>823</v>
      </c>
    </row>
    <row r="312" spans="1:3" ht="12.75" customHeight="1" x14ac:dyDescent="0.25">
      <c r="A312" s="89">
        <v>2019</v>
      </c>
      <c r="B312" s="89">
        <v>123569</v>
      </c>
      <c r="C312" s="89" t="s">
        <v>823</v>
      </c>
    </row>
    <row r="313" spans="1:3" ht="12.75" customHeight="1" x14ac:dyDescent="0.25">
      <c r="A313" s="89">
        <v>2019</v>
      </c>
      <c r="B313" s="89">
        <v>123569</v>
      </c>
      <c r="C313" s="89" t="s">
        <v>823</v>
      </c>
    </row>
    <row r="314" spans="1:3" ht="12.75" customHeight="1" x14ac:dyDescent="0.25">
      <c r="A314" s="89">
        <v>2019</v>
      </c>
      <c r="B314" s="89">
        <v>123569</v>
      </c>
      <c r="C314" s="89" t="s">
        <v>823</v>
      </c>
    </row>
    <row r="315" spans="1:3" ht="12.75" customHeight="1" x14ac:dyDescent="0.25">
      <c r="A315" s="89">
        <v>2019</v>
      </c>
      <c r="B315" s="89">
        <v>1103831</v>
      </c>
      <c r="C315" s="89" t="s">
        <v>823</v>
      </c>
    </row>
    <row r="316" spans="1:3" ht="12.75" customHeight="1" x14ac:dyDescent="0.25">
      <c r="A316" s="89">
        <v>2019</v>
      </c>
      <c r="B316" s="89">
        <v>1103831</v>
      </c>
      <c r="C316" s="89" t="s">
        <v>823</v>
      </c>
    </row>
    <row r="317" spans="1:3" ht="12.75" customHeight="1" x14ac:dyDescent="0.25">
      <c r="A317" s="89">
        <v>2019</v>
      </c>
      <c r="B317" s="89">
        <v>1181819</v>
      </c>
      <c r="C317" s="89" t="s">
        <v>823</v>
      </c>
    </row>
    <row r="318" spans="1:3" ht="12.75" customHeight="1" x14ac:dyDescent="0.25">
      <c r="A318" s="89">
        <v>2019</v>
      </c>
      <c r="B318" s="89">
        <v>1181819</v>
      </c>
      <c r="C318" s="89" t="s">
        <v>823</v>
      </c>
    </row>
    <row r="319" spans="1:3" ht="12.75" customHeight="1" x14ac:dyDescent="0.25">
      <c r="A319" s="89">
        <v>2019</v>
      </c>
      <c r="B319" s="89">
        <v>1181819</v>
      </c>
      <c r="C319" s="89" t="s">
        <v>823</v>
      </c>
    </row>
    <row r="320" spans="1:3" ht="12.75" customHeight="1" x14ac:dyDescent="0.25">
      <c r="A320" s="89">
        <v>2019</v>
      </c>
      <c r="B320" s="89">
        <v>1181819</v>
      </c>
      <c r="C320" s="89" t="s">
        <v>819</v>
      </c>
    </row>
    <row r="321" spans="1:3" ht="12.75" customHeight="1" x14ac:dyDescent="0.25">
      <c r="A321" s="89">
        <v>2019</v>
      </c>
      <c r="B321" s="89">
        <v>121884</v>
      </c>
      <c r="C321" s="89" t="s">
        <v>819</v>
      </c>
    </row>
    <row r="322" spans="1:3" ht="12.75" customHeight="1" x14ac:dyDescent="0.25">
      <c r="A322" s="89">
        <v>2019</v>
      </c>
      <c r="B322" s="89">
        <v>121884</v>
      </c>
      <c r="C322" s="89" t="s">
        <v>819</v>
      </c>
    </row>
    <row r="323" spans="1:3" ht="12.75" customHeight="1" x14ac:dyDescent="0.25">
      <c r="A323" s="89">
        <v>2019</v>
      </c>
      <c r="B323" s="89">
        <v>1319229</v>
      </c>
      <c r="C323" s="89" t="s">
        <v>819</v>
      </c>
    </row>
    <row r="324" spans="1:3" ht="12.75" customHeight="1" x14ac:dyDescent="0.25">
      <c r="A324" s="89">
        <v>2019</v>
      </c>
      <c r="B324" s="89">
        <v>102499</v>
      </c>
      <c r="C324" s="89" t="s">
        <v>819</v>
      </c>
    </row>
    <row r="325" spans="1:3" ht="12.75" customHeight="1" x14ac:dyDescent="0.25">
      <c r="A325" s="89">
        <v>2019</v>
      </c>
      <c r="B325" s="89">
        <v>1181819</v>
      </c>
      <c r="C325" s="89" t="s">
        <v>819</v>
      </c>
    </row>
    <row r="326" spans="1:3" ht="12.75" customHeight="1" x14ac:dyDescent="0.25">
      <c r="A326" s="89">
        <v>2019</v>
      </c>
      <c r="B326" s="89">
        <v>121884</v>
      </c>
      <c r="C326" s="89" t="s">
        <v>819</v>
      </c>
    </row>
    <row r="327" spans="1:3" ht="12.75" customHeight="1" x14ac:dyDescent="0.25">
      <c r="A327" s="89">
        <v>2019</v>
      </c>
      <c r="B327" s="89">
        <v>88399</v>
      </c>
      <c r="C327" s="89" t="s">
        <v>819</v>
      </c>
    </row>
    <row r="328" spans="1:3" ht="12.75" customHeight="1" x14ac:dyDescent="0.25">
      <c r="A328" s="89">
        <v>2019</v>
      </c>
      <c r="B328" s="89">
        <v>123569</v>
      </c>
      <c r="C328" s="89" t="s">
        <v>819</v>
      </c>
    </row>
    <row r="329" spans="1:3" ht="12.75" customHeight="1" x14ac:dyDescent="0.25">
      <c r="A329" s="89">
        <v>2019</v>
      </c>
      <c r="B329" s="89">
        <v>121884</v>
      </c>
      <c r="C329" s="89" t="s">
        <v>819</v>
      </c>
    </row>
    <row r="330" spans="1:3" ht="12.75" customHeight="1" x14ac:dyDescent="0.25">
      <c r="A330" s="89">
        <v>2019</v>
      </c>
      <c r="B330" s="89">
        <v>88399</v>
      </c>
      <c r="C330" s="89" t="s">
        <v>819</v>
      </c>
    </row>
    <row r="331" spans="1:3" ht="12.75" customHeight="1" x14ac:dyDescent="0.25">
      <c r="A331" s="89">
        <v>2019</v>
      </c>
      <c r="B331" s="89">
        <v>102499</v>
      </c>
      <c r="C331" s="89" t="s">
        <v>819</v>
      </c>
    </row>
    <row r="332" spans="1:3" ht="12.75" customHeight="1" x14ac:dyDescent="0.25">
      <c r="A332" s="89">
        <v>2019</v>
      </c>
      <c r="B332" s="89">
        <v>121880</v>
      </c>
      <c r="C332" s="89" t="s">
        <v>819</v>
      </c>
    </row>
    <row r="333" spans="1:3" ht="12.75" customHeight="1" x14ac:dyDescent="0.25">
      <c r="A333" s="89">
        <v>2019</v>
      </c>
      <c r="B333" s="89">
        <v>102499</v>
      </c>
      <c r="C333" s="89" t="s">
        <v>819</v>
      </c>
    </row>
    <row r="334" spans="1:3" ht="12.75" customHeight="1" x14ac:dyDescent="0.25">
      <c r="A334" s="89">
        <v>2019</v>
      </c>
      <c r="B334" s="89">
        <v>121880</v>
      </c>
      <c r="C334" s="89" t="s">
        <v>819</v>
      </c>
    </row>
    <row r="335" spans="1:3" ht="12.75" customHeight="1" x14ac:dyDescent="0.25">
      <c r="A335" s="89">
        <v>2019</v>
      </c>
      <c r="B335" s="89">
        <v>121880</v>
      </c>
      <c r="C335" s="89" t="s">
        <v>819</v>
      </c>
    </row>
    <row r="336" spans="1:3" ht="12.75" customHeight="1" x14ac:dyDescent="0.25">
      <c r="A336" s="89">
        <v>2019</v>
      </c>
      <c r="B336" s="89">
        <v>1117583</v>
      </c>
      <c r="C336" s="89" t="s">
        <v>819</v>
      </c>
    </row>
    <row r="337" spans="1:3" ht="12.75" customHeight="1" x14ac:dyDescent="0.25">
      <c r="A337" s="89">
        <v>2019</v>
      </c>
      <c r="B337" s="89">
        <v>123569</v>
      </c>
      <c r="C337" s="89" t="s">
        <v>819</v>
      </c>
    </row>
    <row r="338" spans="1:3" ht="12.75" customHeight="1" x14ac:dyDescent="0.25">
      <c r="A338" s="89">
        <v>2019</v>
      </c>
      <c r="B338" s="89">
        <v>1181819</v>
      </c>
      <c r="C338" s="89" t="s">
        <v>819</v>
      </c>
    </row>
    <row r="339" spans="1:3" ht="12.75" customHeight="1" x14ac:dyDescent="0.25">
      <c r="A339" s="89">
        <v>2019</v>
      </c>
      <c r="B339" s="89">
        <v>121880</v>
      </c>
      <c r="C339" s="89" t="s">
        <v>819</v>
      </c>
    </row>
    <row r="340" spans="1:3" ht="12.75" customHeight="1" x14ac:dyDescent="0.25">
      <c r="A340" s="89">
        <v>2019</v>
      </c>
      <c r="B340" s="89">
        <v>102499</v>
      </c>
      <c r="C340" s="89" t="s">
        <v>819</v>
      </c>
    </row>
    <row r="341" spans="1:3" ht="12.75" customHeight="1" x14ac:dyDescent="0.25">
      <c r="A341" s="89">
        <v>2019</v>
      </c>
      <c r="B341" s="89">
        <v>1103831</v>
      </c>
      <c r="C341" s="89" t="s">
        <v>819</v>
      </c>
    </row>
    <row r="342" spans="1:3" ht="12.75" customHeight="1" x14ac:dyDescent="0.25">
      <c r="A342" s="89">
        <v>2019</v>
      </c>
      <c r="B342" s="89">
        <v>88399</v>
      </c>
      <c r="C342" s="89" t="s">
        <v>819</v>
      </c>
    </row>
    <row r="343" spans="1:3" ht="12.75" customHeight="1" x14ac:dyDescent="0.25">
      <c r="A343" s="89">
        <v>2019</v>
      </c>
      <c r="B343" s="89">
        <v>121880</v>
      </c>
      <c r="C343" s="89" t="s">
        <v>819</v>
      </c>
    </row>
    <row r="344" spans="1:3" ht="12.75" customHeight="1" x14ac:dyDescent="0.25">
      <c r="A344" s="89">
        <v>2019</v>
      </c>
      <c r="B344" s="89">
        <v>121880</v>
      </c>
      <c r="C344" s="89" t="s">
        <v>819</v>
      </c>
    </row>
    <row r="345" spans="1:3" ht="12.75" customHeight="1" x14ac:dyDescent="0.25">
      <c r="A345" s="89">
        <v>2019</v>
      </c>
      <c r="B345" s="89">
        <v>102499</v>
      </c>
      <c r="C345" s="89" t="s">
        <v>819</v>
      </c>
    </row>
    <row r="346" spans="1:3" ht="12.75" customHeight="1" x14ac:dyDescent="0.25">
      <c r="A346" s="89">
        <v>2019</v>
      </c>
      <c r="B346" s="89">
        <v>88399</v>
      </c>
      <c r="C346" s="89" t="s">
        <v>819</v>
      </c>
    </row>
    <row r="347" spans="1:3" ht="12.75" customHeight="1" x14ac:dyDescent="0.25">
      <c r="A347" s="89">
        <v>2019</v>
      </c>
      <c r="B347" s="89">
        <v>1103831</v>
      </c>
      <c r="C347" s="89" t="s">
        <v>819</v>
      </c>
    </row>
    <row r="348" spans="1:3" ht="12.75" customHeight="1" x14ac:dyDescent="0.25">
      <c r="A348" s="89">
        <v>2019</v>
      </c>
      <c r="B348" s="89">
        <v>121880</v>
      </c>
      <c r="C348" s="89" t="s">
        <v>819</v>
      </c>
    </row>
    <row r="349" spans="1:3" ht="12.75" customHeight="1" x14ac:dyDescent="0.25">
      <c r="A349" s="89">
        <v>2019</v>
      </c>
      <c r="B349" s="89">
        <v>1181819</v>
      </c>
      <c r="C349" s="89" t="s">
        <v>819</v>
      </c>
    </row>
    <row r="350" spans="1:3" ht="12.75" customHeight="1" x14ac:dyDescent="0.25">
      <c r="A350" s="89">
        <v>2019</v>
      </c>
      <c r="B350" s="89">
        <v>121880</v>
      </c>
      <c r="C350" s="89" t="s">
        <v>819</v>
      </c>
    </row>
    <row r="351" spans="1:3" ht="12.75" customHeight="1" x14ac:dyDescent="0.25">
      <c r="A351" s="89">
        <v>2019</v>
      </c>
      <c r="B351" s="89">
        <v>121884</v>
      </c>
      <c r="C351" s="89" t="s">
        <v>819</v>
      </c>
    </row>
    <row r="352" spans="1:3" ht="12.75" customHeight="1" x14ac:dyDescent="0.25">
      <c r="A352" s="89">
        <v>2019</v>
      </c>
      <c r="B352" s="89">
        <v>88399</v>
      </c>
      <c r="C352" s="89" t="s">
        <v>819</v>
      </c>
    </row>
    <row r="353" spans="1:3" ht="12.75" customHeight="1" x14ac:dyDescent="0.25">
      <c r="A353" s="89">
        <v>2019</v>
      </c>
      <c r="B353" s="89">
        <v>102499</v>
      </c>
      <c r="C353" s="89" t="s">
        <v>819</v>
      </c>
    </row>
    <row r="354" spans="1:3" ht="12.75" customHeight="1" x14ac:dyDescent="0.25">
      <c r="A354" s="89">
        <v>2019</v>
      </c>
      <c r="B354" s="89">
        <v>102499</v>
      </c>
      <c r="C354" s="89" t="s">
        <v>819</v>
      </c>
    </row>
    <row r="355" spans="1:3" ht="12.75" customHeight="1" x14ac:dyDescent="0.25">
      <c r="A355" s="89">
        <v>2019</v>
      </c>
      <c r="B355" s="89">
        <v>102499</v>
      </c>
      <c r="C355" s="89" t="s">
        <v>819</v>
      </c>
    </row>
    <row r="356" spans="1:3" ht="12.75" customHeight="1" x14ac:dyDescent="0.25">
      <c r="A356" s="89">
        <v>2019</v>
      </c>
      <c r="B356" s="89">
        <v>102499</v>
      </c>
      <c r="C356" s="89" t="s">
        <v>819</v>
      </c>
    </row>
    <row r="357" spans="1:3" ht="12.75" customHeight="1" x14ac:dyDescent="0.25">
      <c r="A357" s="89">
        <v>2019</v>
      </c>
      <c r="B357" s="89">
        <v>121880</v>
      </c>
      <c r="C357" s="89" t="s">
        <v>819</v>
      </c>
    </row>
    <row r="358" spans="1:3" ht="12.75" customHeight="1" x14ac:dyDescent="0.25">
      <c r="A358" s="89">
        <v>2019</v>
      </c>
      <c r="B358" s="89">
        <v>121880</v>
      </c>
      <c r="C358" s="89" t="s">
        <v>819</v>
      </c>
    </row>
    <row r="359" spans="1:3" ht="12.75" customHeight="1" x14ac:dyDescent="0.25">
      <c r="A359" s="89">
        <v>2019</v>
      </c>
      <c r="B359" s="89">
        <v>88399</v>
      </c>
      <c r="C359" s="89" t="s">
        <v>133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441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88399</v>
      </c>
      <c r="C3" s="89" t="s">
        <v>823</v>
      </c>
    </row>
    <row r="4" spans="1:3" ht="12.75" customHeight="1" x14ac:dyDescent="0.25">
      <c r="A4" s="89">
        <v>2019</v>
      </c>
      <c r="B4" s="89">
        <v>1181815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823</v>
      </c>
    </row>
    <row r="6" spans="1:3" ht="12.75" customHeight="1" x14ac:dyDescent="0.25">
      <c r="A6" s="89">
        <v>2019</v>
      </c>
      <c r="B6" s="89">
        <v>1181819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1103831</v>
      </c>
      <c r="C9" s="89" t="s">
        <v>823</v>
      </c>
    </row>
    <row r="10" spans="1:3" ht="12.75" customHeight="1" x14ac:dyDescent="0.25">
      <c r="A10" s="89">
        <v>2019</v>
      </c>
      <c r="B10" s="89">
        <v>121880</v>
      </c>
      <c r="C10" s="89" t="s">
        <v>823</v>
      </c>
    </row>
    <row r="11" spans="1:3" ht="12.75" customHeight="1" x14ac:dyDescent="0.25">
      <c r="A11" s="89">
        <v>2019</v>
      </c>
      <c r="B11" s="89">
        <v>1181815</v>
      </c>
      <c r="C11" s="89" t="s">
        <v>823</v>
      </c>
    </row>
    <row r="12" spans="1:3" ht="12.75" customHeight="1" x14ac:dyDescent="0.25">
      <c r="A12" s="89">
        <v>2019</v>
      </c>
      <c r="B12" s="89">
        <v>123569</v>
      </c>
      <c r="C12" s="89" t="s">
        <v>823</v>
      </c>
    </row>
    <row r="13" spans="1:3" ht="12.75" customHeight="1" x14ac:dyDescent="0.25">
      <c r="A13" s="89">
        <v>2019</v>
      </c>
      <c r="B13" s="89">
        <v>121884</v>
      </c>
      <c r="C13" s="89" t="s">
        <v>823</v>
      </c>
    </row>
    <row r="14" spans="1:3" ht="12.75" customHeight="1" x14ac:dyDescent="0.25">
      <c r="A14" s="89">
        <v>2019</v>
      </c>
      <c r="B14" s="89">
        <v>123569</v>
      </c>
      <c r="C14" s="89" t="s">
        <v>823</v>
      </c>
    </row>
    <row r="15" spans="1:3" ht="12.75" customHeight="1" x14ac:dyDescent="0.25">
      <c r="A15" s="89">
        <v>2019</v>
      </c>
      <c r="B15" s="89">
        <v>88399</v>
      </c>
      <c r="C15" s="89" t="s">
        <v>823</v>
      </c>
    </row>
    <row r="16" spans="1:3" ht="12.75" customHeight="1" x14ac:dyDescent="0.25">
      <c r="A16" s="89">
        <v>2019</v>
      </c>
      <c r="B16" s="89">
        <v>123569</v>
      </c>
      <c r="C16" s="89" t="s">
        <v>823</v>
      </c>
    </row>
    <row r="17" spans="1:3" ht="12.75" customHeight="1" x14ac:dyDescent="0.25">
      <c r="A17" s="89">
        <v>2019</v>
      </c>
      <c r="B17" s="89">
        <v>102499</v>
      </c>
      <c r="C17" s="89" t="s">
        <v>823</v>
      </c>
    </row>
    <row r="18" spans="1:3" ht="12.75" customHeight="1" x14ac:dyDescent="0.25">
      <c r="A18" s="89">
        <v>2019</v>
      </c>
      <c r="B18" s="89">
        <v>88399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88399</v>
      </c>
      <c r="C20" s="89" t="s">
        <v>823</v>
      </c>
    </row>
    <row r="21" spans="1:3" ht="12.75" customHeight="1" x14ac:dyDescent="0.25">
      <c r="A21" s="89">
        <v>2019</v>
      </c>
      <c r="B21" s="89">
        <v>88399</v>
      </c>
      <c r="C21" s="89" t="s">
        <v>823</v>
      </c>
    </row>
    <row r="22" spans="1:3" ht="12.75" customHeight="1" x14ac:dyDescent="0.25">
      <c r="A22" s="89">
        <v>2019</v>
      </c>
      <c r="B22" s="89">
        <v>102499</v>
      </c>
      <c r="C22" s="89" t="s">
        <v>823</v>
      </c>
    </row>
    <row r="23" spans="1:3" ht="12.75" customHeight="1" x14ac:dyDescent="0.25">
      <c r="A23" s="89">
        <v>2019</v>
      </c>
      <c r="B23" s="89">
        <v>1181815</v>
      </c>
      <c r="C23" s="89" t="s">
        <v>823</v>
      </c>
    </row>
    <row r="24" spans="1:3" ht="12.75" customHeight="1" x14ac:dyDescent="0.25">
      <c r="A24" s="89">
        <v>2019</v>
      </c>
      <c r="B24" s="89">
        <v>1181819</v>
      </c>
      <c r="C24" s="89" t="s">
        <v>823</v>
      </c>
    </row>
    <row r="25" spans="1:3" ht="12.75" customHeight="1" x14ac:dyDescent="0.25">
      <c r="A25" s="89">
        <v>2019</v>
      </c>
      <c r="B25" s="89">
        <v>123569</v>
      </c>
      <c r="C25" s="89" t="s">
        <v>823</v>
      </c>
    </row>
    <row r="26" spans="1:3" ht="12.75" customHeight="1" x14ac:dyDescent="0.25">
      <c r="A26" s="89">
        <v>2019</v>
      </c>
      <c r="B26" s="89">
        <v>123569</v>
      </c>
      <c r="C26" s="89" t="s">
        <v>823</v>
      </c>
    </row>
    <row r="27" spans="1:3" ht="12.75" customHeight="1" x14ac:dyDescent="0.25">
      <c r="A27" s="89">
        <v>2019</v>
      </c>
      <c r="B27" s="89">
        <v>121880</v>
      </c>
      <c r="C27" s="89" t="s">
        <v>823</v>
      </c>
    </row>
    <row r="28" spans="1:3" ht="12.75" customHeight="1" x14ac:dyDescent="0.25">
      <c r="A28" s="89">
        <v>2019</v>
      </c>
      <c r="B28" s="89">
        <v>121880</v>
      </c>
      <c r="C28" s="89" t="s">
        <v>823</v>
      </c>
    </row>
    <row r="29" spans="1:3" ht="12.75" customHeight="1" x14ac:dyDescent="0.25">
      <c r="A29" s="89">
        <v>2019</v>
      </c>
      <c r="B29" s="89">
        <v>121884</v>
      </c>
      <c r="C29" s="89" t="s">
        <v>823</v>
      </c>
    </row>
    <row r="30" spans="1:3" ht="12.75" customHeight="1" x14ac:dyDescent="0.25">
      <c r="A30" s="89">
        <v>2019</v>
      </c>
      <c r="B30" s="89">
        <v>123569</v>
      </c>
      <c r="C30" s="89" t="s">
        <v>823</v>
      </c>
    </row>
    <row r="31" spans="1:3" ht="12.75" customHeight="1" x14ac:dyDescent="0.25">
      <c r="A31" s="89">
        <v>2019</v>
      </c>
      <c r="B31" s="89">
        <v>88399</v>
      </c>
      <c r="C31" s="89" t="s">
        <v>823</v>
      </c>
    </row>
    <row r="32" spans="1:3" ht="12.75" customHeight="1" x14ac:dyDescent="0.25">
      <c r="A32" s="89">
        <v>2019</v>
      </c>
      <c r="B32" s="89">
        <v>102499</v>
      </c>
      <c r="C32" s="89" t="s">
        <v>823</v>
      </c>
    </row>
    <row r="33" spans="1:3" ht="12.75" customHeight="1" x14ac:dyDescent="0.25">
      <c r="A33" s="89">
        <v>2019</v>
      </c>
      <c r="B33" s="89">
        <v>123569</v>
      </c>
      <c r="C33" s="89" t="s">
        <v>823</v>
      </c>
    </row>
    <row r="34" spans="1:3" ht="12.75" customHeight="1" x14ac:dyDescent="0.25">
      <c r="A34" s="89">
        <v>2019</v>
      </c>
      <c r="B34" s="89">
        <v>1103831</v>
      </c>
      <c r="C34" s="89" t="s">
        <v>823</v>
      </c>
    </row>
    <row r="35" spans="1:3" ht="12.75" customHeight="1" x14ac:dyDescent="0.25">
      <c r="A35" s="89">
        <v>2019</v>
      </c>
      <c r="B35" s="89">
        <v>102499</v>
      </c>
      <c r="C35" s="89" t="s">
        <v>823</v>
      </c>
    </row>
    <row r="36" spans="1:3" ht="12.75" customHeight="1" x14ac:dyDescent="0.25">
      <c r="A36" s="89">
        <v>2019</v>
      </c>
      <c r="B36" s="89">
        <v>1181819</v>
      </c>
      <c r="C36" s="89" t="s">
        <v>823</v>
      </c>
    </row>
    <row r="37" spans="1:3" ht="12.75" customHeight="1" x14ac:dyDescent="0.25">
      <c r="A37" s="89">
        <v>2019</v>
      </c>
      <c r="B37" s="89">
        <v>102499</v>
      </c>
      <c r="C37" s="89" t="s">
        <v>823</v>
      </c>
    </row>
    <row r="38" spans="1:3" ht="12.75" customHeight="1" x14ac:dyDescent="0.25">
      <c r="A38" s="89">
        <v>2019</v>
      </c>
      <c r="B38" s="89">
        <v>1181815</v>
      </c>
      <c r="C38" s="89" t="s">
        <v>823</v>
      </c>
    </row>
    <row r="39" spans="1:3" ht="12.75" customHeight="1" x14ac:dyDescent="0.25">
      <c r="A39" s="89">
        <v>2019</v>
      </c>
      <c r="B39" s="89">
        <v>1181815</v>
      </c>
      <c r="C39" s="89" t="s">
        <v>823</v>
      </c>
    </row>
    <row r="40" spans="1:3" ht="12.75" customHeight="1" x14ac:dyDescent="0.25">
      <c r="A40" s="89">
        <v>2019</v>
      </c>
      <c r="B40" s="89">
        <v>1181815</v>
      </c>
      <c r="C40" s="89" t="s">
        <v>823</v>
      </c>
    </row>
    <row r="41" spans="1:3" ht="12.75" customHeight="1" x14ac:dyDescent="0.25">
      <c r="A41" s="89">
        <v>2019</v>
      </c>
      <c r="B41" s="89">
        <v>1181815</v>
      </c>
      <c r="C41" s="89" t="s">
        <v>823</v>
      </c>
    </row>
    <row r="42" spans="1:3" ht="12.75" customHeight="1" x14ac:dyDescent="0.25">
      <c r="A42" s="89">
        <v>2019</v>
      </c>
      <c r="B42" s="89">
        <v>121880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1181815</v>
      </c>
      <c r="C44" s="89" t="s">
        <v>823</v>
      </c>
    </row>
    <row r="45" spans="1:3" ht="12.75" customHeight="1" x14ac:dyDescent="0.25">
      <c r="A45" s="89">
        <v>2019</v>
      </c>
      <c r="B45" s="89">
        <v>88399</v>
      </c>
      <c r="C45" s="89" t="s">
        <v>823</v>
      </c>
    </row>
    <row r="46" spans="1:3" ht="12.75" customHeight="1" x14ac:dyDescent="0.25">
      <c r="A46" s="89">
        <v>2019</v>
      </c>
      <c r="B46" s="89">
        <v>88399</v>
      </c>
      <c r="C46" s="89" t="s">
        <v>823</v>
      </c>
    </row>
    <row r="47" spans="1:3" ht="12.75" customHeight="1" x14ac:dyDescent="0.25">
      <c r="A47" s="89">
        <v>2019</v>
      </c>
      <c r="B47" s="89">
        <v>102499</v>
      </c>
      <c r="C47" s="89" t="s">
        <v>823</v>
      </c>
    </row>
    <row r="48" spans="1:3" ht="12.75" customHeight="1" x14ac:dyDescent="0.25">
      <c r="A48" s="89">
        <v>2019</v>
      </c>
      <c r="B48" s="89">
        <v>123569</v>
      </c>
      <c r="C48" s="89" t="s">
        <v>823</v>
      </c>
    </row>
    <row r="49" spans="1:3" ht="12.75" customHeight="1" x14ac:dyDescent="0.25">
      <c r="A49" s="89">
        <v>2019</v>
      </c>
      <c r="B49" s="89">
        <v>88399</v>
      </c>
      <c r="C49" s="89" t="s">
        <v>823</v>
      </c>
    </row>
    <row r="50" spans="1:3" ht="12.75" customHeight="1" x14ac:dyDescent="0.25">
      <c r="A50" s="89">
        <v>2019</v>
      </c>
      <c r="B50" s="89">
        <v>1181815</v>
      </c>
      <c r="C50" s="89" t="s">
        <v>823</v>
      </c>
    </row>
    <row r="51" spans="1:3" ht="12.75" customHeight="1" x14ac:dyDescent="0.25">
      <c r="A51" s="89">
        <v>2019</v>
      </c>
      <c r="B51" s="89">
        <v>121884</v>
      </c>
      <c r="C51" s="89" t="s">
        <v>823</v>
      </c>
    </row>
    <row r="52" spans="1:3" ht="12.75" customHeight="1" x14ac:dyDescent="0.25">
      <c r="A52" s="89">
        <v>2019</v>
      </c>
      <c r="B52" s="89">
        <v>88399</v>
      </c>
      <c r="C52" s="89" t="s">
        <v>823</v>
      </c>
    </row>
    <row r="53" spans="1:3" ht="12.75" customHeight="1" x14ac:dyDescent="0.25">
      <c r="A53" s="89">
        <v>2019</v>
      </c>
      <c r="B53" s="89">
        <v>102499</v>
      </c>
      <c r="C53" s="89" t="s">
        <v>823</v>
      </c>
    </row>
    <row r="54" spans="1:3" ht="12.75" customHeight="1" x14ac:dyDescent="0.25">
      <c r="A54" s="89">
        <v>2019</v>
      </c>
      <c r="B54" s="89">
        <v>1103831</v>
      </c>
      <c r="C54" s="89" t="s">
        <v>823</v>
      </c>
    </row>
    <row r="55" spans="1:3" ht="12.75" customHeight="1" x14ac:dyDescent="0.25">
      <c r="A55" s="89">
        <v>2019</v>
      </c>
      <c r="B55" s="89">
        <v>123569</v>
      </c>
      <c r="C55" s="89" t="s">
        <v>823</v>
      </c>
    </row>
    <row r="56" spans="1:3" ht="12.75" customHeight="1" x14ac:dyDescent="0.25">
      <c r="A56" s="89">
        <v>2019</v>
      </c>
      <c r="B56" s="89">
        <v>123569</v>
      </c>
      <c r="C56" s="89" t="s">
        <v>823</v>
      </c>
    </row>
    <row r="57" spans="1:3" ht="12.75" customHeight="1" x14ac:dyDescent="0.25">
      <c r="A57" s="89">
        <v>2019</v>
      </c>
      <c r="B57" s="89">
        <v>1181815</v>
      </c>
      <c r="C57" s="89" t="s">
        <v>823</v>
      </c>
    </row>
    <row r="58" spans="1:3" ht="12.75" customHeight="1" x14ac:dyDescent="0.25">
      <c r="A58" s="89">
        <v>2019</v>
      </c>
      <c r="B58" s="89">
        <v>121880</v>
      </c>
      <c r="C58" s="89" t="s">
        <v>823</v>
      </c>
    </row>
    <row r="59" spans="1:3" ht="12.75" customHeight="1" x14ac:dyDescent="0.25">
      <c r="A59" s="89">
        <v>2019</v>
      </c>
      <c r="B59" s="89">
        <v>121880</v>
      </c>
      <c r="C59" s="89" t="s">
        <v>823</v>
      </c>
    </row>
    <row r="60" spans="1:3" ht="12.75" customHeight="1" x14ac:dyDescent="0.25">
      <c r="A60" s="89">
        <v>2019</v>
      </c>
      <c r="B60" s="89">
        <v>123569</v>
      </c>
      <c r="C60" s="89" t="s">
        <v>823</v>
      </c>
    </row>
    <row r="61" spans="1:3" ht="12.75" customHeight="1" x14ac:dyDescent="0.25">
      <c r="A61" s="89">
        <v>2019</v>
      </c>
      <c r="B61" s="89">
        <v>121884</v>
      </c>
      <c r="C61" s="89" t="s">
        <v>823</v>
      </c>
    </row>
    <row r="62" spans="1:3" ht="12.75" customHeight="1" x14ac:dyDescent="0.25">
      <c r="A62" s="89">
        <v>2019</v>
      </c>
      <c r="B62" s="89">
        <v>88399</v>
      </c>
      <c r="C62" s="89" t="s">
        <v>823</v>
      </c>
    </row>
    <row r="63" spans="1:3" ht="12.75" customHeight="1" x14ac:dyDescent="0.25">
      <c r="A63" s="89">
        <v>2019</v>
      </c>
      <c r="B63" s="89">
        <v>121880</v>
      </c>
      <c r="C63" s="89" t="s">
        <v>823</v>
      </c>
    </row>
    <row r="64" spans="1:3" ht="12.75" customHeight="1" x14ac:dyDescent="0.25">
      <c r="A64" s="89">
        <v>2019</v>
      </c>
      <c r="B64" s="89">
        <v>121880</v>
      </c>
      <c r="C64" s="89" t="s">
        <v>823</v>
      </c>
    </row>
    <row r="65" spans="1:3" ht="12.75" customHeight="1" x14ac:dyDescent="0.25">
      <c r="A65" s="89">
        <v>2019</v>
      </c>
      <c r="B65" s="89">
        <v>1117583</v>
      </c>
      <c r="C65" s="89" t="s">
        <v>823</v>
      </c>
    </row>
    <row r="66" spans="1:3" ht="12.75" customHeight="1" x14ac:dyDescent="0.25">
      <c r="A66" s="89">
        <v>2019</v>
      </c>
      <c r="B66" s="89">
        <v>123569</v>
      </c>
      <c r="C66" s="89" t="s">
        <v>823</v>
      </c>
    </row>
    <row r="67" spans="1:3" ht="12.75" customHeight="1" x14ac:dyDescent="0.25">
      <c r="A67" s="89">
        <v>2019</v>
      </c>
      <c r="B67" s="89">
        <v>1319229</v>
      </c>
      <c r="C67" s="89" t="s">
        <v>823</v>
      </c>
    </row>
    <row r="68" spans="1:3" ht="12.75" customHeight="1" x14ac:dyDescent="0.25">
      <c r="A68" s="89">
        <v>2019</v>
      </c>
      <c r="B68" s="89">
        <v>121880</v>
      </c>
      <c r="C68" s="89" t="s">
        <v>823</v>
      </c>
    </row>
    <row r="69" spans="1:3" ht="12.75" customHeight="1" x14ac:dyDescent="0.25">
      <c r="A69" s="89">
        <v>2019</v>
      </c>
      <c r="B69" s="89">
        <v>1181815</v>
      </c>
      <c r="C69" s="89" t="s">
        <v>823</v>
      </c>
    </row>
    <row r="70" spans="1:3" ht="12.75" customHeight="1" x14ac:dyDescent="0.25">
      <c r="A70" s="89">
        <v>2019</v>
      </c>
      <c r="B70" s="89">
        <v>1117583</v>
      </c>
      <c r="C70" s="89" t="s">
        <v>823</v>
      </c>
    </row>
    <row r="71" spans="1:3" ht="12.75" customHeight="1" x14ac:dyDescent="0.25">
      <c r="A71" s="89">
        <v>2019</v>
      </c>
      <c r="B71" s="89">
        <v>102499</v>
      </c>
      <c r="C71" s="89" t="s">
        <v>823</v>
      </c>
    </row>
    <row r="72" spans="1:3" ht="12.75" customHeight="1" x14ac:dyDescent="0.25">
      <c r="A72" s="89">
        <v>2019</v>
      </c>
      <c r="B72" s="89">
        <v>1181819</v>
      </c>
      <c r="C72" s="89" t="s">
        <v>823</v>
      </c>
    </row>
    <row r="73" spans="1:3" ht="12.75" customHeight="1" x14ac:dyDescent="0.25">
      <c r="A73" s="89">
        <v>2019</v>
      </c>
      <c r="B73" s="89">
        <v>102499</v>
      </c>
      <c r="C73" s="89" t="s">
        <v>823</v>
      </c>
    </row>
    <row r="74" spans="1:3" ht="12.75" customHeight="1" x14ac:dyDescent="0.25">
      <c r="A74" s="89">
        <v>2019</v>
      </c>
      <c r="B74" s="89">
        <v>1103831</v>
      </c>
      <c r="C74" s="89" t="s">
        <v>823</v>
      </c>
    </row>
    <row r="75" spans="1:3" ht="12.75" customHeight="1" x14ac:dyDescent="0.25">
      <c r="A75" s="89">
        <v>2019</v>
      </c>
      <c r="B75" s="89">
        <v>1319229</v>
      </c>
      <c r="C75" s="89" t="s">
        <v>823</v>
      </c>
    </row>
    <row r="76" spans="1:3" ht="12.75" customHeight="1" x14ac:dyDescent="0.25">
      <c r="A76" s="89">
        <v>2019</v>
      </c>
      <c r="B76" s="89">
        <v>123569</v>
      </c>
      <c r="C76" s="89" t="s">
        <v>823</v>
      </c>
    </row>
    <row r="77" spans="1:3" ht="12.75" customHeight="1" x14ac:dyDescent="0.25">
      <c r="A77" s="89">
        <v>2019</v>
      </c>
      <c r="B77" s="89">
        <v>1181819</v>
      </c>
      <c r="C77" s="89" t="s">
        <v>823</v>
      </c>
    </row>
    <row r="78" spans="1:3" ht="12.75" customHeight="1" x14ac:dyDescent="0.25">
      <c r="A78" s="89">
        <v>2019</v>
      </c>
      <c r="B78" s="89">
        <v>1103831</v>
      </c>
      <c r="C78" s="89" t="s">
        <v>823</v>
      </c>
    </row>
    <row r="79" spans="1:3" ht="12.75" customHeight="1" x14ac:dyDescent="0.25">
      <c r="A79" s="89">
        <v>2019</v>
      </c>
      <c r="B79" s="89">
        <v>1319229</v>
      </c>
      <c r="C79" s="89" t="s">
        <v>823</v>
      </c>
    </row>
    <row r="80" spans="1:3" ht="12.75" customHeight="1" x14ac:dyDescent="0.25">
      <c r="A80" s="89">
        <v>2019</v>
      </c>
      <c r="B80" s="89">
        <v>102499</v>
      </c>
      <c r="C80" s="89" t="s">
        <v>823</v>
      </c>
    </row>
    <row r="81" spans="1:3" ht="12.75" customHeight="1" x14ac:dyDescent="0.25">
      <c r="A81" s="89">
        <v>2019</v>
      </c>
      <c r="B81" s="89">
        <v>1181815</v>
      </c>
      <c r="C81" s="89" t="s">
        <v>823</v>
      </c>
    </row>
    <row r="82" spans="1:3" ht="12.75" customHeight="1" x14ac:dyDescent="0.25">
      <c r="A82" s="89">
        <v>2019</v>
      </c>
      <c r="B82" s="89">
        <v>123569</v>
      </c>
      <c r="C82" s="89" t="s">
        <v>823</v>
      </c>
    </row>
    <row r="83" spans="1:3" ht="12.75" customHeight="1" x14ac:dyDescent="0.25">
      <c r="A83" s="89">
        <v>2019</v>
      </c>
      <c r="B83" s="89">
        <v>123569</v>
      </c>
      <c r="C83" s="89" t="s">
        <v>823</v>
      </c>
    </row>
    <row r="84" spans="1:3" ht="12.75" customHeight="1" x14ac:dyDescent="0.25">
      <c r="A84" s="89">
        <v>2019</v>
      </c>
      <c r="B84" s="89">
        <v>1181815</v>
      </c>
      <c r="C84" s="89" t="s">
        <v>823</v>
      </c>
    </row>
    <row r="85" spans="1:3" ht="12.75" customHeight="1" x14ac:dyDescent="0.25">
      <c r="A85" s="89">
        <v>2019</v>
      </c>
      <c r="B85" s="89">
        <v>121880</v>
      </c>
      <c r="C85" s="89" t="s">
        <v>823</v>
      </c>
    </row>
    <row r="86" spans="1:3" ht="12.75" customHeight="1" x14ac:dyDescent="0.25">
      <c r="A86" s="89">
        <v>2019</v>
      </c>
      <c r="B86" s="89">
        <v>102499</v>
      </c>
      <c r="C86" s="89" t="s">
        <v>823</v>
      </c>
    </row>
    <row r="87" spans="1:3" ht="12.75" customHeight="1" x14ac:dyDescent="0.25">
      <c r="A87" s="89">
        <v>2019</v>
      </c>
      <c r="B87" s="89">
        <v>121880</v>
      </c>
      <c r="C87" s="89" t="s">
        <v>823</v>
      </c>
    </row>
    <row r="88" spans="1:3" ht="12.75" customHeight="1" x14ac:dyDescent="0.25">
      <c r="A88" s="89">
        <v>2019</v>
      </c>
      <c r="B88" s="89">
        <v>102499</v>
      </c>
      <c r="C88" s="89" t="s">
        <v>823</v>
      </c>
    </row>
    <row r="89" spans="1:3" ht="12.75" customHeight="1" x14ac:dyDescent="0.25">
      <c r="A89" s="89">
        <v>2019</v>
      </c>
      <c r="B89" s="89">
        <v>102499</v>
      </c>
      <c r="C89" s="89" t="s">
        <v>823</v>
      </c>
    </row>
    <row r="90" spans="1:3" ht="12.75" customHeight="1" x14ac:dyDescent="0.25">
      <c r="A90" s="89">
        <v>2019</v>
      </c>
      <c r="B90" s="89">
        <v>121880</v>
      </c>
      <c r="C90" s="89" t="s">
        <v>823</v>
      </c>
    </row>
    <row r="91" spans="1:3" ht="12.75" customHeight="1" x14ac:dyDescent="0.25">
      <c r="A91" s="89">
        <v>2019</v>
      </c>
      <c r="B91" s="89">
        <v>121880</v>
      </c>
      <c r="C91" s="89" t="s">
        <v>823</v>
      </c>
    </row>
    <row r="92" spans="1:3" ht="12.75" customHeight="1" x14ac:dyDescent="0.25">
      <c r="A92" s="89">
        <v>2019</v>
      </c>
      <c r="B92" s="89">
        <v>121880</v>
      </c>
      <c r="C92" s="89" t="s">
        <v>823</v>
      </c>
    </row>
    <row r="93" spans="1:3" ht="12.75" customHeight="1" x14ac:dyDescent="0.25">
      <c r="A93" s="89">
        <v>2019</v>
      </c>
      <c r="B93" s="89">
        <v>1319229</v>
      </c>
      <c r="C93" s="89" t="s">
        <v>823</v>
      </c>
    </row>
    <row r="94" spans="1:3" ht="12.75" customHeight="1" x14ac:dyDescent="0.25">
      <c r="A94" s="89">
        <v>2019</v>
      </c>
      <c r="B94" s="89">
        <v>1319229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88399</v>
      </c>
      <c r="C96" s="89" t="s">
        <v>823</v>
      </c>
    </row>
    <row r="97" spans="1:3" ht="12.75" customHeight="1" x14ac:dyDescent="0.25">
      <c r="A97" s="89">
        <v>2019</v>
      </c>
      <c r="B97" s="89">
        <v>121884</v>
      </c>
      <c r="C97" s="89" t="s">
        <v>823</v>
      </c>
    </row>
    <row r="98" spans="1:3" ht="12.75" customHeight="1" x14ac:dyDescent="0.25">
      <c r="A98" s="89">
        <v>2019</v>
      </c>
      <c r="B98" s="89">
        <v>121884</v>
      </c>
      <c r="C98" s="89" t="s">
        <v>823</v>
      </c>
    </row>
    <row r="99" spans="1:3" ht="12.75" customHeight="1" x14ac:dyDescent="0.25">
      <c r="A99" s="89">
        <v>2019</v>
      </c>
      <c r="B99" s="89">
        <v>1319229</v>
      </c>
      <c r="C99" s="89" t="s">
        <v>823</v>
      </c>
    </row>
    <row r="100" spans="1:3" ht="12.75" customHeight="1" x14ac:dyDescent="0.25">
      <c r="A100" s="89">
        <v>2019</v>
      </c>
      <c r="B100" s="89">
        <v>1181819</v>
      </c>
      <c r="C100" s="89" t="s">
        <v>823</v>
      </c>
    </row>
    <row r="101" spans="1:3" ht="12.75" customHeight="1" x14ac:dyDescent="0.25">
      <c r="A101" s="89">
        <v>2019</v>
      </c>
      <c r="B101" s="89">
        <v>1319229</v>
      </c>
      <c r="C101" s="89" t="s">
        <v>823</v>
      </c>
    </row>
    <row r="102" spans="1:3" ht="12.75" customHeight="1" x14ac:dyDescent="0.25">
      <c r="A102" s="89">
        <v>2019</v>
      </c>
      <c r="B102" s="89">
        <v>121880</v>
      </c>
      <c r="C102" s="89" t="s">
        <v>823</v>
      </c>
    </row>
    <row r="103" spans="1:3" ht="12.75" customHeight="1" x14ac:dyDescent="0.25">
      <c r="A103" s="89">
        <v>2019</v>
      </c>
      <c r="B103" s="89">
        <v>1181819</v>
      </c>
      <c r="C103" s="89" t="s">
        <v>823</v>
      </c>
    </row>
    <row r="104" spans="1:3" ht="12.75" customHeight="1" x14ac:dyDescent="0.25">
      <c r="A104" s="89">
        <v>2019</v>
      </c>
      <c r="B104" s="89">
        <v>102499</v>
      </c>
      <c r="C104" s="89" t="s">
        <v>823</v>
      </c>
    </row>
    <row r="105" spans="1:3" ht="12.75" customHeight="1" x14ac:dyDescent="0.25">
      <c r="A105" s="89">
        <v>2019</v>
      </c>
      <c r="B105" s="89">
        <v>121884</v>
      </c>
      <c r="C105" s="89" t="s">
        <v>823</v>
      </c>
    </row>
    <row r="106" spans="1:3" ht="12.75" customHeight="1" x14ac:dyDescent="0.25">
      <c r="A106" s="89">
        <v>2019</v>
      </c>
      <c r="B106" s="89">
        <v>1103831</v>
      </c>
      <c r="C106" s="89" t="s">
        <v>823</v>
      </c>
    </row>
    <row r="107" spans="1:3" ht="12.75" customHeight="1" x14ac:dyDescent="0.25">
      <c r="A107" s="89">
        <v>2019</v>
      </c>
      <c r="B107" s="89">
        <v>1103831</v>
      </c>
      <c r="C107" s="89" t="s">
        <v>823</v>
      </c>
    </row>
    <row r="108" spans="1:3" ht="12.75" customHeight="1" x14ac:dyDescent="0.25">
      <c r="A108" s="89">
        <v>2019</v>
      </c>
      <c r="B108" s="89">
        <v>121884</v>
      </c>
      <c r="C108" s="89" t="s">
        <v>823</v>
      </c>
    </row>
    <row r="109" spans="1:3" ht="12.75" customHeight="1" x14ac:dyDescent="0.25">
      <c r="A109" s="89">
        <v>2019</v>
      </c>
      <c r="B109" s="89">
        <v>1117583</v>
      </c>
      <c r="C109" s="89" t="s">
        <v>823</v>
      </c>
    </row>
    <row r="110" spans="1:3" ht="12.75" customHeight="1" x14ac:dyDescent="0.25">
      <c r="A110" s="89">
        <v>2019</v>
      </c>
      <c r="B110" s="89">
        <v>88399</v>
      </c>
      <c r="C110" s="89" t="s">
        <v>823</v>
      </c>
    </row>
    <row r="111" spans="1:3" ht="12.75" customHeight="1" x14ac:dyDescent="0.25">
      <c r="A111" s="89">
        <v>2019</v>
      </c>
      <c r="B111" s="89">
        <v>102499</v>
      </c>
      <c r="C111" s="89" t="s">
        <v>823</v>
      </c>
    </row>
    <row r="112" spans="1:3" ht="12.75" customHeight="1" x14ac:dyDescent="0.25">
      <c r="A112" s="89">
        <v>2019</v>
      </c>
      <c r="B112" s="89">
        <v>102499</v>
      </c>
      <c r="C112" s="89" t="s">
        <v>823</v>
      </c>
    </row>
    <row r="113" spans="1:3" ht="12.75" customHeight="1" x14ac:dyDescent="0.25">
      <c r="A113" s="89">
        <v>2019</v>
      </c>
      <c r="B113" s="89">
        <v>1319229</v>
      </c>
      <c r="C113" s="89" t="s">
        <v>823</v>
      </c>
    </row>
    <row r="114" spans="1:3" ht="12.75" customHeight="1" x14ac:dyDescent="0.25">
      <c r="A114" s="89">
        <v>2019</v>
      </c>
      <c r="B114" s="89">
        <v>88399</v>
      </c>
      <c r="C114" s="89" t="s">
        <v>823</v>
      </c>
    </row>
    <row r="115" spans="1:3" ht="12.75" customHeight="1" x14ac:dyDescent="0.25">
      <c r="A115" s="89">
        <v>2019</v>
      </c>
      <c r="B115" s="89">
        <v>121880</v>
      </c>
      <c r="C115" s="89" t="s">
        <v>823</v>
      </c>
    </row>
    <row r="116" spans="1:3" ht="12.75" customHeight="1" x14ac:dyDescent="0.25">
      <c r="A116" s="89">
        <v>2019</v>
      </c>
      <c r="B116" s="89">
        <v>1319229</v>
      </c>
      <c r="C116" s="89" t="s">
        <v>823</v>
      </c>
    </row>
    <row r="117" spans="1:3" ht="12.75" customHeight="1" x14ac:dyDescent="0.25">
      <c r="A117" s="89">
        <v>2019</v>
      </c>
      <c r="B117" s="89">
        <v>1103831</v>
      </c>
      <c r="C117" s="89" t="s">
        <v>823</v>
      </c>
    </row>
    <row r="118" spans="1:3" ht="12.75" customHeight="1" x14ac:dyDescent="0.25">
      <c r="A118" s="89">
        <v>2019</v>
      </c>
      <c r="B118" s="89">
        <v>1103831</v>
      </c>
      <c r="C118" s="89" t="s">
        <v>823</v>
      </c>
    </row>
    <row r="119" spans="1:3" ht="12.75" customHeight="1" x14ac:dyDescent="0.25">
      <c r="A119" s="89">
        <v>2019</v>
      </c>
      <c r="B119" s="89">
        <v>1181819</v>
      </c>
      <c r="C119" s="89" t="s">
        <v>823</v>
      </c>
    </row>
    <row r="120" spans="1:3" ht="12.75" customHeight="1" x14ac:dyDescent="0.25">
      <c r="A120" s="89">
        <v>2019</v>
      </c>
      <c r="B120" s="89">
        <v>1181819</v>
      </c>
      <c r="C120" s="89" t="s">
        <v>823</v>
      </c>
    </row>
    <row r="121" spans="1:3" ht="12.75" customHeight="1" x14ac:dyDescent="0.25">
      <c r="A121" s="89">
        <v>2019</v>
      </c>
      <c r="B121" s="89">
        <v>121880</v>
      </c>
      <c r="C121" s="89" t="s">
        <v>823</v>
      </c>
    </row>
    <row r="122" spans="1:3" ht="12.75" customHeight="1" x14ac:dyDescent="0.25">
      <c r="A122" s="89">
        <v>2019</v>
      </c>
      <c r="B122" s="89">
        <v>1117583</v>
      </c>
      <c r="C122" s="89" t="s">
        <v>823</v>
      </c>
    </row>
    <row r="123" spans="1:3" ht="12.75" customHeight="1" x14ac:dyDescent="0.25">
      <c r="A123" s="89">
        <v>2019</v>
      </c>
      <c r="B123" s="89">
        <v>1319229</v>
      </c>
      <c r="C123" s="89" t="s">
        <v>823</v>
      </c>
    </row>
    <row r="124" spans="1:3" ht="12.75" customHeight="1" x14ac:dyDescent="0.25">
      <c r="A124" s="89">
        <v>2019</v>
      </c>
      <c r="B124" s="89">
        <v>102499</v>
      </c>
      <c r="C124" s="89" t="s">
        <v>823</v>
      </c>
    </row>
    <row r="125" spans="1:3" ht="12.75" customHeight="1" x14ac:dyDescent="0.25">
      <c r="A125" s="89">
        <v>2019</v>
      </c>
      <c r="B125" s="89">
        <v>121880</v>
      </c>
      <c r="C125" s="89" t="s">
        <v>823</v>
      </c>
    </row>
    <row r="126" spans="1:3" ht="12.75" customHeight="1" x14ac:dyDescent="0.25">
      <c r="A126" s="89">
        <v>2019</v>
      </c>
      <c r="B126" s="89">
        <v>1117583</v>
      </c>
      <c r="C126" s="89" t="s">
        <v>823</v>
      </c>
    </row>
    <row r="127" spans="1:3" ht="12.75" customHeight="1" x14ac:dyDescent="0.25">
      <c r="A127" s="89">
        <v>2019</v>
      </c>
      <c r="B127" s="89">
        <v>121880</v>
      </c>
      <c r="C127" s="89" t="s">
        <v>823</v>
      </c>
    </row>
    <row r="128" spans="1:3" ht="12.75" customHeight="1" x14ac:dyDescent="0.25">
      <c r="A128" s="89">
        <v>2019</v>
      </c>
      <c r="B128" s="89">
        <v>121880</v>
      </c>
      <c r="C128" s="89" t="s">
        <v>823</v>
      </c>
    </row>
    <row r="129" spans="1:3" ht="12.75" customHeight="1" x14ac:dyDescent="0.25">
      <c r="A129" s="89">
        <v>2019</v>
      </c>
      <c r="B129" s="89">
        <v>1319229</v>
      </c>
      <c r="C129" s="89" t="s">
        <v>823</v>
      </c>
    </row>
    <row r="130" spans="1:3" ht="12.75" customHeight="1" x14ac:dyDescent="0.25">
      <c r="A130" s="89">
        <v>2019</v>
      </c>
      <c r="B130" s="89">
        <v>1117583</v>
      </c>
      <c r="C130" s="89" t="s">
        <v>823</v>
      </c>
    </row>
    <row r="131" spans="1:3" ht="12.75" customHeight="1" x14ac:dyDescent="0.25">
      <c r="A131" s="89">
        <v>2019</v>
      </c>
      <c r="B131" s="89">
        <v>1103831</v>
      </c>
      <c r="C131" s="89" t="s">
        <v>823</v>
      </c>
    </row>
    <row r="132" spans="1:3" ht="12.75" customHeight="1" x14ac:dyDescent="0.25">
      <c r="A132" s="89">
        <v>2019</v>
      </c>
      <c r="B132" s="89">
        <v>123569</v>
      </c>
      <c r="C132" s="89" t="s">
        <v>823</v>
      </c>
    </row>
    <row r="133" spans="1:3" ht="12.75" customHeight="1" x14ac:dyDescent="0.25">
      <c r="A133" s="89">
        <v>2019</v>
      </c>
      <c r="B133" s="89">
        <v>1181819</v>
      </c>
      <c r="C133" s="89" t="s">
        <v>823</v>
      </c>
    </row>
    <row r="134" spans="1:3" ht="12.75" customHeight="1" x14ac:dyDescent="0.25">
      <c r="A134" s="89">
        <v>2019</v>
      </c>
      <c r="B134" s="89">
        <v>1117583</v>
      </c>
      <c r="C134" s="89" t="s">
        <v>823</v>
      </c>
    </row>
    <row r="135" spans="1:3" ht="12.75" customHeight="1" x14ac:dyDescent="0.25">
      <c r="A135" s="89">
        <v>2019</v>
      </c>
      <c r="B135" s="89">
        <v>121880</v>
      </c>
      <c r="C135" s="89" t="s">
        <v>823</v>
      </c>
    </row>
    <row r="136" spans="1:3" ht="12.75" customHeight="1" x14ac:dyDescent="0.25">
      <c r="A136" s="89">
        <v>2019</v>
      </c>
      <c r="B136" s="89">
        <v>88399</v>
      </c>
      <c r="C136" s="89" t="s">
        <v>823</v>
      </c>
    </row>
    <row r="137" spans="1:3" ht="12.75" customHeight="1" x14ac:dyDescent="0.25">
      <c r="A137" s="89">
        <v>2019</v>
      </c>
      <c r="B137" s="89">
        <v>121880</v>
      </c>
      <c r="C137" s="89" t="s">
        <v>823</v>
      </c>
    </row>
    <row r="138" spans="1:3" ht="12.75" customHeight="1" x14ac:dyDescent="0.25">
      <c r="A138" s="89">
        <v>2019</v>
      </c>
      <c r="B138" s="89">
        <v>121884</v>
      </c>
      <c r="C138" s="89" t="s">
        <v>823</v>
      </c>
    </row>
    <row r="139" spans="1:3" ht="12.75" customHeight="1" x14ac:dyDescent="0.25">
      <c r="A139" s="89">
        <v>2019</v>
      </c>
      <c r="B139" s="89">
        <v>1117583</v>
      </c>
      <c r="C139" s="89" t="s">
        <v>823</v>
      </c>
    </row>
    <row r="140" spans="1:3" ht="12.75" customHeight="1" x14ac:dyDescent="0.25">
      <c r="A140" s="89">
        <v>2019</v>
      </c>
      <c r="B140" s="89">
        <v>1103831</v>
      </c>
      <c r="C140" s="89" t="s">
        <v>823</v>
      </c>
    </row>
    <row r="141" spans="1:3" ht="12.75" customHeight="1" x14ac:dyDescent="0.25">
      <c r="A141" s="89">
        <v>2019</v>
      </c>
      <c r="B141" s="89">
        <v>1103831</v>
      </c>
      <c r="C141" s="89" t="s">
        <v>823</v>
      </c>
    </row>
    <row r="142" spans="1:3" ht="12.75" customHeight="1" x14ac:dyDescent="0.25">
      <c r="A142" s="89">
        <v>2019</v>
      </c>
      <c r="B142" s="89">
        <v>121884</v>
      </c>
      <c r="C142" s="89" t="s">
        <v>823</v>
      </c>
    </row>
    <row r="143" spans="1:3" ht="12.75" customHeight="1" x14ac:dyDescent="0.25">
      <c r="A143" s="89">
        <v>2019</v>
      </c>
      <c r="B143" s="89">
        <v>121884</v>
      </c>
      <c r="C143" s="89" t="s">
        <v>823</v>
      </c>
    </row>
    <row r="144" spans="1:3" ht="12.75" customHeight="1" x14ac:dyDescent="0.25">
      <c r="A144" s="89">
        <v>2019</v>
      </c>
      <c r="B144" s="89">
        <v>88399</v>
      </c>
      <c r="C144" s="89" t="s">
        <v>823</v>
      </c>
    </row>
    <row r="145" spans="1:3" ht="12.75" customHeight="1" x14ac:dyDescent="0.25">
      <c r="A145" s="89">
        <v>2019</v>
      </c>
      <c r="B145" s="89">
        <v>102499</v>
      </c>
      <c r="C145" s="89" t="s">
        <v>823</v>
      </c>
    </row>
    <row r="146" spans="1:3" ht="12.75" customHeight="1" x14ac:dyDescent="0.25">
      <c r="A146" s="89">
        <v>2019</v>
      </c>
      <c r="B146" s="89">
        <v>1181819</v>
      </c>
      <c r="C146" s="89" t="s">
        <v>823</v>
      </c>
    </row>
    <row r="147" spans="1:3" ht="12.75" customHeight="1" x14ac:dyDescent="0.25">
      <c r="A147" s="89">
        <v>2019</v>
      </c>
      <c r="B147" s="89">
        <v>1181819</v>
      </c>
      <c r="C147" s="89" t="s">
        <v>823</v>
      </c>
    </row>
    <row r="148" spans="1:3" ht="12.75" customHeight="1" x14ac:dyDescent="0.25">
      <c r="A148" s="89">
        <v>2019</v>
      </c>
      <c r="B148" s="89">
        <v>121880</v>
      </c>
      <c r="C148" s="89" t="s">
        <v>823</v>
      </c>
    </row>
    <row r="149" spans="1:3" ht="12.75" customHeight="1" x14ac:dyDescent="0.25">
      <c r="A149" s="89">
        <v>2019</v>
      </c>
      <c r="B149" s="89">
        <v>123569</v>
      </c>
      <c r="C149" s="89" t="s">
        <v>823</v>
      </c>
    </row>
    <row r="150" spans="1:3" ht="12.75" customHeight="1" x14ac:dyDescent="0.25">
      <c r="A150" s="89">
        <v>2019</v>
      </c>
      <c r="B150" s="89">
        <v>1103831</v>
      </c>
      <c r="C150" s="89" t="s">
        <v>823</v>
      </c>
    </row>
    <row r="151" spans="1:3" ht="12.75" customHeight="1" x14ac:dyDescent="0.25">
      <c r="A151" s="89">
        <v>2019</v>
      </c>
      <c r="B151" s="89">
        <v>88399</v>
      </c>
      <c r="C151" s="89" t="s">
        <v>823</v>
      </c>
    </row>
    <row r="152" spans="1:3" ht="12.75" customHeight="1" x14ac:dyDescent="0.25">
      <c r="A152" s="89">
        <v>2019</v>
      </c>
      <c r="B152" s="89">
        <v>1103831</v>
      </c>
      <c r="C152" s="89" t="s">
        <v>823</v>
      </c>
    </row>
    <row r="153" spans="1:3" ht="12.75" customHeight="1" x14ac:dyDescent="0.25">
      <c r="A153" s="89">
        <v>2019</v>
      </c>
      <c r="B153" s="89">
        <v>88399</v>
      </c>
      <c r="C153" s="89" t="s">
        <v>823</v>
      </c>
    </row>
    <row r="154" spans="1:3" ht="12.75" customHeight="1" x14ac:dyDescent="0.25">
      <c r="A154" s="89">
        <v>2019</v>
      </c>
      <c r="B154" s="89">
        <v>121884</v>
      </c>
      <c r="C154" s="89" t="s">
        <v>823</v>
      </c>
    </row>
    <row r="155" spans="1:3" ht="12.75" customHeight="1" x14ac:dyDescent="0.25">
      <c r="A155" s="89">
        <v>2019</v>
      </c>
      <c r="B155" s="89">
        <v>1117583</v>
      </c>
      <c r="C155" s="89" t="s">
        <v>823</v>
      </c>
    </row>
    <row r="156" spans="1:3" ht="12.75" customHeight="1" x14ac:dyDescent="0.25">
      <c r="A156" s="89">
        <v>2019</v>
      </c>
      <c r="B156" s="89">
        <v>121884</v>
      </c>
      <c r="C156" s="89" t="s">
        <v>823</v>
      </c>
    </row>
    <row r="157" spans="1:3" ht="12.75" customHeight="1" x14ac:dyDescent="0.25">
      <c r="A157" s="89">
        <v>2019</v>
      </c>
      <c r="B157" s="89">
        <v>121880</v>
      </c>
      <c r="C157" s="89" t="s">
        <v>823</v>
      </c>
    </row>
    <row r="158" spans="1:3" ht="12.75" customHeight="1" x14ac:dyDescent="0.25">
      <c r="A158" s="89">
        <v>2019</v>
      </c>
      <c r="B158" s="89">
        <v>1117583</v>
      </c>
      <c r="C158" s="89" t="s">
        <v>823</v>
      </c>
    </row>
    <row r="159" spans="1:3" ht="12.75" customHeight="1" x14ac:dyDescent="0.25">
      <c r="A159" s="89">
        <v>2019</v>
      </c>
      <c r="B159" s="89">
        <v>1117583</v>
      </c>
      <c r="C159" s="89" t="s">
        <v>823</v>
      </c>
    </row>
    <row r="160" spans="1:3" ht="12.75" customHeight="1" x14ac:dyDescent="0.25">
      <c r="A160" s="89">
        <v>2019</v>
      </c>
      <c r="B160" s="89">
        <v>121884</v>
      </c>
      <c r="C160" s="89" t="s">
        <v>823</v>
      </c>
    </row>
    <row r="161" spans="1:3" ht="12.75" customHeight="1" x14ac:dyDescent="0.25">
      <c r="A161" s="89">
        <v>2019</v>
      </c>
      <c r="B161" s="89">
        <v>121880</v>
      </c>
      <c r="C161" s="89" t="s">
        <v>823</v>
      </c>
    </row>
    <row r="162" spans="1:3" ht="12.75" customHeight="1" x14ac:dyDescent="0.25">
      <c r="A162" s="89">
        <v>2019</v>
      </c>
      <c r="B162" s="89">
        <v>123569</v>
      </c>
      <c r="C162" s="89" t="s">
        <v>823</v>
      </c>
    </row>
    <row r="163" spans="1:3" ht="12.75" customHeight="1" x14ac:dyDescent="0.25">
      <c r="A163" s="89">
        <v>2019</v>
      </c>
      <c r="B163" s="89">
        <v>1319229</v>
      </c>
      <c r="C163" s="89" t="s">
        <v>823</v>
      </c>
    </row>
    <row r="164" spans="1:3" ht="12.75" customHeight="1" x14ac:dyDescent="0.25">
      <c r="A164" s="89">
        <v>2019</v>
      </c>
      <c r="B164" s="89">
        <v>102499</v>
      </c>
      <c r="C164" s="89" t="s">
        <v>823</v>
      </c>
    </row>
    <row r="165" spans="1:3" ht="12.75" customHeight="1" x14ac:dyDescent="0.25">
      <c r="A165" s="89">
        <v>2019</v>
      </c>
      <c r="B165" s="89">
        <v>1181819</v>
      </c>
      <c r="C165" s="89" t="s">
        <v>823</v>
      </c>
    </row>
    <row r="166" spans="1:3" ht="12.75" customHeight="1" x14ac:dyDescent="0.25">
      <c r="A166" s="89">
        <v>2019</v>
      </c>
      <c r="B166" s="89">
        <v>88399</v>
      </c>
      <c r="C166" s="89" t="s">
        <v>823</v>
      </c>
    </row>
    <row r="167" spans="1:3" ht="12.75" customHeight="1" x14ac:dyDescent="0.25">
      <c r="A167" s="89">
        <v>2019</v>
      </c>
      <c r="B167" s="89">
        <v>1103831</v>
      </c>
      <c r="C167" s="89" t="s">
        <v>823</v>
      </c>
    </row>
    <row r="168" spans="1:3" ht="12.75" customHeight="1" x14ac:dyDescent="0.25">
      <c r="A168" s="89">
        <v>2019</v>
      </c>
      <c r="B168" s="89">
        <v>121880</v>
      </c>
      <c r="C168" s="89" t="s">
        <v>823</v>
      </c>
    </row>
    <row r="169" spans="1:3" ht="12.75" customHeight="1" x14ac:dyDescent="0.25">
      <c r="A169" s="89">
        <v>2019</v>
      </c>
      <c r="B169" s="89">
        <v>1103831</v>
      </c>
      <c r="C169" s="89" t="s">
        <v>823</v>
      </c>
    </row>
    <row r="170" spans="1:3" ht="12.75" customHeight="1" x14ac:dyDescent="0.25">
      <c r="A170" s="89">
        <v>2019</v>
      </c>
      <c r="B170" s="89">
        <v>121884</v>
      </c>
      <c r="C170" s="89" t="s">
        <v>823</v>
      </c>
    </row>
    <row r="171" spans="1:3" ht="12.75" customHeight="1" x14ac:dyDescent="0.25">
      <c r="A171" s="89">
        <v>2019</v>
      </c>
      <c r="B171" s="89">
        <v>88399</v>
      </c>
      <c r="C171" s="89" t="s">
        <v>823</v>
      </c>
    </row>
    <row r="172" spans="1:3" ht="12.75" customHeight="1" x14ac:dyDescent="0.25">
      <c r="A172" s="89">
        <v>2019</v>
      </c>
      <c r="B172" s="89">
        <v>88399</v>
      </c>
      <c r="C172" s="89" t="s">
        <v>823</v>
      </c>
    </row>
    <row r="173" spans="1:3" ht="12.75" customHeight="1" x14ac:dyDescent="0.25">
      <c r="A173" s="89">
        <v>2019</v>
      </c>
      <c r="B173" s="89">
        <v>1181819</v>
      </c>
      <c r="C173" s="89" t="s">
        <v>823</v>
      </c>
    </row>
    <row r="174" spans="1:3" ht="12.75" customHeight="1" x14ac:dyDescent="0.25">
      <c r="A174" s="89">
        <v>2019</v>
      </c>
      <c r="B174" s="89">
        <v>1103831</v>
      </c>
      <c r="C174" s="89" t="s">
        <v>823</v>
      </c>
    </row>
    <row r="175" spans="1:3" ht="12.75" customHeight="1" x14ac:dyDescent="0.25">
      <c r="A175" s="89">
        <v>2019</v>
      </c>
      <c r="B175" s="89">
        <v>121880</v>
      </c>
      <c r="C175" s="89" t="s">
        <v>823</v>
      </c>
    </row>
    <row r="176" spans="1:3" ht="12.75" customHeight="1" x14ac:dyDescent="0.25">
      <c r="A176" s="89">
        <v>2019</v>
      </c>
      <c r="B176" s="89">
        <v>1181819</v>
      </c>
      <c r="C176" s="89" t="s">
        <v>823</v>
      </c>
    </row>
    <row r="177" spans="1:3" ht="12.75" customHeight="1" x14ac:dyDescent="0.25">
      <c r="A177" s="89">
        <v>2019</v>
      </c>
      <c r="B177" s="89">
        <v>123569</v>
      </c>
      <c r="C177" s="89" t="s">
        <v>823</v>
      </c>
    </row>
    <row r="178" spans="1:3" ht="12.75" customHeight="1" x14ac:dyDescent="0.25">
      <c r="A178" s="89">
        <v>2019</v>
      </c>
      <c r="B178" s="89">
        <v>121880</v>
      </c>
      <c r="C178" s="89" t="s">
        <v>823</v>
      </c>
    </row>
    <row r="179" spans="1:3" ht="12.75" customHeight="1" x14ac:dyDescent="0.25">
      <c r="A179" s="89">
        <v>2019</v>
      </c>
      <c r="B179" s="89">
        <v>1181819</v>
      </c>
      <c r="C179" s="89" t="s">
        <v>823</v>
      </c>
    </row>
    <row r="180" spans="1:3" ht="12.75" customHeight="1" x14ac:dyDescent="0.25">
      <c r="A180" s="89">
        <v>2019</v>
      </c>
      <c r="B180" s="89">
        <v>121880</v>
      </c>
      <c r="C180" s="89" t="s">
        <v>823</v>
      </c>
    </row>
    <row r="181" spans="1:3" ht="12.75" customHeight="1" x14ac:dyDescent="0.25">
      <c r="A181" s="89">
        <v>2019</v>
      </c>
      <c r="B181" s="89">
        <v>1103831</v>
      </c>
      <c r="C181" s="89" t="s">
        <v>823</v>
      </c>
    </row>
    <row r="182" spans="1:3" ht="12.75" customHeight="1" x14ac:dyDescent="0.25">
      <c r="A182" s="89">
        <v>2019</v>
      </c>
      <c r="B182" s="89">
        <v>1117583</v>
      </c>
      <c r="C182" s="89" t="s">
        <v>823</v>
      </c>
    </row>
    <row r="183" spans="1:3" ht="12.75" customHeight="1" x14ac:dyDescent="0.25">
      <c r="A183" s="89">
        <v>2019</v>
      </c>
      <c r="B183" s="89">
        <v>1117583</v>
      </c>
      <c r="C183" s="89" t="s">
        <v>823</v>
      </c>
    </row>
    <row r="184" spans="1:3" ht="12.75" customHeight="1" x14ac:dyDescent="0.25">
      <c r="A184" s="89">
        <v>2019</v>
      </c>
      <c r="B184" s="89">
        <v>1181819</v>
      </c>
      <c r="C184" s="89" t="s">
        <v>823</v>
      </c>
    </row>
    <row r="185" spans="1:3" ht="12.75" customHeight="1" x14ac:dyDescent="0.25">
      <c r="A185" s="89">
        <v>2019</v>
      </c>
      <c r="B185" s="89">
        <v>102499</v>
      </c>
      <c r="C185" s="89" t="s">
        <v>823</v>
      </c>
    </row>
    <row r="186" spans="1:3" ht="12.75" customHeight="1" x14ac:dyDescent="0.25">
      <c r="A186" s="89">
        <v>2019</v>
      </c>
      <c r="B186" s="89">
        <v>88399</v>
      </c>
      <c r="C186" s="89" t="s">
        <v>823</v>
      </c>
    </row>
    <row r="187" spans="1:3" ht="12.75" customHeight="1" x14ac:dyDescent="0.25">
      <c r="A187" s="89">
        <v>2019</v>
      </c>
      <c r="B187" s="89">
        <v>121884</v>
      </c>
      <c r="C187" s="89" t="s">
        <v>823</v>
      </c>
    </row>
    <row r="188" spans="1:3" ht="12.75" customHeight="1" x14ac:dyDescent="0.25">
      <c r="A188" s="89">
        <v>2019</v>
      </c>
      <c r="B188" s="89">
        <v>121884</v>
      </c>
      <c r="C188" s="89" t="s">
        <v>823</v>
      </c>
    </row>
    <row r="189" spans="1:3" ht="12.75" customHeight="1" x14ac:dyDescent="0.25">
      <c r="A189" s="89">
        <v>2019</v>
      </c>
      <c r="B189" s="89">
        <v>121880</v>
      </c>
      <c r="C189" s="89" t="s">
        <v>823</v>
      </c>
    </row>
    <row r="190" spans="1:3" ht="12.75" customHeight="1" x14ac:dyDescent="0.25">
      <c r="A190" s="89">
        <v>2019</v>
      </c>
      <c r="B190" s="89">
        <v>121880</v>
      </c>
      <c r="C190" s="89" t="s">
        <v>823</v>
      </c>
    </row>
    <row r="191" spans="1:3" ht="12.75" customHeight="1" x14ac:dyDescent="0.25">
      <c r="A191" s="89">
        <v>2019</v>
      </c>
      <c r="B191" s="89">
        <v>121880</v>
      </c>
      <c r="C191" s="89" t="s">
        <v>823</v>
      </c>
    </row>
    <row r="192" spans="1:3" ht="12.75" customHeight="1" x14ac:dyDescent="0.25">
      <c r="A192" s="89">
        <v>2019</v>
      </c>
      <c r="B192" s="89">
        <v>88399</v>
      </c>
      <c r="C192" s="89" t="s">
        <v>823</v>
      </c>
    </row>
    <row r="193" spans="1:3" ht="12.75" customHeight="1" x14ac:dyDescent="0.25">
      <c r="A193" s="89">
        <v>2019</v>
      </c>
      <c r="B193" s="89">
        <v>121884</v>
      </c>
      <c r="C193" s="89" t="s">
        <v>823</v>
      </c>
    </row>
    <row r="194" spans="1:3" ht="12.75" customHeight="1" x14ac:dyDescent="0.25">
      <c r="A194" s="89">
        <v>2019</v>
      </c>
      <c r="B194" s="89">
        <v>1103831</v>
      </c>
      <c r="C194" s="89" t="s">
        <v>823</v>
      </c>
    </row>
    <row r="195" spans="1:3" ht="12.75" customHeight="1" x14ac:dyDescent="0.25">
      <c r="A195" s="89">
        <v>2019</v>
      </c>
      <c r="B195" s="89">
        <v>1117583</v>
      </c>
      <c r="C195" s="89" t="s">
        <v>823</v>
      </c>
    </row>
    <row r="196" spans="1:3" ht="12.75" customHeight="1" x14ac:dyDescent="0.25">
      <c r="A196" s="89">
        <v>2019</v>
      </c>
      <c r="B196" s="89">
        <v>88399</v>
      </c>
      <c r="C196" s="89" t="s">
        <v>823</v>
      </c>
    </row>
    <row r="197" spans="1:3" ht="12.75" customHeight="1" x14ac:dyDescent="0.25">
      <c r="A197" s="89">
        <v>2019</v>
      </c>
      <c r="B197" s="89">
        <v>88399</v>
      </c>
      <c r="C197" s="89" t="s">
        <v>823</v>
      </c>
    </row>
    <row r="198" spans="1:3" ht="12.75" customHeight="1" x14ac:dyDescent="0.25">
      <c r="A198" s="89">
        <v>2019</v>
      </c>
      <c r="B198" s="89">
        <v>121884</v>
      </c>
      <c r="C198" s="89" t="s">
        <v>823</v>
      </c>
    </row>
    <row r="199" spans="1:3" ht="12.75" customHeight="1" x14ac:dyDescent="0.25">
      <c r="A199" s="89">
        <v>2019</v>
      </c>
      <c r="B199" s="89">
        <v>88399</v>
      </c>
      <c r="C199" s="89" t="s">
        <v>823</v>
      </c>
    </row>
    <row r="200" spans="1:3" ht="12.75" customHeight="1" x14ac:dyDescent="0.25">
      <c r="A200" s="89">
        <v>2019</v>
      </c>
      <c r="B200" s="89">
        <v>102499</v>
      </c>
      <c r="C200" s="89" t="s">
        <v>823</v>
      </c>
    </row>
    <row r="201" spans="1:3" ht="12.75" customHeight="1" x14ac:dyDescent="0.25">
      <c r="A201" s="89">
        <v>2019</v>
      </c>
      <c r="B201" s="89">
        <v>102499</v>
      </c>
      <c r="C201" s="89" t="s">
        <v>823</v>
      </c>
    </row>
    <row r="202" spans="1:3" ht="12.75" customHeight="1" x14ac:dyDescent="0.25">
      <c r="A202" s="89">
        <v>2019</v>
      </c>
      <c r="B202" s="89">
        <v>102499</v>
      </c>
      <c r="C202" s="89" t="s">
        <v>823</v>
      </c>
    </row>
    <row r="203" spans="1:3" ht="12.75" customHeight="1" x14ac:dyDescent="0.25">
      <c r="A203" s="89">
        <v>2019</v>
      </c>
      <c r="B203" s="89">
        <v>102499</v>
      </c>
      <c r="C203" s="89" t="s">
        <v>823</v>
      </c>
    </row>
    <row r="204" spans="1:3" ht="12.75" customHeight="1" x14ac:dyDescent="0.25">
      <c r="A204" s="89">
        <v>2019</v>
      </c>
      <c r="B204" s="89">
        <v>102499</v>
      </c>
      <c r="C204" s="89" t="s">
        <v>823</v>
      </c>
    </row>
    <row r="205" spans="1:3" ht="12.75" customHeight="1" x14ac:dyDescent="0.25">
      <c r="A205" s="89">
        <v>2019</v>
      </c>
      <c r="B205" s="89">
        <v>121880</v>
      </c>
      <c r="C205" s="89" t="s">
        <v>823</v>
      </c>
    </row>
    <row r="206" spans="1:3" ht="12.75" customHeight="1" x14ac:dyDescent="0.25">
      <c r="A206" s="89">
        <v>2019</v>
      </c>
      <c r="B206" s="89">
        <v>121880</v>
      </c>
      <c r="C206" s="89" t="s">
        <v>823</v>
      </c>
    </row>
    <row r="207" spans="1:3" ht="12.75" customHeight="1" x14ac:dyDescent="0.25">
      <c r="A207" s="89">
        <v>2019</v>
      </c>
      <c r="B207" s="89">
        <v>123569</v>
      </c>
      <c r="C207" s="89" t="s">
        <v>823</v>
      </c>
    </row>
    <row r="208" spans="1:3" ht="12.75" customHeight="1" x14ac:dyDescent="0.25">
      <c r="A208" s="89">
        <v>2019</v>
      </c>
      <c r="B208" s="89">
        <v>1103831</v>
      </c>
      <c r="C208" s="89" t="s">
        <v>823</v>
      </c>
    </row>
    <row r="209" spans="1:3" ht="12.75" customHeight="1" x14ac:dyDescent="0.25">
      <c r="A209" s="89">
        <v>2019</v>
      </c>
      <c r="B209" s="89">
        <v>1181819</v>
      </c>
      <c r="C209" s="89" t="s">
        <v>823</v>
      </c>
    </row>
    <row r="210" spans="1:3" ht="12.75" customHeight="1" x14ac:dyDescent="0.25">
      <c r="A210" s="89">
        <v>2019</v>
      </c>
      <c r="B210" s="89">
        <v>121880</v>
      </c>
      <c r="C210" s="89" t="s">
        <v>819</v>
      </c>
    </row>
    <row r="211" spans="1:3" ht="12.75" customHeight="1" x14ac:dyDescent="0.25">
      <c r="A211" s="89">
        <v>2019</v>
      </c>
      <c r="B211" s="89">
        <v>1319229</v>
      </c>
      <c r="C211" s="89" t="s">
        <v>819</v>
      </c>
    </row>
    <row r="212" spans="1:3" ht="12.75" customHeight="1" x14ac:dyDescent="0.25">
      <c r="A212" s="89">
        <v>2019</v>
      </c>
      <c r="B212" s="89">
        <v>102499</v>
      </c>
      <c r="C212" s="89" t="s">
        <v>819</v>
      </c>
    </row>
    <row r="213" spans="1:3" ht="12.75" customHeight="1" x14ac:dyDescent="0.25">
      <c r="A213" s="89">
        <v>2019</v>
      </c>
      <c r="B213" s="89">
        <v>88399</v>
      </c>
      <c r="C213" s="89" t="s">
        <v>819</v>
      </c>
    </row>
    <row r="214" spans="1:3" ht="12.75" customHeight="1" x14ac:dyDescent="0.25">
      <c r="A214" s="89">
        <v>2019</v>
      </c>
      <c r="B214" s="89">
        <v>121880</v>
      </c>
      <c r="C214" s="89" t="s">
        <v>819</v>
      </c>
    </row>
    <row r="215" spans="1:3" ht="12.75" customHeight="1" x14ac:dyDescent="0.25">
      <c r="A215" s="89">
        <v>2019</v>
      </c>
      <c r="B215" s="89">
        <v>88399</v>
      </c>
      <c r="C215" s="89" t="s">
        <v>819</v>
      </c>
    </row>
    <row r="216" spans="1:3" ht="12.75" customHeight="1" x14ac:dyDescent="0.25">
      <c r="A216" s="89">
        <v>2019</v>
      </c>
      <c r="B216" s="89">
        <v>1319229</v>
      </c>
      <c r="C216" s="89" t="s">
        <v>819</v>
      </c>
    </row>
    <row r="217" spans="1:3" ht="12.75" customHeight="1" x14ac:dyDescent="0.25">
      <c r="A217" s="89">
        <v>2019</v>
      </c>
      <c r="B217" s="89">
        <v>121880</v>
      </c>
      <c r="C217" s="89" t="s">
        <v>819</v>
      </c>
    </row>
    <row r="218" spans="1:3" ht="12.75" customHeight="1" x14ac:dyDescent="0.25">
      <c r="A218" s="89">
        <v>2019</v>
      </c>
      <c r="B218" s="89">
        <v>1181819</v>
      </c>
      <c r="C218" s="89" t="s">
        <v>819</v>
      </c>
    </row>
    <row r="219" spans="1:3" ht="12.75" customHeight="1" x14ac:dyDescent="0.25">
      <c r="A219" s="89">
        <v>2019</v>
      </c>
      <c r="B219" s="89">
        <v>1319229</v>
      </c>
      <c r="C219" s="89" t="s">
        <v>819</v>
      </c>
    </row>
    <row r="220" spans="1:3" ht="12.75" customHeight="1" x14ac:dyDescent="0.25">
      <c r="A220" s="89">
        <v>2019</v>
      </c>
      <c r="B220" s="89">
        <v>121884</v>
      </c>
      <c r="C220" s="89" t="s">
        <v>819</v>
      </c>
    </row>
    <row r="221" spans="1:3" ht="12.75" customHeight="1" x14ac:dyDescent="0.25">
      <c r="A221" s="89">
        <v>2019</v>
      </c>
      <c r="B221" s="89">
        <v>1181819</v>
      </c>
      <c r="C221" s="89" t="s">
        <v>819</v>
      </c>
    </row>
    <row r="222" spans="1:3" ht="12.75" customHeight="1" x14ac:dyDescent="0.25">
      <c r="A222" s="89">
        <v>2019</v>
      </c>
      <c r="B222" s="89">
        <v>1181819</v>
      </c>
      <c r="C222" s="89" t="s">
        <v>819</v>
      </c>
    </row>
    <row r="223" spans="1:3" ht="12.75" customHeight="1" x14ac:dyDescent="0.25">
      <c r="A223" s="89">
        <v>2019</v>
      </c>
      <c r="B223" s="89">
        <v>1117583</v>
      </c>
      <c r="C223" s="89" t="s">
        <v>819</v>
      </c>
    </row>
    <row r="224" spans="1:3" ht="12.75" customHeight="1" x14ac:dyDescent="0.25">
      <c r="A224" s="89">
        <v>2019</v>
      </c>
      <c r="B224" s="89">
        <v>121884</v>
      </c>
      <c r="C224" s="89" t="s">
        <v>819</v>
      </c>
    </row>
    <row r="225" spans="1:3" ht="12.75" customHeight="1" x14ac:dyDescent="0.25">
      <c r="A225" s="89">
        <v>2019</v>
      </c>
      <c r="B225" s="89">
        <v>121884</v>
      </c>
      <c r="C225" s="89" t="s">
        <v>819</v>
      </c>
    </row>
    <row r="226" spans="1:3" ht="12.75" customHeight="1" x14ac:dyDescent="0.25">
      <c r="A226" s="89">
        <v>2019</v>
      </c>
      <c r="B226" s="89">
        <v>88399</v>
      </c>
      <c r="C226" s="89" t="s">
        <v>819</v>
      </c>
    </row>
    <row r="227" spans="1:3" ht="12.75" customHeight="1" x14ac:dyDescent="0.25">
      <c r="A227" s="89">
        <v>2019</v>
      </c>
      <c r="B227" s="89">
        <v>1181819</v>
      </c>
      <c r="C227" s="89" t="s">
        <v>819</v>
      </c>
    </row>
    <row r="228" spans="1:3" ht="12.75" customHeight="1" x14ac:dyDescent="0.25">
      <c r="A228" s="89">
        <v>2019</v>
      </c>
      <c r="B228" s="89">
        <v>121880</v>
      </c>
      <c r="C228" s="89" t="s">
        <v>819</v>
      </c>
    </row>
    <row r="229" spans="1:3" ht="12.75" customHeight="1" x14ac:dyDescent="0.25">
      <c r="A229" s="89">
        <v>2019</v>
      </c>
      <c r="B229" s="89">
        <v>1117583</v>
      </c>
      <c r="C229" s="89" t="s">
        <v>819</v>
      </c>
    </row>
    <row r="230" spans="1:3" ht="12.75" customHeight="1" x14ac:dyDescent="0.25">
      <c r="A230" s="89">
        <v>2019</v>
      </c>
      <c r="B230" s="89">
        <v>102499</v>
      </c>
      <c r="C230" s="89" t="s">
        <v>819</v>
      </c>
    </row>
    <row r="231" spans="1:3" ht="12.75" customHeight="1" x14ac:dyDescent="0.25">
      <c r="A231" s="89">
        <v>2019</v>
      </c>
      <c r="B231" s="89">
        <v>102499</v>
      </c>
      <c r="C231" s="89" t="s">
        <v>819</v>
      </c>
    </row>
    <row r="232" spans="1:3" ht="12.75" customHeight="1" x14ac:dyDescent="0.25">
      <c r="A232" s="89">
        <v>2019</v>
      </c>
      <c r="B232" s="89">
        <v>121880</v>
      </c>
      <c r="C232" s="89" t="s">
        <v>819</v>
      </c>
    </row>
    <row r="233" spans="1:3" ht="12.75" customHeight="1" x14ac:dyDescent="0.25">
      <c r="A233" s="89">
        <v>2019</v>
      </c>
      <c r="B233" s="89">
        <v>121884</v>
      </c>
      <c r="C233" s="89" t="s">
        <v>133</v>
      </c>
    </row>
    <row r="234" spans="1:3" ht="12.75" customHeight="1" x14ac:dyDescent="0.25">
      <c r="A234" s="89">
        <v>2019</v>
      </c>
      <c r="B234" s="89">
        <v>1181819</v>
      </c>
      <c r="C234" s="89" t="s">
        <v>133</v>
      </c>
    </row>
    <row r="235" spans="1:3" ht="12.75" customHeight="1" x14ac:dyDescent="0.25">
      <c r="A235" s="89">
        <v>2019</v>
      </c>
      <c r="B235" s="89">
        <v>88399</v>
      </c>
      <c r="C235" s="89" t="s">
        <v>133</v>
      </c>
    </row>
    <row r="236" spans="1:3" ht="12.75" customHeight="1" x14ac:dyDescent="0.25">
      <c r="A236" s="89">
        <v>2019</v>
      </c>
      <c r="B236" s="89">
        <v>121880</v>
      </c>
      <c r="C236" s="89" t="s">
        <v>133</v>
      </c>
    </row>
    <row r="237" spans="1:3" ht="12.75" customHeight="1" x14ac:dyDescent="0.25">
      <c r="A237" s="89">
        <v>2019</v>
      </c>
      <c r="B237" s="89">
        <v>102499</v>
      </c>
      <c r="C237" s="89" t="s">
        <v>133</v>
      </c>
    </row>
    <row r="238" spans="1:3" ht="12.75" customHeight="1" x14ac:dyDescent="0.25">
      <c r="A238" s="89">
        <v>2019</v>
      </c>
      <c r="B238" s="89">
        <v>1103831</v>
      </c>
      <c r="C238" s="89" t="s">
        <v>133</v>
      </c>
    </row>
    <row r="239" spans="1:3" ht="12.75" customHeight="1" x14ac:dyDescent="0.25">
      <c r="A239" s="89">
        <v>2019</v>
      </c>
      <c r="B239" s="89">
        <v>1181819</v>
      </c>
      <c r="C239" s="89" t="s">
        <v>133</v>
      </c>
    </row>
    <row r="240" spans="1:3" ht="12.75" customHeight="1" x14ac:dyDescent="0.25">
      <c r="A240" s="89">
        <v>2019</v>
      </c>
      <c r="B240" s="89">
        <v>121880</v>
      </c>
      <c r="C240" s="89" t="s">
        <v>817</v>
      </c>
    </row>
    <row r="241" spans="1:3" ht="12.75" customHeight="1" x14ac:dyDescent="0.25">
      <c r="A241" s="89">
        <v>2019</v>
      </c>
      <c r="B241" s="89">
        <v>88399</v>
      </c>
      <c r="C241" s="89" t="s">
        <v>817</v>
      </c>
    </row>
    <row r="242" spans="1:3" ht="12.75" customHeight="1" x14ac:dyDescent="0.25">
      <c r="A242" s="89">
        <v>2019</v>
      </c>
      <c r="B242" s="89">
        <v>102499</v>
      </c>
      <c r="C242" s="89" t="s">
        <v>817</v>
      </c>
    </row>
    <row r="243" spans="1:3" ht="12.75" customHeight="1" x14ac:dyDescent="0.25">
      <c r="A243" s="89">
        <v>2019</v>
      </c>
      <c r="B243" s="89">
        <v>102499</v>
      </c>
      <c r="C243" s="89" t="s">
        <v>817</v>
      </c>
    </row>
    <row r="244" spans="1:3" ht="12.75" customHeight="1" x14ac:dyDescent="0.25">
      <c r="A244" s="89">
        <v>2019</v>
      </c>
      <c r="B244" s="89">
        <v>121884</v>
      </c>
      <c r="C244" s="89" t="s">
        <v>817</v>
      </c>
    </row>
    <row r="245" spans="1:3" ht="12.75" customHeight="1" x14ac:dyDescent="0.25">
      <c r="A245" s="89">
        <v>2019</v>
      </c>
      <c r="B245" s="89">
        <v>88399</v>
      </c>
      <c r="C245" s="89" t="s">
        <v>817</v>
      </c>
    </row>
    <row r="246" spans="1:3" ht="12.75" customHeight="1" x14ac:dyDescent="0.25">
      <c r="A246" s="89">
        <v>2019</v>
      </c>
      <c r="B246" s="89">
        <v>121880</v>
      </c>
      <c r="C246" s="89" t="s">
        <v>817</v>
      </c>
    </row>
    <row r="247" spans="1:3" ht="12.75" customHeight="1" x14ac:dyDescent="0.25">
      <c r="A247" s="89">
        <v>2019</v>
      </c>
      <c r="B247" s="89">
        <v>121880</v>
      </c>
      <c r="C247" s="89" t="s">
        <v>817</v>
      </c>
    </row>
    <row r="248" spans="1:3" ht="12.75" customHeight="1" x14ac:dyDescent="0.25">
      <c r="A248" s="89">
        <v>2019</v>
      </c>
      <c r="B248" s="89">
        <v>102499</v>
      </c>
      <c r="C248" s="89" t="s">
        <v>817</v>
      </c>
    </row>
    <row r="249" spans="1:3" ht="12.75" customHeight="1" x14ac:dyDescent="0.25">
      <c r="A249" s="89">
        <v>2019</v>
      </c>
      <c r="B249" s="89">
        <v>123569</v>
      </c>
      <c r="C249" s="89" t="s">
        <v>817</v>
      </c>
    </row>
    <row r="250" spans="1:3" ht="12.75" customHeight="1" x14ac:dyDescent="0.25">
      <c r="A250" s="89">
        <v>2019</v>
      </c>
      <c r="B250" s="89">
        <v>102499</v>
      </c>
      <c r="C250" s="89" t="s">
        <v>817</v>
      </c>
    </row>
    <row r="251" spans="1:3" ht="12.75" customHeight="1" x14ac:dyDescent="0.25">
      <c r="A251" s="89">
        <v>2019</v>
      </c>
      <c r="B251" s="89">
        <v>102499</v>
      </c>
      <c r="C251" s="89" t="s">
        <v>817</v>
      </c>
    </row>
    <row r="252" spans="1:3" ht="12.75" customHeight="1" x14ac:dyDescent="0.25">
      <c r="A252" s="89">
        <v>2019</v>
      </c>
      <c r="B252" s="89">
        <v>123569</v>
      </c>
      <c r="C252" s="89" t="s">
        <v>817</v>
      </c>
    </row>
    <row r="253" spans="1:3" ht="12.75" customHeight="1" x14ac:dyDescent="0.25">
      <c r="A253" s="89">
        <v>2019</v>
      </c>
      <c r="B253" s="89">
        <v>102499</v>
      </c>
      <c r="C253" s="89" t="s">
        <v>817</v>
      </c>
    </row>
    <row r="254" spans="1:3" ht="12.75" customHeight="1" x14ac:dyDescent="0.25">
      <c r="A254" s="89">
        <v>2019</v>
      </c>
      <c r="B254" s="89">
        <v>1319229</v>
      </c>
      <c r="C254" s="89" t="s">
        <v>817</v>
      </c>
    </row>
    <row r="255" spans="1:3" ht="12.75" customHeight="1" x14ac:dyDescent="0.25">
      <c r="A255" s="89">
        <v>2019</v>
      </c>
      <c r="B255" s="89">
        <v>123569</v>
      </c>
      <c r="C255" s="89" t="s">
        <v>817</v>
      </c>
    </row>
    <row r="256" spans="1:3" ht="12.75" customHeight="1" x14ac:dyDescent="0.25">
      <c r="A256" s="89">
        <v>2019</v>
      </c>
      <c r="B256" s="89">
        <v>121880</v>
      </c>
      <c r="C256" s="89" t="s">
        <v>817</v>
      </c>
    </row>
    <row r="257" spans="1:3" ht="12.75" customHeight="1" x14ac:dyDescent="0.25">
      <c r="A257" s="89">
        <v>2019</v>
      </c>
      <c r="B257" s="89">
        <v>102499</v>
      </c>
      <c r="C257" s="89" t="s">
        <v>817</v>
      </c>
    </row>
    <row r="258" spans="1:3" ht="12.75" customHeight="1" x14ac:dyDescent="0.25">
      <c r="A258" s="89">
        <v>2019</v>
      </c>
      <c r="B258" s="89">
        <v>121884</v>
      </c>
      <c r="C258" s="89" t="s">
        <v>817</v>
      </c>
    </row>
    <row r="259" spans="1:3" ht="12.75" customHeight="1" x14ac:dyDescent="0.25">
      <c r="A259" s="89">
        <v>2019</v>
      </c>
      <c r="B259" s="89">
        <v>123569</v>
      </c>
      <c r="C259" s="89" t="s">
        <v>817</v>
      </c>
    </row>
    <row r="260" spans="1:3" ht="12.75" customHeight="1" x14ac:dyDescent="0.25">
      <c r="A260" s="89">
        <v>2019</v>
      </c>
      <c r="B260" s="89">
        <v>123569</v>
      </c>
      <c r="C260" s="89" t="s">
        <v>817</v>
      </c>
    </row>
    <row r="261" spans="1:3" ht="12.75" customHeight="1" x14ac:dyDescent="0.25">
      <c r="A261" s="89">
        <v>2019</v>
      </c>
      <c r="B261" s="89">
        <v>102499</v>
      </c>
      <c r="C261" s="89" t="s">
        <v>817</v>
      </c>
    </row>
    <row r="262" spans="1:3" ht="12.75" customHeight="1" x14ac:dyDescent="0.25">
      <c r="A262" s="89">
        <v>2019</v>
      </c>
      <c r="B262" s="89">
        <v>1319229</v>
      </c>
      <c r="C262" s="89" t="s">
        <v>817</v>
      </c>
    </row>
    <row r="263" spans="1:3" ht="12.75" customHeight="1" x14ac:dyDescent="0.25">
      <c r="A263" s="89">
        <v>2019</v>
      </c>
      <c r="B263" s="89">
        <v>1319229</v>
      </c>
      <c r="C263" s="89" t="s">
        <v>817</v>
      </c>
    </row>
    <row r="264" spans="1:3" ht="12.75" customHeight="1" x14ac:dyDescent="0.25">
      <c r="A264" s="89">
        <v>2019</v>
      </c>
      <c r="B264" s="89">
        <v>123569</v>
      </c>
      <c r="C264" s="89" t="s">
        <v>817</v>
      </c>
    </row>
    <row r="265" spans="1:3" ht="12.75" customHeight="1" x14ac:dyDescent="0.25">
      <c r="A265" s="89">
        <v>2019</v>
      </c>
      <c r="B265" s="89">
        <v>1117583</v>
      </c>
      <c r="C265" s="89" t="s">
        <v>817</v>
      </c>
    </row>
    <row r="266" spans="1:3" ht="12.75" customHeight="1" x14ac:dyDescent="0.25">
      <c r="A266" s="89">
        <v>2019</v>
      </c>
      <c r="B266" s="89">
        <v>123569</v>
      </c>
      <c r="C266" s="89" t="s">
        <v>817</v>
      </c>
    </row>
    <row r="267" spans="1:3" ht="12.75" customHeight="1" x14ac:dyDescent="0.25">
      <c r="A267" s="89">
        <v>2019</v>
      </c>
      <c r="B267" s="89">
        <v>123569</v>
      </c>
      <c r="C267" s="89" t="s">
        <v>817</v>
      </c>
    </row>
    <row r="268" spans="1:3" ht="12.75" customHeight="1" x14ac:dyDescent="0.25">
      <c r="A268" s="89">
        <v>2019</v>
      </c>
      <c r="B268" s="89">
        <v>88399</v>
      </c>
      <c r="C268" s="89" t="s">
        <v>817</v>
      </c>
    </row>
    <row r="269" spans="1:3" ht="12.75" customHeight="1" x14ac:dyDescent="0.25">
      <c r="A269" s="89">
        <v>2019</v>
      </c>
      <c r="B269" s="89">
        <v>88399</v>
      </c>
      <c r="C269" s="89" t="s">
        <v>817</v>
      </c>
    </row>
    <row r="270" spans="1:3" ht="12.75" customHeight="1" x14ac:dyDescent="0.25">
      <c r="A270" s="89">
        <v>2019</v>
      </c>
      <c r="B270" s="89">
        <v>1181815</v>
      </c>
      <c r="C270" s="89" t="s">
        <v>817</v>
      </c>
    </row>
    <row r="271" spans="1:3" ht="12.75" customHeight="1" x14ac:dyDescent="0.25">
      <c r="A271" s="89">
        <v>2019</v>
      </c>
      <c r="B271" s="89">
        <v>1181819</v>
      </c>
      <c r="C271" s="89" t="s">
        <v>817</v>
      </c>
    </row>
    <row r="272" spans="1:3" ht="12.75" customHeight="1" x14ac:dyDescent="0.25">
      <c r="A272" s="89">
        <v>2019</v>
      </c>
      <c r="B272" s="89">
        <v>102499</v>
      </c>
      <c r="C272" s="89" t="s">
        <v>817</v>
      </c>
    </row>
    <row r="273" spans="1:3" ht="12.75" customHeight="1" x14ac:dyDescent="0.25">
      <c r="A273" s="89">
        <v>2019</v>
      </c>
      <c r="B273" s="89">
        <v>88399</v>
      </c>
      <c r="C273" s="89" t="s">
        <v>817</v>
      </c>
    </row>
    <row r="274" spans="1:3" ht="12.75" customHeight="1" x14ac:dyDescent="0.25">
      <c r="A274" s="89">
        <v>2019</v>
      </c>
      <c r="B274" s="89">
        <v>102499</v>
      </c>
      <c r="C274" s="89" t="s">
        <v>817</v>
      </c>
    </row>
    <row r="275" spans="1:3" ht="12.75" customHeight="1" x14ac:dyDescent="0.25">
      <c r="A275" s="89">
        <v>2019</v>
      </c>
      <c r="B275" s="89">
        <v>121880</v>
      </c>
      <c r="C275" s="89" t="s">
        <v>817</v>
      </c>
    </row>
    <row r="276" spans="1:3" ht="12.75" customHeight="1" x14ac:dyDescent="0.25">
      <c r="A276" s="89">
        <v>2019</v>
      </c>
      <c r="B276" s="89">
        <v>102499</v>
      </c>
      <c r="C276" s="89" t="s">
        <v>817</v>
      </c>
    </row>
    <row r="277" spans="1:3" ht="12.75" customHeight="1" x14ac:dyDescent="0.25">
      <c r="A277" s="89">
        <v>2019</v>
      </c>
      <c r="B277" s="89">
        <v>121884</v>
      </c>
      <c r="C277" s="89" t="s">
        <v>817</v>
      </c>
    </row>
    <row r="278" spans="1:3" ht="12.75" customHeight="1" x14ac:dyDescent="0.25">
      <c r="A278" s="89">
        <v>2019</v>
      </c>
      <c r="B278" s="89">
        <v>121880</v>
      </c>
      <c r="C278" s="89" t="s">
        <v>817</v>
      </c>
    </row>
    <row r="279" spans="1:3" ht="12.75" customHeight="1" x14ac:dyDescent="0.25">
      <c r="A279" s="89">
        <v>2019</v>
      </c>
      <c r="B279" s="89">
        <v>1319229</v>
      </c>
      <c r="C279" s="89" t="s">
        <v>817</v>
      </c>
    </row>
    <row r="280" spans="1:3" ht="12.75" customHeight="1" x14ac:dyDescent="0.25">
      <c r="A280" s="89">
        <v>2019</v>
      </c>
      <c r="B280" s="89">
        <v>102499</v>
      </c>
      <c r="C280" s="89" t="s">
        <v>817</v>
      </c>
    </row>
    <row r="281" spans="1:3" ht="12.75" customHeight="1" x14ac:dyDescent="0.25">
      <c r="A281" s="89">
        <v>2019</v>
      </c>
      <c r="B281" s="89">
        <v>88399</v>
      </c>
      <c r="C281" s="89" t="s">
        <v>817</v>
      </c>
    </row>
    <row r="282" spans="1:3" ht="12.75" customHeight="1" x14ac:dyDescent="0.25">
      <c r="A282" s="89">
        <v>2019</v>
      </c>
      <c r="B282" s="89">
        <v>88399</v>
      </c>
      <c r="C282" s="89" t="s">
        <v>817</v>
      </c>
    </row>
    <row r="283" spans="1:3" ht="12.75" customHeight="1" x14ac:dyDescent="0.25">
      <c r="A283" s="89">
        <v>2019</v>
      </c>
      <c r="B283" s="89">
        <v>1181815</v>
      </c>
      <c r="C283" s="89" t="s">
        <v>817</v>
      </c>
    </row>
    <row r="284" spans="1:3" ht="12.75" customHeight="1" x14ac:dyDescent="0.25">
      <c r="A284" s="89">
        <v>2019</v>
      </c>
      <c r="B284" s="89">
        <v>123569</v>
      </c>
      <c r="C284" s="89" t="s">
        <v>817</v>
      </c>
    </row>
    <row r="285" spans="1:3" ht="12.75" customHeight="1" x14ac:dyDescent="0.25">
      <c r="A285" s="89">
        <v>2019</v>
      </c>
      <c r="B285" s="89">
        <v>1103831</v>
      </c>
      <c r="C285" s="89" t="s">
        <v>817</v>
      </c>
    </row>
    <row r="286" spans="1:3" ht="12.75" customHeight="1" x14ac:dyDescent="0.25">
      <c r="A286" s="89">
        <v>2019</v>
      </c>
      <c r="B286" s="89">
        <v>121880</v>
      </c>
      <c r="C286" s="89" t="s">
        <v>817</v>
      </c>
    </row>
    <row r="287" spans="1:3" ht="12.75" customHeight="1" x14ac:dyDescent="0.25">
      <c r="A287" s="89">
        <v>2019</v>
      </c>
      <c r="B287" s="89">
        <v>88399</v>
      </c>
      <c r="C287" s="89" t="s">
        <v>817</v>
      </c>
    </row>
    <row r="288" spans="1:3" ht="12.75" customHeight="1" x14ac:dyDescent="0.25">
      <c r="A288" s="89">
        <v>2019</v>
      </c>
      <c r="B288" s="89">
        <v>1181819</v>
      </c>
      <c r="C288" s="89" t="s">
        <v>817</v>
      </c>
    </row>
    <row r="289" spans="1:3" ht="12.75" customHeight="1" x14ac:dyDescent="0.25">
      <c r="A289" s="89">
        <v>2019</v>
      </c>
      <c r="B289" s="89">
        <v>1117583</v>
      </c>
      <c r="C289" s="89" t="s">
        <v>817</v>
      </c>
    </row>
    <row r="290" spans="1:3" ht="12.75" customHeight="1" x14ac:dyDescent="0.25">
      <c r="A290" s="89">
        <v>2019</v>
      </c>
      <c r="B290" s="89">
        <v>121884</v>
      </c>
      <c r="C290" s="89" t="s">
        <v>817</v>
      </c>
    </row>
    <row r="291" spans="1:3" ht="12.75" customHeight="1" x14ac:dyDescent="0.25">
      <c r="A291" s="89">
        <v>2019</v>
      </c>
      <c r="B291" s="89">
        <v>1117583</v>
      </c>
      <c r="C291" s="89" t="s">
        <v>817</v>
      </c>
    </row>
    <row r="292" spans="1:3" ht="12.75" customHeight="1" x14ac:dyDescent="0.25">
      <c r="A292" s="89">
        <v>2019</v>
      </c>
      <c r="B292" s="89">
        <v>123569</v>
      </c>
      <c r="C292" s="89" t="s">
        <v>817</v>
      </c>
    </row>
    <row r="293" spans="1:3" ht="12.75" customHeight="1" x14ac:dyDescent="0.25">
      <c r="A293" s="89">
        <v>2019</v>
      </c>
      <c r="B293" s="89">
        <v>88399</v>
      </c>
      <c r="C293" s="89" t="s">
        <v>817</v>
      </c>
    </row>
    <row r="294" spans="1:3" ht="12.75" customHeight="1" x14ac:dyDescent="0.25">
      <c r="A294" s="89">
        <v>2019</v>
      </c>
      <c r="B294" s="89">
        <v>88399</v>
      </c>
      <c r="C294" s="89" t="s">
        <v>817</v>
      </c>
    </row>
    <row r="295" spans="1:3" ht="12.75" customHeight="1" x14ac:dyDescent="0.25">
      <c r="A295" s="89">
        <v>2019</v>
      </c>
      <c r="B295" s="89">
        <v>102499</v>
      </c>
      <c r="C295" s="89" t="s">
        <v>817</v>
      </c>
    </row>
    <row r="296" spans="1:3" ht="12.75" customHeight="1" x14ac:dyDescent="0.25">
      <c r="A296" s="89">
        <v>2019</v>
      </c>
      <c r="B296" s="89">
        <v>1181819</v>
      </c>
      <c r="C296" s="89" t="s">
        <v>817</v>
      </c>
    </row>
    <row r="297" spans="1:3" ht="12.75" customHeight="1" x14ac:dyDescent="0.25">
      <c r="A297" s="89">
        <v>2019</v>
      </c>
      <c r="B297" s="89">
        <v>121880</v>
      </c>
      <c r="C297" s="89" t="s">
        <v>817</v>
      </c>
    </row>
    <row r="298" spans="1:3" ht="12.75" customHeight="1" x14ac:dyDescent="0.25">
      <c r="A298" s="89">
        <v>2019</v>
      </c>
      <c r="B298" s="89">
        <v>123569</v>
      </c>
      <c r="C298" s="89" t="s">
        <v>817</v>
      </c>
    </row>
    <row r="299" spans="1:3" ht="12.75" customHeight="1" x14ac:dyDescent="0.25">
      <c r="A299" s="89">
        <v>2019</v>
      </c>
      <c r="B299" s="89">
        <v>1103831</v>
      </c>
      <c r="C299" s="89" t="s">
        <v>817</v>
      </c>
    </row>
    <row r="300" spans="1:3" ht="12.75" customHeight="1" x14ac:dyDescent="0.25">
      <c r="A300" s="89">
        <v>2019</v>
      </c>
      <c r="B300" s="89">
        <v>1103831</v>
      </c>
      <c r="C300" s="89" t="s">
        <v>817</v>
      </c>
    </row>
    <row r="301" spans="1:3" ht="12.75" customHeight="1" x14ac:dyDescent="0.25">
      <c r="A301" s="89">
        <v>2019</v>
      </c>
      <c r="B301" s="89">
        <v>1181819</v>
      </c>
      <c r="C301" s="89" t="s">
        <v>817</v>
      </c>
    </row>
    <row r="302" spans="1:3" ht="12.75" customHeight="1" x14ac:dyDescent="0.25">
      <c r="A302" s="89">
        <v>2019</v>
      </c>
      <c r="B302" s="89">
        <v>123569</v>
      </c>
      <c r="C302" s="89" t="s">
        <v>817</v>
      </c>
    </row>
    <row r="303" spans="1:3" ht="12.75" customHeight="1" x14ac:dyDescent="0.25">
      <c r="A303" s="89">
        <v>2019</v>
      </c>
      <c r="B303" s="89">
        <v>1181819</v>
      </c>
      <c r="C303" s="89" t="s">
        <v>817</v>
      </c>
    </row>
    <row r="304" spans="1:3" ht="12.75" customHeight="1" x14ac:dyDescent="0.25">
      <c r="A304" s="89">
        <v>2019</v>
      </c>
      <c r="B304" s="89">
        <v>123569</v>
      </c>
      <c r="C304" s="89" t="s">
        <v>817</v>
      </c>
    </row>
    <row r="305" spans="1:3" ht="12.75" customHeight="1" x14ac:dyDescent="0.25">
      <c r="A305" s="89">
        <v>2019</v>
      </c>
      <c r="B305" s="89">
        <v>1103831</v>
      </c>
      <c r="C305" s="89" t="s">
        <v>817</v>
      </c>
    </row>
    <row r="306" spans="1:3" ht="12.75" customHeight="1" x14ac:dyDescent="0.25">
      <c r="A306" s="89">
        <v>2019</v>
      </c>
      <c r="B306" s="89">
        <v>88399</v>
      </c>
      <c r="C306" s="89" t="s">
        <v>817</v>
      </c>
    </row>
    <row r="307" spans="1:3" ht="12.75" customHeight="1" x14ac:dyDescent="0.25">
      <c r="A307" s="89">
        <v>2019</v>
      </c>
      <c r="B307" s="89">
        <v>121880</v>
      </c>
      <c r="C307" s="89" t="s">
        <v>817</v>
      </c>
    </row>
    <row r="308" spans="1:3" ht="12.75" customHeight="1" x14ac:dyDescent="0.25">
      <c r="A308" s="89">
        <v>2019</v>
      </c>
      <c r="B308" s="89">
        <v>121884</v>
      </c>
      <c r="C308" s="89" t="s">
        <v>817</v>
      </c>
    </row>
    <row r="309" spans="1:3" ht="12.75" customHeight="1" x14ac:dyDescent="0.25">
      <c r="A309" s="89">
        <v>2019</v>
      </c>
      <c r="B309" s="89">
        <v>1103831</v>
      </c>
      <c r="C309" s="89" t="s">
        <v>817</v>
      </c>
    </row>
    <row r="310" spans="1:3" ht="12.75" customHeight="1" x14ac:dyDescent="0.25">
      <c r="A310" s="89">
        <v>2019</v>
      </c>
      <c r="B310" s="89">
        <v>1117583</v>
      </c>
      <c r="C310" s="89" t="s">
        <v>817</v>
      </c>
    </row>
    <row r="311" spans="1:3" ht="12.75" customHeight="1" x14ac:dyDescent="0.25">
      <c r="A311" s="89">
        <v>2019</v>
      </c>
      <c r="B311" s="89">
        <v>1181819</v>
      </c>
      <c r="C311" s="89" t="s">
        <v>817</v>
      </c>
    </row>
    <row r="312" spans="1:3" ht="12.75" customHeight="1" x14ac:dyDescent="0.25">
      <c r="A312" s="89">
        <v>2019</v>
      </c>
      <c r="B312" s="89">
        <v>1181819</v>
      </c>
      <c r="C312" s="89" t="s">
        <v>817</v>
      </c>
    </row>
    <row r="313" spans="1:3" ht="12.75" customHeight="1" x14ac:dyDescent="0.25">
      <c r="A313" s="89">
        <v>2019</v>
      </c>
      <c r="B313" s="89">
        <v>102499</v>
      </c>
      <c r="C313" s="89" t="s">
        <v>817</v>
      </c>
    </row>
    <row r="314" spans="1:3" ht="12.75" customHeight="1" x14ac:dyDescent="0.25">
      <c r="A314" s="89">
        <v>2019</v>
      </c>
      <c r="B314" s="89">
        <v>102499</v>
      </c>
      <c r="C314" s="89" t="s">
        <v>817</v>
      </c>
    </row>
    <row r="315" spans="1:3" ht="12.75" customHeight="1" x14ac:dyDescent="0.25">
      <c r="A315" s="89">
        <v>2019</v>
      </c>
      <c r="B315" s="89">
        <v>121880</v>
      </c>
      <c r="C315" s="89" t="s">
        <v>817</v>
      </c>
    </row>
    <row r="316" spans="1:3" ht="12.75" customHeight="1" x14ac:dyDescent="0.25">
      <c r="A316" s="89">
        <v>2019</v>
      </c>
      <c r="B316" s="89">
        <v>1181819</v>
      </c>
      <c r="C316" s="89" t="s">
        <v>817</v>
      </c>
    </row>
    <row r="317" spans="1:3" ht="12.75" customHeight="1" x14ac:dyDescent="0.25">
      <c r="A317" s="89">
        <v>2019</v>
      </c>
      <c r="B317" s="89">
        <v>121880</v>
      </c>
      <c r="C317" s="89" t="s">
        <v>817</v>
      </c>
    </row>
    <row r="318" spans="1:3" ht="12.75" customHeight="1" x14ac:dyDescent="0.25">
      <c r="A318" s="89">
        <v>2019</v>
      </c>
      <c r="B318" s="89">
        <v>1103831</v>
      </c>
      <c r="C318" s="89" t="s">
        <v>817</v>
      </c>
    </row>
    <row r="319" spans="1:3" ht="12.75" customHeight="1" x14ac:dyDescent="0.25">
      <c r="A319" s="89">
        <v>2019</v>
      </c>
      <c r="B319" s="89">
        <v>1181819</v>
      </c>
      <c r="C319" s="89" t="s">
        <v>817</v>
      </c>
    </row>
    <row r="320" spans="1:3" ht="12.75" customHeight="1" x14ac:dyDescent="0.25">
      <c r="A320" s="89">
        <v>2019</v>
      </c>
      <c r="B320" s="89">
        <v>121880</v>
      </c>
      <c r="C320" s="89" t="s">
        <v>817</v>
      </c>
    </row>
    <row r="321" spans="1:3" ht="12.75" customHeight="1" x14ac:dyDescent="0.25">
      <c r="A321" s="89">
        <v>2019</v>
      </c>
      <c r="B321" s="89">
        <v>121884</v>
      </c>
      <c r="C321" s="89" t="s">
        <v>817</v>
      </c>
    </row>
    <row r="322" spans="1:3" ht="12.75" customHeight="1" x14ac:dyDescent="0.25">
      <c r="A322" s="89">
        <v>2019</v>
      </c>
      <c r="B322" s="89">
        <v>88399</v>
      </c>
      <c r="C322" s="89" t="s">
        <v>817</v>
      </c>
    </row>
    <row r="323" spans="1:3" ht="12.75" customHeight="1" x14ac:dyDescent="0.25">
      <c r="A323" s="89">
        <v>2019</v>
      </c>
      <c r="B323" s="89">
        <v>121880</v>
      </c>
      <c r="C323" s="89" t="s">
        <v>817</v>
      </c>
    </row>
    <row r="324" spans="1:3" ht="12.75" customHeight="1" x14ac:dyDescent="0.25">
      <c r="A324" s="89">
        <v>2019</v>
      </c>
      <c r="B324" s="89">
        <v>1117583</v>
      </c>
      <c r="C324" s="89" t="s">
        <v>817</v>
      </c>
    </row>
    <row r="325" spans="1:3" ht="12.75" customHeight="1" x14ac:dyDescent="0.25">
      <c r="A325" s="89">
        <v>2019</v>
      </c>
      <c r="B325" s="89">
        <v>1181815</v>
      </c>
      <c r="C325" s="89" t="s">
        <v>817</v>
      </c>
    </row>
    <row r="326" spans="1:3" ht="12.75" customHeight="1" x14ac:dyDescent="0.25">
      <c r="A326" s="89">
        <v>2019</v>
      </c>
      <c r="B326" s="89">
        <v>121884</v>
      </c>
      <c r="C326" s="89" t="s">
        <v>817</v>
      </c>
    </row>
    <row r="327" spans="1:3" ht="12.75" customHeight="1" x14ac:dyDescent="0.25">
      <c r="A327" s="89">
        <v>2019</v>
      </c>
      <c r="B327" s="89">
        <v>102499</v>
      </c>
      <c r="C327" s="89" t="s">
        <v>817</v>
      </c>
    </row>
    <row r="328" spans="1:3" ht="12.75" customHeight="1" x14ac:dyDescent="0.25">
      <c r="A328" s="89">
        <v>2019</v>
      </c>
      <c r="B328" s="89">
        <v>1181819</v>
      </c>
      <c r="C328" s="89" t="s">
        <v>817</v>
      </c>
    </row>
    <row r="329" spans="1:3" ht="12.75" customHeight="1" x14ac:dyDescent="0.25">
      <c r="A329" s="89">
        <v>2019</v>
      </c>
      <c r="B329" s="89">
        <v>1181819</v>
      </c>
      <c r="C329" s="89" t="s">
        <v>817</v>
      </c>
    </row>
    <row r="330" spans="1:3" ht="12.75" customHeight="1" x14ac:dyDescent="0.25">
      <c r="A330" s="89">
        <v>2019</v>
      </c>
      <c r="B330" s="89">
        <v>121880</v>
      </c>
      <c r="C330" s="89" t="s">
        <v>817</v>
      </c>
    </row>
    <row r="331" spans="1:3" ht="12.75" customHeight="1" x14ac:dyDescent="0.25">
      <c r="A331" s="89">
        <v>2019</v>
      </c>
      <c r="B331" s="89">
        <v>121880</v>
      </c>
      <c r="C331" s="89" t="s">
        <v>817</v>
      </c>
    </row>
    <row r="332" spans="1:3" ht="12.75" customHeight="1" x14ac:dyDescent="0.25">
      <c r="A332" s="89">
        <v>2019</v>
      </c>
      <c r="B332" s="89">
        <v>1117583</v>
      </c>
      <c r="C332" s="89" t="s">
        <v>817</v>
      </c>
    </row>
    <row r="333" spans="1:3" ht="12.75" customHeight="1" x14ac:dyDescent="0.25">
      <c r="A333" s="89">
        <v>2019</v>
      </c>
      <c r="B333" s="89">
        <v>1103831</v>
      </c>
      <c r="C333" s="89" t="s">
        <v>817</v>
      </c>
    </row>
    <row r="334" spans="1:3" ht="12.75" customHeight="1" x14ac:dyDescent="0.25">
      <c r="A334" s="89">
        <v>2019</v>
      </c>
      <c r="B334" s="89">
        <v>1103831</v>
      </c>
      <c r="C334" s="89" t="s">
        <v>817</v>
      </c>
    </row>
    <row r="335" spans="1:3" ht="12.75" customHeight="1" x14ac:dyDescent="0.25">
      <c r="A335" s="89">
        <v>2019</v>
      </c>
      <c r="B335" s="89">
        <v>121880</v>
      </c>
      <c r="C335" s="89" t="s">
        <v>817</v>
      </c>
    </row>
    <row r="336" spans="1:3" ht="12.75" customHeight="1" x14ac:dyDescent="0.25">
      <c r="A336" s="89">
        <v>2019</v>
      </c>
      <c r="B336" s="89">
        <v>1181819</v>
      </c>
      <c r="C336" s="89" t="s">
        <v>817</v>
      </c>
    </row>
    <row r="337" spans="1:3" ht="12.75" customHeight="1" x14ac:dyDescent="0.25">
      <c r="A337" s="89">
        <v>2019</v>
      </c>
      <c r="B337" s="89">
        <v>121880</v>
      </c>
      <c r="C337" s="89" t="s">
        <v>817</v>
      </c>
    </row>
    <row r="338" spans="1:3" ht="12.75" customHeight="1" x14ac:dyDescent="0.25">
      <c r="A338" s="89">
        <v>2019</v>
      </c>
      <c r="B338" s="89">
        <v>1181819</v>
      </c>
      <c r="C338" s="89" t="s">
        <v>817</v>
      </c>
    </row>
    <row r="339" spans="1:3" ht="12.75" customHeight="1" x14ac:dyDescent="0.25">
      <c r="A339" s="89">
        <v>2019</v>
      </c>
      <c r="B339" s="89">
        <v>121880</v>
      </c>
      <c r="C339" s="89" t="s">
        <v>817</v>
      </c>
    </row>
    <row r="340" spans="1:3" ht="12.75" customHeight="1" x14ac:dyDescent="0.25">
      <c r="A340" s="89">
        <v>2019</v>
      </c>
      <c r="B340" s="89">
        <v>1319229</v>
      </c>
      <c r="C340" s="89" t="s">
        <v>817</v>
      </c>
    </row>
    <row r="341" spans="1:3" ht="12.75" customHeight="1" x14ac:dyDescent="0.25">
      <c r="A341" s="89">
        <v>2019</v>
      </c>
      <c r="B341" s="89">
        <v>121884</v>
      </c>
      <c r="C341" s="89" t="s">
        <v>817</v>
      </c>
    </row>
    <row r="342" spans="1:3" ht="12.75" customHeight="1" x14ac:dyDescent="0.25">
      <c r="A342" s="89">
        <v>2019</v>
      </c>
      <c r="B342" s="89">
        <v>88399</v>
      </c>
      <c r="C342" s="89" t="s">
        <v>817</v>
      </c>
    </row>
    <row r="343" spans="1:3" ht="12.75" customHeight="1" x14ac:dyDescent="0.25">
      <c r="A343" s="89">
        <v>2019</v>
      </c>
      <c r="B343" s="89">
        <v>102499</v>
      </c>
      <c r="C343" s="89" t="s">
        <v>817</v>
      </c>
    </row>
    <row r="344" spans="1:3" ht="12.75" customHeight="1" x14ac:dyDescent="0.25">
      <c r="A344" s="89">
        <v>2019</v>
      </c>
      <c r="B344" s="89">
        <v>102499</v>
      </c>
      <c r="C344" s="89" t="s">
        <v>817</v>
      </c>
    </row>
    <row r="345" spans="1:3" ht="12.75" customHeight="1" x14ac:dyDescent="0.25">
      <c r="A345" s="89">
        <v>2019</v>
      </c>
      <c r="B345" s="89">
        <v>102499</v>
      </c>
      <c r="C345" s="89" t="s">
        <v>817</v>
      </c>
    </row>
    <row r="346" spans="1:3" ht="12.75" customHeight="1" x14ac:dyDescent="0.25">
      <c r="A346" s="89">
        <v>2019</v>
      </c>
      <c r="B346" s="89">
        <v>121880</v>
      </c>
      <c r="C346" s="89" t="s">
        <v>817</v>
      </c>
    </row>
    <row r="347" spans="1:3" ht="12.75" customHeight="1" x14ac:dyDescent="0.25">
      <c r="A347" s="89">
        <v>2019</v>
      </c>
      <c r="B347" s="89">
        <v>121880</v>
      </c>
      <c r="C347" s="89" t="s">
        <v>817</v>
      </c>
    </row>
    <row r="348" spans="1:3" ht="12.75" customHeight="1" x14ac:dyDescent="0.25">
      <c r="A348" s="89">
        <v>2019</v>
      </c>
      <c r="B348" s="89">
        <v>123569</v>
      </c>
      <c r="C348" s="89" t="s">
        <v>817</v>
      </c>
    </row>
    <row r="349" spans="1:3" ht="12.75" customHeight="1" x14ac:dyDescent="0.25">
      <c r="A349" s="89">
        <v>2019</v>
      </c>
      <c r="B349" s="89">
        <v>123569</v>
      </c>
      <c r="C349" s="89" t="s">
        <v>817</v>
      </c>
    </row>
    <row r="350" spans="1:3" ht="12.75" customHeight="1" x14ac:dyDescent="0.25">
      <c r="A350" s="89">
        <v>2019</v>
      </c>
      <c r="B350" s="89">
        <v>1103831</v>
      </c>
      <c r="C350" s="89" t="s">
        <v>817</v>
      </c>
    </row>
    <row r="351" spans="1:3" ht="12.75" customHeight="1" x14ac:dyDescent="0.25">
      <c r="A351" s="89">
        <v>2019</v>
      </c>
      <c r="B351" s="89">
        <v>1181819</v>
      </c>
      <c r="C351" s="89" t="s">
        <v>817</v>
      </c>
    </row>
    <row r="352" spans="1:3" ht="12.75" customHeight="1" x14ac:dyDescent="0.25">
      <c r="A352" s="89">
        <v>2019</v>
      </c>
      <c r="B352" s="89">
        <v>1181819</v>
      </c>
      <c r="C352" s="89" t="s">
        <v>817</v>
      </c>
    </row>
    <row r="353" spans="1:3" ht="12.75" customHeight="1" x14ac:dyDescent="0.25">
      <c r="A353" s="89">
        <v>2019</v>
      </c>
      <c r="B353" s="89">
        <v>123569</v>
      </c>
      <c r="C353" s="89" t="s">
        <v>1484</v>
      </c>
    </row>
    <row r="354" spans="1:3" ht="12.75" customHeight="1" x14ac:dyDescent="0.25">
      <c r="A354" s="89">
        <v>2019</v>
      </c>
      <c r="B354" s="89">
        <v>123569</v>
      </c>
      <c r="C354" s="89" t="s">
        <v>1484</v>
      </c>
    </row>
    <row r="355" spans="1:3" ht="12.75" customHeight="1" x14ac:dyDescent="0.25">
      <c r="A355" s="89">
        <v>2019</v>
      </c>
      <c r="B355" s="89">
        <v>102499</v>
      </c>
      <c r="C355" s="89" t="s">
        <v>1484</v>
      </c>
    </row>
    <row r="356" spans="1:3" ht="12.75" customHeight="1" x14ac:dyDescent="0.25">
      <c r="A356" s="89">
        <v>2019</v>
      </c>
      <c r="B356" s="89">
        <v>123569</v>
      </c>
      <c r="C356" s="89" t="s">
        <v>1484</v>
      </c>
    </row>
    <row r="357" spans="1:3" ht="12.75" customHeight="1" x14ac:dyDescent="0.25">
      <c r="A357" s="89">
        <v>2019</v>
      </c>
      <c r="B357" s="89">
        <v>88399</v>
      </c>
      <c r="C357" s="89" t="s">
        <v>1484</v>
      </c>
    </row>
    <row r="358" spans="1:3" ht="12.75" customHeight="1" x14ac:dyDescent="0.25">
      <c r="A358" s="89">
        <v>2019</v>
      </c>
      <c r="B358" s="89">
        <v>121884</v>
      </c>
      <c r="C358" s="89" t="s">
        <v>1484</v>
      </c>
    </row>
    <row r="359" spans="1:3" ht="12.75" customHeight="1" x14ac:dyDescent="0.25">
      <c r="A359" s="89">
        <v>2019</v>
      </c>
      <c r="B359" s="89">
        <v>88399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449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1181819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123569</v>
      </c>
      <c r="C9" s="89" t="s">
        <v>823</v>
      </c>
    </row>
    <row r="10" spans="1:3" ht="12.75" customHeight="1" x14ac:dyDescent="0.25">
      <c r="A10" s="89">
        <v>2019</v>
      </c>
      <c r="B10" s="89">
        <v>1103831</v>
      </c>
      <c r="C10" s="89" t="s">
        <v>823</v>
      </c>
    </row>
    <row r="11" spans="1:3" ht="12.75" customHeight="1" x14ac:dyDescent="0.25">
      <c r="A11" s="89">
        <v>2019</v>
      </c>
      <c r="B11" s="89">
        <v>121880</v>
      </c>
      <c r="C11" s="89" t="s">
        <v>823</v>
      </c>
    </row>
    <row r="12" spans="1:3" ht="12.75" customHeight="1" x14ac:dyDescent="0.25">
      <c r="A12" s="89">
        <v>2019</v>
      </c>
      <c r="B12" s="89">
        <v>1181815</v>
      </c>
      <c r="C12" s="89" t="s">
        <v>823</v>
      </c>
    </row>
    <row r="13" spans="1:3" ht="12.75" customHeight="1" x14ac:dyDescent="0.25">
      <c r="A13" s="89">
        <v>2019</v>
      </c>
      <c r="B13" s="89">
        <v>123569</v>
      </c>
      <c r="C13" s="89" t="s">
        <v>823</v>
      </c>
    </row>
    <row r="14" spans="1:3" ht="12.75" customHeight="1" x14ac:dyDescent="0.25">
      <c r="A14" s="89">
        <v>2019</v>
      </c>
      <c r="B14" s="89">
        <v>88399</v>
      </c>
      <c r="C14" s="89" t="s">
        <v>823</v>
      </c>
    </row>
    <row r="15" spans="1:3" ht="12.75" customHeight="1" x14ac:dyDescent="0.25">
      <c r="A15" s="89">
        <v>2019</v>
      </c>
      <c r="B15" s="89">
        <v>102499</v>
      </c>
      <c r="C15" s="89" t="s">
        <v>823</v>
      </c>
    </row>
    <row r="16" spans="1:3" ht="12.75" customHeight="1" x14ac:dyDescent="0.25">
      <c r="A16" s="89">
        <v>2019</v>
      </c>
      <c r="B16" s="89">
        <v>102499</v>
      </c>
      <c r="C16" s="89" t="s">
        <v>823</v>
      </c>
    </row>
    <row r="17" spans="1:3" ht="12.75" customHeight="1" x14ac:dyDescent="0.25">
      <c r="A17" s="89">
        <v>2019</v>
      </c>
      <c r="B17" s="89">
        <v>121884</v>
      </c>
      <c r="C17" s="89" t="s">
        <v>823</v>
      </c>
    </row>
    <row r="18" spans="1:3" ht="12.75" customHeight="1" x14ac:dyDescent="0.25">
      <c r="A18" s="89">
        <v>2019</v>
      </c>
      <c r="B18" s="89">
        <v>88399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121884</v>
      </c>
      <c r="C20" s="89" t="s">
        <v>823</v>
      </c>
    </row>
    <row r="21" spans="1:3" ht="12.75" customHeight="1" x14ac:dyDescent="0.25">
      <c r="A21" s="89">
        <v>2019</v>
      </c>
      <c r="B21" s="89">
        <v>123569</v>
      </c>
      <c r="C21" s="89" t="s">
        <v>823</v>
      </c>
    </row>
    <row r="22" spans="1:3" ht="12.75" customHeight="1" x14ac:dyDescent="0.25">
      <c r="A22" s="89">
        <v>2019</v>
      </c>
      <c r="B22" s="89">
        <v>121880</v>
      </c>
      <c r="C22" s="89" t="s">
        <v>823</v>
      </c>
    </row>
    <row r="23" spans="1:3" ht="12.75" customHeight="1" x14ac:dyDescent="0.25">
      <c r="A23" s="89">
        <v>2019</v>
      </c>
      <c r="B23" s="89">
        <v>88399</v>
      </c>
      <c r="C23" s="89" t="s">
        <v>823</v>
      </c>
    </row>
    <row r="24" spans="1:3" ht="12.75" customHeight="1" x14ac:dyDescent="0.25">
      <c r="A24" s="89">
        <v>2019</v>
      </c>
      <c r="B24" s="89">
        <v>123569</v>
      </c>
      <c r="C24" s="89" t="s">
        <v>823</v>
      </c>
    </row>
    <row r="25" spans="1:3" ht="12.75" customHeight="1" x14ac:dyDescent="0.25">
      <c r="A25" s="89">
        <v>2019</v>
      </c>
      <c r="B25" s="89">
        <v>102499</v>
      </c>
      <c r="C25" s="89" t="s">
        <v>823</v>
      </c>
    </row>
    <row r="26" spans="1:3" ht="12.75" customHeight="1" x14ac:dyDescent="0.25">
      <c r="A26" s="89">
        <v>2019</v>
      </c>
      <c r="B26" s="89">
        <v>121880</v>
      </c>
      <c r="C26" s="89" t="s">
        <v>823</v>
      </c>
    </row>
    <row r="27" spans="1:3" ht="12.75" customHeight="1" x14ac:dyDescent="0.25">
      <c r="A27" s="89">
        <v>2019</v>
      </c>
      <c r="B27" s="89">
        <v>88399</v>
      </c>
      <c r="C27" s="89" t="s">
        <v>823</v>
      </c>
    </row>
    <row r="28" spans="1:3" ht="12.75" customHeight="1" x14ac:dyDescent="0.25">
      <c r="A28" s="89">
        <v>2019</v>
      </c>
      <c r="B28" s="89">
        <v>121880</v>
      </c>
      <c r="C28" s="89" t="s">
        <v>823</v>
      </c>
    </row>
    <row r="29" spans="1:3" ht="12.75" customHeight="1" x14ac:dyDescent="0.25">
      <c r="A29" s="89">
        <v>2019</v>
      </c>
      <c r="B29" s="89">
        <v>102499</v>
      </c>
      <c r="C29" s="89" t="s">
        <v>823</v>
      </c>
    </row>
    <row r="30" spans="1:3" ht="12.75" customHeight="1" x14ac:dyDescent="0.25">
      <c r="A30" s="89">
        <v>2019</v>
      </c>
      <c r="B30" s="89">
        <v>123569</v>
      </c>
      <c r="C30" s="89" t="s">
        <v>823</v>
      </c>
    </row>
    <row r="31" spans="1:3" ht="12.75" customHeight="1" x14ac:dyDescent="0.25">
      <c r="A31" s="89">
        <v>2019</v>
      </c>
      <c r="B31" s="89">
        <v>1319229</v>
      </c>
      <c r="C31" s="89" t="s">
        <v>823</v>
      </c>
    </row>
    <row r="32" spans="1:3" ht="12.75" customHeight="1" x14ac:dyDescent="0.25">
      <c r="A32" s="89">
        <v>2019</v>
      </c>
      <c r="B32" s="89">
        <v>88399</v>
      </c>
      <c r="C32" s="89" t="s">
        <v>823</v>
      </c>
    </row>
    <row r="33" spans="1:3" ht="12.75" customHeight="1" x14ac:dyDescent="0.25">
      <c r="A33" s="89">
        <v>2019</v>
      </c>
      <c r="B33" s="89">
        <v>102499</v>
      </c>
      <c r="C33" s="89" t="s">
        <v>823</v>
      </c>
    </row>
    <row r="34" spans="1:3" ht="12.75" customHeight="1" x14ac:dyDescent="0.25">
      <c r="A34" s="89">
        <v>2019</v>
      </c>
      <c r="B34" s="89">
        <v>88399</v>
      </c>
      <c r="C34" s="89" t="s">
        <v>823</v>
      </c>
    </row>
    <row r="35" spans="1:3" ht="12.75" customHeight="1" x14ac:dyDescent="0.25">
      <c r="A35" s="89">
        <v>2019</v>
      </c>
      <c r="B35" s="89">
        <v>102499</v>
      </c>
      <c r="C35" s="89" t="s">
        <v>823</v>
      </c>
    </row>
    <row r="36" spans="1:3" ht="12.75" customHeight="1" x14ac:dyDescent="0.25">
      <c r="A36" s="89">
        <v>2019</v>
      </c>
      <c r="B36" s="89">
        <v>123569</v>
      </c>
      <c r="C36" s="89" t="s">
        <v>823</v>
      </c>
    </row>
    <row r="37" spans="1:3" ht="12.75" customHeight="1" x14ac:dyDescent="0.25">
      <c r="A37" s="89">
        <v>2019</v>
      </c>
      <c r="B37" s="89">
        <v>102499</v>
      </c>
      <c r="C37" s="89" t="s">
        <v>823</v>
      </c>
    </row>
    <row r="38" spans="1:3" ht="12.75" customHeight="1" x14ac:dyDescent="0.25">
      <c r="A38" s="89">
        <v>2019</v>
      </c>
      <c r="B38" s="89">
        <v>102499</v>
      </c>
      <c r="C38" s="89" t="s">
        <v>823</v>
      </c>
    </row>
    <row r="39" spans="1:3" ht="12.75" customHeight="1" x14ac:dyDescent="0.25">
      <c r="A39" s="89">
        <v>2019</v>
      </c>
      <c r="B39" s="89">
        <v>1181815</v>
      </c>
      <c r="C39" s="89" t="s">
        <v>823</v>
      </c>
    </row>
    <row r="40" spans="1:3" ht="12.75" customHeight="1" x14ac:dyDescent="0.25">
      <c r="A40" s="89">
        <v>2019</v>
      </c>
      <c r="B40" s="89">
        <v>1181819</v>
      </c>
      <c r="C40" s="89" t="s">
        <v>823</v>
      </c>
    </row>
    <row r="41" spans="1:3" ht="12.75" customHeight="1" x14ac:dyDescent="0.25">
      <c r="A41" s="89">
        <v>2019</v>
      </c>
      <c r="B41" s="89">
        <v>102499</v>
      </c>
      <c r="C41" s="89" t="s">
        <v>823</v>
      </c>
    </row>
    <row r="42" spans="1:3" ht="12.75" customHeight="1" x14ac:dyDescent="0.25">
      <c r="A42" s="89">
        <v>2019</v>
      </c>
      <c r="B42" s="89">
        <v>1319229</v>
      </c>
      <c r="C42" s="89" t="s">
        <v>823</v>
      </c>
    </row>
    <row r="43" spans="1:3" ht="12.75" customHeight="1" x14ac:dyDescent="0.25">
      <c r="A43" s="89">
        <v>2019</v>
      </c>
      <c r="B43" s="89">
        <v>123569</v>
      </c>
      <c r="C43" s="89" t="s">
        <v>823</v>
      </c>
    </row>
    <row r="44" spans="1:3" ht="12.75" customHeight="1" x14ac:dyDescent="0.25">
      <c r="A44" s="89">
        <v>2019</v>
      </c>
      <c r="B44" s="89">
        <v>123569</v>
      </c>
      <c r="C44" s="89" t="s">
        <v>823</v>
      </c>
    </row>
    <row r="45" spans="1:3" ht="12.75" customHeight="1" x14ac:dyDescent="0.25">
      <c r="A45" s="89">
        <v>2019</v>
      </c>
      <c r="B45" s="89">
        <v>123569</v>
      </c>
      <c r="C45" s="89" t="s">
        <v>823</v>
      </c>
    </row>
    <row r="46" spans="1:3" ht="12.75" customHeight="1" x14ac:dyDescent="0.25">
      <c r="A46" s="89">
        <v>2019</v>
      </c>
      <c r="B46" s="89">
        <v>121880</v>
      </c>
      <c r="C46" s="89" t="s">
        <v>823</v>
      </c>
    </row>
    <row r="47" spans="1:3" ht="12.75" customHeight="1" x14ac:dyDescent="0.25">
      <c r="A47" s="89">
        <v>2019</v>
      </c>
      <c r="B47" s="89">
        <v>121880</v>
      </c>
      <c r="C47" s="89" t="s">
        <v>823</v>
      </c>
    </row>
    <row r="48" spans="1:3" ht="12.75" customHeight="1" x14ac:dyDescent="0.25">
      <c r="A48" s="89">
        <v>2019</v>
      </c>
      <c r="B48" s="89">
        <v>121884</v>
      </c>
      <c r="C48" s="89" t="s">
        <v>823</v>
      </c>
    </row>
    <row r="49" spans="1:3" ht="12.75" customHeight="1" x14ac:dyDescent="0.25">
      <c r="A49" s="89">
        <v>2019</v>
      </c>
      <c r="B49" s="89">
        <v>123569</v>
      </c>
      <c r="C49" s="89" t="s">
        <v>823</v>
      </c>
    </row>
    <row r="50" spans="1:3" ht="12.75" customHeight="1" x14ac:dyDescent="0.25">
      <c r="A50" s="89">
        <v>2019</v>
      </c>
      <c r="B50" s="89">
        <v>121880</v>
      </c>
      <c r="C50" s="89" t="s">
        <v>823</v>
      </c>
    </row>
    <row r="51" spans="1:3" ht="12.75" customHeight="1" x14ac:dyDescent="0.25">
      <c r="A51" s="89">
        <v>2019</v>
      </c>
      <c r="B51" s="89">
        <v>88399</v>
      </c>
      <c r="C51" s="89" t="s">
        <v>823</v>
      </c>
    </row>
    <row r="52" spans="1:3" ht="12.75" customHeight="1" x14ac:dyDescent="0.25">
      <c r="A52" s="89">
        <v>2019</v>
      </c>
      <c r="B52" s="89">
        <v>88399</v>
      </c>
      <c r="C52" s="89" t="s">
        <v>823</v>
      </c>
    </row>
    <row r="53" spans="1:3" ht="12.75" customHeight="1" x14ac:dyDescent="0.25">
      <c r="A53" s="89">
        <v>2019</v>
      </c>
      <c r="B53" s="89">
        <v>102499</v>
      </c>
      <c r="C53" s="89" t="s">
        <v>823</v>
      </c>
    </row>
    <row r="54" spans="1:3" ht="12.75" customHeight="1" x14ac:dyDescent="0.25">
      <c r="A54" s="89">
        <v>2019</v>
      </c>
      <c r="B54" s="89">
        <v>123569</v>
      </c>
      <c r="C54" s="89" t="s">
        <v>823</v>
      </c>
    </row>
    <row r="55" spans="1:3" ht="12.75" customHeight="1" x14ac:dyDescent="0.25">
      <c r="A55" s="89">
        <v>2019</v>
      </c>
      <c r="B55" s="89">
        <v>102499</v>
      </c>
      <c r="C55" s="89" t="s">
        <v>823</v>
      </c>
    </row>
    <row r="56" spans="1:3" ht="12.75" customHeight="1" x14ac:dyDescent="0.25">
      <c r="A56" s="89">
        <v>2019</v>
      </c>
      <c r="B56" s="89">
        <v>1103831</v>
      </c>
      <c r="C56" s="89" t="s">
        <v>823</v>
      </c>
    </row>
    <row r="57" spans="1:3" ht="12.75" customHeight="1" x14ac:dyDescent="0.25">
      <c r="A57" s="89">
        <v>2019</v>
      </c>
      <c r="B57" s="89">
        <v>102499</v>
      </c>
      <c r="C57" s="89" t="s">
        <v>823</v>
      </c>
    </row>
    <row r="58" spans="1:3" ht="12.75" customHeight="1" x14ac:dyDescent="0.25">
      <c r="A58" s="89">
        <v>2019</v>
      </c>
      <c r="B58" s="89">
        <v>121884</v>
      </c>
      <c r="C58" s="89" t="s">
        <v>823</v>
      </c>
    </row>
    <row r="59" spans="1:3" ht="12.75" customHeight="1" x14ac:dyDescent="0.25">
      <c r="A59" s="89">
        <v>2019</v>
      </c>
      <c r="B59" s="89">
        <v>123569</v>
      </c>
      <c r="C59" s="89" t="s">
        <v>823</v>
      </c>
    </row>
    <row r="60" spans="1:3" ht="12.75" customHeight="1" x14ac:dyDescent="0.25">
      <c r="A60" s="89">
        <v>2019</v>
      </c>
      <c r="B60" s="89">
        <v>123569</v>
      </c>
      <c r="C60" s="89" t="s">
        <v>823</v>
      </c>
    </row>
    <row r="61" spans="1:3" ht="12.75" customHeight="1" x14ac:dyDescent="0.25">
      <c r="A61" s="89">
        <v>2019</v>
      </c>
      <c r="B61" s="89">
        <v>1181819</v>
      </c>
      <c r="C61" s="89" t="s">
        <v>823</v>
      </c>
    </row>
    <row r="62" spans="1:3" ht="12.75" customHeight="1" x14ac:dyDescent="0.25">
      <c r="A62" s="89">
        <v>2019</v>
      </c>
      <c r="B62" s="89">
        <v>102499</v>
      </c>
      <c r="C62" s="89" t="s">
        <v>823</v>
      </c>
    </row>
    <row r="63" spans="1:3" ht="12.75" customHeight="1" x14ac:dyDescent="0.25">
      <c r="A63" s="89">
        <v>2019</v>
      </c>
      <c r="B63" s="89">
        <v>1181815</v>
      </c>
      <c r="C63" s="89" t="s">
        <v>823</v>
      </c>
    </row>
    <row r="64" spans="1:3" ht="12.75" customHeight="1" x14ac:dyDescent="0.25">
      <c r="A64" s="89">
        <v>2019</v>
      </c>
      <c r="B64" s="89">
        <v>1181815</v>
      </c>
      <c r="C64" s="89" t="s">
        <v>823</v>
      </c>
    </row>
    <row r="65" spans="1:3" ht="12.75" customHeight="1" x14ac:dyDescent="0.25">
      <c r="A65" s="89">
        <v>2019</v>
      </c>
      <c r="B65" s="89">
        <v>1181815</v>
      </c>
      <c r="C65" s="89" t="s">
        <v>823</v>
      </c>
    </row>
    <row r="66" spans="1:3" ht="12.75" customHeight="1" x14ac:dyDescent="0.25">
      <c r="A66" s="89">
        <v>2019</v>
      </c>
      <c r="B66" s="89">
        <v>102499</v>
      </c>
      <c r="C66" s="89" t="s">
        <v>823</v>
      </c>
    </row>
    <row r="67" spans="1:3" ht="12.75" customHeight="1" x14ac:dyDescent="0.25">
      <c r="A67" s="89">
        <v>2019</v>
      </c>
      <c r="B67" s="89">
        <v>1181815</v>
      </c>
      <c r="C67" s="89" t="s">
        <v>823</v>
      </c>
    </row>
    <row r="68" spans="1:3" ht="12.75" customHeight="1" x14ac:dyDescent="0.25">
      <c r="A68" s="89">
        <v>2019</v>
      </c>
      <c r="B68" s="89">
        <v>121880</v>
      </c>
      <c r="C68" s="89" t="s">
        <v>823</v>
      </c>
    </row>
    <row r="69" spans="1:3" ht="12.75" customHeight="1" x14ac:dyDescent="0.25">
      <c r="A69" s="89">
        <v>2019</v>
      </c>
      <c r="B69" s="89">
        <v>121880</v>
      </c>
      <c r="C69" s="89" t="s">
        <v>823</v>
      </c>
    </row>
    <row r="70" spans="1:3" ht="12.75" customHeight="1" x14ac:dyDescent="0.25">
      <c r="A70" s="89">
        <v>2019</v>
      </c>
      <c r="B70" s="89">
        <v>1181815</v>
      </c>
      <c r="C70" s="89" t="s">
        <v>823</v>
      </c>
    </row>
    <row r="71" spans="1:3" ht="12.75" customHeight="1" x14ac:dyDescent="0.25">
      <c r="A71" s="89">
        <v>2019</v>
      </c>
      <c r="B71" s="89">
        <v>1319229</v>
      </c>
      <c r="C71" s="89" t="s">
        <v>823</v>
      </c>
    </row>
    <row r="72" spans="1:3" ht="12.75" customHeight="1" x14ac:dyDescent="0.25">
      <c r="A72" s="89">
        <v>2019</v>
      </c>
      <c r="B72" s="89">
        <v>1319229</v>
      </c>
      <c r="C72" s="89" t="s">
        <v>823</v>
      </c>
    </row>
    <row r="73" spans="1:3" ht="12.75" customHeight="1" x14ac:dyDescent="0.25">
      <c r="A73" s="89">
        <v>2019</v>
      </c>
      <c r="B73" s="89">
        <v>88399</v>
      </c>
      <c r="C73" s="89" t="s">
        <v>823</v>
      </c>
    </row>
    <row r="74" spans="1:3" ht="12.75" customHeight="1" x14ac:dyDescent="0.25">
      <c r="A74" s="89">
        <v>2019</v>
      </c>
      <c r="B74" s="89">
        <v>121884</v>
      </c>
      <c r="C74" s="89" t="s">
        <v>823</v>
      </c>
    </row>
    <row r="75" spans="1:3" ht="12.75" customHeight="1" x14ac:dyDescent="0.25">
      <c r="A75" s="89">
        <v>2019</v>
      </c>
      <c r="B75" s="89">
        <v>102499</v>
      </c>
      <c r="C75" s="89" t="s">
        <v>823</v>
      </c>
    </row>
    <row r="76" spans="1:3" ht="12.75" customHeight="1" x14ac:dyDescent="0.25">
      <c r="A76" s="89">
        <v>2019</v>
      </c>
      <c r="B76" s="89">
        <v>123569</v>
      </c>
      <c r="C76" s="89" t="s">
        <v>823</v>
      </c>
    </row>
    <row r="77" spans="1:3" ht="12.75" customHeight="1" x14ac:dyDescent="0.25">
      <c r="A77" s="89">
        <v>2019</v>
      </c>
      <c r="B77" s="89">
        <v>88399</v>
      </c>
      <c r="C77" s="89" t="s">
        <v>823</v>
      </c>
    </row>
    <row r="78" spans="1:3" ht="12.75" customHeight="1" x14ac:dyDescent="0.25">
      <c r="A78" s="89">
        <v>2019</v>
      </c>
      <c r="B78" s="89">
        <v>123569</v>
      </c>
      <c r="C78" s="89" t="s">
        <v>823</v>
      </c>
    </row>
    <row r="79" spans="1:3" ht="12.75" customHeight="1" x14ac:dyDescent="0.25">
      <c r="A79" s="89">
        <v>2019</v>
      </c>
      <c r="B79" s="89">
        <v>1181815</v>
      </c>
      <c r="C79" s="89" t="s">
        <v>823</v>
      </c>
    </row>
    <row r="80" spans="1:3" ht="12.75" customHeight="1" x14ac:dyDescent="0.25">
      <c r="A80" s="89">
        <v>2019</v>
      </c>
      <c r="B80" s="89">
        <v>1117583</v>
      </c>
      <c r="C80" s="89" t="s">
        <v>823</v>
      </c>
    </row>
    <row r="81" spans="1:3" ht="12.75" customHeight="1" x14ac:dyDescent="0.25">
      <c r="A81" s="89">
        <v>2019</v>
      </c>
      <c r="B81" s="89">
        <v>123569</v>
      </c>
      <c r="C81" s="89" t="s">
        <v>823</v>
      </c>
    </row>
    <row r="82" spans="1:3" ht="12.75" customHeight="1" x14ac:dyDescent="0.25">
      <c r="A82" s="89">
        <v>2019</v>
      </c>
      <c r="B82" s="89">
        <v>123569</v>
      </c>
      <c r="C82" s="89" t="s">
        <v>823</v>
      </c>
    </row>
    <row r="83" spans="1:3" ht="12.75" customHeight="1" x14ac:dyDescent="0.25">
      <c r="A83" s="89">
        <v>2019</v>
      </c>
      <c r="B83" s="89">
        <v>121884</v>
      </c>
      <c r="C83" s="89" t="s">
        <v>823</v>
      </c>
    </row>
    <row r="84" spans="1:3" ht="12.75" customHeight="1" x14ac:dyDescent="0.25">
      <c r="A84" s="89">
        <v>2019</v>
      </c>
      <c r="B84" s="89">
        <v>88399</v>
      </c>
      <c r="C84" s="89" t="s">
        <v>823</v>
      </c>
    </row>
    <row r="85" spans="1:3" ht="12.75" customHeight="1" x14ac:dyDescent="0.25">
      <c r="A85" s="89">
        <v>2019</v>
      </c>
      <c r="B85" s="89">
        <v>88399</v>
      </c>
      <c r="C85" s="89" t="s">
        <v>823</v>
      </c>
    </row>
    <row r="86" spans="1:3" ht="12.75" customHeight="1" x14ac:dyDescent="0.25">
      <c r="A86" s="89">
        <v>2019</v>
      </c>
      <c r="B86" s="89">
        <v>121880</v>
      </c>
      <c r="C86" s="89" t="s">
        <v>823</v>
      </c>
    </row>
    <row r="87" spans="1:3" ht="12.75" customHeight="1" x14ac:dyDescent="0.25">
      <c r="A87" s="89">
        <v>2019</v>
      </c>
      <c r="B87" s="89">
        <v>88399</v>
      </c>
      <c r="C87" s="89" t="s">
        <v>823</v>
      </c>
    </row>
    <row r="88" spans="1:3" ht="12.75" customHeight="1" x14ac:dyDescent="0.25">
      <c r="A88" s="89">
        <v>2019</v>
      </c>
      <c r="B88" s="89">
        <v>123569</v>
      </c>
      <c r="C88" s="89" t="s">
        <v>823</v>
      </c>
    </row>
    <row r="89" spans="1:3" ht="12.75" customHeight="1" x14ac:dyDescent="0.25">
      <c r="A89" s="89">
        <v>2019</v>
      </c>
      <c r="B89" s="89">
        <v>1181815</v>
      </c>
      <c r="C89" s="89" t="s">
        <v>823</v>
      </c>
    </row>
    <row r="90" spans="1:3" ht="12.75" customHeight="1" x14ac:dyDescent="0.25">
      <c r="A90" s="89">
        <v>2019</v>
      </c>
      <c r="B90" s="89">
        <v>102499</v>
      </c>
      <c r="C90" s="89" t="s">
        <v>823</v>
      </c>
    </row>
    <row r="91" spans="1:3" ht="12.75" customHeight="1" x14ac:dyDescent="0.25">
      <c r="A91" s="89">
        <v>2019</v>
      </c>
      <c r="B91" s="89">
        <v>1181819</v>
      </c>
      <c r="C91" s="89" t="s">
        <v>823</v>
      </c>
    </row>
    <row r="92" spans="1:3" ht="12.75" customHeight="1" x14ac:dyDescent="0.25">
      <c r="A92" s="89">
        <v>2019</v>
      </c>
      <c r="B92" s="89">
        <v>1103831</v>
      </c>
      <c r="C92" s="89" t="s">
        <v>823</v>
      </c>
    </row>
    <row r="93" spans="1:3" ht="12.75" customHeight="1" x14ac:dyDescent="0.25">
      <c r="A93" s="89">
        <v>2019</v>
      </c>
      <c r="B93" s="89">
        <v>123569</v>
      </c>
      <c r="C93" s="89" t="s">
        <v>823</v>
      </c>
    </row>
    <row r="94" spans="1:3" ht="12.75" customHeight="1" x14ac:dyDescent="0.25">
      <c r="A94" s="89">
        <v>2019</v>
      </c>
      <c r="B94" s="89">
        <v>123569</v>
      </c>
      <c r="C94" s="89" t="s">
        <v>823</v>
      </c>
    </row>
    <row r="95" spans="1:3" ht="12.75" customHeight="1" x14ac:dyDescent="0.25">
      <c r="A95" s="89">
        <v>2019</v>
      </c>
      <c r="B95" s="89">
        <v>1181815</v>
      </c>
      <c r="C95" s="89" t="s">
        <v>823</v>
      </c>
    </row>
    <row r="96" spans="1:3" ht="12.75" customHeight="1" x14ac:dyDescent="0.25">
      <c r="A96" s="89">
        <v>2019</v>
      </c>
      <c r="B96" s="89">
        <v>102499</v>
      </c>
      <c r="C96" s="89" t="s">
        <v>823</v>
      </c>
    </row>
    <row r="97" spans="1:3" ht="12.75" customHeight="1" x14ac:dyDescent="0.25">
      <c r="A97" s="89">
        <v>2019</v>
      </c>
      <c r="B97" s="89">
        <v>1181819</v>
      </c>
      <c r="C97" s="89" t="s">
        <v>823</v>
      </c>
    </row>
    <row r="98" spans="1:3" ht="12.75" customHeight="1" x14ac:dyDescent="0.25">
      <c r="A98" s="89">
        <v>2019</v>
      </c>
      <c r="B98" s="89">
        <v>88399</v>
      </c>
      <c r="C98" s="89" t="s">
        <v>823</v>
      </c>
    </row>
    <row r="99" spans="1:3" ht="12.75" customHeight="1" x14ac:dyDescent="0.25">
      <c r="A99" s="89">
        <v>2019</v>
      </c>
      <c r="B99" s="89">
        <v>88399</v>
      </c>
      <c r="C99" s="89" t="s">
        <v>823</v>
      </c>
    </row>
    <row r="100" spans="1:3" ht="12.75" customHeight="1" x14ac:dyDescent="0.25">
      <c r="A100" s="89">
        <v>2019</v>
      </c>
      <c r="B100" s="89">
        <v>121880</v>
      </c>
      <c r="C100" s="89" t="s">
        <v>823</v>
      </c>
    </row>
    <row r="101" spans="1:3" ht="12.75" customHeight="1" x14ac:dyDescent="0.25">
      <c r="A101" s="89">
        <v>2019</v>
      </c>
      <c r="B101" s="89">
        <v>102499</v>
      </c>
      <c r="C101" s="89" t="s">
        <v>823</v>
      </c>
    </row>
    <row r="102" spans="1:3" ht="12.75" customHeight="1" x14ac:dyDescent="0.25">
      <c r="A102" s="89">
        <v>2019</v>
      </c>
      <c r="B102" s="89">
        <v>123569</v>
      </c>
      <c r="C102" s="89" t="s">
        <v>823</v>
      </c>
    </row>
    <row r="103" spans="1:3" ht="12.75" customHeight="1" x14ac:dyDescent="0.25">
      <c r="A103" s="89">
        <v>2019</v>
      </c>
      <c r="B103" s="89">
        <v>121880</v>
      </c>
      <c r="C103" s="89" t="s">
        <v>823</v>
      </c>
    </row>
    <row r="104" spans="1:3" ht="12.75" customHeight="1" x14ac:dyDescent="0.25">
      <c r="A104" s="89">
        <v>2019</v>
      </c>
      <c r="B104" s="89">
        <v>121880</v>
      </c>
      <c r="C104" s="89" t="s">
        <v>823</v>
      </c>
    </row>
    <row r="105" spans="1:3" ht="12.75" customHeight="1" x14ac:dyDescent="0.25">
      <c r="A105" s="89">
        <v>2019</v>
      </c>
      <c r="B105" s="89">
        <v>121884</v>
      </c>
      <c r="C105" s="89" t="s">
        <v>823</v>
      </c>
    </row>
    <row r="106" spans="1:3" ht="12.75" customHeight="1" x14ac:dyDescent="0.25">
      <c r="A106" s="89">
        <v>2019</v>
      </c>
      <c r="B106" s="89">
        <v>123569</v>
      </c>
      <c r="C106" s="89" t="s">
        <v>823</v>
      </c>
    </row>
    <row r="107" spans="1:3" ht="12.75" customHeight="1" x14ac:dyDescent="0.25">
      <c r="A107" s="89">
        <v>2019</v>
      </c>
      <c r="B107" s="89">
        <v>121884</v>
      </c>
      <c r="C107" s="89" t="s">
        <v>823</v>
      </c>
    </row>
    <row r="108" spans="1:3" ht="12.75" customHeight="1" x14ac:dyDescent="0.25">
      <c r="A108" s="89">
        <v>2019</v>
      </c>
      <c r="B108" s="89">
        <v>88399</v>
      </c>
      <c r="C108" s="89" t="s">
        <v>823</v>
      </c>
    </row>
    <row r="109" spans="1:3" ht="12.75" customHeight="1" x14ac:dyDescent="0.25">
      <c r="A109" s="89">
        <v>2019</v>
      </c>
      <c r="B109" s="89">
        <v>121880</v>
      </c>
      <c r="C109" s="89" t="s">
        <v>823</v>
      </c>
    </row>
    <row r="110" spans="1:3" ht="12.75" customHeight="1" x14ac:dyDescent="0.25">
      <c r="A110" s="89">
        <v>2019</v>
      </c>
      <c r="B110" s="89">
        <v>121880</v>
      </c>
      <c r="C110" s="89" t="s">
        <v>823</v>
      </c>
    </row>
    <row r="111" spans="1:3" ht="12.75" customHeight="1" x14ac:dyDescent="0.25">
      <c r="A111" s="89">
        <v>2019</v>
      </c>
      <c r="B111" s="89">
        <v>88399</v>
      </c>
      <c r="C111" s="89" t="s">
        <v>823</v>
      </c>
    </row>
    <row r="112" spans="1:3" ht="12.75" customHeight="1" x14ac:dyDescent="0.25">
      <c r="A112" s="89">
        <v>2019</v>
      </c>
      <c r="B112" s="89">
        <v>121880</v>
      </c>
      <c r="C112" s="89" t="s">
        <v>823</v>
      </c>
    </row>
    <row r="113" spans="1:3" ht="12.75" customHeight="1" x14ac:dyDescent="0.25">
      <c r="A113" s="89">
        <v>2019</v>
      </c>
      <c r="B113" s="89">
        <v>1117583</v>
      </c>
      <c r="C113" s="89" t="s">
        <v>823</v>
      </c>
    </row>
    <row r="114" spans="1:3" ht="12.75" customHeight="1" x14ac:dyDescent="0.25">
      <c r="A114" s="89">
        <v>2019</v>
      </c>
      <c r="B114" s="89">
        <v>123569</v>
      </c>
      <c r="C114" s="89" t="s">
        <v>823</v>
      </c>
    </row>
    <row r="115" spans="1:3" ht="12.75" customHeight="1" x14ac:dyDescent="0.25">
      <c r="A115" s="89">
        <v>2019</v>
      </c>
      <c r="B115" s="89">
        <v>1319229</v>
      </c>
      <c r="C115" s="89" t="s">
        <v>823</v>
      </c>
    </row>
    <row r="116" spans="1:3" ht="12.75" customHeight="1" x14ac:dyDescent="0.25">
      <c r="A116" s="89">
        <v>2019</v>
      </c>
      <c r="B116" s="89">
        <v>102499</v>
      </c>
      <c r="C116" s="89" t="s">
        <v>823</v>
      </c>
    </row>
    <row r="117" spans="1:3" ht="12.75" customHeight="1" x14ac:dyDescent="0.25">
      <c r="A117" s="89">
        <v>2019</v>
      </c>
      <c r="B117" s="89">
        <v>1319229</v>
      </c>
      <c r="C117" s="89" t="s">
        <v>823</v>
      </c>
    </row>
    <row r="118" spans="1:3" ht="12.75" customHeight="1" x14ac:dyDescent="0.25">
      <c r="A118" s="89">
        <v>2019</v>
      </c>
      <c r="B118" s="89">
        <v>1319229</v>
      </c>
      <c r="C118" s="89" t="s">
        <v>823</v>
      </c>
    </row>
    <row r="119" spans="1:3" ht="12.75" customHeight="1" x14ac:dyDescent="0.25">
      <c r="A119" s="89">
        <v>2019</v>
      </c>
      <c r="B119" s="89">
        <v>102499</v>
      </c>
      <c r="C119" s="89" t="s">
        <v>823</v>
      </c>
    </row>
    <row r="120" spans="1:3" ht="12.75" customHeight="1" x14ac:dyDescent="0.25">
      <c r="A120" s="89">
        <v>2019</v>
      </c>
      <c r="B120" s="89">
        <v>121880</v>
      </c>
      <c r="C120" s="89" t="s">
        <v>823</v>
      </c>
    </row>
    <row r="121" spans="1:3" ht="12.75" customHeight="1" x14ac:dyDescent="0.25">
      <c r="A121" s="89">
        <v>2019</v>
      </c>
      <c r="B121" s="89">
        <v>88399</v>
      </c>
      <c r="C121" s="89" t="s">
        <v>823</v>
      </c>
    </row>
    <row r="122" spans="1:3" ht="12.75" customHeight="1" x14ac:dyDescent="0.25">
      <c r="A122" s="89">
        <v>2019</v>
      </c>
      <c r="B122" s="89">
        <v>1181815</v>
      </c>
      <c r="C122" s="89" t="s">
        <v>823</v>
      </c>
    </row>
    <row r="123" spans="1:3" ht="12.75" customHeight="1" x14ac:dyDescent="0.25">
      <c r="A123" s="89">
        <v>2019</v>
      </c>
      <c r="B123" s="89">
        <v>1117583</v>
      </c>
      <c r="C123" s="89" t="s">
        <v>823</v>
      </c>
    </row>
    <row r="124" spans="1:3" ht="12.75" customHeight="1" x14ac:dyDescent="0.25">
      <c r="A124" s="89">
        <v>2019</v>
      </c>
      <c r="B124" s="89">
        <v>102499</v>
      </c>
      <c r="C124" s="89" t="s">
        <v>823</v>
      </c>
    </row>
    <row r="125" spans="1:3" ht="12.75" customHeight="1" x14ac:dyDescent="0.25">
      <c r="A125" s="89">
        <v>2019</v>
      </c>
      <c r="B125" s="89">
        <v>121880</v>
      </c>
      <c r="C125" s="89" t="s">
        <v>823</v>
      </c>
    </row>
    <row r="126" spans="1:3" ht="12.75" customHeight="1" x14ac:dyDescent="0.25">
      <c r="A126" s="89">
        <v>2019</v>
      </c>
      <c r="B126" s="89">
        <v>1181819</v>
      </c>
      <c r="C126" s="89" t="s">
        <v>823</v>
      </c>
    </row>
    <row r="127" spans="1:3" ht="12.75" customHeight="1" x14ac:dyDescent="0.25">
      <c r="A127" s="89">
        <v>2019</v>
      </c>
      <c r="B127" s="89">
        <v>88399</v>
      </c>
      <c r="C127" s="89" t="s">
        <v>823</v>
      </c>
    </row>
    <row r="128" spans="1:3" ht="12.75" customHeight="1" x14ac:dyDescent="0.25">
      <c r="A128" s="89">
        <v>2019</v>
      </c>
      <c r="B128" s="89">
        <v>1181815</v>
      </c>
      <c r="C128" s="89" t="s">
        <v>823</v>
      </c>
    </row>
    <row r="129" spans="1:3" ht="12.75" customHeight="1" x14ac:dyDescent="0.25">
      <c r="A129" s="89">
        <v>2019</v>
      </c>
      <c r="B129" s="89">
        <v>121880</v>
      </c>
      <c r="C129" s="89" t="s">
        <v>823</v>
      </c>
    </row>
    <row r="130" spans="1:3" ht="12.75" customHeight="1" x14ac:dyDescent="0.25">
      <c r="A130" s="89">
        <v>2019</v>
      </c>
      <c r="B130" s="89">
        <v>123569</v>
      </c>
      <c r="C130" s="89" t="s">
        <v>823</v>
      </c>
    </row>
    <row r="131" spans="1:3" ht="12.75" customHeight="1" x14ac:dyDescent="0.25">
      <c r="A131" s="89">
        <v>2019</v>
      </c>
      <c r="B131" s="89">
        <v>123569</v>
      </c>
      <c r="C131" s="89" t="s">
        <v>823</v>
      </c>
    </row>
    <row r="132" spans="1:3" ht="12.75" customHeight="1" x14ac:dyDescent="0.25">
      <c r="A132" s="89">
        <v>2019</v>
      </c>
      <c r="B132" s="89">
        <v>102499</v>
      </c>
      <c r="C132" s="89" t="s">
        <v>823</v>
      </c>
    </row>
    <row r="133" spans="1:3" ht="12.75" customHeight="1" x14ac:dyDescent="0.25">
      <c r="A133" s="89">
        <v>2019</v>
      </c>
      <c r="B133" s="89">
        <v>1103831</v>
      </c>
      <c r="C133" s="89" t="s">
        <v>823</v>
      </c>
    </row>
    <row r="134" spans="1:3" ht="12.75" customHeight="1" x14ac:dyDescent="0.25">
      <c r="A134" s="89">
        <v>2019</v>
      </c>
      <c r="B134" s="89">
        <v>1319229</v>
      </c>
      <c r="C134" s="89" t="s">
        <v>823</v>
      </c>
    </row>
    <row r="135" spans="1:3" ht="12.75" customHeight="1" x14ac:dyDescent="0.25">
      <c r="A135" s="89">
        <v>2019</v>
      </c>
      <c r="B135" s="89">
        <v>123569</v>
      </c>
      <c r="C135" s="89" t="s">
        <v>823</v>
      </c>
    </row>
    <row r="136" spans="1:3" ht="12.75" customHeight="1" x14ac:dyDescent="0.25">
      <c r="A136" s="89">
        <v>2019</v>
      </c>
      <c r="B136" s="89">
        <v>1181819</v>
      </c>
      <c r="C136" s="89" t="s">
        <v>823</v>
      </c>
    </row>
    <row r="137" spans="1:3" ht="12.75" customHeight="1" x14ac:dyDescent="0.25">
      <c r="A137" s="89">
        <v>2019</v>
      </c>
      <c r="B137" s="89">
        <v>1103831</v>
      </c>
      <c r="C137" s="89" t="s">
        <v>823</v>
      </c>
    </row>
    <row r="138" spans="1:3" ht="12.75" customHeight="1" x14ac:dyDescent="0.25">
      <c r="A138" s="89">
        <v>2019</v>
      </c>
      <c r="B138" s="89">
        <v>1319229</v>
      </c>
      <c r="C138" s="89" t="s">
        <v>823</v>
      </c>
    </row>
    <row r="139" spans="1:3" ht="12.75" customHeight="1" x14ac:dyDescent="0.25">
      <c r="A139" s="89">
        <v>2019</v>
      </c>
      <c r="B139" s="89">
        <v>102499</v>
      </c>
      <c r="C139" s="89" t="s">
        <v>823</v>
      </c>
    </row>
    <row r="140" spans="1:3" ht="12.75" customHeight="1" x14ac:dyDescent="0.25">
      <c r="A140" s="89">
        <v>2019</v>
      </c>
      <c r="B140" s="89">
        <v>1181815</v>
      </c>
      <c r="C140" s="89" t="s">
        <v>823</v>
      </c>
    </row>
    <row r="141" spans="1:3" ht="12.75" customHeight="1" x14ac:dyDescent="0.25">
      <c r="A141" s="89">
        <v>2019</v>
      </c>
      <c r="B141" s="89">
        <v>1181819</v>
      </c>
      <c r="C141" s="89" t="s">
        <v>823</v>
      </c>
    </row>
    <row r="142" spans="1:3" ht="12.75" customHeight="1" x14ac:dyDescent="0.25">
      <c r="A142" s="89">
        <v>2019</v>
      </c>
      <c r="B142" s="89">
        <v>123569</v>
      </c>
      <c r="C142" s="89" t="s">
        <v>823</v>
      </c>
    </row>
    <row r="143" spans="1:3" ht="12.75" customHeight="1" x14ac:dyDescent="0.25">
      <c r="A143" s="89">
        <v>2019</v>
      </c>
      <c r="B143" s="89">
        <v>1319229</v>
      </c>
      <c r="C143" s="89" t="s">
        <v>823</v>
      </c>
    </row>
    <row r="144" spans="1:3" ht="12.75" customHeight="1" x14ac:dyDescent="0.25">
      <c r="A144" s="89">
        <v>2019</v>
      </c>
      <c r="B144" s="89">
        <v>123569</v>
      </c>
      <c r="C144" s="89" t="s">
        <v>823</v>
      </c>
    </row>
    <row r="145" spans="1:3" ht="12.75" customHeight="1" x14ac:dyDescent="0.25">
      <c r="A145" s="89">
        <v>2019</v>
      </c>
      <c r="B145" s="89">
        <v>1181815</v>
      </c>
      <c r="C145" s="89" t="s">
        <v>823</v>
      </c>
    </row>
    <row r="146" spans="1:3" ht="12.75" customHeight="1" x14ac:dyDescent="0.25">
      <c r="A146" s="89">
        <v>2019</v>
      </c>
      <c r="B146" s="89">
        <v>121880</v>
      </c>
      <c r="C146" s="89" t="s">
        <v>823</v>
      </c>
    </row>
    <row r="147" spans="1:3" ht="12.75" customHeight="1" x14ac:dyDescent="0.25">
      <c r="A147" s="89">
        <v>2019</v>
      </c>
      <c r="B147" s="89">
        <v>102499</v>
      </c>
      <c r="C147" s="89" t="s">
        <v>823</v>
      </c>
    </row>
    <row r="148" spans="1:3" ht="12.75" customHeight="1" x14ac:dyDescent="0.25">
      <c r="A148" s="89">
        <v>2019</v>
      </c>
      <c r="B148" s="89">
        <v>121880</v>
      </c>
      <c r="C148" s="89" t="s">
        <v>823</v>
      </c>
    </row>
    <row r="149" spans="1:3" ht="12.75" customHeight="1" x14ac:dyDescent="0.25">
      <c r="A149" s="89">
        <v>2019</v>
      </c>
      <c r="B149" s="89">
        <v>1103831</v>
      </c>
      <c r="C149" s="89" t="s">
        <v>823</v>
      </c>
    </row>
    <row r="150" spans="1:3" ht="12.75" customHeight="1" x14ac:dyDescent="0.25">
      <c r="A150" s="89">
        <v>2019</v>
      </c>
      <c r="B150" s="89">
        <v>102499</v>
      </c>
      <c r="C150" s="89" t="s">
        <v>823</v>
      </c>
    </row>
    <row r="151" spans="1:3" ht="12.75" customHeight="1" x14ac:dyDescent="0.25">
      <c r="A151" s="89">
        <v>2019</v>
      </c>
      <c r="B151" s="89">
        <v>102499</v>
      </c>
      <c r="C151" s="89" t="s">
        <v>823</v>
      </c>
    </row>
    <row r="152" spans="1:3" ht="12.75" customHeight="1" x14ac:dyDescent="0.25">
      <c r="A152" s="89">
        <v>2019</v>
      </c>
      <c r="B152" s="89">
        <v>121880</v>
      </c>
      <c r="C152" s="89" t="s">
        <v>823</v>
      </c>
    </row>
    <row r="153" spans="1:3" ht="12.75" customHeight="1" x14ac:dyDescent="0.25">
      <c r="A153" s="89">
        <v>2019</v>
      </c>
      <c r="B153" s="89">
        <v>121880</v>
      </c>
      <c r="C153" s="89" t="s">
        <v>823</v>
      </c>
    </row>
    <row r="154" spans="1:3" ht="12.75" customHeight="1" x14ac:dyDescent="0.25">
      <c r="A154" s="89">
        <v>2019</v>
      </c>
      <c r="B154" s="89">
        <v>88399</v>
      </c>
      <c r="C154" s="89" t="s">
        <v>823</v>
      </c>
    </row>
    <row r="155" spans="1:3" ht="12.75" customHeight="1" x14ac:dyDescent="0.25">
      <c r="A155" s="89">
        <v>2019</v>
      </c>
      <c r="B155" s="89">
        <v>88399</v>
      </c>
      <c r="C155" s="89" t="s">
        <v>823</v>
      </c>
    </row>
    <row r="156" spans="1:3" ht="12.75" customHeight="1" x14ac:dyDescent="0.25">
      <c r="A156" s="89">
        <v>2019</v>
      </c>
      <c r="B156" s="89">
        <v>121880</v>
      </c>
      <c r="C156" s="89" t="s">
        <v>823</v>
      </c>
    </row>
    <row r="157" spans="1:3" ht="12.75" customHeight="1" x14ac:dyDescent="0.25">
      <c r="A157" s="89">
        <v>2019</v>
      </c>
      <c r="B157" s="89">
        <v>121880</v>
      </c>
      <c r="C157" s="89" t="s">
        <v>823</v>
      </c>
    </row>
    <row r="158" spans="1:3" ht="12.75" customHeight="1" x14ac:dyDescent="0.25">
      <c r="A158" s="89">
        <v>2019</v>
      </c>
      <c r="B158" s="89">
        <v>1319229</v>
      </c>
      <c r="C158" s="89" t="s">
        <v>823</v>
      </c>
    </row>
    <row r="159" spans="1:3" ht="12.75" customHeight="1" x14ac:dyDescent="0.25">
      <c r="A159" s="89">
        <v>2019</v>
      </c>
      <c r="B159" s="89">
        <v>121884</v>
      </c>
      <c r="C159" s="89" t="s">
        <v>823</v>
      </c>
    </row>
    <row r="160" spans="1:3" ht="12.75" customHeight="1" x14ac:dyDescent="0.25">
      <c r="A160" s="89">
        <v>2019</v>
      </c>
      <c r="B160" s="89">
        <v>1319229</v>
      </c>
      <c r="C160" s="89" t="s">
        <v>823</v>
      </c>
    </row>
    <row r="161" spans="1:3" ht="12.75" customHeight="1" x14ac:dyDescent="0.25">
      <c r="A161" s="89">
        <v>2019</v>
      </c>
      <c r="B161" s="89">
        <v>121880</v>
      </c>
      <c r="C161" s="89" t="s">
        <v>823</v>
      </c>
    </row>
    <row r="162" spans="1:3" ht="12.75" customHeight="1" x14ac:dyDescent="0.25">
      <c r="A162" s="89">
        <v>2019</v>
      </c>
      <c r="B162" s="89">
        <v>88399</v>
      </c>
      <c r="C162" s="89" t="s">
        <v>823</v>
      </c>
    </row>
    <row r="163" spans="1:3" ht="12.75" customHeight="1" x14ac:dyDescent="0.25">
      <c r="A163" s="89">
        <v>2019</v>
      </c>
      <c r="B163" s="89">
        <v>121884</v>
      </c>
      <c r="C163" s="89" t="s">
        <v>823</v>
      </c>
    </row>
    <row r="164" spans="1:3" ht="12.75" customHeight="1" x14ac:dyDescent="0.25">
      <c r="A164" s="89">
        <v>2019</v>
      </c>
      <c r="B164" s="89">
        <v>121884</v>
      </c>
      <c r="C164" s="89" t="s">
        <v>823</v>
      </c>
    </row>
    <row r="165" spans="1:3" ht="12.75" customHeight="1" x14ac:dyDescent="0.25">
      <c r="A165" s="89">
        <v>2019</v>
      </c>
      <c r="B165" s="89">
        <v>1319229</v>
      </c>
      <c r="C165" s="89" t="s">
        <v>823</v>
      </c>
    </row>
    <row r="166" spans="1:3" ht="12.75" customHeight="1" x14ac:dyDescent="0.25">
      <c r="A166" s="89">
        <v>2019</v>
      </c>
      <c r="B166" s="89">
        <v>1181819</v>
      </c>
      <c r="C166" s="89" t="s">
        <v>823</v>
      </c>
    </row>
    <row r="167" spans="1:3" ht="12.75" customHeight="1" x14ac:dyDescent="0.25">
      <c r="A167" s="89">
        <v>2019</v>
      </c>
      <c r="B167" s="89">
        <v>1117583</v>
      </c>
      <c r="C167" s="89" t="s">
        <v>823</v>
      </c>
    </row>
    <row r="168" spans="1:3" ht="12.75" customHeight="1" x14ac:dyDescent="0.25">
      <c r="A168" s="89">
        <v>2019</v>
      </c>
      <c r="B168" s="89">
        <v>121884</v>
      </c>
      <c r="C168" s="89" t="s">
        <v>823</v>
      </c>
    </row>
    <row r="169" spans="1:3" ht="12.75" customHeight="1" x14ac:dyDescent="0.25">
      <c r="A169" s="89">
        <v>2019</v>
      </c>
      <c r="B169" s="89">
        <v>1117583</v>
      </c>
      <c r="C169" s="89" t="s">
        <v>823</v>
      </c>
    </row>
    <row r="170" spans="1:3" ht="12.75" customHeight="1" x14ac:dyDescent="0.25">
      <c r="A170" s="89">
        <v>2019</v>
      </c>
      <c r="B170" s="89">
        <v>123569</v>
      </c>
      <c r="C170" s="89" t="s">
        <v>823</v>
      </c>
    </row>
    <row r="171" spans="1:3" ht="12.75" customHeight="1" x14ac:dyDescent="0.25">
      <c r="A171" s="89">
        <v>2019</v>
      </c>
      <c r="B171" s="89">
        <v>1181819</v>
      </c>
      <c r="C171" s="89" t="s">
        <v>823</v>
      </c>
    </row>
    <row r="172" spans="1:3" ht="12.75" customHeight="1" x14ac:dyDescent="0.25">
      <c r="A172" s="89">
        <v>2019</v>
      </c>
      <c r="B172" s="89">
        <v>88399</v>
      </c>
      <c r="C172" s="89" t="s">
        <v>823</v>
      </c>
    </row>
    <row r="173" spans="1:3" ht="12.75" customHeight="1" x14ac:dyDescent="0.25">
      <c r="A173" s="89">
        <v>2019</v>
      </c>
      <c r="B173" s="89">
        <v>1319229</v>
      </c>
      <c r="C173" s="89" t="s">
        <v>823</v>
      </c>
    </row>
    <row r="174" spans="1:3" ht="12.75" customHeight="1" x14ac:dyDescent="0.25">
      <c r="A174" s="89">
        <v>2019</v>
      </c>
      <c r="B174" s="89">
        <v>121880</v>
      </c>
      <c r="C174" s="89" t="s">
        <v>823</v>
      </c>
    </row>
    <row r="175" spans="1:3" ht="12.75" customHeight="1" x14ac:dyDescent="0.25">
      <c r="A175" s="89">
        <v>2019</v>
      </c>
      <c r="B175" s="89">
        <v>1181819</v>
      </c>
      <c r="C175" s="89" t="s">
        <v>823</v>
      </c>
    </row>
    <row r="176" spans="1:3" ht="12.75" customHeight="1" x14ac:dyDescent="0.25">
      <c r="A176" s="89">
        <v>2019</v>
      </c>
      <c r="B176" s="89">
        <v>102499</v>
      </c>
      <c r="C176" s="89" t="s">
        <v>823</v>
      </c>
    </row>
    <row r="177" spans="1:3" ht="12.75" customHeight="1" x14ac:dyDescent="0.25">
      <c r="A177" s="89">
        <v>2019</v>
      </c>
      <c r="B177" s="89">
        <v>88399</v>
      </c>
      <c r="C177" s="89" t="s">
        <v>823</v>
      </c>
    </row>
    <row r="178" spans="1:3" ht="12.75" customHeight="1" x14ac:dyDescent="0.25">
      <c r="A178" s="89">
        <v>2019</v>
      </c>
      <c r="B178" s="89">
        <v>102499</v>
      </c>
      <c r="C178" s="89" t="s">
        <v>823</v>
      </c>
    </row>
    <row r="179" spans="1:3" ht="12.75" customHeight="1" x14ac:dyDescent="0.25">
      <c r="A179" s="89">
        <v>2019</v>
      </c>
      <c r="B179" s="89">
        <v>1181819</v>
      </c>
      <c r="C179" s="89" t="s">
        <v>823</v>
      </c>
    </row>
    <row r="180" spans="1:3" ht="12.75" customHeight="1" x14ac:dyDescent="0.25">
      <c r="A180" s="89">
        <v>2019</v>
      </c>
      <c r="B180" s="89">
        <v>1181819</v>
      </c>
      <c r="C180" s="89" t="s">
        <v>823</v>
      </c>
    </row>
    <row r="181" spans="1:3" ht="12.75" customHeight="1" x14ac:dyDescent="0.25">
      <c r="A181" s="89">
        <v>2019</v>
      </c>
      <c r="B181" s="89">
        <v>1181819</v>
      </c>
      <c r="C181" s="89" t="s">
        <v>823</v>
      </c>
    </row>
    <row r="182" spans="1:3" ht="12.75" customHeight="1" x14ac:dyDescent="0.25">
      <c r="A182" s="89">
        <v>2019</v>
      </c>
      <c r="B182" s="89">
        <v>121880</v>
      </c>
      <c r="C182" s="89" t="s">
        <v>823</v>
      </c>
    </row>
    <row r="183" spans="1:3" ht="12.75" customHeight="1" x14ac:dyDescent="0.25">
      <c r="A183" s="89">
        <v>2019</v>
      </c>
      <c r="B183" s="89">
        <v>121884</v>
      </c>
      <c r="C183" s="89" t="s">
        <v>823</v>
      </c>
    </row>
    <row r="184" spans="1:3" ht="12.75" customHeight="1" x14ac:dyDescent="0.25">
      <c r="A184" s="89">
        <v>2019</v>
      </c>
      <c r="B184" s="89">
        <v>123569</v>
      </c>
      <c r="C184" s="89" t="s">
        <v>823</v>
      </c>
    </row>
    <row r="185" spans="1:3" ht="12.75" customHeight="1" x14ac:dyDescent="0.25">
      <c r="A185" s="89">
        <v>2019</v>
      </c>
      <c r="B185" s="89">
        <v>1103831</v>
      </c>
      <c r="C185" s="89" t="s">
        <v>823</v>
      </c>
    </row>
    <row r="186" spans="1:3" ht="12.75" customHeight="1" x14ac:dyDescent="0.25">
      <c r="A186" s="89">
        <v>2019</v>
      </c>
      <c r="B186" s="89">
        <v>1103831</v>
      </c>
      <c r="C186" s="89" t="s">
        <v>823</v>
      </c>
    </row>
    <row r="187" spans="1:3" ht="12.75" customHeight="1" x14ac:dyDescent="0.25">
      <c r="A187" s="89">
        <v>2019</v>
      </c>
      <c r="B187" s="89">
        <v>121884</v>
      </c>
      <c r="C187" s="89" t="s">
        <v>823</v>
      </c>
    </row>
    <row r="188" spans="1:3" ht="12.75" customHeight="1" x14ac:dyDescent="0.25">
      <c r="A188" s="89">
        <v>2019</v>
      </c>
      <c r="B188" s="89">
        <v>1117583</v>
      </c>
      <c r="C188" s="89" t="s">
        <v>823</v>
      </c>
    </row>
    <row r="189" spans="1:3" ht="12.75" customHeight="1" x14ac:dyDescent="0.25">
      <c r="A189" s="89">
        <v>2019</v>
      </c>
      <c r="B189" s="89">
        <v>88399</v>
      </c>
      <c r="C189" s="89" t="s">
        <v>823</v>
      </c>
    </row>
    <row r="190" spans="1:3" ht="12.75" customHeight="1" x14ac:dyDescent="0.25">
      <c r="A190" s="89">
        <v>2019</v>
      </c>
      <c r="B190" s="89">
        <v>102499</v>
      </c>
      <c r="C190" s="89" t="s">
        <v>823</v>
      </c>
    </row>
    <row r="191" spans="1:3" ht="12.75" customHeight="1" x14ac:dyDescent="0.25">
      <c r="A191" s="89">
        <v>2019</v>
      </c>
      <c r="B191" s="89">
        <v>1103831</v>
      </c>
      <c r="C191" s="89" t="s">
        <v>823</v>
      </c>
    </row>
    <row r="192" spans="1:3" ht="12.75" customHeight="1" x14ac:dyDescent="0.25">
      <c r="A192" s="89">
        <v>2019</v>
      </c>
      <c r="B192" s="89">
        <v>1103831</v>
      </c>
      <c r="C192" s="89" t="s">
        <v>823</v>
      </c>
    </row>
    <row r="193" spans="1:3" ht="12.75" customHeight="1" x14ac:dyDescent="0.25">
      <c r="A193" s="89">
        <v>2019</v>
      </c>
      <c r="B193" s="89">
        <v>102499</v>
      </c>
      <c r="C193" s="89" t="s">
        <v>823</v>
      </c>
    </row>
    <row r="194" spans="1:3" ht="12.75" customHeight="1" x14ac:dyDescent="0.25">
      <c r="A194" s="89">
        <v>2019</v>
      </c>
      <c r="B194" s="89">
        <v>1181819</v>
      </c>
      <c r="C194" s="89" t="s">
        <v>823</v>
      </c>
    </row>
    <row r="195" spans="1:3" ht="12.75" customHeight="1" x14ac:dyDescent="0.25">
      <c r="A195" s="89">
        <v>2019</v>
      </c>
      <c r="B195" s="89">
        <v>1319229</v>
      </c>
      <c r="C195" s="89" t="s">
        <v>823</v>
      </c>
    </row>
    <row r="196" spans="1:3" ht="12.75" customHeight="1" x14ac:dyDescent="0.25">
      <c r="A196" s="89">
        <v>2019</v>
      </c>
      <c r="B196" s="89">
        <v>88399</v>
      </c>
      <c r="C196" s="89" t="s">
        <v>823</v>
      </c>
    </row>
    <row r="197" spans="1:3" ht="12.75" customHeight="1" x14ac:dyDescent="0.25">
      <c r="A197" s="89">
        <v>2019</v>
      </c>
      <c r="B197" s="89">
        <v>123569</v>
      </c>
      <c r="C197" s="89" t="s">
        <v>823</v>
      </c>
    </row>
    <row r="198" spans="1:3" ht="12.75" customHeight="1" x14ac:dyDescent="0.25">
      <c r="A198" s="89">
        <v>2019</v>
      </c>
      <c r="B198" s="89">
        <v>121880</v>
      </c>
      <c r="C198" s="89" t="s">
        <v>823</v>
      </c>
    </row>
    <row r="199" spans="1:3" ht="12.75" customHeight="1" x14ac:dyDescent="0.25">
      <c r="A199" s="89">
        <v>2019</v>
      </c>
      <c r="B199" s="89">
        <v>1319229</v>
      </c>
      <c r="C199" s="89" t="s">
        <v>823</v>
      </c>
    </row>
    <row r="200" spans="1:3" ht="12.75" customHeight="1" x14ac:dyDescent="0.25">
      <c r="A200" s="89">
        <v>2019</v>
      </c>
      <c r="B200" s="89">
        <v>1181819</v>
      </c>
      <c r="C200" s="89" t="s">
        <v>823</v>
      </c>
    </row>
    <row r="201" spans="1:3" ht="12.75" customHeight="1" x14ac:dyDescent="0.25">
      <c r="A201" s="89">
        <v>2019</v>
      </c>
      <c r="B201" s="89">
        <v>123569</v>
      </c>
      <c r="C201" s="89" t="s">
        <v>823</v>
      </c>
    </row>
    <row r="202" spans="1:3" ht="12.75" customHeight="1" x14ac:dyDescent="0.25">
      <c r="A202" s="89">
        <v>2019</v>
      </c>
      <c r="B202" s="89">
        <v>1103831</v>
      </c>
      <c r="C202" s="89" t="s">
        <v>823</v>
      </c>
    </row>
    <row r="203" spans="1:3" ht="12.75" customHeight="1" x14ac:dyDescent="0.25">
      <c r="A203" s="89">
        <v>2019</v>
      </c>
      <c r="B203" s="89">
        <v>1103831</v>
      </c>
      <c r="C203" s="89" t="s">
        <v>823</v>
      </c>
    </row>
    <row r="204" spans="1:3" ht="12.75" customHeight="1" x14ac:dyDescent="0.25">
      <c r="A204" s="89">
        <v>2019</v>
      </c>
      <c r="B204" s="89">
        <v>1103831</v>
      </c>
      <c r="C204" s="89" t="s">
        <v>823</v>
      </c>
    </row>
    <row r="205" spans="1:3" ht="12.75" customHeight="1" x14ac:dyDescent="0.25">
      <c r="A205" s="89">
        <v>2019</v>
      </c>
      <c r="B205" s="89">
        <v>1181819</v>
      </c>
      <c r="C205" s="89" t="s">
        <v>823</v>
      </c>
    </row>
    <row r="206" spans="1:3" ht="12.75" customHeight="1" x14ac:dyDescent="0.25">
      <c r="A206" s="89">
        <v>2019</v>
      </c>
      <c r="B206" s="89">
        <v>1181819</v>
      </c>
      <c r="C206" s="89" t="s">
        <v>823</v>
      </c>
    </row>
    <row r="207" spans="1:3" ht="12.75" customHeight="1" x14ac:dyDescent="0.25">
      <c r="A207" s="89">
        <v>2019</v>
      </c>
      <c r="B207" s="89">
        <v>121880</v>
      </c>
      <c r="C207" s="89" t="s">
        <v>823</v>
      </c>
    </row>
    <row r="208" spans="1:3" ht="12.75" customHeight="1" x14ac:dyDescent="0.25">
      <c r="A208" s="89">
        <v>2019</v>
      </c>
      <c r="B208" s="89">
        <v>1117583</v>
      </c>
      <c r="C208" s="89" t="s">
        <v>823</v>
      </c>
    </row>
    <row r="209" spans="1:3" ht="12.75" customHeight="1" x14ac:dyDescent="0.25">
      <c r="A209" s="89">
        <v>2019</v>
      </c>
      <c r="B209" s="89">
        <v>88399</v>
      </c>
      <c r="C209" s="89" t="s">
        <v>823</v>
      </c>
    </row>
    <row r="210" spans="1:3" ht="12.75" customHeight="1" x14ac:dyDescent="0.25">
      <c r="A210" s="89">
        <v>2019</v>
      </c>
      <c r="B210" s="89">
        <v>121880</v>
      </c>
      <c r="C210" s="89" t="s">
        <v>823</v>
      </c>
    </row>
    <row r="211" spans="1:3" ht="12.75" customHeight="1" x14ac:dyDescent="0.25">
      <c r="A211" s="89">
        <v>2019</v>
      </c>
      <c r="B211" s="89">
        <v>121884</v>
      </c>
      <c r="C211" s="89" t="s">
        <v>823</v>
      </c>
    </row>
    <row r="212" spans="1:3" ht="12.75" customHeight="1" x14ac:dyDescent="0.25">
      <c r="A212" s="89">
        <v>2019</v>
      </c>
      <c r="B212" s="89">
        <v>1319229</v>
      </c>
      <c r="C212" s="89" t="s">
        <v>823</v>
      </c>
    </row>
    <row r="213" spans="1:3" ht="12.75" customHeight="1" x14ac:dyDescent="0.25">
      <c r="A213" s="89">
        <v>2019</v>
      </c>
      <c r="B213" s="89">
        <v>102499</v>
      </c>
      <c r="C213" s="89" t="s">
        <v>823</v>
      </c>
    </row>
    <row r="214" spans="1:3" ht="12.75" customHeight="1" x14ac:dyDescent="0.25">
      <c r="A214" s="89">
        <v>2019</v>
      </c>
      <c r="B214" s="89">
        <v>121880</v>
      </c>
      <c r="C214" s="89" t="s">
        <v>823</v>
      </c>
    </row>
    <row r="215" spans="1:3" ht="12.75" customHeight="1" x14ac:dyDescent="0.25">
      <c r="A215" s="89">
        <v>2019</v>
      </c>
      <c r="B215" s="89">
        <v>1117583</v>
      </c>
      <c r="C215" s="89" t="s">
        <v>823</v>
      </c>
    </row>
    <row r="216" spans="1:3" ht="12.75" customHeight="1" x14ac:dyDescent="0.25">
      <c r="A216" s="89">
        <v>2019</v>
      </c>
      <c r="B216" s="89">
        <v>1117583</v>
      </c>
      <c r="C216" s="89" t="s">
        <v>823</v>
      </c>
    </row>
    <row r="217" spans="1:3" ht="12.75" customHeight="1" x14ac:dyDescent="0.25">
      <c r="A217" s="89">
        <v>2019</v>
      </c>
      <c r="B217" s="89">
        <v>1103831</v>
      </c>
      <c r="C217" s="89" t="s">
        <v>823</v>
      </c>
    </row>
    <row r="218" spans="1:3" ht="12.75" customHeight="1" x14ac:dyDescent="0.25">
      <c r="A218" s="89">
        <v>2019</v>
      </c>
      <c r="B218" s="89">
        <v>1117583</v>
      </c>
      <c r="C218" s="89" t="s">
        <v>823</v>
      </c>
    </row>
    <row r="219" spans="1:3" ht="12.75" customHeight="1" x14ac:dyDescent="0.25">
      <c r="A219" s="89">
        <v>2019</v>
      </c>
      <c r="B219" s="89">
        <v>121880</v>
      </c>
      <c r="C219" s="89" t="s">
        <v>823</v>
      </c>
    </row>
    <row r="220" spans="1:3" ht="12.75" customHeight="1" x14ac:dyDescent="0.25">
      <c r="A220" s="89">
        <v>2019</v>
      </c>
      <c r="B220" s="89">
        <v>121880</v>
      </c>
      <c r="C220" s="89" t="s">
        <v>823</v>
      </c>
    </row>
    <row r="221" spans="1:3" ht="12.75" customHeight="1" x14ac:dyDescent="0.25">
      <c r="A221" s="89">
        <v>2019</v>
      </c>
      <c r="B221" s="89">
        <v>1319229</v>
      </c>
      <c r="C221" s="89" t="s">
        <v>823</v>
      </c>
    </row>
    <row r="222" spans="1:3" ht="12.75" customHeight="1" x14ac:dyDescent="0.25">
      <c r="A222" s="89">
        <v>2019</v>
      </c>
      <c r="B222" s="89">
        <v>1181819</v>
      </c>
      <c r="C222" s="89" t="s">
        <v>823</v>
      </c>
    </row>
    <row r="223" spans="1:3" ht="12.75" customHeight="1" x14ac:dyDescent="0.25">
      <c r="A223" s="89">
        <v>2019</v>
      </c>
      <c r="B223" s="89">
        <v>1117583</v>
      </c>
      <c r="C223" s="89" t="s">
        <v>823</v>
      </c>
    </row>
    <row r="224" spans="1:3" ht="12.75" customHeight="1" x14ac:dyDescent="0.25">
      <c r="A224" s="89">
        <v>2019</v>
      </c>
      <c r="B224" s="89">
        <v>1103831</v>
      </c>
      <c r="C224" s="89" t="s">
        <v>823</v>
      </c>
    </row>
    <row r="225" spans="1:3" ht="12.75" customHeight="1" x14ac:dyDescent="0.25">
      <c r="A225" s="89">
        <v>2019</v>
      </c>
      <c r="B225" s="89">
        <v>1181819</v>
      </c>
      <c r="C225" s="89" t="s">
        <v>823</v>
      </c>
    </row>
    <row r="226" spans="1:3" ht="12.75" customHeight="1" x14ac:dyDescent="0.25">
      <c r="A226" s="89">
        <v>2019</v>
      </c>
      <c r="B226" s="89">
        <v>123569</v>
      </c>
      <c r="C226" s="89" t="s">
        <v>823</v>
      </c>
    </row>
    <row r="227" spans="1:3" ht="12.75" customHeight="1" x14ac:dyDescent="0.25">
      <c r="A227" s="89">
        <v>2019</v>
      </c>
      <c r="B227" s="89">
        <v>1181819</v>
      </c>
      <c r="C227" s="89" t="s">
        <v>823</v>
      </c>
    </row>
    <row r="228" spans="1:3" ht="12.75" customHeight="1" x14ac:dyDescent="0.25">
      <c r="A228" s="89">
        <v>2019</v>
      </c>
      <c r="B228" s="89">
        <v>121884</v>
      </c>
      <c r="C228" s="89" t="s">
        <v>823</v>
      </c>
    </row>
    <row r="229" spans="1:3" ht="12.75" customHeight="1" x14ac:dyDescent="0.25">
      <c r="A229" s="89">
        <v>2019</v>
      </c>
      <c r="B229" s="89">
        <v>1117583</v>
      </c>
      <c r="C229" s="89" t="s">
        <v>823</v>
      </c>
    </row>
    <row r="230" spans="1:3" ht="12.75" customHeight="1" x14ac:dyDescent="0.25">
      <c r="A230" s="89">
        <v>2019</v>
      </c>
      <c r="B230" s="89">
        <v>121880</v>
      </c>
      <c r="C230" s="89" t="s">
        <v>823</v>
      </c>
    </row>
    <row r="231" spans="1:3" ht="12.75" customHeight="1" x14ac:dyDescent="0.25">
      <c r="A231" s="89">
        <v>2019</v>
      </c>
      <c r="B231" s="89">
        <v>102499</v>
      </c>
      <c r="C231" s="89" t="s">
        <v>823</v>
      </c>
    </row>
    <row r="232" spans="1:3" ht="12.75" customHeight="1" x14ac:dyDescent="0.25">
      <c r="A232" s="89">
        <v>2019</v>
      </c>
      <c r="B232" s="89">
        <v>102499</v>
      </c>
      <c r="C232" s="89" t="s">
        <v>823</v>
      </c>
    </row>
    <row r="233" spans="1:3" ht="12.75" customHeight="1" x14ac:dyDescent="0.25">
      <c r="A233" s="89">
        <v>2019</v>
      </c>
      <c r="B233" s="89">
        <v>88399</v>
      </c>
      <c r="C233" s="89" t="s">
        <v>823</v>
      </c>
    </row>
    <row r="234" spans="1:3" ht="12.75" customHeight="1" x14ac:dyDescent="0.25">
      <c r="A234" s="89">
        <v>2019</v>
      </c>
      <c r="B234" s="89">
        <v>121884</v>
      </c>
      <c r="C234" s="89" t="s">
        <v>823</v>
      </c>
    </row>
    <row r="235" spans="1:3" ht="12.75" customHeight="1" x14ac:dyDescent="0.25">
      <c r="A235" s="89">
        <v>2019</v>
      </c>
      <c r="B235" s="89">
        <v>121880</v>
      </c>
      <c r="C235" s="89" t="s">
        <v>823</v>
      </c>
    </row>
    <row r="236" spans="1:3" ht="12.75" customHeight="1" x14ac:dyDescent="0.25">
      <c r="A236" s="89">
        <v>2019</v>
      </c>
      <c r="B236" s="89">
        <v>1181819</v>
      </c>
      <c r="C236" s="89" t="s">
        <v>823</v>
      </c>
    </row>
    <row r="237" spans="1:3" ht="12.75" customHeight="1" x14ac:dyDescent="0.25">
      <c r="A237" s="89">
        <v>2019</v>
      </c>
      <c r="B237" s="89">
        <v>121880</v>
      </c>
      <c r="C237" s="89" t="s">
        <v>823</v>
      </c>
    </row>
    <row r="238" spans="1:3" ht="12.75" customHeight="1" x14ac:dyDescent="0.25">
      <c r="A238" s="89">
        <v>2019</v>
      </c>
      <c r="B238" s="89">
        <v>1103831</v>
      </c>
      <c r="C238" s="89" t="s">
        <v>823</v>
      </c>
    </row>
    <row r="239" spans="1:3" ht="12.75" customHeight="1" x14ac:dyDescent="0.25">
      <c r="A239" s="89">
        <v>2019</v>
      </c>
      <c r="B239" s="89">
        <v>1181819</v>
      </c>
      <c r="C239" s="89" t="s">
        <v>823</v>
      </c>
    </row>
    <row r="240" spans="1:3" ht="12.75" customHeight="1" x14ac:dyDescent="0.25">
      <c r="A240" s="89">
        <v>2019</v>
      </c>
      <c r="B240" s="89">
        <v>121880</v>
      </c>
      <c r="C240" s="89" t="s">
        <v>823</v>
      </c>
    </row>
    <row r="241" spans="1:3" ht="12.75" customHeight="1" x14ac:dyDescent="0.25">
      <c r="A241" s="89">
        <v>2019</v>
      </c>
      <c r="B241" s="89">
        <v>121880</v>
      </c>
      <c r="C241" s="89" t="s">
        <v>823</v>
      </c>
    </row>
    <row r="242" spans="1:3" ht="12.75" customHeight="1" x14ac:dyDescent="0.25">
      <c r="A242" s="89">
        <v>2019</v>
      </c>
      <c r="B242" s="89">
        <v>1117583</v>
      </c>
      <c r="C242" s="89" t="s">
        <v>823</v>
      </c>
    </row>
    <row r="243" spans="1:3" ht="12.75" customHeight="1" x14ac:dyDescent="0.25">
      <c r="A243" s="89">
        <v>2019</v>
      </c>
      <c r="B243" s="89">
        <v>1103831</v>
      </c>
      <c r="C243" s="89" t="s">
        <v>823</v>
      </c>
    </row>
    <row r="244" spans="1:3" ht="12.75" customHeight="1" x14ac:dyDescent="0.25">
      <c r="A244" s="89">
        <v>2019</v>
      </c>
      <c r="B244" s="89">
        <v>1103831</v>
      </c>
      <c r="C244" s="89" t="s">
        <v>823</v>
      </c>
    </row>
    <row r="245" spans="1:3" ht="12.75" customHeight="1" x14ac:dyDescent="0.25">
      <c r="A245" s="89">
        <v>2019</v>
      </c>
      <c r="B245" s="89">
        <v>121884</v>
      </c>
      <c r="C245" s="89" t="s">
        <v>823</v>
      </c>
    </row>
    <row r="246" spans="1:3" ht="12.75" customHeight="1" x14ac:dyDescent="0.25">
      <c r="A246" s="89">
        <v>2019</v>
      </c>
      <c r="B246" s="89">
        <v>88399</v>
      </c>
      <c r="C246" s="89" t="s">
        <v>823</v>
      </c>
    </row>
    <row r="247" spans="1:3" ht="12.75" customHeight="1" x14ac:dyDescent="0.25">
      <c r="A247" s="89">
        <v>2019</v>
      </c>
      <c r="B247" s="89">
        <v>121880</v>
      </c>
      <c r="C247" s="89" t="s">
        <v>823</v>
      </c>
    </row>
    <row r="248" spans="1:3" ht="12.75" customHeight="1" x14ac:dyDescent="0.25">
      <c r="A248" s="89">
        <v>2019</v>
      </c>
      <c r="B248" s="89">
        <v>121884</v>
      </c>
      <c r="C248" s="89" t="s">
        <v>823</v>
      </c>
    </row>
    <row r="249" spans="1:3" ht="12.75" customHeight="1" x14ac:dyDescent="0.25">
      <c r="A249" s="89">
        <v>2019</v>
      </c>
      <c r="B249" s="89">
        <v>121884</v>
      </c>
      <c r="C249" s="89" t="s">
        <v>823</v>
      </c>
    </row>
    <row r="250" spans="1:3" ht="12.75" customHeight="1" x14ac:dyDescent="0.25">
      <c r="A250" s="89">
        <v>2019</v>
      </c>
      <c r="B250" s="89">
        <v>88399</v>
      </c>
      <c r="C250" s="89" t="s">
        <v>823</v>
      </c>
    </row>
    <row r="251" spans="1:3" ht="12.75" customHeight="1" x14ac:dyDescent="0.25">
      <c r="A251" s="89">
        <v>2019</v>
      </c>
      <c r="B251" s="89">
        <v>102499</v>
      </c>
      <c r="C251" s="89" t="s">
        <v>823</v>
      </c>
    </row>
    <row r="252" spans="1:3" ht="12.75" customHeight="1" x14ac:dyDescent="0.25">
      <c r="A252" s="89">
        <v>2019</v>
      </c>
      <c r="B252" s="89">
        <v>102499</v>
      </c>
      <c r="C252" s="89" t="s">
        <v>823</v>
      </c>
    </row>
    <row r="253" spans="1:3" ht="12.75" customHeight="1" x14ac:dyDescent="0.25">
      <c r="A253" s="89">
        <v>2019</v>
      </c>
      <c r="B253" s="89">
        <v>1181819</v>
      </c>
      <c r="C253" s="89" t="s">
        <v>823</v>
      </c>
    </row>
    <row r="254" spans="1:3" ht="12.75" customHeight="1" x14ac:dyDescent="0.25">
      <c r="A254" s="89">
        <v>2019</v>
      </c>
      <c r="B254" s="89">
        <v>1181819</v>
      </c>
      <c r="C254" s="89" t="s">
        <v>823</v>
      </c>
    </row>
    <row r="255" spans="1:3" ht="12.75" customHeight="1" x14ac:dyDescent="0.25">
      <c r="A255" s="89">
        <v>2019</v>
      </c>
      <c r="B255" s="89">
        <v>1103831</v>
      </c>
      <c r="C255" s="89" t="s">
        <v>823</v>
      </c>
    </row>
    <row r="256" spans="1:3" ht="12.75" customHeight="1" x14ac:dyDescent="0.25">
      <c r="A256" s="89">
        <v>2019</v>
      </c>
      <c r="B256" s="89">
        <v>1117583</v>
      </c>
      <c r="C256" s="89" t="s">
        <v>823</v>
      </c>
    </row>
    <row r="257" spans="1:3" ht="12.75" customHeight="1" x14ac:dyDescent="0.25">
      <c r="A257" s="89">
        <v>2019</v>
      </c>
      <c r="B257" s="89">
        <v>121880</v>
      </c>
      <c r="C257" s="89" t="s">
        <v>823</v>
      </c>
    </row>
    <row r="258" spans="1:3" ht="12.75" customHeight="1" x14ac:dyDescent="0.25">
      <c r="A258" s="89">
        <v>2019</v>
      </c>
      <c r="B258" s="89">
        <v>123569</v>
      </c>
      <c r="C258" s="89" t="s">
        <v>823</v>
      </c>
    </row>
    <row r="259" spans="1:3" ht="12.75" customHeight="1" x14ac:dyDescent="0.25">
      <c r="A259" s="89">
        <v>2019</v>
      </c>
      <c r="B259" s="89">
        <v>1103831</v>
      </c>
      <c r="C259" s="89" t="s">
        <v>823</v>
      </c>
    </row>
    <row r="260" spans="1:3" ht="12.75" customHeight="1" x14ac:dyDescent="0.25">
      <c r="A260" s="89">
        <v>2019</v>
      </c>
      <c r="B260" s="89">
        <v>88399</v>
      </c>
      <c r="C260" s="89" t="s">
        <v>823</v>
      </c>
    </row>
    <row r="261" spans="1:3" ht="12.75" customHeight="1" x14ac:dyDescent="0.25">
      <c r="A261" s="89">
        <v>2019</v>
      </c>
      <c r="B261" s="89">
        <v>1103831</v>
      </c>
      <c r="C261" s="89" t="s">
        <v>823</v>
      </c>
    </row>
    <row r="262" spans="1:3" ht="12.75" customHeight="1" x14ac:dyDescent="0.25">
      <c r="A262" s="89">
        <v>2019</v>
      </c>
      <c r="B262" s="89">
        <v>88399</v>
      </c>
      <c r="C262" s="89" t="s">
        <v>823</v>
      </c>
    </row>
    <row r="263" spans="1:3" ht="12.75" customHeight="1" x14ac:dyDescent="0.25">
      <c r="A263" s="89">
        <v>2019</v>
      </c>
      <c r="B263" s="89">
        <v>121884</v>
      </c>
      <c r="C263" s="89" t="s">
        <v>823</v>
      </c>
    </row>
    <row r="264" spans="1:3" ht="12.75" customHeight="1" x14ac:dyDescent="0.25">
      <c r="A264" s="89">
        <v>2019</v>
      </c>
      <c r="B264" s="89">
        <v>1117583</v>
      </c>
      <c r="C264" s="89" t="s">
        <v>823</v>
      </c>
    </row>
    <row r="265" spans="1:3" ht="12.75" customHeight="1" x14ac:dyDescent="0.25">
      <c r="A265" s="89">
        <v>2019</v>
      </c>
      <c r="B265" s="89">
        <v>121884</v>
      </c>
      <c r="C265" s="89" t="s">
        <v>823</v>
      </c>
    </row>
    <row r="266" spans="1:3" ht="12.75" customHeight="1" x14ac:dyDescent="0.25">
      <c r="A266" s="89">
        <v>2019</v>
      </c>
      <c r="B266" s="89">
        <v>1181815</v>
      </c>
      <c r="C266" s="89" t="s">
        <v>823</v>
      </c>
    </row>
    <row r="267" spans="1:3" ht="12.75" customHeight="1" x14ac:dyDescent="0.25">
      <c r="A267" s="89">
        <v>2019</v>
      </c>
      <c r="B267" s="89">
        <v>121884</v>
      </c>
      <c r="C267" s="89" t="s">
        <v>823</v>
      </c>
    </row>
    <row r="268" spans="1:3" ht="12.75" customHeight="1" x14ac:dyDescent="0.25">
      <c r="A268" s="89">
        <v>2019</v>
      </c>
      <c r="B268" s="89">
        <v>121880</v>
      </c>
      <c r="C268" s="89" t="s">
        <v>823</v>
      </c>
    </row>
    <row r="269" spans="1:3" ht="12.75" customHeight="1" x14ac:dyDescent="0.25">
      <c r="A269" s="89">
        <v>2019</v>
      </c>
      <c r="B269" s="89">
        <v>102499</v>
      </c>
      <c r="C269" s="89" t="s">
        <v>823</v>
      </c>
    </row>
    <row r="270" spans="1:3" ht="12.75" customHeight="1" x14ac:dyDescent="0.25">
      <c r="A270" s="89">
        <v>2019</v>
      </c>
      <c r="B270" s="89">
        <v>1117583</v>
      </c>
      <c r="C270" s="89" t="s">
        <v>823</v>
      </c>
    </row>
    <row r="271" spans="1:3" ht="12.75" customHeight="1" x14ac:dyDescent="0.25">
      <c r="A271" s="89">
        <v>2019</v>
      </c>
      <c r="B271" s="89">
        <v>1117583</v>
      </c>
      <c r="C271" s="89" t="s">
        <v>823</v>
      </c>
    </row>
    <row r="272" spans="1:3" ht="12.75" customHeight="1" x14ac:dyDescent="0.25">
      <c r="A272" s="89">
        <v>2019</v>
      </c>
      <c r="B272" s="89">
        <v>1181819</v>
      </c>
      <c r="C272" s="89" t="s">
        <v>823</v>
      </c>
    </row>
    <row r="273" spans="1:3" ht="12.75" customHeight="1" x14ac:dyDescent="0.25">
      <c r="A273" s="89">
        <v>2019</v>
      </c>
      <c r="B273" s="89">
        <v>121884</v>
      </c>
      <c r="C273" s="89" t="s">
        <v>823</v>
      </c>
    </row>
    <row r="274" spans="1:3" ht="12.75" customHeight="1" x14ac:dyDescent="0.25">
      <c r="A274" s="89">
        <v>2019</v>
      </c>
      <c r="B274" s="89">
        <v>1181819</v>
      </c>
      <c r="C274" s="89" t="s">
        <v>823</v>
      </c>
    </row>
    <row r="275" spans="1:3" ht="12.75" customHeight="1" x14ac:dyDescent="0.25">
      <c r="A275" s="89">
        <v>2019</v>
      </c>
      <c r="B275" s="89">
        <v>121880</v>
      </c>
      <c r="C275" s="89" t="s">
        <v>823</v>
      </c>
    </row>
    <row r="276" spans="1:3" ht="12.75" customHeight="1" x14ac:dyDescent="0.25">
      <c r="A276" s="89">
        <v>2019</v>
      </c>
      <c r="B276" s="89">
        <v>1181819</v>
      </c>
      <c r="C276" s="89" t="s">
        <v>823</v>
      </c>
    </row>
    <row r="277" spans="1:3" ht="12.75" customHeight="1" x14ac:dyDescent="0.25">
      <c r="A277" s="89">
        <v>2019</v>
      </c>
      <c r="B277" s="89">
        <v>123569</v>
      </c>
      <c r="C277" s="89" t="s">
        <v>823</v>
      </c>
    </row>
    <row r="278" spans="1:3" ht="12.75" customHeight="1" x14ac:dyDescent="0.25">
      <c r="A278" s="89">
        <v>2019</v>
      </c>
      <c r="B278" s="89">
        <v>1319229</v>
      </c>
      <c r="C278" s="89" t="s">
        <v>823</v>
      </c>
    </row>
    <row r="279" spans="1:3" ht="12.75" customHeight="1" x14ac:dyDescent="0.25">
      <c r="A279" s="89">
        <v>2019</v>
      </c>
      <c r="B279" s="89">
        <v>102499</v>
      </c>
      <c r="C279" s="89" t="s">
        <v>823</v>
      </c>
    </row>
    <row r="280" spans="1:3" ht="12.75" customHeight="1" x14ac:dyDescent="0.25">
      <c r="A280" s="89">
        <v>2019</v>
      </c>
      <c r="B280" s="89">
        <v>121880</v>
      </c>
      <c r="C280" s="89" t="s">
        <v>823</v>
      </c>
    </row>
    <row r="281" spans="1:3" ht="12.75" customHeight="1" x14ac:dyDescent="0.25">
      <c r="A281" s="89">
        <v>2019</v>
      </c>
      <c r="B281" s="89">
        <v>1181819</v>
      </c>
      <c r="C281" s="89" t="s">
        <v>823</v>
      </c>
    </row>
    <row r="282" spans="1:3" ht="12.75" customHeight="1" x14ac:dyDescent="0.25">
      <c r="A282" s="89">
        <v>2019</v>
      </c>
      <c r="B282" s="89">
        <v>121880</v>
      </c>
      <c r="C282" s="89" t="s">
        <v>823</v>
      </c>
    </row>
    <row r="283" spans="1:3" ht="12.75" customHeight="1" x14ac:dyDescent="0.25">
      <c r="A283" s="89">
        <v>2019</v>
      </c>
      <c r="B283" s="89">
        <v>88399</v>
      </c>
      <c r="C283" s="89" t="s">
        <v>823</v>
      </c>
    </row>
    <row r="284" spans="1:3" ht="12.75" customHeight="1" x14ac:dyDescent="0.25">
      <c r="A284" s="89">
        <v>2019</v>
      </c>
      <c r="B284" s="89">
        <v>88399</v>
      </c>
      <c r="C284" s="89" t="s">
        <v>823</v>
      </c>
    </row>
    <row r="285" spans="1:3" ht="12.75" customHeight="1" x14ac:dyDescent="0.25">
      <c r="A285" s="89">
        <v>2019</v>
      </c>
      <c r="B285" s="89">
        <v>1103831</v>
      </c>
      <c r="C285" s="89" t="s">
        <v>823</v>
      </c>
    </row>
    <row r="286" spans="1:3" ht="12.75" customHeight="1" x14ac:dyDescent="0.25">
      <c r="A286" s="89">
        <v>2019</v>
      </c>
      <c r="B286" s="89">
        <v>121880</v>
      </c>
      <c r="C286" s="89" t="s">
        <v>823</v>
      </c>
    </row>
    <row r="287" spans="1:3" ht="12.75" customHeight="1" x14ac:dyDescent="0.25">
      <c r="A287" s="89">
        <v>2019</v>
      </c>
      <c r="B287" s="89">
        <v>1103831</v>
      </c>
      <c r="C287" s="89" t="s">
        <v>823</v>
      </c>
    </row>
    <row r="288" spans="1:3" ht="12.75" customHeight="1" x14ac:dyDescent="0.25">
      <c r="A288" s="89">
        <v>2019</v>
      </c>
      <c r="B288" s="89">
        <v>121884</v>
      </c>
      <c r="C288" s="89" t="s">
        <v>823</v>
      </c>
    </row>
    <row r="289" spans="1:3" ht="12.75" customHeight="1" x14ac:dyDescent="0.25">
      <c r="A289" s="89">
        <v>2019</v>
      </c>
      <c r="B289" s="89">
        <v>88399</v>
      </c>
      <c r="C289" s="89" t="s">
        <v>823</v>
      </c>
    </row>
    <row r="290" spans="1:3" ht="12.75" customHeight="1" x14ac:dyDescent="0.25">
      <c r="A290" s="89">
        <v>2019</v>
      </c>
      <c r="B290" s="89">
        <v>1181819</v>
      </c>
      <c r="C290" s="89" t="s">
        <v>823</v>
      </c>
    </row>
    <row r="291" spans="1:3" ht="12.75" customHeight="1" x14ac:dyDescent="0.25">
      <c r="A291" s="89">
        <v>2019</v>
      </c>
      <c r="B291" s="89">
        <v>1117583</v>
      </c>
      <c r="C291" s="89" t="s">
        <v>823</v>
      </c>
    </row>
    <row r="292" spans="1:3" ht="12.75" customHeight="1" x14ac:dyDescent="0.25">
      <c r="A292" s="89">
        <v>2019</v>
      </c>
      <c r="B292" s="89">
        <v>1103831</v>
      </c>
      <c r="C292" s="89" t="s">
        <v>823</v>
      </c>
    </row>
    <row r="293" spans="1:3" ht="12.75" customHeight="1" x14ac:dyDescent="0.25">
      <c r="A293" s="89">
        <v>2019</v>
      </c>
      <c r="B293" s="89">
        <v>88399</v>
      </c>
      <c r="C293" s="89" t="s">
        <v>823</v>
      </c>
    </row>
    <row r="294" spans="1:3" ht="12.75" customHeight="1" x14ac:dyDescent="0.25">
      <c r="A294" s="89">
        <v>2019</v>
      </c>
      <c r="B294" s="89">
        <v>1103831</v>
      </c>
      <c r="C294" s="89" t="s">
        <v>823</v>
      </c>
    </row>
    <row r="295" spans="1:3" ht="12.75" customHeight="1" x14ac:dyDescent="0.25">
      <c r="A295" s="89">
        <v>2019</v>
      </c>
      <c r="B295" s="89">
        <v>1181819</v>
      </c>
      <c r="C295" s="89" t="s">
        <v>823</v>
      </c>
    </row>
    <row r="296" spans="1:3" ht="12.75" customHeight="1" x14ac:dyDescent="0.25">
      <c r="A296" s="89">
        <v>2019</v>
      </c>
      <c r="B296" s="89">
        <v>121880</v>
      </c>
      <c r="C296" s="89" t="s">
        <v>823</v>
      </c>
    </row>
    <row r="297" spans="1:3" ht="12.75" customHeight="1" x14ac:dyDescent="0.25">
      <c r="A297" s="89">
        <v>2019</v>
      </c>
      <c r="B297" s="89">
        <v>1103831</v>
      </c>
      <c r="C297" s="89" t="s">
        <v>823</v>
      </c>
    </row>
    <row r="298" spans="1:3" ht="12.75" customHeight="1" x14ac:dyDescent="0.25">
      <c r="A298" s="89">
        <v>2019</v>
      </c>
      <c r="B298" s="89">
        <v>121880</v>
      </c>
      <c r="C298" s="89" t="s">
        <v>823</v>
      </c>
    </row>
    <row r="299" spans="1:3" ht="12.75" customHeight="1" x14ac:dyDescent="0.25">
      <c r="A299" s="89">
        <v>2019</v>
      </c>
      <c r="B299" s="89">
        <v>1181819</v>
      </c>
      <c r="C299" s="89" t="s">
        <v>823</v>
      </c>
    </row>
    <row r="300" spans="1:3" ht="12.75" customHeight="1" x14ac:dyDescent="0.25">
      <c r="A300" s="89">
        <v>2019</v>
      </c>
      <c r="B300" s="89">
        <v>121880</v>
      </c>
      <c r="C300" s="89" t="s">
        <v>823</v>
      </c>
    </row>
    <row r="301" spans="1:3" ht="12.75" customHeight="1" x14ac:dyDescent="0.25">
      <c r="A301" s="89">
        <v>2019</v>
      </c>
      <c r="B301" s="89">
        <v>123569</v>
      </c>
      <c r="C301" s="89" t="s">
        <v>823</v>
      </c>
    </row>
    <row r="302" spans="1:3" ht="12.75" customHeight="1" x14ac:dyDescent="0.25">
      <c r="A302" s="89">
        <v>2019</v>
      </c>
      <c r="B302" s="89">
        <v>121880</v>
      </c>
      <c r="C302" s="89" t="s">
        <v>823</v>
      </c>
    </row>
    <row r="303" spans="1:3" ht="12.75" customHeight="1" x14ac:dyDescent="0.25">
      <c r="A303" s="89">
        <v>2019</v>
      </c>
      <c r="B303" s="89">
        <v>1181819</v>
      </c>
      <c r="C303" s="89" t="s">
        <v>823</v>
      </c>
    </row>
    <row r="304" spans="1:3" ht="12.75" customHeight="1" x14ac:dyDescent="0.25">
      <c r="A304" s="89">
        <v>2019</v>
      </c>
      <c r="B304" s="89">
        <v>121880</v>
      </c>
      <c r="C304" s="89" t="s">
        <v>823</v>
      </c>
    </row>
    <row r="305" spans="1:3" ht="12.75" customHeight="1" x14ac:dyDescent="0.25">
      <c r="A305" s="89">
        <v>2019</v>
      </c>
      <c r="B305" s="89">
        <v>1103831</v>
      </c>
      <c r="C305" s="89" t="s">
        <v>823</v>
      </c>
    </row>
    <row r="306" spans="1:3" ht="12.75" customHeight="1" x14ac:dyDescent="0.25">
      <c r="A306" s="89">
        <v>2019</v>
      </c>
      <c r="B306" s="89">
        <v>1117583</v>
      </c>
      <c r="C306" s="89" t="s">
        <v>823</v>
      </c>
    </row>
    <row r="307" spans="1:3" ht="12.75" customHeight="1" x14ac:dyDescent="0.25">
      <c r="A307" s="89">
        <v>2019</v>
      </c>
      <c r="B307" s="89">
        <v>1117583</v>
      </c>
      <c r="C307" s="89" t="s">
        <v>823</v>
      </c>
    </row>
    <row r="308" spans="1:3" ht="12.75" customHeight="1" x14ac:dyDescent="0.25">
      <c r="A308" s="89">
        <v>2019</v>
      </c>
      <c r="B308" s="89">
        <v>1181819</v>
      </c>
      <c r="C308" s="89" t="s">
        <v>823</v>
      </c>
    </row>
    <row r="309" spans="1:3" ht="12.75" customHeight="1" x14ac:dyDescent="0.25">
      <c r="A309" s="89">
        <v>2019</v>
      </c>
      <c r="B309" s="89">
        <v>1181819</v>
      </c>
      <c r="C309" s="89" t="s">
        <v>823</v>
      </c>
    </row>
    <row r="310" spans="1:3" ht="12.75" customHeight="1" x14ac:dyDescent="0.25">
      <c r="A310" s="89">
        <v>2019</v>
      </c>
      <c r="B310" s="89">
        <v>102499</v>
      </c>
      <c r="C310" s="89" t="s">
        <v>823</v>
      </c>
    </row>
    <row r="311" spans="1:3" ht="12.75" customHeight="1" x14ac:dyDescent="0.25">
      <c r="A311" s="89">
        <v>2019</v>
      </c>
      <c r="B311" s="89">
        <v>88399</v>
      </c>
      <c r="C311" s="89" t="s">
        <v>823</v>
      </c>
    </row>
    <row r="312" spans="1:3" ht="12.75" customHeight="1" x14ac:dyDescent="0.25">
      <c r="A312" s="89">
        <v>2019</v>
      </c>
      <c r="B312" s="89">
        <v>121884</v>
      </c>
      <c r="C312" s="89" t="s">
        <v>823</v>
      </c>
    </row>
    <row r="313" spans="1:3" ht="12.75" customHeight="1" x14ac:dyDescent="0.25">
      <c r="A313" s="89">
        <v>2019</v>
      </c>
      <c r="B313" s="89">
        <v>121884</v>
      </c>
      <c r="C313" s="89" t="s">
        <v>823</v>
      </c>
    </row>
    <row r="314" spans="1:3" ht="12.75" customHeight="1" x14ac:dyDescent="0.25">
      <c r="A314" s="89">
        <v>2019</v>
      </c>
      <c r="B314" s="89">
        <v>121880</v>
      </c>
      <c r="C314" s="89" t="s">
        <v>823</v>
      </c>
    </row>
    <row r="315" spans="1:3" ht="12.75" customHeight="1" x14ac:dyDescent="0.25">
      <c r="A315" s="89">
        <v>2019</v>
      </c>
      <c r="B315" s="89">
        <v>121880</v>
      </c>
      <c r="C315" s="89" t="s">
        <v>823</v>
      </c>
    </row>
    <row r="316" spans="1:3" ht="12.75" customHeight="1" x14ac:dyDescent="0.25">
      <c r="A316" s="89">
        <v>2019</v>
      </c>
      <c r="B316" s="89">
        <v>1117583</v>
      </c>
      <c r="C316" s="89" t="s">
        <v>823</v>
      </c>
    </row>
    <row r="317" spans="1:3" ht="12.75" customHeight="1" x14ac:dyDescent="0.25">
      <c r="A317" s="89">
        <v>2019</v>
      </c>
      <c r="B317" s="89">
        <v>121880</v>
      </c>
      <c r="C317" s="89" t="s">
        <v>823</v>
      </c>
    </row>
    <row r="318" spans="1:3" ht="12.75" customHeight="1" x14ac:dyDescent="0.25">
      <c r="A318" s="89">
        <v>2019</v>
      </c>
      <c r="B318" s="89">
        <v>88399</v>
      </c>
      <c r="C318" s="89" t="s">
        <v>823</v>
      </c>
    </row>
    <row r="319" spans="1:3" ht="12.75" customHeight="1" x14ac:dyDescent="0.25">
      <c r="A319" s="89">
        <v>2019</v>
      </c>
      <c r="B319" s="89">
        <v>121884</v>
      </c>
      <c r="C319" s="89" t="s">
        <v>823</v>
      </c>
    </row>
    <row r="320" spans="1:3" ht="12.75" customHeight="1" x14ac:dyDescent="0.25">
      <c r="A320" s="89">
        <v>2019</v>
      </c>
      <c r="B320" s="89">
        <v>1103831</v>
      </c>
      <c r="C320" s="89" t="s">
        <v>823</v>
      </c>
    </row>
    <row r="321" spans="1:3" ht="12.75" customHeight="1" x14ac:dyDescent="0.25">
      <c r="A321" s="89">
        <v>2019</v>
      </c>
      <c r="B321" s="89">
        <v>1117583</v>
      </c>
      <c r="C321" s="89" t="s">
        <v>823</v>
      </c>
    </row>
    <row r="322" spans="1:3" ht="12.75" customHeight="1" x14ac:dyDescent="0.25">
      <c r="A322" s="89">
        <v>2019</v>
      </c>
      <c r="B322" s="89">
        <v>121884</v>
      </c>
      <c r="C322" s="89" t="s">
        <v>823</v>
      </c>
    </row>
    <row r="323" spans="1:3" ht="12.75" customHeight="1" x14ac:dyDescent="0.25">
      <c r="A323" s="89">
        <v>2019</v>
      </c>
      <c r="B323" s="89">
        <v>121880</v>
      </c>
      <c r="C323" s="89" t="s">
        <v>823</v>
      </c>
    </row>
    <row r="324" spans="1:3" ht="12.75" customHeight="1" x14ac:dyDescent="0.25">
      <c r="A324" s="89">
        <v>2019</v>
      </c>
      <c r="B324" s="89">
        <v>88399</v>
      </c>
      <c r="C324" s="89" t="s">
        <v>823</v>
      </c>
    </row>
    <row r="325" spans="1:3" ht="12.75" customHeight="1" x14ac:dyDescent="0.25">
      <c r="A325" s="89">
        <v>2019</v>
      </c>
      <c r="B325" s="89">
        <v>88399</v>
      </c>
      <c r="C325" s="89" t="s">
        <v>823</v>
      </c>
    </row>
    <row r="326" spans="1:3" ht="12.75" customHeight="1" x14ac:dyDescent="0.25">
      <c r="A326" s="89">
        <v>2019</v>
      </c>
      <c r="B326" s="89">
        <v>121884</v>
      </c>
      <c r="C326" s="89" t="s">
        <v>823</v>
      </c>
    </row>
    <row r="327" spans="1:3" ht="12.75" customHeight="1" x14ac:dyDescent="0.25">
      <c r="A327" s="89">
        <v>2019</v>
      </c>
      <c r="B327" s="89">
        <v>1181819</v>
      </c>
      <c r="C327" s="89" t="s">
        <v>823</v>
      </c>
    </row>
    <row r="328" spans="1:3" ht="12.75" customHeight="1" x14ac:dyDescent="0.25">
      <c r="A328" s="89">
        <v>2019</v>
      </c>
      <c r="B328" s="89">
        <v>121880</v>
      </c>
      <c r="C328" s="89" t="s">
        <v>823</v>
      </c>
    </row>
    <row r="329" spans="1:3" ht="12.75" customHeight="1" x14ac:dyDescent="0.25">
      <c r="A329" s="89">
        <v>2019</v>
      </c>
      <c r="B329" s="89">
        <v>1319229</v>
      </c>
      <c r="C329" s="89" t="s">
        <v>823</v>
      </c>
    </row>
    <row r="330" spans="1:3" ht="12.75" customHeight="1" x14ac:dyDescent="0.25">
      <c r="A330" s="89">
        <v>2019</v>
      </c>
      <c r="B330" s="89">
        <v>121884</v>
      </c>
      <c r="C330" s="89" t="s">
        <v>823</v>
      </c>
    </row>
    <row r="331" spans="1:3" ht="12.75" customHeight="1" x14ac:dyDescent="0.25">
      <c r="A331" s="89">
        <v>2019</v>
      </c>
      <c r="B331" s="89">
        <v>88399</v>
      </c>
      <c r="C331" s="89" t="s">
        <v>823</v>
      </c>
    </row>
    <row r="332" spans="1:3" ht="12.75" customHeight="1" x14ac:dyDescent="0.25">
      <c r="A332" s="89">
        <v>2019</v>
      </c>
      <c r="B332" s="89">
        <v>88399</v>
      </c>
      <c r="C332" s="89" t="s">
        <v>823</v>
      </c>
    </row>
    <row r="333" spans="1:3" ht="12.75" customHeight="1" x14ac:dyDescent="0.25">
      <c r="A333" s="89">
        <v>2019</v>
      </c>
      <c r="B333" s="89">
        <v>88399</v>
      </c>
      <c r="C333" s="89" t="s">
        <v>823</v>
      </c>
    </row>
    <row r="334" spans="1:3" ht="12.75" customHeight="1" x14ac:dyDescent="0.25">
      <c r="A334" s="89">
        <v>2019</v>
      </c>
      <c r="B334" s="89">
        <v>102499</v>
      </c>
      <c r="C334" s="89" t="s">
        <v>823</v>
      </c>
    </row>
    <row r="335" spans="1:3" ht="12.75" customHeight="1" x14ac:dyDescent="0.25">
      <c r="A335" s="89">
        <v>2019</v>
      </c>
      <c r="B335" s="89">
        <v>102499</v>
      </c>
      <c r="C335" s="89" t="s">
        <v>823</v>
      </c>
    </row>
    <row r="336" spans="1:3" ht="12.75" customHeight="1" x14ac:dyDescent="0.25">
      <c r="A336" s="89">
        <v>2019</v>
      </c>
      <c r="B336" s="89">
        <v>102499</v>
      </c>
      <c r="C336" s="89" t="s">
        <v>823</v>
      </c>
    </row>
    <row r="337" spans="1:3" ht="12.75" customHeight="1" x14ac:dyDescent="0.25">
      <c r="A337" s="89">
        <v>2019</v>
      </c>
      <c r="B337" s="89">
        <v>102499</v>
      </c>
      <c r="C337" s="89" t="s">
        <v>823</v>
      </c>
    </row>
    <row r="338" spans="1:3" ht="12.75" customHeight="1" x14ac:dyDescent="0.25">
      <c r="A338" s="89">
        <v>2019</v>
      </c>
      <c r="B338" s="89">
        <v>102499</v>
      </c>
      <c r="C338" s="89" t="s">
        <v>823</v>
      </c>
    </row>
    <row r="339" spans="1:3" ht="12.75" customHeight="1" x14ac:dyDescent="0.25">
      <c r="A339" s="89">
        <v>2019</v>
      </c>
      <c r="B339" s="89">
        <v>102499</v>
      </c>
      <c r="C339" s="89" t="s">
        <v>823</v>
      </c>
    </row>
    <row r="340" spans="1:3" ht="12.75" customHeight="1" x14ac:dyDescent="0.25">
      <c r="A340" s="89">
        <v>2019</v>
      </c>
      <c r="B340" s="89">
        <v>102499</v>
      </c>
      <c r="C340" s="89" t="s">
        <v>823</v>
      </c>
    </row>
    <row r="341" spans="1:3" ht="12.75" customHeight="1" x14ac:dyDescent="0.25">
      <c r="A341" s="89">
        <v>2019</v>
      </c>
      <c r="B341" s="89">
        <v>102499</v>
      </c>
      <c r="C341" s="89" t="s">
        <v>823</v>
      </c>
    </row>
    <row r="342" spans="1:3" ht="12.75" customHeight="1" x14ac:dyDescent="0.25">
      <c r="A342" s="89">
        <v>2019</v>
      </c>
      <c r="B342" s="89">
        <v>102499</v>
      </c>
      <c r="C342" s="89" t="s">
        <v>823</v>
      </c>
    </row>
    <row r="343" spans="1:3" ht="12.75" customHeight="1" x14ac:dyDescent="0.25">
      <c r="A343" s="89">
        <v>2019</v>
      </c>
      <c r="B343" s="89">
        <v>102499</v>
      </c>
      <c r="C343" s="89" t="s">
        <v>823</v>
      </c>
    </row>
    <row r="344" spans="1:3" ht="12.75" customHeight="1" x14ac:dyDescent="0.25">
      <c r="A344" s="89">
        <v>2019</v>
      </c>
      <c r="B344" s="89">
        <v>121880</v>
      </c>
      <c r="C344" s="89" t="s">
        <v>823</v>
      </c>
    </row>
    <row r="345" spans="1:3" ht="12.75" customHeight="1" x14ac:dyDescent="0.25">
      <c r="A345" s="89">
        <v>2019</v>
      </c>
      <c r="B345" s="89">
        <v>121880</v>
      </c>
      <c r="C345" s="89" t="s">
        <v>823</v>
      </c>
    </row>
    <row r="346" spans="1:3" ht="12.75" customHeight="1" x14ac:dyDescent="0.25">
      <c r="A346" s="89">
        <v>2019</v>
      </c>
      <c r="B346" s="89">
        <v>121880</v>
      </c>
      <c r="C346" s="89" t="s">
        <v>823</v>
      </c>
    </row>
    <row r="347" spans="1:3" ht="12.75" customHeight="1" x14ac:dyDescent="0.25">
      <c r="A347" s="89">
        <v>2019</v>
      </c>
      <c r="B347" s="89">
        <v>121880</v>
      </c>
      <c r="C347" s="89" t="s">
        <v>823</v>
      </c>
    </row>
    <row r="348" spans="1:3" ht="12.75" customHeight="1" x14ac:dyDescent="0.25">
      <c r="A348" s="89">
        <v>2019</v>
      </c>
      <c r="B348" s="89">
        <v>121880</v>
      </c>
      <c r="C348" s="89" t="s">
        <v>823</v>
      </c>
    </row>
    <row r="349" spans="1:3" ht="12.75" customHeight="1" x14ac:dyDescent="0.25">
      <c r="A349" s="89">
        <v>2019</v>
      </c>
      <c r="B349" s="89">
        <v>123569</v>
      </c>
      <c r="C349" s="89" t="s">
        <v>823</v>
      </c>
    </row>
    <row r="350" spans="1:3" ht="12.75" customHeight="1" x14ac:dyDescent="0.25">
      <c r="A350" s="89">
        <v>2019</v>
      </c>
      <c r="B350" s="89">
        <v>123569</v>
      </c>
      <c r="C350" s="89" t="s">
        <v>823</v>
      </c>
    </row>
    <row r="351" spans="1:3" ht="12.75" customHeight="1" x14ac:dyDescent="0.25">
      <c r="A351" s="89">
        <v>2019</v>
      </c>
      <c r="B351" s="89">
        <v>123569</v>
      </c>
      <c r="C351" s="89" t="s">
        <v>823</v>
      </c>
    </row>
    <row r="352" spans="1:3" ht="12.75" customHeight="1" x14ac:dyDescent="0.25">
      <c r="A352" s="89">
        <v>2019</v>
      </c>
      <c r="B352" s="89">
        <v>1103831</v>
      </c>
      <c r="C352" s="89" t="s">
        <v>823</v>
      </c>
    </row>
    <row r="353" spans="1:3" ht="12.75" customHeight="1" x14ac:dyDescent="0.25">
      <c r="A353" s="89">
        <v>2019</v>
      </c>
      <c r="B353" s="89">
        <v>1103831</v>
      </c>
      <c r="C353" s="89" t="s">
        <v>823</v>
      </c>
    </row>
    <row r="354" spans="1:3" ht="12.75" customHeight="1" x14ac:dyDescent="0.25">
      <c r="A354" s="89">
        <v>2019</v>
      </c>
      <c r="B354" s="89">
        <v>1181819</v>
      </c>
      <c r="C354" s="89" t="s">
        <v>823</v>
      </c>
    </row>
    <row r="355" spans="1:3" ht="12.75" customHeight="1" x14ac:dyDescent="0.25">
      <c r="A355" s="89">
        <v>2019</v>
      </c>
      <c r="B355" s="89">
        <v>1181819</v>
      </c>
      <c r="C355" s="89" t="s">
        <v>823</v>
      </c>
    </row>
    <row r="356" spans="1:3" ht="12.75" customHeight="1" x14ac:dyDescent="0.25">
      <c r="A356" s="89">
        <v>2019</v>
      </c>
      <c r="B356" s="89">
        <v>1181819</v>
      </c>
      <c r="C356" s="89" t="s">
        <v>823</v>
      </c>
    </row>
    <row r="357" spans="1:3" ht="12.75" customHeight="1" x14ac:dyDescent="0.25">
      <c r="A357" s="89">
        <v>2019</v>
      </c>
      <c r="B357" s="89">
        <v>88399</v>
      </c>
      <c r="C357" s="89" t="s">
        <v>819</v>
      </c>
    </row>
    <row r="358" spans="1:3" ht="12.75" customHeight="1" x14ac:dyDescent="0.25">
      <c r="A358" s="89">
        <v>2019</v>
      </c>
      <c r="B358" s="89">
        <v>102499</v>
      </c>
      <c r="C358" s="89" t="s">
        <v>819</v>
      </c>
    </row>
    <row r="359" spans="1:3" ht="12.75" customHeight="1" x14ac:dyDescent="0.25">
      <c r="A359" s="89">
        <v>2019</v>
      </c>
      <c r="B359" s="89">
        <v>121884</v>
      </c>
      <c r="C359" s="89" t="s">
        <v>133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454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123569</v>
      </c>
      <c r="C3" s="89" t="s">
        <v>823</v>
      </c>
    </row>
    <row r="4" spans="1:3" ht="12.75" customHeight="1" x14ac:dyDescent="0.25">
      <c r="A4" s="89">
        <v>2019</v>
      </c>
      <c r="B4" s="89">
        <v>1181819</v>
      </c>
      <c r="C4" s="89" t="s">
        <v>823</v>
      </c>
    </row>
    <row r="5" spans="1:3" ht="12.75" customHeight="1" x14ac:dyDescent="0.25">
      <c r="A5" s="89">
        <v>2019</v>
      </c>
      <c r="B5" s="89">
        <v>1103831</v>
      </c>
      <c r="C5" s="89" t="s">
        <v>823</v>
      </c>
    </row>
    <row r="6" spans="1:3" ht="12.75" customHeight="1" x14ac:dyDescent="0.25">
      <c r="A6" s="89">
        <v>2019</v>
      </c>
      <c r="B6" s="89">
        <v>1117583</v>
      </c>
      <c r="C6" s="89" t="s">
        <v>823</v>
      </c>
    </row>
    <row r="7" spans="1:3" ht="12.75" customHeight="1" x14ac:dyDescent="0.25">
      <c r="A7" s="89">
        <v>2019</v>
      </c>
      <c r="B7" s="89">
        <v>1181819</v>
      </c>
      <c r="C7" s="89" t="s">
        <v>819</v>
      </c>
    </row>
    <row r="8" spans="1:3" ht="12.75" customHeight="1" x14ac:dyDescent="0.25">
      <c r="A8" s="89">
        <v>2019</v>
      </c>
      <c r="B8" s="89">
        <v>123569</v>
      </c>
      <c r="C8" s="89" t="s">
        <v>819</v>
      </c>
    </row>
    <row r="9" spans="1:3" ht="12.75" customHeight="1" x14ac:dyDescent="0.25">
      <c r="A9" s="89">
        <v>2019</v>
      </c>
      <c r="B9" s="89">
        <v>121884</v>
      </c>
      <c r="C9" s="89" t="s">
        <v>819</v>
      </c>
    </row>
    <row r="10" spans="1:3" ht="12.75" customHeight="1" x14ac:dyDescent="0.25">
      <c r="A10" s="89">
        <v>2019</v>
      </c>
      <c r="B10" s="89">
        <v>121880</v>
      </c>
      <c r="C10" s="89" t="s">
        <v>819</v>
      </c>
    </row>
    <row r="11" spans="1:3" ht="12.75" customHeight="1" x14ac:dyDescent="0.25">
      <c r="A11" s="89">
        <v>2019</v>
      </c>
      <c r="B11" s="89">
        <v>123569</v>
      </c>
      <c r="C11" s="89" t="s">
        <v>819</v>
      </c>
    </row>
    <row r="12" spans="1:3" ht="12.75" customHeight="1" x14ac:dyDescent="0.25">
      <c r="A12" s="89">
        <v>2019</v>
      </c>
      <c r="B12" s="89">
        <v>121880</v>
      </c>
      <c r="C12" s="89" t="s">
        <v>819</v>
      </c>
    </row>
    <row r="13" spans="1:3" ht="12.75" customHeight="1" x14ac:dyDescent="0.25">
      <c r="A13" s="89">
        <v>2019</v>
      </c>
      <c r="B13" s="89">
        <v>121880</v>
      </c>
      <c r="C13" s="89" t="s">
        <v>819</v>
      </c>
    </row>
    <row r="14" spans="1:3" ht="12.75" customHeight="1" x14ac:dyDescent="0.25">
      <c r="A14" s="89">
        <v>2019</v>
      </c>
      <c r="B14" s="89">
        <v>123569</v>
      </c>
      <c r="C14" s="89" t="s">
        <v>819</v>
      </c>
    </row>
    <row r="15" spans="1:3" ht="12.75" customHeight="1" x14ac:dyDescent="0.25">
      <c r="A15" s="89">
        <v>2019</v>
      </c>
      <c r="B15" s="89">
        <v>1103831</v>
      </c>
      <c r="C15" s="89" t="s">
        <v>819</v>
      </c>
    </row>
    <row r="16" spans="1:3" ht="12.75" customHeight="1" x14ac:dyDescent="0.25">
      <c r="A16" s="89">
        <v>2019</v>
      </c>
      <c r="B16" s="89">
        <v>102499</v>
      </c>
      <c r="C16" s="89" t="s">
        <v>819</v>
      </c>
    </row>
    <row r="17" spans="1:3" ht="12.75" customHeight="1" x14ac:dyDescent="0.25">
      <c r="A17" s="89">
        <v>2019</v>
      </c>
      <c r="B17" s="89">
        <v>123569</v>
      </c>
      <c r="C17" s="89" t="s">
        <v>819</v>
      </c>
    </row>
    <row r="18" spans="1:3" ht="12.75" customHeight="1" x14ac:dyDescent="0.25">
      <c r="A18" s="89">
        <v>2019</v>
      </c>
      <c r="B18" s="89">
        <v>1181815</v>
      </c>
      <c r="C18" s="89" t="s">
        <v>819</v>
      </c>
    </row>
    <row r="19" spans="1:3" ht="12.75" customHeight="1" x14ac:dyDescent="0.25">
      <c r="A19" s="89">
        <v>2019</v>
      </c>
      <c r="B19" s="89">
        <v>1181815</v>
      </c>
      <c r="C19" s="89" t="s">
        <v>819</v>
      </c>
    </row>
    <row r="20" spans="1:3" ht="12.75" customHeight="1" x14ac:dyDescent="0.25">
      <c r="A20" s="89">
        <v>2019</v>
      </c>
      <c r="B20" s="89">
        <v>1319229</v>
      </c>
      <c r="C20" s="89" t="s">
        <v>819</v>
      </c>
    </row>
    <row r="21" spans="1:3" ht="12.75" customHeight="1" x14ac:dyDescent="0.25">
      <c r="A21" s="89">
        <v>2019</v>
      </c>
      <c r="B21" s="89">
        <v>123569</v>
      </c>
      <c r="C21" s="89" t="s">
        <v>819</v>
      </c>
    </row>
    <row r="22" spans="1:3" ht="12.75" customHeight="1" x14ac:dyDescent="0.25">
      <c r="A22" s="89">
        <v>2019</v>
      </c>
      <c r="B22" s="89">
        <v>88399</v>
      </c>
      <c r="C22" s="89" t="s">
        <v>819</v>
      </c>
    </row>
    <row r="23" spans="1:3" ht="12.75" customHeight="1" x14ac:dyDescent="0.25">
      <c r="A23" s="89">
        <v>2019</v>
      </c>
      <c r="B23" s="89">
        <v>1181815</v>
      </c>
      <c r="C23" s="89" t="s">
        <v>819</v>
      </c>
    </row>
    <row r="24" spans="1:3" ht="12.75" customHeight="1" x14ac:dyDescent="0.25">
      <c r="A24" s="89">
        <v>2019</v>
      </c>
      <c r="B24" s="89">
        <v>1103831</v>
      </c>
      <c r="C24" s="89" t="s">
        <v>819</v>
      </c>
    </row>
    <row r="25" spans="1:3" ht="12.75" customHeight="1" x14ac:dyDescent="0.25">
      <c r="A25" s="89">
        <v>2019</v>
      </c>
      <c r="B25" s="89">
        <v>1181819</v>
      </c>
      <c r="C25" s="89" t="s">
        <v>819</v>
      </c>
    </row>
    <row r="26" spans="1:3" ht="12.75" customHeight="1" x14ac:dyDescent="0.25">
      <c r="A26" s="89">
        <v>2019</v>
      </c>
      <c r="B26" s="89">
        <v>121880</v>
      </c>
      <c r="C26" s="89" t="s">
        <v>819</v>
      </c>
    </row>
    <row r="27" spans="1:3" ht="12.75" customHeight="1" x14ac:dyDescent="0.25">
      <c r="A27" s="89">
        <v>2019</v>
      </c>
      <c r="B27" s="89">
        <v>121880</v>
      </c>
      <c r="C27" s="89" t="s">
        <v>819</v>
      </c>
    </row>
    <row r="28" spans="1:3" ht="12.75" customHeight="1" x14ac:dyDescent="0.25">
      <c r="A28" s="89">
        <v>2019</v>
      </c>
      <c r="B28" s="89">
        <v>1319229</v>
      </c>
      <c r="C28" s="89" t="s">
        <v>819</v>
      </c>
    </row>
    <row r="29" spans="1:3" ht="12.75" customHeight="1" x14ac:dyDescent="0.25">
      <c r="A29" s="89">
        <v>2019</v>
      </c>
      <c r="B29" s="89">
        <v>102499</v>
      </c>
      <c r="C29" s="89" t="s">
        <v>819</v>
      </c>
    </row>
    <row r="30" spans="1:3" ht="12.75" customHeight="1" x14ac:dyDescent="0.25">
      <c r="A30" s="89">
        <v>2019</v>
      </c>
      <c r="B30" s="89">
        <v>1117583</v>
      </c>
      <c r="C30" s="89" t="s">
        <v>819</v>
      </c>
    </row>
    <row r="31" spans="1:3" ht="12.75" customHeight="1" x14ac:dyDescent="0.25">
      <c r="A31" s="89">
        <v>2019</v>
      </c>
      <c r="B31" s="89">
        <v>1181815</v>
      </c>
      <c r="C31" s="89" t="s">
        <v>819</v>
      </c>
    </row>
    <row r="32" spans="1:3" ht="12.75" customHeight="1" x14ac:dyDescent="0.25">
      <c r="A32" s="89">
        <v>2019</v>
      </c>
      <c r="B32" s="89">
        <v>102499</v>
      </c>
      <c r="C32" s="89" t="s">
        <v>819</v>
      </c>
    </row>
    <row r="33" spans="1:3" ht="12.75" customHeight="1" x14ac:dyDescent="0.25">
      <c r="A33" s="89">
        <v>2019</v>
      </c>
      <c r="B33" s="89">
        <v>1181819</v>
      </c>
      <c r="C33" s="89" t="s">
        <v>819</v>
      </c>
    </row>
    <row r="34" spans="1:3" ht="12.75" customHeight="1" x14ac:dyDescent="0.25">
      <c r="A34" s="89">
        <v>2019</v>
      </c>
      <c r="B34" s="89">
        <v>102499</v>
      </c>
      <c r="C34" s="89" t="s">
        <v>819</v>
      </c>
    </row>
    <row r="35" spans="1:3" ht="12.75" customHeight="1" x14ac:dyDescent="0.25">
      <c r="A35" s="89">
        <v>2019</v>
      </c>
      <c r="B35" s="89">
        <v>88399</v>
      </c>
      <c r="C35" s="89" t="s">
        <v>819</v>
      </c>
    </row>
    <row r="36" spans="1:3" ht="12.75" customHeight="1" x14ac:dyDescent="0.25">
      <c r="A36" s="89">
        <v>2019</v>
      </c>
      <c r="B36" s="89">
        <v>88399</v>
      </c>
      <c r="C36" s="89" t="s">
        <v>819</v>
      </c>
    </row>
    <row r="37" spans="1:3" ht="12.75" customHeight="1" x14ac:dyDescent="0.25">
      <c r="A37" s="89">
        <v>2019</v>
      </c>
      <c r="B37" s="89">
        <v>1181819</v>
      </c>
      <c r="C37" s="89" t="s">
        <v>819</v>
      </c>
    </row>
    <row r="38" spans="1:3" ht="12.75" customHeight="1" x14ac:dyDescent="0.25">
      <c r="A38" s="89">
        <v>2019</v>
      </c>
      <c r="B38" s="89">
        <v>102499</v>
      </c>
      <c r="C38" s="89" t="s">
        <v>819</v>
      </c>
    </row>
    <row r="39" spans="1:3" ht="12.75" customHeight="1" x14ac:dyDescent="0.25">
      <c r="A39" s="89">
        <v>2019</v>
      </c>
      <c r="B39" s="89">
        <v>121880</v>
      </c>
      <c r="C39" s="89" t="s">
        <v>819</v>
      </c>
    </row>
    <row r="40" spans="1:3" ht="12.75" customHeight="1" x14ac:dyDescent="0.25">
      <c r="A40" s="89">
        <v>2019</v>
      </c>
      <c r="B40" s="89">
        <v>123569</v>
      </c>
      <c r="C40" s="89" t="s">
        <v>819</v>
      </c>
    </row>
    <row r="41" spans="1:3" ht="12.75" customHeight="1" x14ac:dyDescent="0.25">
      <c r="A41" s="89">
        <v>2019</v>
      </c>
      <c r="B41" s="89">
        <v>1103831</v>
      </c>
      <c r="C41" s="89" t="s">
        <v>819</v>
      </c>
    </row>
    <row r="42" spans="1:3" ht="12.75" customHeight="1" x14ac:dyDescent="0.25">
      <c r="A42" s="89">
        <v>2019</v>
      </c>
      <c r="B42" s="89">
        <v>1319229</v>
      </c>
      <c r="C42" s="89" t="s">
        <v>819</v>
      </c>
    </row>
    <row r="43" spans="1:3" ht="12.75" customHeight="1" x14ac:dyDescent="0.25">
      <c r="A43" s="89">
        <v>2019</v>
      </c>
      <c r="B43" s="89">
        <v>121880</v>
      </c>
      <c r="C43" s="89" t="s">
        <v>819</v>
      </c>
    </row>
    <row r="44" spans="1:3" ht="12.75" customHeight="1" x14ac:dyDescent="0.25">
      <c r="A44" s="89">
        <v>2019</v>
      </c>
      <c r="B44" s="89">
        <v>1103831</v>
      </c>
      <c r="C44" s="89" t="s">
        <v>819</v>
      </c>
    </row>
    <row r="45" spans="1:3" ht="12.75" customHeight="1" x14ac:dyDescent="0.25">
      <c r="A45" s="89">
        <v>2019</v>
      </c>
      <c r="B45" s="89">
        <v>1117583</v>
      </c>
      <c r="C45" s="89" t="s">
        <v>819</v>
      </c>
    </row>
    <row r="46" spans="1:3" ht="12.75" customHeight="1" x14ac:dyDescent="0.25">
      <c r="A46" s="89">
        <v>2019</v>
      </c>
      <c r="B46" s="89">
        <v>1103831</v>
      </c>
      <c r="C46" s="89" t="s">
        <v>819</v>
      </c>
    </row>
    <row r="47" spans="1:3" ht="12.75" customHeight="1" x14ac:dyDescent="0.25">
      <c r="A47" s="89">
        <v>2019</v>
      </c>
      <c r="B47" s="89">
        <v>1117583</v>
      </c>
      <c r="C47" s="89" t="s">
        <v>819</v>
      </c>
    </row>
    <row r="48" spans="1:3" ht="12.75" customHeight="1" x14ac:dyDescent="0.25">
      <c r="A48" s="89">
        <v>2019</v>
      </c>
      <c r="B48" s="89">
        <v>1117583</v>
      </c>
      <c r="C48" s="89" t="s">
        <v>819</v>
      </c>
    </row>
    <row r="49" spans="1:3" ht="12.75" customHeight="1" x14ac:dyDescent="0.25">
      <c r="A49" s="89">
        <v>2019</v>
      </c>
      <c r="B49" s="89">
        <v>1117583</v>
      </c>
      <c r="C49" s="89" t="s">
        <v>819</v>
      </c>
    </row>
    <row r="50" spans="1:3" ht="12.75" customHeight="1" x14ac:dyDescent="0.25">
      <c r="A50" s="89">
        <v>2019</v>
      </c>
      <c r="B50" s="89">
        <v>1103831</v>
      </c>
      <c r="C50" s="89" t="s">
        <v>819</v>
      </c>
    </row>
    <row r="51" spans="1:3" ht="12.75" customHeight="1" x14ac:dyDescent="0.25">
      <c r="A51" s="89">
        <v>2019</v>
      </c>
      <c r="B51" s="89">
        <v>1103831</v>
      </c>
      <c r="C51" s="89" t="s">
        <v>819</v>
      </c>
    </row>
    <row r="52" spans="1:3" ht="12.75" customHeight="1" x14ac:dyDescent="0.25">
      <c r="A52" s="89">
        <v>2019</v>
      </c>
      <c r="B52" s="89">
        <v>1103831</v>
      </c>
      <c r="C52" s="89" t="s">
        <v>819</v>
      </c>
    </row>
    <row r="53" spans="1:3" ht="12.75" customHeight="1" x14ac:dyDescent="0.25">
      <c r="A53" s="89">
        <v>2019</v>
      </c>
      <c r="B53" s="89">
        <v>1181819</v>
      </c>
      <c r="C53" s="89" t="s">
        <v>819</v>
      </c>
    </row>
    <row r="54" spans="1:3" ht="12.75" customHeight="1" x14ac:dyDescent="0.25">
      <c r="A54" s="89">
        <v>2019</v>
      </c>
      <c r="B54" s="89">
        <v>1117583</v>
      </c>
      <c r="C54" s="89" t="s">
        <v>819</v>
      </c>
    </row>
    <row r="55" spans="1:3" ht="12.75" customHeight="1" x14ac:dyDescent="0.25">
      <c r="A55" s="89">
        <v>2019</v>
      </c>
      <c r="B55" s="89">
        <v>121880</v>
      </c>
      <c r="C55" s="89" t="s">
        <v>819</v>
      </c>
    </row>
    <row r="56" spans="1:3" ht="12.75" customHeight="1" x14ac:dyDescent="0.25">
      <c r="A56" s="89">
        <v>2019</v>
      </c>
      <c r="B56" s="89">
        <v>1103831</v>
      </c>
      <c r="C56" s="89" t="s">
        <v>819</v>
      </c>
    </row>
    <row r="57" spans="1:3" ht="12.75" customHeight="1" x14ac:dyDescent="0.25">
      <c r="A57" s="89">
        <v>2019</v>
      </c>
      <c r="B57" s="89">
        <v>1103831</v>
      </c>
      <c r="C57" s="89" t="s">
        <v>819</v>
      </c>
    </row>
    <row r="58" spans="1:3" ht="12.75" customHeight="1" x14ac:dyDescent="0.25">
      <c r="A58" s="89">
        <v>2019</v>
      </c>
      <c r="B58" s="89">
        <v>121884</v>
      </c>
      <c r="C58" s="89" t="s">
        <v>819</v>
      </c>
    </row>
    <row r="59" spans="1:3" ht="12.75" customHeight="1" x14ac:dyDescent="0.25">
      <c r="A59" s="89">
        <v>2019</v>
      </c>
      <c r="B59" s="89">
        <v>1117583</v>
      </c>
      <c r="C59" s="89" t="s">
        <v>819</v>
      </c>
    </row>
    <row r="60" spans="1:3" ht="12.75" customHeight="1" x14ac:dyDescent="0.25">
      <c r="A60" s="89">
        <v>2019</v>
      </c>
      <c r="B60" s="89">
        <v>1181815</v>
      </c>
      <c r="C60" s="89" t="s">
        <v>819</v>
      </c>
    </row>
    <row r="61" spans="1:3" ht="12.75" customHeight="1" x14ac:dyDescent="0.25">
      <c r="A61" s="89">
        <v>2019</v>
      </c>
      <c r="B61" s="89">
        <v>1117583</v>
      </c>
      <c r="C61" s="89" t="s">
        <v>819</v>
      </c>
    </row>
    <row r="62" spans="1:3" ht="12.75" customHeight="1" x14ac:dyDescent="0.25">
      <c r="A62" s="89">
        <v>2019</v>
      </c>
      <c r="B62" s="89">
        <v>1117583</v>
      </c>
      <c r="C62" s="89" t="s">
        <v>819</v>
      </c>
    </row>
    <row r="63" spans="1:3" ht="12.75" customHeight="1" x14ac:dyDescent="0.25">
      <c r="A63" s="89">
        <v>2019</v>
      </c>
      <c r="B63" s="89">
        <v>1181819</v>
      </c>
      <c r="C63" s="89" t="s">
        <v>819</v>
      </c>
    </row>
    <row r="64" spans="1:3" ht="12.75" customHeight="1" x14ac:dyDescent="0.25">
      <c r="A64" s="89">
        <v>2019</v>
      </c>
      <c r="B64" s="89">
        <v>1103831</v>
      </c>
      <c r="C64" s="89" t="s">
        <v>819</v>
      </c>
    </row>
    <row r="65" spans="1:3" ht="12.75" customHeight="1" x14ac:dyDescent="0.25">
      <c r="A65" s="89">
        <v>2019</v>
      </c>
      <c r="B65" s="89">
        <v>1103831</v>
      </c>
      <c r="C65" s="89" t="s">
        <v>819</v>
      </c>
    </row>
    <row r="66" spans="1:3" ht="12.75" customHeight="1" x14ac:dyDescent="0.25">
      <c r="A66" s="89">
        <v>2019</v>
      </c>
      <c r="B66" s="89">
        <v>1103831</v>
      </c>
      <c r="C66" s="89" t="s">
        <v>819</v>
      </c>
    </row>
    <row r="67" spans="1:3" ht="12.75" customHeight="1" x14ac:dyDescent="0.25">
      <c r="A67" s="89">
        <v>2019</v>
      </c>
      <c r="B67" s="89">
        <v>1117583</v>
      </c>
      <c r="C67" s="89" t="s">
        <v>819</v>
      </c>
    </row>
    <row r="68" spans="1:3" ht="12.75" customHeight="1" x14ac:dyDescent="0.25">
      <c r="A68" s="89">
        <v>2019</v>
      </c>
      <c r="B68" s="89">
        <v>121880</v>
      </c>
      <c r="C68" s="89" t="s">
        <v>819</v>
      </c>
    </row>
    <row r="69" spans="1:3" ht="12.75" customHeight="1" x14ac:dyDescent="0.25">
      <c r="A69" s="89">
        <v>2019</v>
      </c>
      <c r="B69" s="89">
        <v>1117583</v>
      </c>
      <c r="C69" s="89" t="s">
        <v>819</v>
      </c>
    </row>
    <row r="70" spans="1:3" ht="12.75" customHeight="1" x14ac:dyDescent="0.25">
      <c r="A70" s="89">
        <v>2019</v>
      </c>
      <c r="B70" s="89">
        <v>1117583</v>
      </c>
      <c r="C70" s="89" t="s">
        <v>819</v>
      </c>
    </row>
    <row r="71" spans="1:3" ht="12.75" customHeight="1" x14ac:dyDescent="0.25">
      <c r="A71" s="89">
        <v>2019</v>
      </c>
      <c r="B71" s="89">
        <v>121880</v>
      </c>
      <c r="C71" s="89" t="s">
        <v>819</v>
      </c>
    </row>
    <row r="72" spans="1:3" ht="12.75" customHeight="1" x14ac:dyDescent="0.25">
      <c r="A72" s="89">
        <v>2019</v>
      </c>
      <c r="B72" s="89">
        <v>1319229</v>
      </c>
      <c r="C72" s="89" t="s">
        <v>819</v>
      </c>
    </row>
    <row r="73" spans="1:3" ht="12.75" customHeight="1" x14ac:dyDescent="0.25">
      <c r="A73" s="89">
        <v>2019</v>
      </c>
      <c r="B73" s="89">
        <v>102499</v>
      </c>
      <c r="C73" s="89" t="s">
        <v>819</v>
      </c>
    </row>
    <row r="74" spans="1:3" ht="12.75" customHeight="1" x14ac:dyDescent="0.25">
      <c r="A74" s="89">
        <v>2019</v>
      </c>
      <c r="B74" s="89">
        <v>102499</v>
      </c>
      <c r="C74" s="89" t="s">
        <v>819</v>
      </c>
    </row>
    <row r="75" spans="1:3" ht="12.75" customHeight="1" x14ac:dyDescent="0.25">
      <c r="A75" s="89">
        <v>2019</v>
      </c>
      <c r="B75" s="89">
        <v>102499</v>
      </c>
      <c r="C75" s="89" t="s">
        <v>819</v>
      </c>
    </row>
    <row r="76" spans="1:3" ht="12.75" customHeight="1" x14ac:dyDescent="0.25">
      <c r="A76" s="89">
        <v>2019</v>
      </c>
      <c r="B76" s="89">
        <v>123569</v>
      </c>
      <c r="C76" s="89" t="s">
        <v>819</v>
      </c>
    </row>
    <row r="77" spans="1:3" ht="12.75" customHeight="1" x14ac:dyDescent="0.25">
      <c r="A77" s="89">
        <v>2019</v>
      </c>
      <c r="B77" s="89">
        <v>1103831</v>
      </c>
      <c r="C77" s="89" t="s">
        <v>819</v>
      </c>
    </row>
    <row r="78" spans="1:3" ht="12.75" customHeight="1" x14ac:dyDescent="0.25">
      <c r="A78" s="89">
        <v>2019</v>
      </c>
      <c r="B78" s="89">
        <v>1181819</v>
      </c>
      <c r="C78" s="89" t="s">
        <v>819</v>
      </c>
    </row>
    <row r="79" spans="1:3" ht="12.75" customHeight="1" x14ac:dyDescent="0.25">
      <c r="A79" s="89">
        <v>2019</v>
      </c>
      <c r="B79" s="89">
        <v>102499</v>
      </c>
      <c r="C79" s="89" t="s">
        <v>133</v>
      </c>
    </row>
    <row r="80" spans="1:3" ht="12.75" customHeight="1" x14ac:dyDescent="0.25">
      <c r="A80" s="89">
        <v>2019</v>
      </c>
      <c r="B80" s="89">
        <v>1319229</v>
      </c>
      <c r="C80" s="89" t="s">
        <v>133</v>
      </c>
    </row>
    <row r="81" spans="1:3" ht="12.75" customHeight="1" x14ac:dyDescent="0.25">
      <c r="A81" s="89">
        <v>2019</v>
      </c>
      <c r="B81" s="89">
        <v>102499</v>
      </c>
      <c r="C81" s="89" t="s">
        <v>133</v>
      </c>
    </row>
    <row r="82" spans="1:3" ht="12.75" customHeight="1" x14ac:dyDescent="0.25">
      <c r="A82" s="89">
        <v>2019</v>
      </c>
      <c r="B82" s="89">
        <v>1181815</v>
      </c>
      <c r="C82" s="89" t="s">
        <v>133</v>
      </c>
    </row>
    <row r="83" spans="1:3" ht="12.75" customHeight="1" x14ac:dyDescent="0.25">
      <c r="A83" s="89">
        <v>2019</v>
      </c>
      <c r="B83" s="89">
        <v>123569</v>
      </c>
      <c r="C83" s="89" t="s">
        <v>133</v>
      </c>
    </row>
    <row r="84" spans="1:3" ht="12.75" customHeight="1" x14ac:dyDescent="0.25">
      <c r="A84" s="89">
        <v>2019</v>
      </c>
      <c r="B84" s="89">
        <v>102499</v>
      </c>
      <c r="C84" s="89" t="s">
        <v>133</v>
      </c>
    </row>
    <row r="85" spans="1:3" ht="12.75" customHeight="1" x14ac:dyDescent="0.25">
      <c r="A85" s="89">
        <v>2019</v>
      </c>
      <c r="B85" s="89">
        <v>121880</v>
      </c>
      <c r="C85" s="89" t="s">
        <v>133</v>
      </c>
    </row>
    <row r="86" spans="1:3" ht="12.75" customHeight="1" x14ac:dyDescent="0.25">
      <c r="A86" s="89">
        <v>2019</v>
      </c>
      <c r="B86" s="89">
        <v>1181819</v>
      </c>
      <c r="C86" s="89" t="s">
        <v>133</v>
      </c>
    </row>
    <row r="87" spans="1:3" ht="12.75" customHeight="1" x14ac:dyDescent="0.25">
      <c r="A87" s="89">
        <v>2019</v>
      </c>
      <c r="B87" s="89">
        <v>1117583</v>
      </c>
      <c r="C87" s="89" t="s">
        <v>133</v>
      </c>
    </row>
    <row r="88" spans="1:3" ht="12.75" customHeight="1" x14ac:dyDescent="0.25">
      <c r="A88" s="89">
        <v>2019</v>
      </c>
      <c r="B88" s="89">
        <v>123569</v>
      </c>
      <c r="C88" s="89" t="s">
        <v>133</v>
      </c>
    </row>
    <row r="89" spans="1:3" ht="12.75" customHeight="1" x14ac:dyDescent="0.25">
      <c r="A89" s="89">
        <v>2019</v>
      </c>
      <c r="B89" s="89">
        <v>1103831</v>
      </c>
      <c r="C89" s="89" t="s">
        <v>133</v>
      </c>
    </row>
    <row r="90" spans="1:3" ht="12.75" customHeight="1" x14ac:dyDescent="0.25">
      <c r="A90" s="89">
        <v>2019</v>
      </c>
      <c r="B90" s="89">
        <v>121880</v>
      </c>
      <c r="C90" s="89" t="s">
        <v>133</v>
      </c>
    </row>
    <row r="91" spans="1:3" ht="12.75" customHeight="1" x14ac:dyDescent="0.25">
      <c r="A91" s="89">
        <v>2019</v>
      </c>
      <c r="B91" s="89">
        <v>121884</v>
      </c>
      <c r="C91" s="89" t="s">
        <v>133</v>
      </c>
    </row>
    <row r="92" spans="1:3" ht="12.75" customHeight="1" x14ac:dyDescent="0.25">
      <c r="A92" s="89">
        <v>2019</v>
      </c>
      <c r="B92" s="89">
        <v>121884</v>
      </c>
      <c r="C92" s="89" t="s">
        <v>133</v>
      </c>
    </row>
    <row r="93" spans="1:3" ht="12.75" customHeight="1" x14ac:dyDescent="0.25">
      <c r="A93" s="89">
        <v>2019</v>
      </c>
      <c r="B93" s="89">
        <v>1181819</v>
      </c>
      <c r="C93" s="89" t="s">
        <v>133</v>
      </c>
    </row>
    <row r="94" spans="1:3" ht="12.75" customHeight="1" x14ac:dyDescent="0.25">
      <c r="A94" s="89">
        <v>2019</v>
      </c>
      <c r="B94" s="89">
        <v>123569</v>
      </c>
      <c r="C94" s="89" t="s">
        <v>133</v>
      </c>
    </row>
    <row r="95" spans="1:3" ht="12.75" customHeight="1" x14ac:dyDescent="0.25">
      <c r="A95" s="89">
        <v>2019</v>
      </c>
      <c r="B95" s="89">
        <v>1181819</v>
      </c>
      <c r="C95" s="89" t="s">
        <v>133</v>
      </c>
    </row>
    <row r="96" spans="1:3" ht="12.75" customHeight="1" x14ac:dyDescent="0.25">
      <c r="A96" s="89">
        <v>2019</v>
      </c>
      <c r="B96" s="89">
        <v>1103831</v>
      </c>
      <c r="C96" s="89" t="s">
        <v>133</v>
      </c>
    </row>
    <row r="97" spans="1:3" ht="12.75" customHeight="1" x14ac:dyDescent="0.25">
      <c r="A97" s="89">
        <v>2019</v>
      </c>
      <c r="B97" s="89">
        <v>1103831</v>
      </c>
      <c r="C97" s="89" t="s">
        <v>133</v>
      </c>
    </row>
    <row r="98" spans="1:3" ht="12.75" customHeight="1" x14ac:dyDescent="0.25">
      <c r="A98" s="89">
        <v>2019</v>
      </c>
      <c r="B98" s="89">
        <v>1181819</v>
      </c>
      <c r="C98" s="89" t="s">
        <v>133</v>
      </c>
    </row>
    <row r="99" spans="1:3" ht="12.75" customHeight="1" x14ac:dyDescent="0.25">
      <c r="A99" s="89">
        <v>2019</v>
      </c>
      <c r="B99" s="89">
        <v>1117583</v>
      </c>
      <c r="C99" s="89" t="s">
        <v>133</v>
      </c>
    </row>
    <row r="100" spans="1:3" ht="12.75" customHeight="1" x14ac:dyDescent="0.25">
      <c r="A100" s="89">
        <v>2019</v>
      </c>
      <c r="B100" s="89">
        <v>121884</v>
      </c>
      <c r="C100" s="89" t="s">
        <v>133</v>
      </c>
    </row>
    <row r="101" spans="1:3" ht="12.75" customHeight="1" x14ac:dyDescent="0.25">
      <c r="A101" s="89">
        <v>2019</v>
      </c>
      <c r="B101" s="89">
        <v>1319229</v>
      </c>
      <c r="C101" s="89" t="s">
        <v>133</v>
      </c>
    </row>
    <row r="102" spans="1:3" ht="12.75" customHeight="1" x14ac:dyDescent="0.25">
      <c r="A102" s="89">
        <v>2019</v>
      </c>
      <c r="B102" s="89">
        <v>1103831</v>
      </c>
      <c r="C102" s="89" t="s">
        <v>133</v>
      </c>
    </row>
    <row r="103" spans="1:3" ht="12.75" customHeight="1" x14ac:dyDescent="0.25">
      <c r="A103" s="89">
        <v>2019</v>
      </c>
      <c r="B103" s="89">
        <v>1181819</v>
      </c>
      <c r="C103" s="89" t="s">
        <v>133</v>
      </c>
    </row>
    <row r="104" spans="1:3" ht="12.75" customHeight="1" x14ac:dyDescent="0.25">
      <c r="A104" s="89">
        <v>2019</v>
      </c>
      <c r="B104" s="89">
        <v>102499</v>
      </c>
      <c r="C104" s="89" t="s">
        <v>133</v>
      </c>
    </row>
    <row r="105" spans="1:3" ht="12.75" customHeight="1" x14ac:dyDescent="0.25">
      <c r="A105" s="89">
        <v>2019</v>
      </c>
      <c r="B105" s="89">
        <v>102499</v>
      </c>
      <c r="C105" s="89" t="s">
        <v>133</v>
      </c>
    </row>
    <row r="106" spans="1:3" ht="12.75" customHeight="1" x14ac:dyDescent="0.25">
      <c r="A106" s="89">
        <v>2019</v>
      </c>
      <c r="B106" s="89">
        <v>121884</v>
      </c>
      <c r="C106" s="89" t="s">
        <v>133</v>
      </c>
    </row>
    <row r="107" spans="1:3" ht="12.75" customHeight="1" x14ac:dyDescent="0.25">
      <c r="A107" s="89">
        <v>2019</v>
      </c>
      <c r="B107" s="89">
        <v>1117583</v>
      </c>
      <c r="C107" s="89" t="s">
        <v>133</v>
      </c>
    </row>
    <row r="108" spans="1:3" ht="12.75" customHeight="1" x14ac:dyDescent="0.25">
      <c r="A108" s="89">
        <v>2019</v>
      </c>
      <c r="B108" s="89">
        <v>88399</v>
      </c>
      <c r="C108" s="89" t="s">
        <v>133</v>
      </c>
    </row>
    <row r="109" spans="1:3" ht="12.75" customHeight="1" x14ac:dyDescent="0.25">
      <c r="A109" s="89">
        <v>2019</v>
      </c>
      <c r="B109" s="89">
        <v>1117583</v>
      </c>
      <c r="C109" s="89" t="s">
        <v>133</v>
      </c>
    </row>
    <row r="110" spans="1:3" ht="12.75" customHeight="1" x14ac:dyDescent="0.25">
      <c r="A110" s="89">
        <v>2019</v>
      </c>
      <c r="B110" s="89">
        <v>1181819</v>
      </c>
      <c r="C110" s="89" t="s">
        <v>133</v>
      </c>
    </row>
    <row r="111" spans="1:3" ht="12.75" customHeight="1" x14ac:dyDescent="0.25">
      <c r="A111" s="89">
        <v>2019</v>
      </c>
      <c r="B111" s="89">
        <v>1181819</v>
      </c>
      <c r="C111" s="89" t="s">
        <v>133</v>
      </c>
    </row>
    <row r="112" spans="1:3" ht="12.75" customHeight="1" x14ac:dyDescent="0.25">
      <c r="A112" s="89">
        <v>2019</v>
      </c>
      <c r="B112" s="89">
        <v>102499</v>
      </c>
      <c r="C112" s="89" t="s">
        <v>133</v>
      </c>
    </row>
    <row r="113" spans="1:3" ht="12.75" customHeight="1" x14ac:dyDescent="0.25">
      <c r="A113" s="89">
        <v>2019</v>
      </c>
      <c r="B113" s="89">
        <v>121884</v>
      </c>
      <c r="C113" s="89" t="s">
        <v>133</v>
      </c>
    </row>
    <row r="114" spans="1:3" ht="12.75" customHeight="1" x14ac:dyDescent="0.25">
      <c r="A114" s="89">
        <v>2019</v>
      </c>
      <c r="B114" s="89">
        <v>102499</v>
      </c>
      <c r="C114" s="89" t="s">
        <v>133</v>
      </c>
    </row>
    <row r="115" spans="1:3" ht="12.75" customHeight="1" x14ac:dyDescent="0.25">
      <c r="A115" s="89">
        <v>2019</v>
      </c>
      <c r="B115" s="89">
        <v>102499</v>
      </c>
      <c r="C115" s="89" t="s">
        <v>133</v>
      </c>
    </row>
    <row r="116" spans="1:3" ht="12.75" customHeight="1" x14ac:dyDescent="0.25">
      <c r="A116" s="89">
        <v>2019</v>
      </c>
      <c r="B116" s="89">
        <v>102499</v>
      </c>
      <c r="C116" s="89" t="s">
        <v>133</v>
      </c>
    </row>
    <row r="117" spans="1:3" ht="12.75" customHeight="1" x14ac:dyDescent="0.25">
      <c r="A117" s="89">
        <v>2019</v>
      </c>
      <c r="B117" s="89">
        <v>123569</v>
      </c>
      <c r="C117" s="89" t="s">
        <v>133</v>
      </c>
    </row>
    <row r="118" spans="1:3" ht="12.75" customHeight="1" x14ac:dyDescent="0.25">
      <c r="A118" s="89">
        <v>2019</v>
      </c>
      <c r="B118" s="89">
        <v>1181819</v>
      </c>
      <c r="C118" s="89" t="s">
        <v>133</v>
      </c>
    </row>
    <row r="119" spans="1:3" ht="12.75" customHeight="1" x14ac:dyDescent="0.25">
      <c r="A119" s="89">
        <v>2019</v>
      </c>
      <c r="B119" s="89">
        <v>1181819</v>
      </c>
      <c r="C119" s="89" t="s">
        <v>133</v>
      </c>
    </row>
    <row r="120" spans="1:3" ht="12.75" customHeight="1" x14ac:dyDescent="0.25">
      <c r="A120" s="89">
        <v>2019</v>
      </c>
      <c r="B120" s="89">
        <v>121880</v>
      </c>
      <c r="C120" s="89" t="s">
        <v>817</v>
      </c>
    </row>
    <row r="121" spans="1:3" ht="12.75" customHeight="1" x14ac:dyDescent="0.25">
      <c r="A121" s="89">
        <v>2019</v>
      </c>
      <c r="B121" s="89">
        <v>1181815</v>
      </c>
      <c r="C121" s="89" t="s">
        <v>817</v>
      </c>
    </row>
    <row r="122" spans="1:3" ht="12.75" customHeight="1" x14ac:dyDescent="0.25">
      <c r="A122" s="89">
        <v>2019</v>
      </c>
      <c r="B122" s="89">
        <v>123569</v>
      </c>
      <c r="C122" s="89" t="s">
        <v>817</v>
      </c>
    </row>
    <row r="123" spans="1:3" ht="12.75" customHeight="1" x14ac:dyDescent="0.25">
      <c r="A123" s="89">
        <v>2019</v>
      </c>
      <c r="B123" s="89">
        <v>123569</v>
      </c>
      <c r="C123" s="89" t="s">
        <v>817</v>
      </c>
    </row>
    <row r="124" spans="1:3" ht="12.75" customHeight="1" x14ac:dyDescent="0.25">
      <c r="A124" s="89">
        <v>2019</v>
      </c>
      <c r="B124" s="89">
        <v>123569</v>
      </c>
      <c r="C124" s="89" t="s">
        <v>817</v>
      </c>
    </row>
    <row r="125" spans="1:3" ht="12.75" customHeight="1" x14ac:dyDescent="0.25">
      <c r="A125" s="89">
        <v>2019</v>
      </c>
      <c r="B125" s="89">
        <v>1103831</v>
      </c>
      <c r="C125" s="89" t="s">
        <v>817</v>
      </c>
    </row>
    <row r="126" spans="1:3" ht="12.75" customHeight="1" x14ac:dyDescent="0.25">
      <c r="A126" s="89">
        <v>2019</v>
      </c>
      <c r="B126" s="89">
        <v>121880</v>
      </c>
      <c r="C126" s="89" t="s">
        <v>817</v>
      </c>
    </row>
    <row r="127" spans="1:3" ht="12.75" customHeight="1" x14ac:dyDescent="0.25">
      <c r="A127" s="89">
        <v>2019</v>
      </c>
      <c r="B127" s="89">
        <v>102499</v>
      </c>
      <c r="C127" s="89" t="s">
        <v>817</v>
      </c>
    </row>
    <row r="128" spans="1:3" ht="12.75" customHeight="1" x14ac:dyDescent="0.25">
      <c r="A128" s="89">
        <v>2019</v>
      </c>
      <c r="B128" s="89">
        <v>88399</v>
      </c>
      <c r="C128" s="89" t="s">
        <v>817</v>
      </c>
    </row>
    <row r="129" spans="1:3" ht="12.75" customHeight="1" x14ac:dyDescent="0.25">
      <c r="A129" s="89">
        <v>2019</v>
      </c>
      <c r="B129" s="89">
        <v>123569</v>
      </c>
      <c r="C129" s="89" t="s">
        <v>817</v>
      </c>
    </row>
    <row r="130" spans="1:3" ht="12.75" customHeight="1" x14ac:dyDescent="0.25">
      <c r="A130" s="89">
        <v>2019</v>
      </c>
      <c r="B130" s="89">
        <v>88399</v>
      </c>
      <c r="C130" s="89" t="s">
        <v>817</v>
      </c>
    </row>
    <row r="131" spans="1:3" ht="12.75" customHeight="1" x14ac:dyDescent="0.25">
      <c r="A131" s="89">
        <v>2019</v>
      </c>
      <c r="B131" s="89">
        <v>102499</v>
      </c>
      <c r="C131" s="89" t="s">
        <v>817</v>
      </c>
    </row>
    <row r="132" spans="1:3" ht="12.75" customHeight="1" x14ac:dyDescent="0.25">
      <c r="A132" s="89">
        <v>2019</v>
      </c>
      <c r="B132" s="89">
        <v>121880</v>
      </c>
      <c r="C132" s="89" t="s">
        <v>817</v>
      </c>
    </row>
    <row r="133" spans="1:3" ht="12.75" customHeight="1" x14ac:dyDescent="0.25">
      <c r="A133" s="89">
        <v>2019</v>
      </c>
      <c r="B133" s="89">
        <v>88399</v>
      </c>
      <c r="C133" s="89" t="s">
        <v>817</v>
      </c>
    </row>
    <row r="134" spans="1:3" ht="12.75" customHeight="1" x14ac:dyDescent="0.25">
      <c r="A134" s="89">
        <v>2019</v>
      </c>
      <c r="B134" s="89">
        <v>121880</v>
      </c>
      <c r="C134" s="89" t="s">
        <v>817</v>
      </c>
    </row>
    <row r="135" spans="1:3" ht="12.75" customHeight="1" x14ac:dyDescent="0.25">
      <c r="A135" s="89">
        <v>2019</v>
      </c>
      <c r="B135" s="89">
        <v>102499</v>
      </c>
      <c r="C135" s="89" t="s">
        <v>817</v>
      </c>
    </row>
    <row r="136" spans="1:3" ht="12.75" customHeight="1" x14ac:dyDescent="0.25">
      <c r="A136" s="89">
        <v>2019</v>
      </c>
      <c r="B136" s="89">
        <v>102499</v>
      </c>
      <c r="C136" s="89" t="s">
        <v>817</v>
      </c>
    </row>
    <row r="137" spans="1:3" ht="12.75" customHeight="1" x14ac:dyDescent="0.25">
      <c r="A137" s="89">
        <v>2019</v>
      </c>
      <c r="B137" s="89">
        <v>1181819</v>
      </c>
      <c r="C137" s="89" t="s">
        <v>817</v>
      </c>
    </row>
    <row r="138" spans="1:3" ht="12.75" customHeight="1" x14ac:dyDescent="0.25">
      <c r="A138" s="89">
        <v>2019</v>
      </c>
      <c r="B138" s="89">
        <v>102499</v>
      </c>
      <c r="C138" s="89" t="s">
        <v>817</v>
      </c>
    </row>
    <row r="139" spans="1:3" ht="12.75" customHeight="1" x14ac:dyDescent="0.25">
      <c r="A139" s="89">
        <v>2019</v>
      </c>
      <c r="B139" s="89">
        <v>1319229</v>
      </c>
      <c r="C139" s="89" t="s">
        <v>817</v>
      </c>
    </row>
    <row r="140" spans="1:3" ht="12.75" customHeight="1" x14ac:dyDescent="0.25">
      <c r="A140" s="89">
        <v>2019</v>
      </c>
      <c r="B140" s="89">
        <v>123569</v>
      </c>
      <c r="C140" s="89" t="s">
        <v>817</v>
      </c>
    </row>
    <row r="141" spans="1:3" ht="12.75" customHeight="1" x14ac:dyDescent="0.25">
      <c r="A141" s="89">
        <v>2019</v>
      </c>
      <c r="B141" s="89">
        <v>121880</v>
      </c>
      <c r="C141" s="89" t="s">
        <v>817</v>
      </c>
    </row>
    <row r="142" spans="1:3" ht="12.75" customHeight="1" x14ac:dyDescent="0.25">
      <c r="A142" s="89">
        <v>2019</v>
      </c>
      <c r="B142" s="89">
        <v>88399</v>
      </c>
      <c r="C142" s="89" t="s">
        <v>817</v>
      </c>
    </row>
    <row r="143" spans="1:3" ht="12.75" customHeight="1" x14ac:dyDescent="0.25">
      <c r="A143" s="89">
        <v>2019</v>
      </c>
      <c r="B143" s="89">
        <v>88399</v>
      </c>
      <c r="C143" s="89" t="s">
        <v>817</v>
      </c>
    </row>
    <row r="144" spans="1:3" ht="12.75" customHeight="1" x14ac:dyDescent="0.25">
      <c r="A144" s="89">
        <v>2019</v>
      </c>
      <c r="B144" s="89">
        <v>102499</v>
      </c>
      <c r="C144" s="89" t="s">
        <v>817</v>
      </c>
    </row>
    <row r="145" spans="1:3" ht="12.75" customHeight="1" x14ac:dyDescent="0.25">
      <c r="A145" s="89">
        <v>2019</v>
      </c>
      <c r="B145" s="89">
        <v>102499</v>
      </c>
      <c r="C145" s="89" t="s">
        <v>817</v>
      </c>
    </row>
    <row r="146" spans="1:3" ht="12.75" customHeight="1" x14ac:dyDescent="0.25">
      <c r="A146" s="89">
        <v>2019</v>
      </c>
      <c r="B146" s="89">
        <v>121884</v>
      </c>
      <c r="C146" s="89" t="s">
        <v>817</v>
      </c>
    </row>
    <row r="147" spans="1:3" ht="12.75" customHeight="1" x14ac:dyDescent="0.25">
      <c r="A147" s="89">
        <v>2019</v>
      </c>
      <c r="B147" s="89">
        <v>123569</v>
      </c>
      <c r="C147" s="89" t="s">
        <v>817</v>
      </c>
    </row>
    <row r="148" spans="1:3" ht="12.75" customHeight="1" x14ac:dyDescent="0.25">
      <c r="A148" s="89">
        <v>2019</v>
      </c>
      <c r="B148" s="89">
        <v>1181819</v>
      </c>
      <c r="C148" s="89" t="s">
        <v>817</v>
      </c>
    </row>
    <row r="149" spans="1:3" ht="12.75" customHeight="1" x14ac:dyDescent="0.25">
      <c r="A149" s="89">
        <v>2019</v>
      </c>
      <c r="B149" s="89">
        <v>1181815</v>
      </c>
      <c r="C149" s="89" t="s">
        <v>817</v>
      </c>
    </row>
    <row r="150" spans="1:3" ht="12.75" customHeight="1" x14ac:dyDescent="0.25">
      <c r="A150" s="89">
        <v>2019</v>
      </c>
      <c r="B150" s="89">
        <v>1181815</v>
      </c>
      <c r="C150" s="89" t="s">
        <v>817</v>
      </c>
    </row>
    <row r="151" spans="1:3" ht="12.75" customHeight="1" x14ac:dyDescent="0.25">
      <c r="A151" s="89">
        <v>2019</v>
      </c>
      <c r="B151" s="89">
        <v>121880</v>
      </c>
      <c r="C151" s="89" t="s">
        <v>817</v>
      </c>
    </row>
    <row r="152" spans="1:3" ht="12.75" customHeight="1" x14ac:dyDescent="0.25">
      <c r="A152" s="89">
        <v>2019</v>
      </c>
      <c r="B152" s="89">
        <v>1319229</v>
      </c>
      <c r="C152" s="89" t="s">
        <v>817</v>
      </c>
    </row>
    <row r="153" spans="1:3" ht="12.75" customHeight="1" x14ac:dyDescent="0.25">
      <c r="A153" s="89">
        <v>2019</v>
      </c>
      <c r="B153" s="89">
        <v>88399</v>
      </c>
      <c r="C153" s="89" t="s">
        <v>817</v>
      </c>
    </row>
    <row r="154" spans="1:3" ht="12.75" customHeight="1" x14ac:dyDescent="0.25">
      <c r="A154" s="89">
        <v>2019</v>
      </c>
      <c r="B154" s="89">
        <v>121884</v>
      </c>
      <c r="C154" s="89" t="s">
        <v>817</v>
      </c>
    </row>
    <row r="155" spans="1:3" ht="12.75" customHeight="1" x14ac:dyDescent="0.25">
      <c r="A155" s="89">
        <v>2019</v>
      </c>
      <c r="B155" s="89">
        <v>88399</v>
      </c>
      <c r="C155" s="89" t="s">
        <v>817</v>
      </c>
    </row>
    <row r="156" spans="1:3" ht="12.75" customHeight="1" x14ac:dyDescent="0.25">
      <c r="A156" s="89">
        <v>2019</v>
      </c>
      <c r="B156" s="89">
        <v>88399</v>
      </c>
      <c r="C156" s="89" t="s">
        <v>817</v>
      </c>
    </row>
    <row r="157" spans="1:3" ht="12.75" customHeight="1" x14ac:dyDescent="0.25">
      <c r="A157" s="89">
        <v>2019</v>
      </c>
      <c r="B157" s="89">
        <v>123569</v>
      </c>
      <c r="C157" s="89" t="s">
        <v>817</v>
      </c>
    </row>
    <row r="158" spans="1:3" ht="12.75" customHeight="1" x14ac:dyDescent="0.25">
      <c r="A158" s="89">
        <v>2019</v>
      </c>
      <c r="B158" s="89">
        <v>102499</v>
      </c>
      <c r="C158" s="89" t="s">
        <v>817</v>
      </c>
    </row>
    <row r="159" spans="1:3" ht="12.75" customHeight="1" x14ac:dyDescent="0.25">
      <c r="A159" s="89">
        <v>2019</v>
      </c>
      <c r="B159" s="89">
        <v>123569</v>
      </c>
      <c r="C159" s="89" t="s">
        <v>817</v>
      </c>
    </row>
    <row r="160" spans="1:3" ht="12.75" customHeight="1" x14ac:dyDescent="0.25">
      <c r="A160" s="89">
        <v>2019</v>
      </c>
      <c r="B160" s="89">
        <v>123569</v>
      </c>
      <c r="C160" s="89" t="s">
        <v>817</v>
      </c>
    </row>
    <row r="161" spans="1:3" ht="12.75" customHeight="1" x14ac:dyDescent="0.25">
      <c r="A161" s="89">
        <v>2019</v>
      </c>
      <c r="B161" s="89">
        <v>102499</v>
      </c>
      <c r="C161" s="89" t="s">
        <v>817</v>
      </c>
    </row>
    <row r="162" spans="1:3" ht="12.75" customHeight="1" x14ac:dyDescent="0.25">
      <c r="A162" s="89">
        <v>2019</v>
      </c>
      <c r="B162" s="89">
        <v>121880</v>
      </c>
      <c r="C162" s="89" t="s">
        <v>817</v>
      </c>
    </row>
    <row r="163" spans="1:3" ht="12.75" customHeight="1" x14ac:dyDescent="0.25">
      <c r="A163" s="89">
        <v>2019</v>
      </c>
      <c r="B163" s="89">
        <v>123569</v>
      </c>
      <c r="C163" s="89" t="s">
        <v>817</v>
      </c>
    </row>
    <row r="164" spans="1:3" ht="12.75" customHeight="1" x14ac:dyDescent="0.25">
      <c r="A164" s="89">
        <v>2019</v>
      </c>
      <c r="B164" s="89">
        <v>121880</v>
      </c>
      <c r="C164" s="89" t="s">
        <v>817</v>
      </c>
    </row>
    <row r="165" spans="1:3" ht="12.75" customHeight="1" x14ac:dyDescent="0.25">
      <c r="A165" s="89">
        <v>2019</v>
      </c>
      <c r="B165" s="89">
        <v>121884</v>
      </c>
      <c r="C165" s="89" t="s">
        <v>817</v>
      </c>
    </row>
    <row r="166" spans="1:3" ht="12.75" customHeight="1" x14ac:dyDescent="0.25">
      <c r="A166" s="89">
        <v>2019</v>
      </c>
      <c r="B166" s="89">
        <v>123569</v>
      </c>
      <c r="C166" s="89" t="s">
        <v>817</v>
      </c>
    </row>
    <row r="167" spans="1:3" ht="12.75" customHeight="1" x14ac:dyDescent="0.25">
      <c r="A167" s="89">
        <v>2019</v>
      </c>
      <c r="B167" s="89">
        <v>1319229</v>
      </c>
      <c r="C167" s="89" t="s">
        <v>817</v>
      </c>
    </row>
    <row r="168" spans="1:3" ht="12.75" customHeight="1" x14ac:dyDescent="0.25">
      <c r="A168" s="89">
        <v>2019</v>
      </c>
      <c r="B168" s="89">
        <v>1319229</v>
      </c>
      <c r="C168" s="89" t="s">
        <v>817</v>
      </c>
    </row>
    <row r="169" spans="1:3" ht="12.75" customHeight="1" x14ac:dyDescent="0.25">
      <c r="A169" s="89">
        <v>2019</v>
      </c>
      <c r="B169" s="89">
        <v>88399</v>
      </c>
      <c r="C169" s="89" t="s">
        <v>817</v>
      </c>
    </row>
    <row r="170" spans="1:3" ht="12.75" customHeight="1" x14ac:dyDescent="0.25">
      <c r="A170" s="89">
        <v>2019</v>
      </c>
      <c r="B170" s="89">
        <v>1181815</v>
      </c>
      <c r="C170" s="89" t="s">
        <v>817</v>
      </c>
    </row>
    <row r="171" spans="1:3" ht="12.75" customHeight="1" x14ac:dyDescent="0.25">
      <c r="A171" s="89">
        <v>2019</v>
      </c>
      <c r="B171" s="89">
        <v>102499</v>
      </c>
      <c r="C171" s="89" t="s">
        <v>817</v>
      </c>
    </row>
    <row r="172" spans="1:3" ht="12.75" customHeight="1" x14ac:dyDescent="0.25">
      <c r="A172" s="89">
        <v>2019</v>
      </c>
      <c r="B172" s="89">
        <v>121880</v>
      </c>
      <c r="C172" s="89" t="s">
        <v>817</v>
      </c>
    </row>
    <row r="173" spans="1:3" ht="12.75" customHeight="1" x14ac:dyDescent="0.25">
      <c r="A173" s="89">
        <v>2019</v>
      </c>
      <c r="B173" s="89">
        <v>1181819</v>
      </c>
      <c r="C173" s="89" t="s">
        <v>817</v>
      </c>
    </row>
    <row r="174" spans="1:3" ht="12.75" customHeight="1" x14ac:dyDescent="0.25">
      <c r="A174" s="89">
        <v>2019</v>
      </c>
      <c r="B174" s="89">
        <v>88399</v>
      </c>
      <c r="C174" s="89" t="s">
        <v>817</v>
      </c>
    </row>
    <row r="175" spans="1:3" ht="12.75" customHeight="1" x14ac:dyDescent="0.25">
      <c r="A175" s="89">
        <v>2019</v>
      </c>
      <c r="B175" s="89">
        <v>121880</v>
      </c>
      <c r="C175" s="89" t="s">
        <v>817</v>
      </c>
    </row>
    <row r="176" spans="1:3" ht="12.75" customHeight="1" x14ac:dyDescent="0.25">
      <c r="A176" s="89">
        <v>2019</v>
      </c>
      <c r="B176" s="89">
        <v>1181815</v>
      </c>
      <c r="C176" s="89" t="s">
        <v>817</v>
      </c>
    </row>
    <row r="177" spans="1:3" ht="12.75" customHeight="1" x14ac:dyDescent="0.25">
      <c r="A177" s="89">
        <v>2019</v>
      </c>
      <c r="B177" s="89">
        <v>123569</v>
      </c>
      <c r="C177" s="89" t="s">
        <v>817</v>
      </c>
    </row>
    <row r="178" spans="1:3" ht="12.75" customHeight="1" x14ac:dyDescent="0.25">
      <c r="A178" s="89">
        <v>2019</v>
      </c>
      <c r="B178" s="89">
        <v>102499</v>
      </c>
      <c r="C178" s="89" t="s">
        <v>817</v>
      </c>
    </row>
    <row r="179" spans="1:3" ht="12.75" customHeight="1" x14ac:dyDescent="0.25">
      <c r="A179" s="89">
        <v>2019</v>
      </c>
      <c r="B179" s="89">
        <v>1103831</v>
      </c>
      <c r="C179" s="89" t="s">
        <v>817</v>
      </c>
    </row>
    <row r="180" spans="1:3" ht="12.75" customHeight="1" x14ac:dyDescent="0.25">
      <c r="A180" s="89">
        <v>2019</v>
      </c>
      <c r="B180" s="89">
        <v>102499</v>
      </c>
      <c r="C180" s="89" t="s">
        <v>817</v>
      </c>
    </row>
    <row r="181" spans="1:3" ht="12.75" customHeight="1" x14ac:dyDescent="0.25">
      <c r="A181" s="89">
        <v>2019</v>
      </c>
      <c r="B181" s="89">
        <v>121880</v>
      </c>
      <c r="C181" s="89" t="s">
        <v>817</v>
      </c>
    </row>
    <row r="182" spans="1:3" ht="12.75" customHeight="1" x14ac:dyDescent="0.25">
      <c r="A182" s="89">
        <v>2019</v>
      </c>
      <c r="B182" s="89">
        <v>121880</v>
      </c>
      <c r="C182" s="89" t="s">
        <v>817</v>
      </c>
    </row>
    <row r="183" spans="1:3" ht="12.75" customHeight="1" x14ac:dyDescent="0.25">
      <c r="A183" s="89">
        <v>2019</v>
      </c>
      <c r="B183" s="89">
        <v>1319229</v>
      </c>
      <c r="C183" s="89" t="s">
        <v>817</v>
      </c>
    </row>
    <row r="184" spans="1:3" ht="12.75" customHeight="1" x14ac:dyDescent="0.25">
      <c r="A184" s="89">
        <v>2019</v>
      </c>
      <c r="B184" s="89">
        <v>1319229</v>
      </c>
      <c r="C184" s="89" t="s">
        <v>817</v>
      </c>
    </row>
    <row r="185" spans="1:3" ht="12.75" customHeight="1" x14ac:dyDescent="0.25">
      <c r="A185" s="89">
        <v>2019</v>
      </c>
      <c r="B185" s="89">
        <v>121880</v>
      </c>
      <c r="C185" s="89" t="s">
        <v>817</v>
      </c>
    </row>
    <row r="186" spans="1:3" ht="12.75" customHeight="1" x14ac:dyDescent="0.25">
      <c r="A186" s="89">
        <v>2019</v>
      </c>
      <c r="B186" s="89">
        <v>88399</v>
      </c>
      <c r="C186" s="89" t="s">
        <v>817</v>
      </c>
    </row>
    <row r="187" spans="1:3" ht="12.75" customHeight="1" x14ac:dyDescent="0.25">
      <c r="A187" s="89">
        <v>2019</v>
      </c>
      <c r="B187" s="89">
        <v>1117583</v>
      </c>
      <c r="C187" s="89" t="s">
        <v>817</v>
      </c>
    </row>
    <row r="188" spans="1:3" ht="12.75" customHeight="1" x14ac:dyDescent="0.25">
      <c r="A188" s="89">
        <v>2019</v>
      </c>
      <c r="B188" s="89">
        <v>121884</v>
      </c>
      <c r="C188" s="89" t="s">
        <v>817</v>
      </c>
    </row>
    <row r="189" spans="1:3" ht="12.75" customHeight="1" x14ac:dyDescent="0.25">
      <c r="A189" s="89">
        <v>2019</v>
      </c>
      <c r="B189" s="89">
        <v>1117583</v>
      </c>
      <c r="C189" s="89" t="s">
        <v>817</v>
      </c>
    </row>
    <row r="190" spans="1:3" ht="12.75" customHeight="1" x14ac:dyDescent="0.25">
      <c r="A190" s="89">
        <v>2019</v>
      </c>
      <c r="B190" s="89">
        <v>1181819</v>
      </c>
      <c r="C190" s="89" t="s">
        <v>817</v>
      </c>
    </row>
    <row r="191" spans="1:3" ht="12.75" customHeight="1" x14ac:dyDescent="0.25">
      <c r="A191" s="89">
        <v>2019</v>
      </c>
      <c r="B191" s="89">
        <v>1319229</v>
      </c>
      <c r="C191" s="89" t="s">
        <v>817</v>
      </c>
    </row>
    <row r="192" spans="1:3" ht="12.75" customHeight="1" x14ac:dyDescent="0.25">
      <c r="A192" s="89">
        <v>2019</v>
      </c>
      <c r="B192" s="89">
        <v>102499</v>
      </c>
      <c r="C192" s="89" t="s">
        <v>817</v>
      </c>
    </row>
    <row r="193" spans="1:3" ht="12.75" customHeight="1" x14ac:dyDescent="0.25">
      <c r="A193" s="89">
        <v>2019</v>
      </c>
      <c r="B193" s="89">
        <v>88399</v>
      </c>
      <c r="C193" s="89" t="s">
        <v>817</v>
      </c>
    </row>
    <row r="194" spans="1:3" ht="12.75" customHeight="1" x14ac:dyDescent="0.25">
      <c r="A194" s="89">
        <v>2019</v>
      </c>
      <c r="B194" s="89">
        <v>1181819</v>
      </c>
      <c r="C194" s="89" t="s">
        <v>817</v>
      </c>
    </row>
    <row r="195" spans="1:3" ht="12.75" customHeight="1" x14ac:dyDescent="0.25">
      <c r="A195" s="89">
        <v>2019</v>
      </c>
      <c r="B195" s="89">
        <v>1181819</v>
      </c>
      <c r="C195" s="89" t="s">
        <v>817</v>
      </c>
    </row>
    <row r="196" spans="1:3" ht="12.75" customHeight="1" x14ac:dyDescent="0.25">
      <c r="A196" s="89">
        <v>2019</v>
      </c>
      <c r="B196" s="89">
        <v>1103831</v>
      </c>
      <c r="C196" s="89" t="s">
        <v>817</v>
      </c>
    </row>
    <row r="197" spans="1:3" ht="12.75" customHeight="1" x14ac:dyDescent="0.25">
      <c r="A197" s="89">
        <v>2019</v>
      </c>
      <c r="B197" s="89">
        <v>1117583</v>
      </c>
      <c r="C197" s="89" t="s">
        <v>817</v>
      </c>
    </row>
    <row r="198" spans="1:3" ht="12.75" customHeight="1" x14ac:dyDescent="0.25">
      <c r="A198" s="89">
        <v>2019</v>
      </c>
      <c r="B198" s="89">
        <v>88399</v>
      </c>
      <c r="C198" s="89" t="s">
        <v>817</v>
      </c>
    </row>
    <row r="199" spans="1:3" ht="12.75" customHeight="1" x14ac:dyDescent="0.25">
      <c r="A199" s="89">
        <v>2019</v>
      </c>
      <c r="B199" s="89">
        <v>102499</v>
      </c>
      <c r="C199" s="89" t="s">
        <v>817</v>
      </c>
    </row>
    <row r="200" spans="1:3" ht="12.75" customHeight="1" x14ac:dyDescent="0.25">
      <c r="A200" s="89">
        <v>2019</v>
      </c>
      <c r="B200" s="89">
        <v>102499</v>
      </c>
      <c r="C200" s="89" t="s">
        <v>817</v>
      </c>
    </row>
    <row r="201" spans="1:3" ht="12.75" customHeight="1" x14ac:dyDescent="0.25">
      <c r="A201" s="89">
        <v>2019</v>
      </c>
      <c r="B201" s="89">
        <v>1181819</v>
      </c>
      <c r="C201" s="89" t="s">
        <v>817</v>
      </c>
    </row>
    <row r="202" spans="1:3" ht="12.75" customHeight="1" x14ac:dyDescent="0.25">
      <c r="A202" s="89">
        <v>2019</v>
      </c>
      <c r="B202" s="89">
        <v>88399</v>
      </c>
      <c r="C202" s="89" t="s">
        <v>817</v>
      </c>
    </row>
    <row r="203" spans="1:3" ht="12.75" customHeight="1" x14ac:dyDescent="0.25">
      <c r="A203" s="89">
        <v>2019</v>
      </c>
      <c r="B203" s="89">
        <v>123569</v>
      </c>
      <c r="C203" s="89" t="s">
        <v>817</v>
      </c>
    </row>
    <row r="204" spans="1:3" ht="12.75" customHeight="1" x14ac:dyDescent="0.25">
      <c r="A204" s="89">
        <v>2019</v>
      </c>
      <c r="B204" s="89">
        <v>1319229</v>
      </c>
      <c r="C204" s="89" t="s">
        <v>817</v>
      </c>
    </row>
    <row r="205" spans="1:3" ht="12.75" customHeight="1" x14ac:dyDescent="0.25">
      <c r="A205" s="89">
        <v>2019</v>
      </c>
      <c r="B205" s="89">
        <v>1181819</v>
      </c>
      <c r="C205" s="89" t="s">
        <v>817</v>
      </c>
    </row>
    <row r="206" spans="1:3" ht="12.75" customHeight="1" x14ac:dyDescent="0.25">
      <c r="A206" s="89">
        <v>2019</v>
      </c>
      <c r="B206" s="89">
        <v>88399</v>
      </c>
      <c r="C206" s="89" t="s">
        <v>817</v>
      </c>
    </row>
    <row r="207" spans="1:3" ht="12.75" customHeight="1" x14ac:dyDescent="0.25">
      <c r="A207" s="89">
        <v>2019</v>
      </c>
      <c r="B207" s="89">
        <v>121880</v>
      </c>
      <c r="C207" s="89" t="s">
        <v>817</v>
      </c>
    </row>
    <row r="208" spans="1:3" ht="12.75" customHeight="1" x14ac:dyDescent="0.25">
      <c r="A208" s="89">
        <v>2019</v>
      </c>
      <c r="B208" s="89">
        <v>1319229</v>
      </c>
      <c r="C208" s="89" t="s">
        <v>817</v>
      </c>
    </row>
    <row r="209" spans="1:3" ht="12.75" customHeight="1" x14ac:dyDescent="0.25">
      <c r="A209" s="89">
        <v>2019</v>
      </c>
      <c r="B209" s="89">
        <v>102499</v>
      </c>
      <c r="C209" s="89" t="s">
        <v>817</v>
      </c>
    </row>
    <row r="210" spans="1:3" ht="12.75" customHeight="1" x14ac:dyDescent="0.25">
      <c r="A210" s="89">
        <v>2019</v>
      </c>
      <c r="B210" s="89">
        <v>121880</v>
      </c>
      <c r="C210" s="89" t="s">
        <v>817</v>
      </c>
    </row>
    <row r="211" spans="1:3" ht="12.75" customHeight="1" x14ac:dyDescent="0.25">
      <c r="A211" s="89">
        <v>2019</v>
      </c>
      <c r="B211" s="89">
        <v>121880</v>
      </c>
      <c r="C211" s="89" t="s">
        <v>817</v>
      </c>
    </row>
    <row r="212" spans="1:3" ht="12.75" customHeight="1" x14ac:dyDescent="0.25">
      <c r="A212" s="89">
        <v>2019</v>
      </c>
      <c r="B212" s="89">
        <v>1181819</v>
      </c>
      <c r="C212" s="89" t="s">
        <v>817</v>
      </c>
    </row>
    <row r="213" spans="1:3" ht="12.75" customHeight="1" x14ac:dyDescent="0.25">
      <c r="A213" s="89">
        <v>2019</v>
      </c>
      <c r="B213" s="89">
        <v>121884</v>
      </c>
      <c r="C213" s="89" t="s">
        <v>817</v>
      </c>
    </row>
    <row r="214" spans="1:3" ht="12.75" customHeight="1" x14ac:dyDescent="0.25">
      <c r="A214" s="89">
        <v>2019</v>
      </c>
      <c r="B214" s="89">
        <v>102499</v>
      </c>
      <c r="C214" s="89" t="s">
        <v>817</v>
      </c>
    </row>
    <row r="215" spans="1:3" ht="12.75" customHeight="1" x14ac:dyDescent="0.25">
      <c r="A215" s="89">
        <v>2019</v>
      </c>
      <c r="B215" s="89">
        <v>1181819</v>
      </c>
      <c r="C215" s="89" t="s">
        <v>817</v>
      </c>
    </row>
    <row r="216" spans="1:3" ht="12.75" customHeight="1" x14ac:dyDescent="0.25">
      <c r="A216" s="89">
        <v>2019</v>
      </c>
      <c r="B216" s="89">
        <v>121880</v>
      </c>
      <c r="C216" s="89" t="s">
        <v>817</v>
      </c>
    </row>
    <row r="217" spans="1:3" ht="12.75" customHeight="1" x14ac:dyDescent="0.25">
      <c r="A217" s="89">
        <v>2019</v>
      </c>
      <c r="B217" s="89">
        <v>121880</v>
      </c>
      <c r="C217" s="89" t="s">
        <v>817</v>
      </c>
    </row>
    <row r="218" spans="1:3" ht="12.75" customHeight="1" x14ac:dyDescent="0.25">
      <c r="A218" s="89">
        <v>2019</v>
      </c>
      <c r="B218" s="89">
        <v>1117583</v>
      </c>
      <c r="C218" s="89" t="s">
        <v>817</v>
      </c>
    </row>
    <row r="219" spans="1:3" ht="12.75" customHeight="1" x14ac:dyDescent="0.25">
      <c r="A219" s="89">
        <v>2019</v>
      </c>
      <c r="B219" s="89">
        <v>121884</v>
      </c>
      <c r="C219" s="89" t="s">
        <v>817</v>
      </c>
    </row>
    <row r="220" spans="1:3" ht="12.75" customHeight="1" x14ac:dyDescent="0.25">
      <c r="A220" s="89">
        <v>2019</v>
      </c>
      <c r="B220" s="89">
        <v>121880</v>
      </c>
      <c r="C220" s="89" t="s">
        <v>817</v>
      </c>
    </row>
    <row r="221" spans="1:3" ht="12.75" customHeight="1" x14ac:dyDescent="0.25">
      <c r="A221" s="89">
        <v>2019</v>
      </c>
      <c r="B221" s="89">
        <v>121884</v>
      </c>
      <c r="C221" s="89" t="s">
        <v>817</v>
      </c>
    </row>
    <row r="222" spans="1:3" ht="12.75" customHeight="1" x14ac:dyDescent="0.25">
      <c r="A222" s="89">
        <v>2019</v>
      </c>
      <c r="B222" s="89">
        <v>102499</v>
      </c>
      <c r="C222" s="89" t="s">
        <v>817</v>
      </c>
    </row>
    <row r="223" spans="1:3" ht="12.75" customHeight="1" x14ac:dyDescent="0.25">
      <c r="A223" s="89">
        <v>2019</v>
      </c>
      <c r="B223" s="89">
        <v>1181819</v>
      </c>
      <c r="C223" s="89" t="s">
        <v>817</v>
      </c>
    </row>
    <row r="224" spans="1:3" ht="12.75" customHeight="1" x14ac:dyDescent="0.25">
      <c r="A224" s="89">
        <v>2019</v>
      </c>
      <c r="B224" s="89">
        <v>1103831</v>
      </c>
      <c r="C224" s="89" t="s">
        <v>817</v>
      </c>
    </row>
    <row r="225" spans="1:3" ht="12.75" customHeight="1" x14ac:dyDescent="0.25">
      <c r="A225" s="89">
        <v>2019</v>
      </c>
      <c r="B225" s="89">
        <v>123569</v>
      </c>
      <c r="C225" s="89" t="s">
        <v>817</v>
      </c>
    </row>
    <row r="226" spans="1:3" ht="12.75" customHeight="1" x14ac:dyDescent="0.25">
      <c r="A226" s="89">
        <v>2019</v>
      </c>
      <c r="B226" s="89">
        <v>88399</v>
      </c>
      <c r="C226" s="89" t="s">
        <v>817</v>
      </c>
    </row>
    <row r="227" spans="1:3" ht="12.75" customHeight="1" x14ac:dyDescent="0.25">
      <c r="A227" s="89">
        <v>2019</v>
      </c>
      <c r="B227" s="89">
        <v>88399</v>
      </c>
      <c r="C227" s="89" t="s">
        <v>817</v>
      </c>
    </row>
    <row r="228" spans="1:3" ht="12.75" customHeight="1" x14ac:dyDescent="0.25">
      <c r="A228" s="89">
        <v>2019</v>
      </c>
      <c r="B228" s="89">
        <v>121884</v>
      </c>
      <c r="C228" s="89" t="s">
        <v>817</v>
      </c>
    </row>
    <row r="229" spans="1:3" ht="12.75" customHeight="1" x14ac:dyDescent="0.25">
      <c r="A229" s="89">
        <v>2019</v>
      </c>
      <c r="B229" s="89">
        <v>121880</v>
      </c>
      <c r="C229" s="89" t="s">
        <v>817</v>
      </c>
    </row>
    <row r="230" spans="1:3" ht="12.75" customHeight="1" x14ac:dyDescent="0.25">
      <c r="A230" s="89">
        <v>2019</v>
      </c>
      <c r="B230" s="89">
        <v>121880</v>
      </c>
      <c r="C230" s="89" t="s">
        <v>817</v>
      </c>
    </row>
    <row r="231" spans="1:3" ht="12.75" customHeight="1" x14ac:dyDescent="0.25">
      <c r="A231" s="89">
        <v>2019</v>
      </c>
      <c r="B231" s="89">
        <v>123569</v>
      </c>
      <c r="C231" s="89" t="s">
        <v>817</v>
      </c>
    </row>
    <row r="232" spans="1:3" ht="12.75" customHeight="1" x14ac:dyDescent="0.25">
      <c r="A232" s="89">
        <v>2019</v>
      </c>
      <c r="B232" s="89">
        <v>121880</v>
      </c>
      <c r="C232" s="89" t="s">
        <v>817</v>
      </c>
    </row>
    <row r="233" spans="1:3" ht="12.75" customHeight="1" x14ac:dyDescent="0.25">
      <c r="A233" s="89">
        <v>2019</v>
      </c>
      <c r="B233" s="89">
        <v>88399</v>
      </c>
      <c r="C233" s="89" t="s">
        <v>817</v>
      </c>
    </row>
    <row r="234" spans="1:3" ht="12.75" customHeight="1" x14ac:dyDescent="0.25">
      <c r="A234" s="89">
        <v>2019</v>
      </c>
      <c r="B234" s="89">
        <v>121880</v>
      </c>
      <c r="C234" s="89" t="s">
        <v>817</v>
      </c>
    </row>
    <row r="235" spans="1:3" ht="12.75" customHeight="1" x14ac:dyDescent="0.25">
      <c r="A235" s="89">
        <v>2019</v>
      </c>
      <c r="B235" s="89">
        <v>121880</v>
      </c>
      <c r="C235" s="89" t="s">
        <v>817</v>
      </c>
    </row>
    <row r="236" spans="1:3" ht="12.75" customHeight="1" x14ac:dyDescent="0.25">
      <c r="A236" s="89">
        <v>2019</v>
      </c>
      <c r="B236" s="89">
        <v>1103831</v>
      </c>
      <c r="C236" s="89" t="s">
        <v>817</v>
      </c>
    </row>
    <row r="237" spans="1:3" ht="12.75" customHeight="1" x14ac:dyDescent="0.25">
      <c r="A237" s="89">
        <v>2019</v>
      </c>
      <c r="B237" s="89">
        <v>1181819</v>
      </c>
      <c r="C237" s="89" t="s">
        <v>817</v>
      </c>
    </row>
    <row r="238" spans="1:3" ht="12.75" customHeight="1" x14ac:dyDescent="0.25">
      <c r="A238" s="89">
        <v>2019</v>
      </c>
      <c r="B238" s="89">
        <v>123569</v>
      </c>
      <c r="C238" s="89" t="s">
        <v>817</v>
      </c>
    </row>
    <row r="239" spans="1:3" ht="12.75" customHeight="1" x14ac:dyDescent="0.25">
      <c r="A239" s="89">
        <v>2019</v>
      </c>
      <c r="B239" s="89">
        <v>121880</v>
      </c>
      <c r="C239" s="89" t="s">
        <v>817</v>
      </c>
    </row>
    <row r="240" spans="1:3" ht="12.75" customHeight="1" x14ac:dyDescent="0.25">
      <c r="A240" s="89">
        <v>2019</v>
      </c>
      <c r="B240" s="89">
        <v>1181819</v>
      </c>
      <c r="C240" s="89" t="s">
        <v>817</v>
      </c>
    </row>
    <row r="241" spans="1:3" ht="12.75" customHeight="1" x14ac:dyDescent="0.25">
      <c r="A241" s="89">
        <v>2019</v>
      </c>
      <c r="B241" s="89">
        <v>88399</v>
      </c>
      <c r="C241" s="89" t="s">
        <v>817</v>
      </c>
    </row>
    <row r="242" spans="1:3" ht="12.75" customHeight="1" x14ac:dyDescent="0.25">
      <c r="A242" s="89">
        <v>2019</v>
      </c>
      <c r="B242" s="89">
        <v>121880</v>
      </c>
      <c r="C242" s="89" t="s">
        <v>817</v>
      </c>
    </row>
    <row r="243" spans="1:3" ht="12.75" customHeight="1" x14ac:dyDescent="0.25">
      <c r="A243" s="89">
        <v>2019</v>
      </c>
      <c r="B243" s="89">
        <v>121880</v>
      </c>
      <c r="C243" s="89" t="s">
        <v>817</v>
      </c>
    </row>
    <row r="244" spans="1:3" ht="12.75" customHeight="1" x14ac:dyDescent="0.25">
      <c r="A244" s="89">
        <v>2019</v>
      </c>
      <c r="B244" s="89">
        <v>88399</v>
      </c>
      <c r="C244" s="89" t="s">
        <v>817</v>
      </c>
    </row>
    <row r="245" spans="1:3" ht="12.75" customHeight="1" x14ac:dyDescent="0.25">
      <c r="A245" s="89">
        <v>2019</v>
      </c>
      <c r="B245" s="89">
        <v>1103831</v>
      </c>
      <c r="C245" s="89" t="s">
        <v>817</v>
      </c>
    </row>
    <row r="246" spans="1:3" ht="12.75" customHeight="1" x14ac:dyDescent="0.25">
      <c r="A246" s="89">
        <v>2019</v>
      </c>
      <c r="B246" s="89">
        <v>88399</v>
      </c>
      <c r="C246" s="89" t="s">
        <v>817</v>
      </c>
    </row>
    <row r="247" spans="1:3" ht="12.75" customHeight="1" x14ac:dyDescent="0.25">
      <c r="A247" s="89">
        <v>2019</v>
      </c>
      <c r="B247" s="89">
        <v>1181819</v>
      </c>
      <c r="C247" s="89" t="s">
        <v>817</v>
      </c>
    </row>
    <row r="248" spans="1:3" ht="12.75" customHeight="1" x14ac:dyDescent="0.25">
      <c r="A248" s="89">
        <v>2019</v>
      </c>
      <c r="B248" s="89">
        <v>121884</v>
      </c>
      <c r="C248" s="89" t="s">
        <v>817</v>
      </c>
    </row>
    <row r="249" spans="1:3" ht="12.75" customHeight="1" x14ac:dyDescent="0.25">
      <c r="A249" s="89">
        <v>2019</v>
      </c>
      <c r="B249" s="89">
        <v>88399</v>
      </c>
      <c r="C249" s="89" t="s">
        <v>817</v>
      </c>
    </row>
    <row r="250" spans="1:3" ht="12.75" customHeight="1" x14ac:dyDescent="0.25">
      <c r="A250" s="89">
        <v>2019</v>
      </c>
      <c r="B250" s="89">
        <v>102499</v>
      </c>
      <c r="C250" s="89" t="s">
        <v>817</v>
      </c>
    </row>
    <row r="251" spans="1:3" ht="12.75" customHeight="1" x14ac:dyDescent="0.25">
      <c r="A251" s="89">
        <v>2019</v>
      </c>
      <c r="B251" s="89">
        <v>102499</v>
      </c>
      <c r="C251" s="89" t="s">
        <v>817</v>
      </c>
    </row>
    <row r="252" spans="1:3" ht="12.75" customHeight="1" x14ac:dyDescent="0.25">
      <c r="A252" s="89">
        <v>2019</v>
      </c>
      <c r="B252" s="89">
        <v>102499</v>
      </c>
      <c r="C252" s="89" t="s">
        <v>817</v>
      </c>
    </row>
    <row r="253" spans="1:3" ht="12.75" customHeight="1" x14ac:dyDescent="0.25">
      <c r="A253" s="89">
        <v>2019</v>
      </c>
      <c r="B253" s="89">
        <v>121880</v>
      </c>
      <c r="C253" s="89" t="s">
        <v>817</v>
      </c>
    </row>
    <row r="254" spans="1:3" ht="12.75" customHeight="1" x14ac:dyDescent="0.25">
      <c r="A254" s="89">
        <v>2019</v>
      </c>
      <c r="B254" s="89">
        <v>121880</v>
      </c>
      <c r="C254" s="89" t="s">
        <v>817</v>
      </c>
    </row>
    <row r="255" spans="1:3" ht="12.75" customHeight="1" x14ac:dyDescent="0.25">
      <c r="A255" s="89">
        <v>2019</v>
      </c>
      <c r="B255" s="89">
        <v>121880</v>
      </c>
      <c r="C255" s="89" t="s">
        <v>817</v>
      </c>
    </row>
    <row r="256" spans="1:3" ht="12.75" customHeight="1" x14ac:dyDescent="0.25">
      <c r="A256" s="89">
        <v>2019</v>
      </c>
      <c r="B256" s="89">
        <v>121880</v>
      </c>
      <c r="C256" s="89" t="s">
        <v>817</v>
      </c>
    </row>
    <row r="257" spans="1:3" ht="12.75" customHeight="1" x14ac:dyDescent="0.25">
      <c r="A257" s="89">
        <v>2019</v>
      </c>
      <c r="B257" s="89">
        <v>1103831</v>
      </c>
      <c r="C257" s="89" t="s">
        <v>817</v>
      </c>
    </row>
    <row r="258" spans="1:3" ht="12.75" customHeight="1" x14ac:dyDescent="0.25">
      <c r="A258" s="89">
        <v>2019</v>
      </c>
      <c r="B258" s="89">
        <v>88399</v>
      </c>
      <c r="C258" s="89" t="s">
        <v>818</v>
      </c>
    </row>
    <row r="259" spans="1:3" ht="12.75" customHeight="1" x14ac:dyDescent="0.25">
      <c r="A259" s="89">
        <v>2019</v>
      </c>
      <c r="B259" s="89">
        <v>1181815</v>
      </c>
      <c r="C259" s="89" t="s">
        <v>818</v>
      </c>
    </row>
    <row r="260" spans="1:3" ht="12.75" customHeight="1" x14ac:dyDescent="0.25">
      <c r="A260" s="89">
        <v>2019</v>
      </c>
      <c r="B260" s="89">
        <v>88399</v>
      </c>
      <c r="C260" s="89" t="s">
        <v>818</v>
      </c>
    </row>
    <row r="261" spans="1:3" ht="12.75" customHeight="1" x14ac:dyDescent="0.25">
      <c r="A261" s="89">
        <v>2019</v>
      </c>
      <c r="B261" s="89">
        <v>121884</v>
      </c>
      <c r="C261" s="89" t="s">
        <v>818</v>
      </c>
    </row>
    <row r="262" spans="1:3" ht="12.75" customHeight="1" x14ac:dyDescent="0.25">
      <c r="A262" s="89">
        <v>2019</v>
      </c>
      <c r="B262" s="89">
        <v>121880</v>
      </c>
      <c r="C262" s="89" t="s">
        <v>818</v>
      </c>
    </row>
    <row r="263" spans="1:3" ht="12.75" customHeight="1" x14ac:dyDescent="0.25">
      <c r="A263" s="89">
        <v>2019</v>
      </c>
      <c r="B263" s="89">
        <v>102499</v>
      </c>
      <c r="C263" s="89" t="s">
        <v>818</v>
      </c>
    </row>
    <row r="264" spans="1:3" ht="12.75" customHeight="1" x14ac:dyDescent="0.25">
      <c r="A264" s="89">
        <v>2019</v>
      </c>
      <c r="B264" s="89">
        <v>88399</v>
      </c>
      <c r="C264" s="89" t="s">
        <v>818</v>
      </c>
    </row>
    <row r="265" spans="1:3" ht="12.75" customHeight="1" x14ac:dyDescent="0.25">
      <c r="A265" s="89">
        <v>2019</v>
      </c>
      <c r="B265" s="89">
        <v>123569</v>
      </c>
      <c r="C265" s="89" t="s">
        <v>818</v>
      </c>
    </row>
    <row r="266" spans="1:3" ht="12.75" customHeight="1" x14ac:dyDescent="0.25">
      <c r="A266" s="89">
        <v>2019</v>
      </c>
      <c r="B266" s="89">
        <v>121884</v>
      </c>
      <c r="C266" s="89" t="s">
        <v>818</v>
      </c>
    </row>
    <row r="267" spans="1:3" ht="12.75" customHeight="1" x14ac:dyDescent="0.25">
      <c r="A267" s="89">
        <v>2019</v>
      </c>
      <c r="B267" s="89">
        <v>102499</v>
      </c>
      <c r="C267" s="89" t="s">
        <v>818</v>
      </c>
    </row>
    <row r="268" spans="1:3" ht="12.75" customHeight="1" x14ac:dyDescent="0.25">
      <c r="A268" s="89">
        <v>2019</v>
      </c>
      <c r="B268" s="89">
        <v>123569</v>
      </c>
      <c r="C268" s="89" t="s">
        <v>818</v>
      </c>
    </row>
    <row r="269" spans="1:3" ht="12.75" customHeight="1" x14ac:dyDescent="0.25">
      <c r="A269" s="89">
        <v>2019</v>
      </c>
      <c r="B269" s="89">
        <v>88399</v>
      </c>
      <c r="C269" s="89" t="s">
        <v>818</v>
      </c>
    </row>
    <row r="270" spans="1:3" ht="12.75" customHeight="1" x14ac:dyDescent="0.25">
      <c r="A270" s="89">
        <v>2019</v>
      </c>
      <c r="B270" s="89">
        <v>1181815</v>
      </c>
      <c r="C270" s="89" t="s">
        <v>818</v>
      </c>
    </row>
    <row r="271" spans="1:3" ht="12.75" customHeight="1" x14ac:dyDescent="0.25">
      <c r="A271" s="89">
        <v>2019</v>
      </c>
      <c r="B271" s="89">
        <v>1117583</v>
      </c>
      <c r="C271" s="89" t="s">
        <v>818</v>
      </c>
    </row>
    <row r="272" spans="1:3" ht="12.75" customHeight="1" x14ac:dyDescent="0.25">
      <c r="A272" s="89">
        <v>2019</v>
      </c>
      <c r="B272" s="89">
        <v>121880</v>
      </c>
      <c r="C272" s="89" t="s">
        <v>818</v>
      </c>
    </row>
    <row r="273" spans="1:3" ht="12.75" customHeight="1" x14ac:dyDescent="0.25">
      <c r="A273" s="89">
        <v>2019</v>
      </c>
      <c r="B273" s="89">
        <v>1181815</v>
      </c>
      <c r="C273" s="89" t="s">
        <v>818</v>
      </c>
    </row>
    <row r="274" spans="1:3" ht="12.75" customHeight="1" x14ac:dyDescent="0.25">
      <c r="A274" s="89">
        <v>2019</v>
      </c>
      <c r="B274" s="89">
        <v>102499</v>
      </c>
      <c r="C274" s="89" t="s">
        <v>818</v>
      </c>
    </row>
    <row r="275" spans="1:3" ht="12.75" customHeight="1" x14ac:dyDescent="0.25">
      <c r="A275" s="89">
        <v>2019</v>
      </c>
      <c r="B275" s="89">
        <v>88399</v>
      </c>
      <c r="C275" s="89" t="s">
        <v>818</v>
      </c>
    </row>
    <row r="276" spans="1:3" ht="12.75" customHeight="1" x14ac:dyDescent="0.25">
      <c r="A276" s="89">
        <v>2019</v>
      </c>
      <c r="B276" s="89">
        <v>88399</v>
      </c>
      <c r="C276" s="89" t="s">
        <v>818</v>
      </c>
    </row>
    <row r="277" spans="1:3" ht="12.75" customHeight="1" x14ac:dyDescent="0.25">
      <c r="A277" s="89">
        <v>2019</v>
      </c>
      <c r="B277" s="89">
        <v>102499</v>
      </c>
      <c r="C277" s="89" t="s">
        <v>818</v>
      </c>
    </row>
    <row r="278" spans="1:3" ht="12.75" customHeight="1" x14ac:dyDescent="0.25">
      <c r="A278" s="89">
        <v>2019</v>
      </c>
      <c r="B278" s="89">
        <v>121884</v>
      </c>
      <c r="C278" s="89" t="s">
        <v>818</v>
      </c>
    </row>
    <row r="279" spans="1:3" ht="12.75" customHeight="1" x14ac:dyDescent="0.25">
      <c r="A279" s="89">
        <v>2019</v>
      </c>
      <c r="B279" s="89">
        <v>121880</v>
      </c>
      <c r="C279" s="89" t="s">
        <v>818</v>
      </c>
    </row>
    <row r="280" spans="1:3" ht="12.75" customHeight="1" x14ac:dyDescent="0.25">
      <c r="A280" s="89">
        <v>2019</v>
      </c>
      <c r="B280" s="89">
        <v>121880</v>
      </c>
      <c r="C280" s="89" t="s">
        <v>818</v>
      </c>
    </row>
    <row r="281" spans="1:3" ht="12.75" customHeight="1" x14ac:dyDescent="0.25">
      <c r="A281" s="89">
        <v>2019</v>
      </c>
      <c r="B281" s="89">
        <v>88399</v>
      </c>
      <c r="C281" s="89" t="s">
        <v>818</v>
      </c>
    </row>
    <row r="282" spans="1:3" ht="12.75" customHeight="1" x14ac:dyDescent="0.25">
      <c r="A282" s="89">
        <v>2019</v>
      </c>
      <c r="B282" s="89">
        <v>123569</v>
      </c>
      <c r="C282" s="89" t="s">
        <v>818</v>
      </c>
    </row>
    <row r="283" spans="1:3" ht="12.75" customHeight="1" x14ac:dyDescent="0.25">
      <c r="A283" s="89">
        <v>2019</v>
      </c>
      <c r="B283" s="89">
        <v>102499</v>
      </c>
      <c r="C283" s="89" t="s">
        <v>818</v>
      </c>
    </row>
    <row r="284" spans="1:3" ht="12.75" customHeight="1" x14ac:dyDescent="0.25">
      <c r="A284" s="89">
        <v>2019</v>
      </c>
      <c r="B284" s="89">
        <v>121880</v>
      </c>
      <c r="C284" s="89" t="s">
        <v>818</v>
      </c>
    </row>
    <row r="285" spans="1:3" ht="12.75" customHeight="1" x14ac:dyDescent="0.25">
      <c r="A285" s="89">
        <v>2019</v>
      </c>
      <c r="B285" s="89">
        <v>123569</v>
      </c>
      <c r="C285" s="89" t="s">
        <v>818</v>
      </c>
    </row>
    <row r="286" spans="1:3" ht="12.75" customHeight="1" x14ac:dyDescent="0.25">
      <c r="A286" s="89">
        <v>2019</v>
      </c>
      <c r="B286" s="89">
        <v>102499</v>
      </c>
      <c r="C286" s="89" t="s">
        <v>818</v>
      </c>
    </row>
    <row r="287" spans="1:3" ht="12.75" customHeight="1" x14ac:dyDescent="0.25">
      <c r="A287" s="89">
        <v>2019</v>
      </c>
      <c r="B287" s="89">
        <v>123569</v>
      </c>
      <c r="C287" s="89" t="s">
        <v>818</v>
      </c>
    </row>
    <row r="288" spans="1:3" ht="12.75" customHeight="1" x14ac:dyDescent="0.25">
      <c r="A288" s="89">
        <v>2019</v>
      </c>
      <c r="B288" s="89">
        <v>1181819</v>
      </c>
      <c r="C288" s="89" t="s">
        <v>818</v>
      </c>
    </row>
    <row r="289" spans="1:3" ht="12.75" customHeight="1" x14ac:dyDescent="0.25">
      <c r="A289" s="89">
        <v>2019</v>
      </c>
      <c r="B289" s="89">
        <v>1103831</v>
      </c>
      <c r="C289" s="89" t="s">
        <v>818</v>
      </c>
    </row>
    <row r="290" spans="1:3" ht="12.75" customHeight="1" x14ac:dyDescent="0.25">
      <c r="A290" s="89">
        <v>2019</v>
      </c>
      <c r="B290" s="89">
        <v>1319229</v>
      </c>
      <c r="C290" s="89" t="s">
        <v>818</v>
      </c>
    </row>
    <row r="291" spans="1:3" ht="12.75" customHeight="1" x14ac:dyDescent="0.25">
      <c r="A291" s="89">
        <v>2019</v>
      </c>
      <c r="B291" s="89">
        <v>123569</v>
      </c>
      <c r="C291" s="89" t="s">
        <v>818</v>
      </c>
    </row>
    <row r="292" spans="1:3" ht="12.75" customHeight="1" x14ac:dyDescent="0.25">
      <c r="A292" s="89">
        <v>2019</v>
      </c>
      <c r="B292" s="89">
        <v>121880</v>
      </c>
      <c r="C292" s="89" t="s">
        <v>818</v>
      </c>
    </row>
    <row r="293" spans="1:3" ht="12.75" customHeight="1" x14ac:dyDescent="0.25">
      <c r="A293" s="89">
        <v>2019</v>
      </c>
      <c r="B293" s="89">
        <v>121880</v>
      </c>
      <c r="C293" s="89" t="s">
        <v>818</v>
      </c>
    </row>
    <row r="294" spans="1:3" ht="12.75" customHeight="1" x14ac:dyDescent="0.25">
      <c r="A294" s="89">
        <v>2019</v>
      </c>
      <c r="B294" s="89">
        <v>121880</v>
      </c>
      <c r="C294" s="89" t="s">
        <v>818</v>
      </c>
    </row>
    <row r="295" spans="1:3" ht="12.75" customHeight="1" x14ac:dyDescent="0.25">
      <c r="A295" s="89">
        <v>2019</v>
      </c>
      <c r="B295" s="89">
        <v>1319229</v>
      </c>
      <c r="C295" s="89" t="s">
        <v>818</v>
      </c>
    </row>
    <row r="296" spans="1:3" ht="12.75" customHeight="1" x14ac:dyDescent="0.25">
      <c r="A296" s="89">
        <v>2019</v>
      </c>
      <c r="B296" s="89">
        <v>88399</v>
      </c>
      <c r="C296" s="89" t="s">
        <v>818</v>
      </c>
    </row>
    <row r="297" spans="1:3" ht="12.75" customHeight="1" x14ac:dyDescent="0.25">
      <c r="A297" s="89">
        <v>2019</v>
      </c>
      <c r="B297" s="89">
        <v>121880</v>
      </c>
      <c r="C297" s="89" t="s">
        <v>818</v>
      </c>
    </row>
    <row r="298" spans="1:3" ht="12.75" customHeight="1" x14ac:dyDescent="0.25">
      <c r="A298" s="89">
        <v>2019</v>
      </c>
      <c r="B298" s="89">
        <v>121884</v>
      </c>
      <c r="C298" s="89" t="s">
        <v>818</v>
      </c>
    </row>
    <row r="299" spans="1:3" ht="12.75" customHeight="1" x14ac:dyDescent="0.25">
      <c r="A299" s="89">
        <v>2019</v>
      </c>
      <c r="B299" s="89">
        <v>121884</v>
      </c>
      <c r="C299" s="89" t="s">
        <v>818</v>
      </c>
    </row>
    <row r="300" spans="1:3" ht="12.75" customHeight="1" x14ac:dyDescent="0.25">
      <c r="A300" s="89">
        <v>2019</v>
      </c>
      <c r="B300" s="89">
        <v>1181819</v>
      </c>
      <c r="C300" s="89" t="s">
        <v>818</v>
      </c>
    </row>
    <row r="301" spans="1:3" ht="12.75" customHeight="1" x14ac:dyDescent="0.25">
      <c r="A301" s="89">
        <v>2019</v>
      </c>
      <c r="B301" s="89">
        <v>123569</v>
      </c>
      <c r="C301" s="89" t="s">
        <v>818</v>
      </c>
    </row>
    <row r="302" spans="1:3" ht="12.75" customHeight="1" x14ac:dyDescent="0.25">
      <c r="A302" s="89">
        <v>2019</v>
      </c>
      <c r="B302" s="89">
        <v>121880</v>
      </c>
      <c r="C302" s="89" t="s">
        <v>818</v>
      </c>
    </row>
    <row r="303" spans="1:3" ht="12.75" customHeight="1" x14ac:dyDescent="0.25">
      <c r="A303" s="89">
        <v>2019</v>
      </c>
      <c r="B303" s="89">
        <v>88399</v>
      </c>
      <c r="C303" s="89" t="s">
        <v>818</v>
      </c>
    </row>
    <row r="304" spans="1:3" ht="12.75" customHeight="1" x14ac:dyDescent="0.25">
      <c r="A304" s="89">
        <v>2019</v>
      </c>
      <c r="B304" s="89">
        <v>121884</v>
      </c>
      <c r="C304" s="89" t="s">
        <v>818</v>
      </c>
    </row>
    <row r="305" spans="1:3" ht="12.75" customHeight="1" x14ac:dyDescent="0.25">
      <c r="A305" s="89">
        <v>2019</v>
      </c>
      <c r="B305" s="89">
        <v>121880</v>
      </c>
      <c r="C305" s="89" t="s">
        <v>818</v>
      </c>
    </row>
    <row r="306" spans="1:3" ht="12.75" customHeight="1" x14ac:dyDescent="0.25">
      <c r="A306" s="89">
        <v>2019</v>
      </c>
      <c r="B306" s="89">
        <v>1181819</v>
      </c>
      <c r="C306" s="89" t="s">
        <v>818</v>
      </c>
    </row>
    <row r="307" spans="1:3" ht="12.75" customHeight="1" x14ac:dyDescent="0.25">
      <c r="A307" s="89">
        <v>2019</v>
      </c>
      <c r="B307" s="89">
        <v>121884</v>
      </c>
      <c r="C307" s="89" t="s">
        <v>818</v>
      </c>
    </row>
    <row r="308" spans="1:3" ht="12.75" customHeight="1" x14ac:dyDescent="0.25">
      <c r="A308" s="89">
        <v>2019</v>
      </c>
      <c r="B308" s="89">
        <v>88399</v>
      </c>
      <c r="C308" s="89" t="s">
        <v>818</v>
      </c>
    </row>
    <row r="309" spans="1:3" ht="12.75" customHeight="1" x14ac:dyDescent="0.25">
      <c r="A309" s="89">
        <v>2019</v>
      </c>
      <c r="B309" s="89">
        <v>88399</v>
      </c>
      <c r="C309" s="89" t="s">
        <v>818</v>
      </c>
    </row>
    <row r="310" spans="1:3" ht="12.75" customHeight="1" x14ac:dyDescent="0.25">
      <c r="A310" s="89">
        <v>2019</v>
      </c>
      <c r="B310" s="89">
        <v>102499</v>
      </c>
      <c r="C310" s="89" t="s">
        <v>818</v>
      </c>
    </row>
    <row r="311" spans="1:3" ht="12.75" customHeight="1" x14ac:dyDescent="0.25">
      <c r="A311" s="89">
        <v>2019</v>
      </c>
      <c r="B311" s="89">
        <v>121884</v>
      </c>
      <c r="C311" s="89" t="s">
        <v>818</v>
      </c>
    </row>
    <row r="312" spans="1:3" ht="12.75" customHeight="1" x14ac:dyDescent="0.25">
      <c r="A312" s="89">
        <v>2019</v>
      </c>
      <c r="B312" s="89">
        <v>1181819</v>
      </c>
      <c r="C312" s="89" t="s">
        <v>818</v>
      </c>
    </row>
    <row r="313" spans="1:3" ht="12.75" customHeight="1" x14ac:dyDescent="0.25">
      <c r="A313" s="89">
        <v>2019</v>
      </c>
      <c r="B313" s="89">
        <v>102499</v>
      </c>
      <c r="C313" s="89" t="s">
        <v>818</v>
      </c>
    </row>
    <row r="314" spans="1:3" ht="12.75" customHeight="1" x14ac:dyDescent="0.25">
      <c r="A314" s="89">
        <v>2019</v>
      </c>
      <c r="B314" s="89">
        <v>1181819</v>
      </c>
      <c r="C314" s="89" t="s">
        <v>818</v>
      </c>
    </row>
    <row r="315" spans="1:3" ht="12.75" customHeight="1" x14ac:dyDescent="0.25">
      <c r="A315" s="89">
        <v>2019</v>
      </c>
      <c r="B315" s="89">
        <v>121880</v>
      </c>
      <c r="C315" s="89" t="s">
        <v>818</v>
      </c>
    </row>
    <row r="316" spans="1:3" ht="12.75" customHeight="1" x14ac:dyDescent="0.25">
      <c r="A316" s="89">
        <v>2019</v>
      </c>
      <c r="B316" s="89">
        <v>88399</v>
      </c>
      <c r="C316" s="89" t="s">
        <v>818</v>
      </c>
    </row>
    <row r="317" spans="1:3" ht="12.75" customHeight="1" x14ac:dyDescent="0.25">
      <c r="A317" s="89">
        <v>2019</v>
      </c>
      <c r="B317" s="89">
        <v>1181819</v>
      </c>
      <c r="C317" s="89" t="s">
        <v>818</v>
      </c>
    </row>
    <row r="318" spans="1:3" ht="12.75" customHeight="1" x14ac:dyDescent="0.25">
      <c r="A318" s="89">
        <v>2019</v>
      </c>
      <c r="B318" s="89">
        <v>1103831</v>
      </c>
      <c r="C318" s="89" t="s">
        <v>818</v>
      </c>
    </row>
    <row r="319" spans="1:3" ht="12.75" customHeight="1" x14ac:dyDescent="0.25">
      <c r="A319" s="89">
        <v>2019</v>
      </c>
      <c r="B319" s="89">
        <v>121884</v>
      </c>
      <c r="C319" s="89" t="s">
        <v>818</v>
      </c>
    </row>
    <row r="320" spans="1:3" ht="12.75" customHeight="1" x14ac:dyDescent="0.25">
      <c r="A320" s="89">
        <v>2019</v>
      </c>
      <c r="B320" s="89">
        <v>121884</v>
      </c>
      <c r="C320" s="89" t="s">
        <v>818</v>
      </c>
    </row>
    <row r="321" spans="1:3" ht="12.75" customHeight="1" x14ac:dyDescent="0.25">
      <c r="A321" s="89">
        <v>2019</v>
      </c>
      <c r="B321" s="89">
        <v>121884</v>
      </c>
      <c r="C321" s="89" t="s">
        <v>818</v>
      </c>
    </row>
    <row r="322" spans="1:3" ht="12.75" customHeight="1" x14ac:dyDescent="0.25">
      <c r="A322" s="89">
        <v>2019</v>
      </c>
      <c r="B322" s="89">
        <v>88399</v>
      </c>
      <c r="C322" s="89" t="s">
        <v>818</v>
      </c>
    </row>
    <row r="323" spans="1:3" ht="12.75" customHeight="1" x14ac:dyDescent="0.25">
      <c r="A323" s="89">
        <v>2019</v>
      </c>
      <c r="B323" s="89">
        <v>123569</v>
      </c>
      <c r="C323" s="89" t="s">
        <v>818</v>
      </c>
    </row>
    <row r="324" spans="1:3" ht="12.75" customHeight="1" x14ac:dyDescent="0.25">
      <c r="A324" s="89">
        <v>2019</v>
      </c>
      <c r="B324" s="89">
        <v>123569</v>
      </c>
      <c r="C324" s="89" t="s">
        <v>1484</v>
      </c>
    </row>
    <row r="325" spans="1:3" ht="12.75" customHeight="1" x14ac:dyDescent="0.25">
      <c r="A325" s="89">
        <v>2019</v>
      </c>
      <c r="B325" s="89">
        <v>88399</v>
      </c>
      <c r="C325" s="89" t="s">
        <v>1484</v>
      </c>
    </row>
    <row r="326" spans="1:3" ht="12.75" customHeight="1" x14ac:dyDescent="0.25">
      <c r="A326" s="89">
        <v>2019</v>
      </c>
      <c r="B326" s="89">
        <v>102499</v>
      </c>
      <c r="C326" s="89" t="s">
        <v>1484</v>
      </c>
    </row>
    <row r="327" spans="1:3" ht="12.75" customHeight="1" x14ac:dyDescent="0.25">
      <c r="A327" s="89">
        <v>2019</v>
      </c>
      <c r="B327" s="89">
        <v>123569</v>
      </c>
      <c r="C327" s="89" t="s">
        <v>1484</v>
      </c>
    </row>
    <row r="328" spans="1:3" ht="12.75" customHeight="1" x14ac:dyDescent="0.25">
      <c r="A328" s="89">
        <v>2019</v>
      </c>
      <c r="B328" s="89">
        <v>123569</v>
      </c>
      <c r="C328" s="89" t="s">
        <v>1484</v>
      </c>
    </row>
    <row r="329" spans="1:3" ht="12.75" customHeight="1" x14ac:dyDescent="0.25">
      <c r="A329" s="89">
        <v>2019</v>
      </c>
      <c r="B329" s="89">
        <v>1181815</v>
      </c>
      <c r="C329" s="89" t="s">
        <v>1484</v>
      </c>
    </row>
    <row r="330" spans="1:3" ht="12.75" customHeight="1" x14ac:dyDescent="0.25">
      <c r="A330" s="89">
        <v>2019</v>
      </c>
      <c r="B330" s="89">
        <v>88399</v>
      </c>
      <c r="C330" s="89" t="s">
        <v>1484</v>
      </c>
    </row>
    <row r="331" spans="1:3" ht="12.75" customHeight="1" x14ac:dyDescent="0.25">
      <c r="A331" s="89">
        <v>2019</v>
      </c>
      <c r="B331" s="89">
        <v>102499</v>
      </c>
      <c r="C331" s="89" t="s">
        <v>1484</v>
      </c>
    </row>
    <row r="332" spans="1:3" ht="12.75" customHeight="1" x14ac:dyDescent="0.25">
      <c r="A332" s="89">
        <v>2019</v>
      </c>
      <c r="B332" s="89">
        <v>123569</v>
      </c>
      <c r="C332" s="89" t="s">
        <v>1484</v>
      </c>
    </row>
    <row r="333" spans="1:3" ht="12.75" customHeight="1" x14ac:dyDescent="0.25">
      <c r="A333" s="89">
        <v>2019</v>
      </c>
      <c r="B333" s="89">
        <v>121884</v>
      </c>
      <c r="C333" s="89" t="s">
        <v>1484</v>
      </c>
    </row>
    <row r="334" spans="1:3" ht="12.75" customHeight="1" x14ac:dyDescent="0.25">
      <c r="A334" s="89">
        <v>2019</v>
      </c>
      <c r="B334" s="89">
        <v>88399</v>
      </c>
      <c r="C334" s="89" t="s">
        <v>1484</v>
      </c>
    </row>
    <row r="335" spans="1:3" ht="12.75" customHeight="1" x14ac:dyDescent="0.25">
      <c r="A335" s="89">
        <v>2019</v>
      </c>
      <c r="B335" s="89">
        <v>1319229</v>
      </c>
      <c r="C335" s="89" t="s">
        <v>1484</v>
      </c>
    </row>
    <row r="336" spans="1:3" ht="12.75" customHeight="1" x14ac:dyDescent="0.25">
      <c r="A336" s="89">
        <v>2019</v>
      </c>
      <c r="B336" s="89">
        <v>1319229</v>
      </c>
      <c r="C336" s="89" t="s">
        <v>1484</v>
      </c>
    </row>
    <row r="337" spans="1:3" ht="12.75" customHeight="1" x14ac:dyDescent="0.25">
      <c r="A337" s="89">
        <v>2019</v>
      </c>
      <c r="B337" s="89">
        <v>1181815</v>
      </c>
      <c r="C337" s="89" t="s">
        <v>1484</v>
      </c>
    </row>
    <row r="338" spans="1:3" ht="12.75" customHeight="1" x14ac:dyDescent="0.25">
      <c r="A338" s="89">
        <v>2019</v>
      </c>
      <c r="B338" s="89">
        <v>121884</v>
      </c>
      <c r="C338" s="89" t="s">
        <v>1484</v>
      </c>
    </row>
    <row r="339" spans="1:3" ht="12.75" customHeight="1" x14ac:dyDescent="0.25">
      <c r="A339" s="89">
        <v>2019</v>
      </c>
      <c r="B339" s="89">
        <v>1103831</v>
      </c>
      <c r="C339" s="89" t="s">
        <v>1484</v>
      </c>
    </row>
    <row r="340" spans="1:3" ht="12.75" customHeight="1" x14ac:dyDescent="0.25">
      <c r="A340" s="89">
        <v>2019</v>
      </c>
      <c r="B340" s="89">
        <v>123569</v>
      </c>
      <c r="C340" s="89" t="s">
        <v>1484</v>
      </c>
    </row>
    <row r="341" spans="1:3" ht="12.75" customHeight="1" x14ac:dyDescent="0.25">
      <c r="A341" s="89">
        <v>2019</v>
      </c>
      <c r="B341" s="89">
        <v>121880</v>
      </c>
      <c r="C341" s="89" t="s">
        <v>1484</v>
      </c>
    </row>
    <row r="342" spans="1:3" ht="12.75" customHeight="1" x14ac:dyDescent="0.25">
      <c r="A342" s="89">
        <v>2019</v>
      </c>
      <c r="B342" s="89">
        <v>121880</v>
      </c>
      <c r="C342" s="89" t="s">
        <v>1484</v>
      </c>
    </row>
    <row r="343" spans="1:3" ht="12.75" customHeight="1" x14ac:dyDescent="0.25">
      <c r="A343" s="89">
        <v>2019</v>
      </c>
      <c r="B343" s="89">
        <v>121880</v>
      </c>
      <c r="C343" s="89" t="s">
        <v>1484</v>
      </c>
    </row>
    <row r="344" spans="1:3" ht="12.75" customHeight="1" x14ac:dyDescent="0.25">
      <c r="A344" s="89">
        <v>2019</v>
      </c>
      <c r="B344" s="89">
        <v>121884</v>
      </c>
      <c r="C344" s="89" t="s">
        <v>1484</v>
      </c>
    </row>
    <row r="345" spans="1:3" ht="12.75" customHeight="1" x14ac:dyDescent="0.25">
      <c r="A345" s="89">
        <v>2019</v>
      </c>
      <c r="B345" s="89">
        <v>121884</v>
      </c>
      <c r="C345" s="89" t="s">
        <v>1484</v>
      </c>
    </row>
    <row r="346" spans="1:3" ht="12.75" customHeight="1" x14ac:dyDescent="0.25">
      <c r="A346" s="89">
        <v>2019</v>
      </c>
      <c r="B346" s="89">
        <v>1181819</v>
      </c>
      <c r="C346" s="89" t="s">
        <v>1484</v>
      </c>
    </row>
    <row r="347" spans="1:3" ht="12.75" customHeight="1" x14ac:dyDescent="0.25">
      <c r="A347" s="89">
        <v>2019</v>
      </c>
      <c r="B347" s="89">
        <v>1319229</v>
      </c>
      <c r="C347" s="89" t="s">
        <v>1484</v>
      </c>
    </row>
    <row r="348" spans="1:3" ht="12.75" customHeight="1" x14ac:dyDescent="0.25">
      <c r="A348" s="89">
        <v>2019</v>
      </c>
      <c r="B348" s="89">
        <v>88399</v>
      </c>
      <c r="C348" s="89" t="s">
        <v>1484</v>
      </c>
    </row>
    <row r="349" spans="1:3" ht="12.75" customHeight="1" x14ac:dyDescent="0.25">
      <c r="A349" s="89">
        <v>2019</v>
      </c>
      <c r="B349" s="89">
        <v>1103831</v>
      </c>
      <c r="C349" s="89" t="s">
        <v>1484</v>
      </c>
    </row>
    <row r="350" spans="1:3" ht="12.75" customHeight="1" x14ac:dyDescent="0.25">
      <c r="A350" s="89">
        <v>2019</v>
      </c>
      <c r="B350" s="89">
        <v>1181819</v>
      </c>
      <c r="C350" s="89" t="s">
        <v>1484</v>
      </c>
    </row>
    <row r="351" spans="1:3" ht="12.75" customHeight="1" x14ac:dyDescent="0.25">
      <c r="A351" s="89">
        <v>2019</v>
      </c>
      <c r="B351" s="89">
        <v>121880</v>
      </c>
      <c r="C351" s="89" t="s">
        <v>1484</v>
      </c>
    </row>
    <row r="352" spans="1:3" ht="12.75" customHeight="1" x14ac:dyDescent="0.25">
      <c r="A352" s="89">
        <v>2019</v>
      </c>
      <c r="B352" s="89">
        <v>121880</v>
      </c>
      <c r="C352" s="89" t="s">
        <v>1484</v>
      </c>
    </row>
    <row r="353" spans="1:3" ht="12.75" customHeight="1" x14ac:dyDescent="0.25">
      <c r="A353" s="89">
        <v>2019</v>
      </c>
      <c r="B353" s="89">
        <v>121880</v>
      </c>
      <c r="C353" s="89" t="s">
        <v>1484</v>
      </c>
    </row>
    <row r="354" spans="1:3" ht="12.75" customHeight="1" x14ac:dyDescent="0.25">
      <c r="A354" s="89">
        <v>2019</v>
      </c>
      <c r="B354" s="89">
        <v>121884</v>
      </c>
      <c r="C354" s="89" t="s">
        <v>1484</v>
      </c>
    </row>
    <row r="355" spans="1:3" ht="12.75" customHeight="1" x14ac:dyDescent="0.25">
      <c r="A355" s="89">
        <v>2019</v>
      </c>
      <c r="B355" s="89">
        <v>88399</v>
      </c>
      <c r="C355" s="89" t="s">
        <v>1484</v>
      </c>
    </row>
    <row r="356" spans="1:3" ht="12.75" customHeight="1" x14ac:dyDescent="0.25">
      <c r="A356" s="89">
        <v>2019</v>
      </c>
      <c r="B356" s="89">
        <v>121880</v>
      </c>
      <c r="C356" s="89" t="s">
        <v>1484</v>
      </c>
    </row>
    <row r="357" spans="1:3" ht="12.75" customHeight="1" x14ac:dyDescent="0.25">
      <c r="A357" s="89">
        <v>2019</v>
      </c>
      <c r="B357" s="89">
        <v>88399</v>
      </c>
      <c r="C357" s="89" t="s">
        <v>1484</v>
      </c>
    </row>
    <row r="358" spans="1:3" ht="12.75" customHeight="1" x14ac:dyDescent="0.25">
      <c r="A358" s="89">
        <v>2019</v>
      </c>
      <c r="B358" s="89">
        <v>102499</v>
      </c>
      <c r="C358" s="89" t="s">
        <v>1484</v>
      </c>
    </row>
    <row r="359" spans="1:3" ht="12.75" customHeight="1" x14ac:dyDescent="0.25">
      <c r="A359" s="89">
        <v>2019</v>
      </c>
      <c r="B359" s="89">
        <v>121880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462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1103831</v>
      </c>
      <c r="C3" s="89" t="s">
        <v>823</v>
      </c>
    </row>
    <row r="4" spans="1:3" ht="12.75" customHeight="1" x14ac:dyDescent="0.25">
      <c r="A4" s="89">
        <v>2019</v>
      </c>
      <c r="B4" s="89">
        <v>1319229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819</v>
      </c>
    </row>
    <row r="6" spans="1:3" ht="12.75" customHeight="1" x14ac:dyDescent="0.25">
      <c r="A6" s="89">
        <v>2019</v>
      </c>
      <c r="B6" s="89">
        <v>102499</v>
      </c>
      <c r="C6" s="89" t="s">
        <v>819</v>
      </c>
    </row>
    <row r="7" spans="1:3" ht="12.75" customHeight="1" x14ac:dyDescent="0.25">
      <c r="A7" s="89">
        <v>2019</v>
      </c>
      <c r="B7" s="89">
        <v>121880</v>
      </c>
      <c r="C7" s="89" t="s">
        <v>819</v>
      </c>
    </row>
    <row r="8" spans="1:3" ht="12.75" customHeight="1" x14ac:dyDescent="0.25">
      <c r="A8" s="89">
        <v>2019</v>
      </c>
      <c r="B8" s="89">
        <v>123569</v>
      </c>
      <c r="C8" s="89" t="s">
        <v>819</v>
      </c>
    </row>
    <row r="9" spans="1:3" ht="12.75" customHeight="1" x14ac:dyDescent="0.25">
      <c r="A9" s="89">
        <v>2019</v>
      </c>
      <c r="B9" s="89">
        <v>88399</v>
      </c>
      <c r="C9" s="89" t="s">
        <v>819</v>
      </c>
    </row>
    <row r="10" spans="1:3" ht="12.75" customHeight="1" x14ac:dyDescent="0.25">
      <c r="A10" s="89">
        <v>2019</v>
      </c>
      <c r="B10" s="89">
        <v>123569</v>
      </c>
      <c r="C10" s="89" t="s">
        <v>819</v>
      </c>
    </row>
    <row r="11" spans="1:3" ht="12.75" customHeight="1" x14ac:dyDescent="0.25">
      <c r="A11" s="89">
        <v>2019</v>
      </c>
      <c r="B11" s="89">
        <v>1181815</v>
      </c>
      <c r="C11" s="89" t="s">
        <v>819</v>
      </c>
    </row>
    <row r="12" spans="1:3" ht="12.75" customHeight="1" x14ac:dyDescent="0.25">
      <c r="A12" s="89">
        <v>2019</v>
      </c>
      <c r="B12" s="89">
        <v>121880</v>
      </c>
      <c r="C12" s="89" t="s">
        <v>819</v>
      </c>
    </row>
    <row r="13" spans="1:3" ht="12.75" customHeight="1" x14ac:dyDescent="0.25">
      <c r="A13" s="89">
        <v>2019</v>
      </c>
      <c r="B13" s="89">
        <v>1117583</v>
      </c>
      <c r="C13" s="89" t="s">
        <v>819</v>
      </c>
    </row>
    <row r="14" spans="1:3" ht="12.75" customHeight="1" x14ac:dyDescent="0.25">
      <c r="A14" s="89">
        <v>2019</v>
      </c>
      <c r="B14" s="89">
        <v>88399</v>
      </c>
      <c r="C14" s="89" t="s">
        <v>819</v>
      </c>
    </row>
    <row r="15" spans="1:3" ht="12.75" customHeight="1" x14ac:dyDescent="0.25">
      <c r="A15" s="89">
        <v>2019</v>
      </c>
      <c r="B15" s="89">
        <v>1181815</v>
      </c>
      <c r="C15" s="89" t="s">
        <v>819</v>
      </c>
    </row>
    <row r="16" spans="1:3" ht="12.75" customHeight="1" x14ac:dyDescent="0.25">
      <c r="A16" s="89">
        <v>2019</v>
      </c>
      <c r="B16" s="89">
        <v>1181819</v>
      </c>
      <c r="C16" s="89" t="s">
        <v>819</v>
      </c>
    </row>
    <row r="17" spans="1:3" ht="12.75" customHeight="1" x14ac:dyDescent="0.25">
      <c r="A17" s="89">
        <v>2019</v>
      </c>
      <c r="B17" s="89">
        <v>88399</v>
      </c>
      <c r="C17" s="89" t="s">
        <v>819</v>
      </c>
    </row>
    <row r="18" spans="1:3" ht="12.75" customHeight="1" x14ac:dyDescent="0.25">
      <c r="A18" s="89">
        <v>2019</v>
      </c>
      <c r="B18" s="89">
        <v>102499</v>
      </c>
      <c r="C18" s="89" t="s">
        <v>819</v>
      </c>
    </row>
    <row r="19" spans="1:3" ht="12.75" customHeight="1" x14ac:dyDescent="0.25">
      <c r="A19" s="89">
        <v>2019</v>
      </c>
      <c r="B19" s="89">
        <v>1117583</v>
      </c>
      <c r="C19" s="89" t="s">
        <v>819</v>
      </c>
    </row>
    <row r="20" spans="1:3" ht="12.75" customHeight="1" x14ac:dyDescent="0.25">
      <c r="A20" s="89">
        <v>2019</v>
      </c>
      <c r="B20" s="89">
        <v>1181819</v>
      </c>
      <c r="C20" s="89" t="s">
        <v>819</v>
      </c>
    </row>
    <row r="21" spans="1:3" ht="12.75" customHeight="1" x14ac:dyDescent="0.25">
      <c r="A21" s="89">
        <v>2019</v>
      </c>
      <c r="B21" s="89">
        <v>102499</v>
      </c>
      <c r="C21" s="89" t="s">
        <v>819</v>
      </c>
    </row>
    <row r="22" spans="1:3" ht="12.75" customHeight="1" x14ac:dyDescent="0.25">
      <c r="A22" s="89">
        <v>2019</v>
      </c>
      <c r="B22" s="89">
        <v>88399</v>
      </c>
      <c r="C22" s="89" t="s">
        <v>819</v>
      </c>
    </row>
    <row r="23" spans="1:3" ht="12.75" customHeight="1" x14ac:dyDescent="0.25">
      <c r="A23" s="89">
        <v>2019</v>
      </c>
      <c r="B23" s="89">
        <v>1181819</v>
      </c>
      <c r="C23" s="89" t="s">
        <v>819</v>
      </c>
    </row>
    <row r="24" spans="1:3" ht="12.75" customHeight="1" x14ac:dyDescent="0.25">
      <c r="A24" s="89">
        <v>2019</v>
      </c>
      <c r="B24" s="89">
        <v>123569</v>
      </c>
      <c r="C24" s="89" t="s">
        <v>819</v>
      </c>
    </row>
    <row r="25" spans="1:3" ht="12.75" customHeight="1" x14ac:dyDescent="0.25">
      <c r="A25" s="89">
        <v>2019</v>
      </c>
      <c r="B25" s="89">
        <v>102499</v>
      </c>
      <c r="C25" s="89" t="s">
        <v>819</v>
      </c>
    </row>
    <row r="26" spans="1:3" ht="12.75" customHeight="1" x14ac:dyDescent="0.25">
      <c r="A26" s="89">
        <v>2019</v>
      </c>
      <c r="B26" s="89">
        <v>121880</v>
      </c>
      <c r="C26" s="89" t="s">
        <v>819</v>
      </c>
    </row>
    <row r="27" spans="1:3" ht="12.75" customHeight="1" x14ac:dyDescent="0.25">
      <c r="A27" s="89">
        <v>2019</v>
      </c>
      <c r="B27" s="89">
        <v>123569</v>
      </c>
      <c r="C27" s="89" t="s">
        <v>819</v>
      </c>
    </row>
    <row r="28" spans="1:3" ht="12.75" customHeight="1" x14ac:dyDescent="0.25">
      <c r="A28" s="89">
        <v>2019</v>
      </c>
      <c r="B28" s="89">
        <v>1103831</v>
      </c>
      <c r="C28" s="89" t="s">
        <v>819</v>
      </c>
    </row>
    <row r="29" spans="1:3" ht="12.75" customHeight="1" x14ac:dyDescent="0.25">
      <c r="A29" s="89">
        <v>2019</v>
      </c>
      <c r="B29" s="89">
        <v>1103831</v>
      </c>
      <c r="C29" s="89" t="s">
        <v>819</v>
      </c>
    </row>
    <row r="30" spans="1:3" ht="12.75" customHeight="1" x14ac:dyDescent="0.25">
      <c r="A30" s="89">
        <v>2019</v>
      </c>
      <c r="B30" s="89">
        <v>1117583</v>
      </c>
      <c r="C30" s="89" t="s">
        <v>819</v>
      </c>
    </row>
    <row r="31" spans="1:3" ht="12.75" customHeight="1" x14ac:dyDescent="0.25">
      <c r="A31" s="89">
        <v>2019</v>
      </c>
      <c r="B31" s="89">
        <v>1103831</v>
      </c>
      <c r="C31" s="89" t="s">
        <v>819</v>
      </c>
    </row>
    <row r="32" spans="1:3" ht="12.75" customHeight="1" x14ac:dyDescent="0.25">
      <c r="A32" s="89">
        <v>2019</v>
      </c>
      <c r="B32" s="89">
        <v>1117583</v>
      </c>
      <c r="C32" s="89" t="s">
        <v>819</v>
      </c>
    </row>
    <row r="33" spans="1:3" ht="12.75" customHeight="1" x14ac:dyDescent="0.25">
      <c r="A33" s="89">
        <v>2019</v>
      </c>
      <c r="B33" s="89">
        <v>1103831</v>
      </c>
      <c r="C33" s="89" t="s">
        <v>819</v>
      </c>
    </row>
    <row r="34" spans="1:3" ht="12.75" customHeight="1" x14ac:dyDescent="0.25">
      <c r="A34" s="89">
        <v>2019</v>
      </c>
      <c r="B34" s="89">
        <v>1117583</v>
      </c>
      <c r="C34" s="89" t="s">
        <v>819</v>
      </c>
    </row>
    <row r="35" spans="1:3" ht="12.75" customHeight="1" x14ac:dyDescent="0.25">
      <c r="A35" s="89">
        <v>2019</v>
      </c>
      <c r="B35" s="89">
        <v>102499</v>
      </c>
      <c r="C35" s="89" t="s">
        <v>819</v>
      </c>
    </row>
    <row r="36" spans="1:3" ht="12.75" customHeight="1" x14ac:dyDescent="0.25">
      <c r="A36" s="89">
        <v>2019</v>
      </c>
      <c r="B36" s="89">
        <v>1103831</v>
      </c>
      <c r="C36" s="89" t="s">
        <v>819</v>
      </c>
    </row>
    <row r="37" spans="1:3" ht="12.75" customHeight="1" x14ac:dyDescent="0.25">
      <c r="A37" s="89">
        <v>2019</v>
      </c>
      <c r="B37" s="89">
        <v>1103831</v>
      </c>
      <c r="C37" s="89" t="s">
        <v>819</v>
      </c>
    </row>
    <row r="38" spans="1:3" ht="12.75" customHeight="1" x14ac:dyDescent="0.25">
      <c r="A38" s="89">
        <v>2019</v>
      </c>
      <c r="B38" s="89">
        <v>1103831</v>
      </c>
      <c r="C38" s="89" t="s">
        <v>819</v>
      </c>
    </row>
    <row r="39" spans="1:3" ht="12.75" customHeight="1" x14ac:dyDescent="0.25">
      <c r="A39" s="89">
        <v>2019</v>
      </c>
      <c r="B39" s="89">
        <v>1117583</v>
      </c>
      <c r="C39" s="89" t="s">
        <v>819</v>
      </c>
    </row>
    <row r="40" spans="1:3" ht="12.75" customHeight="1" x14ac:dyDescent="0.25">
      <c r="A40" s="89">
        <v>2019</v>
      </c>
      <c r="B40" s="89">
        <v>1103831</v>
      </c>
      <c r="C40" s="89" t="s">
        <v>819</v>
      </c>
    </row>
    <row r="41" spans="1:3" ht="12.75" customHeight="1" x14ac:dyDescent="0.25">
      <c r="A41" s="89">
        <v>2019</v>
      </c>
      <c r="B41" s="89">
        <v>121884</v>
      </c>
      <c r="C41" s="89" t="s">
        <v>819</v>
      </c>
    </row>
    <row r="42" spans="1:3" ht="12.75" customHeight="1" x14ac:dyDescent="0.25">
      <c r="A42" s="89">
        <v>2019</v>
      </c>
      <c r="B42" s="89">
        <v>1117583</v>
      </c>
      <c r="C42" s="89" t="s">
        <v>819</v>
      </c>
    </row>
    <row r="43" spans="1:3" ht="12.75" customHeight="1" x14ac:dyDescent="0.25">
      <c r="A43" s="89">
        <v>2019</v>
      </c>
      <c r="B43" s="89">
        <v>1181819</v>
      </c>
      <c r="C43" s="89" t="s">
        <v>819</v>
      </c>
    </row>
    <row r="44" spans="1:3" ht="12.75" customHeight="1" x14ac:dyDescent="0.25">
      <c r="A44" s="89">
        <v>2019</v>
      </c>
      <c r="B44" s="89">
        <v>1103831</v>
      </c>
      <c r="C44" s="89" t="s">
        <v>819</v>
      </c>
    </row>
    <row r="45" spans="1:3" ht="12.75" customHeight="1" x14ac:dyDescent="0.25">
      <c r="A45" s="89">
        <v>2019</v>
      </c>
      <c r="B45" s="89">
        <v>1103831</v>
      </c>
      <c r="C45" s="89" t="s">
        <v>819</v>
      </c>
    </row>
    <row r="46" spans="1:3" ht="12.75" customHeight="1" x14ac:dyDescent="0.25">
      <c r="A46" s="89">
        <v>2019</v>
      </c>
      <c r="B46" s="89">
        <v>1103831</v>
      </c>
      <c r="C46" s="89" t="s">
        <v>819</v>
      </c>
    </row>
    <row r="47" spans="1:3" ht="12.75" customHeight="1" x14ac:dyDescent="0.25">
      <c r="A47" s="89">
        <v>2019</v>
      </c>
      <c r="B47" s="89">
        <v>1117583</v>
      </c>
      <c r="C47" s="89" t="s">
        <v>819</v>
      </c>
    </row>
    <row r="48" spans="1:3" ht="12.75" customHeight="1" x14ac:dyDescent="0.25">
      <c r="A48" s="89">
        <v>2019</v>
      </c>
      <c r="B48" s="89">
        <v>102499</v>
      </c>
      <c r="C48" s="89" t="s">
        <v>819</v>
      </c>
    </row>
    <row r="49" spans="1:3" ht="12.75" customHeight="1" x14ac:dyDescent="0.25">
      <c r="A49" s="89">
        <v>2019</v>
      </c>
      <c r="B49" s="89">
        <v>1117583</v>
      </c>
      <c r="C49" s="89" t="s">
        <v>819</v>
      </c>
    </row>
    <row r="50" spans="1:3" ht="12.75" customHeight="1" x14ac:dyDescent="0.25">
      <c r="A50" s="89">
        <v>2019</v>
      </c>
      <c r="B50" s="89">
        <v>121880</v>
      </c>
      <c r="C50" s="89" t="s">
        <v>819</v>
      </c>
    </row>
    <row r="51" spans="1:3" ht="12.75" customHeight="1" x14ac:dyDescent="0.25">
      <c r="A51" s="89">
        <v>2019</v>
      </c>
      <c r="B51" s="89">
        <v>102499</v>
      </c>
      <c r="C51" s="89" t="s">
        <v>819</v>
      </c>
    </row>
    <row r="52" spans="1:3" ht="12.75" customHeight="1" x14ac:dyDescent="0.25">
      <c r="A52" s="89">
        <v>2019</v>
      </c>
      <c r="B52" s="89">
        <v>102499</v>
      </c>
      <c r="C52" s="89" t="s">
        <v>819</v>
      </c>
    </row>
    <row r="53" spans="1:3" ht="12.75" customHeight="1" x14ac:dyDescent="0.25">
      <c r="A53" s="89">
        <v>2019</v>
      </c>
      <c r="B53" s="89">
        <v>102499</v>
      </c>
      <c r="C53" s="89" t="s">
        <v>819</v>
      </c>
    </row>
    <row r="54" spans="1:3" ht="12.75" customHeight="1" x14ac:dyDescent="0.25">
      <c r="A54" s="89">
        <v>2019</v>
      </c>
      <c r="B54" s="89">
        <v>121880</v>
      </c>
      <c r="C54" s="89" t="s">
        <v>819</v>
      </c>
    </row>
    <row r="55" spans="1:3" ht="12.75" customHeight="1" x14ac:dyDescent="0.25">
      <c r="A55" s="89">
        <v>2019</v>
      </c>
      <c r="B55" s="89">
        <v>1103831</v>
      </c>
      <c r="C55" s="89" t="s">
        <v>819</v>
      </c>
    </row>
    <row r="56" spans="1:3" ht="12.75" customHeight="1" x14ac:dyDescent="0.25">
      <c r="A56" s="89">
        <v>2019</v>
      </c>
      <c r="B56" s="89">
        <v>1181819</v>
      </c>
      <c r="C56" s="89" t="s">
        <v>133</v>
      </c>
    </row>
    <row r="57" spans="1:3" ht="12.75" customHeight="1" x14ac:dyDescent="0.25">
      <c r="A57" s="89">
        <v>2019</v>
      </c>
      <c r="B57" s="89">
        <v>88399</v>
      </c>
      <c r="C57" s="89" t="s">
        <v>133</v>
      </c>
    </row>
    <row r="58" spans="1:3" ht="12.75" customHeight="1" x14ac:dyDescent="0.25">
      <c r="A58" s="89">
        <v>2019</v>
      </c>
      <c r="B58" s="89">
        <v>1319229</v>
      </c>
      <c r="C58" s="89" t="s">
        <v>133</v>
      </c>
    </row>
    <row r="59" spans="1:3" ht="12.75" customHeight="1" x14ac:dyDescent="0.25">
      <c r="A59" s="89">
        <v>2019</v>
      </c>
      <c r="B59" s="89">
        <v>102499</v>
      </c>
      <c r="C59" s="89" t="s">
        <v>133</v>
      </c>
    </row>
    <row r="60" spans="1:3" ht="12.75" customHeight="1" x14ac:dyDescent="0.25">
      <c r="A60" s="89">
        <v>2019</v>
      </c>
      <c r="B60" s="89">
        <v>123569</v>
      </c>
      <c r="C60" s="89" t="s">
        <v>133</v>
      </c>
    </row>
    <row r="61" spans="1:3" ht="12.75" customHeight="1" x14ac:dyDescent="0.25">
      <c r="A61" s="89">
        <v>2019</v>
      </c>
      <c r="B61" s="89">
        <v>102499</v>
      </c>
      <c r="C61" s="89" t="s">
        <v>133</v>
      </c>
    </row>
    <row r="62" spans="1:3" ht="12.75" customHeight="1" x14ac:dyDescent="0.25">
      <c r="A62" s="89">
        <v>2019</v>
      </c>
      <c r="B62" s="89">
        <v>102499</v>
      </c>
      <c r="C62" s="89" t="s">
        <v>133</v>
      </c>
    </row>
    <row r="63" spans="1:3" ht="12.75" customHeight="1" x14ac:dyDescent="0.25">
      <c r="A63" s="89">
        <v>2019</v>
      </c>
      <c r="B63" s="89">
        <v>1181819</v>
      </c>
      <c r="C63" s="89" t="s">
        <v>133</v>
      </c>
    </row>
    <row r="64" spans="1:3" ht="12.75" customHeight="1" x14ac:dyDescent="0.25">
      <c r="A64" s="89">
        <v>2019</v>
      </c>
      <c r="B64" s="89">
        <v>121880</v>
      </c>
      <c r="C64" s="89" t="s">
        <v>133</v>
      </c>
    </row>
    <row r="65" spans="1:3" ht="12.75" customHeight="1" x14ac:dyDescent="0.25">
      <c r="A65" s="89">
        <v>2019</v>
      </c>
      <c r="B65" s="89">
        <v>121884</v>
      </c>
      <c r="C65" s="89" t="s">
        <v>133</v>
      </c>
    </row>
    <row r="66" spans="1:3" ht="12.75" customHeight="1" x14ac:dyDescent="0.25">
      <c r="A66" s="89">
        <v>2019</v>
      </c>
      <c r="B66" s="89">
        <v>121880</v>
      </c>
      <c r="C66" s="89" t="s">
        <v>133</v>
      </c>
    </row>
    <row r="67" spans="1:3" ht="12.75" customHeight="1" x14ac:dyDescent="0.25">
      <c r="A67" s="89">
        <v>2019</v>
      </c>
      <c r="B67" s="89">
        <v>1181815</v>
      </c>
      <c r="C67" s="89" t="s">
        <v>133</v>
      </c>
    </row>
    <row r="68" spans="1:3" ht="12.75" customHeight="1" x14ac:dyDescent="0.25">
      <c r="A68" s="89">
        <v>2019</v>
      </c>
      <c r="B68" s="89">
        <v>121880</v>
      </c>
      <c r="C68" s="89" t="s">
        <v>133</v>
      </c>
    </row>
    <row r="69" spans="1:3" ht="12.75" customHeight="1" x14ac:dyDescent="0.25">
      <c r="A69" s="89">
        <v>2019</v>
      </c>
      <c r="B69" s="89">
        <v>1103831</v>
      </c>
      <c r="C69" s="89" t="s">
        <v>133</v>
      </c>
    </row>
    <row r="70" spans="1:3" ht="12.75" customHeight="1" x14ac:dyDescent="0.25">
      <c r="A70" s="89">
        <v>2019</v>
      </c>
      <c r="B70" s="89">
        <v>1181815</v>
      </c>
      <c r="C70" s="89" t="s">
        <v>133</v>
      </c>
    </row>
    <row r="71" spans="1:3" ht="12.75" customHeight="1" x14ac:dyDescent="0.25">
      <c r="A71" s="89">
        <v>2019</v>
      </c>
      <c r="B71" s="89">
        <v>121880</v>
      </c>
      <c r="C71" s="89" t="s">
        <v>133</v>
      </c>
    </row>
    <row r="72" spans="1:3" ht="12.75" customHeight="1" x14ac:dyDescent="0.25">
      <c r="A72" s="89">
        <v>2019</v>
      </c>
      <c r="B72" s="89">
        <v>1319229</v>
      </c>
      <c r="C72" s="89" t="s">
        <v>133</v>
      </c>
    </row>
    <row r="73" spans="1:3" ht="12.75" customHeight="1" x14ac:dyDescent="0.25">
      <c r="A73" s="89">
        <v>2019</v>
      </c>
      <c r="B73" s="89">
        <v>1117583</v>
      </c>
      <c r="C73" s="89" t="s">
        <v>133</v>
      </c>
    </row>
    <row r="74" spans="1:3" ht="12.75" customHeight="1" x14ac:dyDescent="0.25">
      <c r="A74" s="89">
        <v>2019</v>
      </c>
      <c r="B74" s="89">
        <v>1181819</v>
      </c>
      <c r="C74" s="89" t="s">
        <v>133</v>
      </c>
    </row>
    <row r="75" spans="1:3" ht="12.75" customHeight="1" x14ac:dyDescent="0.25">
      <c r="A75" s="89">
        <v>2019</v>
      </c>
      <c r="B75" s="89">
        <v>88399</v>
      </c>
      <c r="C75" s="89" t="s">
        <v>133</v>
      </c>
    </row>
    <row r="76" spans="1:3" ht="12.75" customHeight="1" x14ac:dyDescent="0.25">
      <c r="A76" s="89">
        <v>2019</v>
      </c>
      <c r="B76" s="89">
        <v>1181819</v>
      </c>
      <c r="C76" s="89" t="s">
        <v>133</v>
      </c>
    </row>
    <row r="77" spans="1:3" ht="12.75" customHeight="1" x14ac:dyDescent="0.25">
      <c r="A77" s="89">
        <v>2019</v>
      </c>
      <c r="B77" s="89">
        <v>1319229</v>
      </c>
      <c r="C77" s="89" t="s">
        <v>133</v>
      </c>
    </row>
    <row r="78" spans="1:3" ht="12.75" customHeight="1" x14ac:dyDescent="0.25">
      <c r="A78" s="89">
        <v>2019</v>
      </c>
      <c r="B78" s="89">
        <v>123569</v>
      </c>
      <c r="C78" s="89" t="s">
        <v>133</v>
      </c>
    </row>
    <row r="79" spans="1:3" ht="12.75" customHeight="1" x14ac:dyDescent="0.25">
      <c r="A79" s="89">
        <v>2019</v>
      </c>
      <c r="B79" s="89">
        <v>1181819</v>
      </c>
      <c r="C79" s="89" t="s">
        <v>133</v>
      </c>
    </row>
    <row r="80" spans="1:3" ht="12.75" customHeight="1" x14ac:dyDescent="0.25">
      <c r="A80" s="89">
        <v>2019</v>
      </c>
      <c r="B80" s="89">
        <v>1117583</v>
      </c>
      <c r="C80" s="89" t="s">
        <v>133</v>
      </c>
    </row>
    <row r="81" spans="1:3" ht="12.75" customHeight="1" x14ac:dyDescent="0.25">
      <c r="A81" s="89">
        <v>2019</v>
      </c>
      <c r="B81" s="89">
        <v>121880</v>
      </c>
      <c r="C81" s="89" t="s">
        <v>133</v>
      </c>
    </row>
    <row r="82" spans="1:3" ht="12.75" customHeight="1" x14ac:dyDescent="0.25">
      <c r="A82" s="89">
        <v>2019</v>
      </c>
      <c r="B82" s="89">
        <v>1181819</v>
      </c>
      <c r="C82" s="89" t="s">
        <v>133</v>
      </c>
    </row>
    <row r="83" spans="1:3" ht="12.75" customHeight="1" x14ac:dyDescent="0.25">
      <c r="A83" s="89">
        <v>2019</v>
      </c>
      <c r="B83" s="89">
        <v>1181815</v>
      </c>
      <c r="C83" s="89" t="s">
        <v>133</v>
      </c>
    </row>
    <row r="84" spans="1:3" ht="12.75" customHeight="1" x14ac:dyDescent="0.25">
      <c r="A84" s="89">
        <v>2019</v>
      </c>
      <c r="B84" s="89">
        <v>123569</v>
      </c>
      <c r="C84" s="89" t="s">
        <v>133</v>
      </c>
    </row>
    <row r="85" spans="1:3" ht="12.75" customHeight="1" x14ac:dyDescent="0.25">
      <c r="A85" s="89">
        <v>2019</v>
      </c>
      <c r="B85" s="89">
        <v>88399</v>
      </c>
      <c r="C85" s="89" t="s">
        <v>133</v>
      </c>
    </row>
    <row r="86" spans="1:3" ht="12.75" customHeight="1" x14ac:dyDescent="0.25">
      <c r="A86" s="89">
        <v>2019</v>
      </c>
      <c r="B86" s="89">
        <v>1103831</v>
      </c>
      <c r="C86" s="89" t="s">
        <v>133</v>
      </c>
    </row>
    <row r="87" spans="1:3" ht="12.75" customHeight="1" x14ac:dyDescent="0.25">
      <c r="A87" s="89">
        <v>2019</v>
      </c>
      <c r="B87" s="89">
        <v>123569</v>
      </c>
      <c r="C87" s="89" t="s">
        <v>133</v>
      </c>
    </row>
    <row r="88" spans="1:3" ht="12.75" customHeight="1" x14ac:dyDescent="0.25">
      <c r="A88" s="89">
        <v>2019</v>
      </c>
      <c r="B88" s="89">
        <v>121880</v>
      </c>
      <c r="C88" s="89" t="s">
        <v>817</v>
      </c>
    </row>
    <row r="89" spans="1:3" ht="12.75" customHeight="1" x14ac:dyDescent="0.25">
      <c r="A89" s="89">
        <v>2019</v>
      </c>
      <c r="B89" s="89">
        <v>1181815</v>
      </c>
      <c r="C89" s="89" t="s">
        <v>817</v>
      </c>
    </row>
    <row r="90" spans="1:3" ht="12.75" customHeight="1" x14ac:dyDescent="0.25">
      <c r="A90" s="89">
        <v>2019</v>
      </c>
      <c r="B90" s="89">
        <v>123569</v>
      </c>
      <c r="C90" s="89" t="s">
        <v>817</v>
      </c>
    </row>
    <row r="91" spans="1:3" ht="12.75" customHeight="1" x14ac:dyDescent="0.25">
      <c r="A91" s="89">
        <v>2019</v>
      </c>
      <c r="B91" s="89">
        <v>1103831</v>
      </c>
      <c r="C91" s="89" t="s">
        <v>817</v>
      </c>
    </row>
    <row r="92" spans="1:3" ht="12.75" customHeight="1" x14ac:dyDescent="0.25">
      <c r="A92" s="89">
        <v>2019</v>
      </c>
      <c r="B92" s="89">
        <v>121880</v>
      </c>
      <c r="C92" s="89" t="s">
        <v>817</v>
      </c>
    </row>
    <row r="93" spans="1:3" ht="12.75" customHeight="1" x14ac:dyDescent="0.25">
      <c r="A93" s="89">
        <v>2019</v>
      </c>
      <c r="B93" s="89">
        <v>102499</v>
      </c>
      <c r="C93" s="89" t="s">
        <v>817</v>
      </c>
    </row>
    <row r="94" spans="1:3" ht="12.75" customHeight="1" x14ac:dyDescent="0.25">
      <c r="A94" s="89">
        <v>2019</v>
      </c>
      <c r="B94" s="89">
        <v>121884</v>
      </c>
      <c r="C94" s="89" t="s">
        <v>817</v>
      </c>
    </row>
    <row r="95" spans="1:3" ht="12.75" customHeight="1" x14ac:dyDescent="0.25">
      <c r="A95" s="89">
        <v>2019</v>
      </c>
      <c r="B95" s="89">
        <v>88399</v>
      </c>
      <c r="C95" s="89" t="s">
        <v>817</v>
      </c>
    </row>
    <row r="96" spans="1:3" ht="12.75" customHeight="1" x14ac:dyDescent="0.25">
      <c r="A96" s="89">
        <v>2019</v>
      </c>
      <c r="B96" s="89">
        <v>121880</v>
      </c>
      <c r="C96" s="89" t="s">
        <v>817</v>
      </c>
    </row>
    <row r="97" spans="1:3" ht="12.75" customHeight="1" x14ac:dyDescent="0.25">
      <c r="A97" s="89">
        <v>2019</v>
      </c>
      <c r="B97" s="89">
        <v>102499</v>
      </c>
      <c r="C97" s="89" t="s">
        <v>817</v>
      </c>
    </row>
    <row r="98" spans="1:3" ht="12.75" customHeight="1" x14ac:dyDescent="0.25">
      <c r="A98" s="89">
        <v>2019</v>
      </c>
      <c r="B98" s="89">
        <v>121880</v>
      </c>
      <c r="C98" s="89" t="s">
        <v>817</v>
      </c>
    </row>
    <row r="99" spans="1:3" ht="12.75" customHeight="1" x14ac:dyDescent="0.25">
      <c r="A99" s="89">
        <v>2019</v>
      </c>
      <c r="B99" s="89">
        <v>121880</v>
      </c>
      <c r="C99" s="89" t="s">
        <v>817</v>
      </c>
    </row>
    <row r="100" spans="1:3" ht="12.75" customHeight="1" x14ac:dyDescent="0.25">
      <c r="A100" s="89">
        <v>2019</v>
      </c>
      <c r="B100" s="89">
        <v>102499</v>
      </c>
      <c r="C100" s="89" t="s">
        <v>817</v>
      </c>
    </row>
    <row r="101" spans="1:3" ht="12.75" customHeight="1" x14ac:dyDescent="0.25">
      <c r="A101" s="89">
        <v>2019</v>
      </c>
      <c r="B101" s="89">
        <v>88399</v>
      </c>
      <c r="C101" s="89" t="s">
        <v>817</v>
      </c>
    </row>
    <row r="102" spans="1:3" ht="12.75" customHeight="1" x14ac:dyDescent="0.25">
      <c r="A102" s="89">
        <v>2019</v>
      </c>
      <c r="B102" s="89">
        <v>102499</v>
      </c>
      <c r="C102" s="89" t="s">
        <v>817</v>
      </c>
    </row>
    <row r="103" spans="1:3" ht="12.75" customHeight="1" x14ac:dyDescent="0.25">
      <c r="A103" s="89">
        <v>2019</v>
      </c>
      <c r="B103" s="89">
        <v>123569</v>
      </c>
      <c r="C103" s="89" t="s">
        <v>817</v>
      </c>
    </row>
    <row r="104" spans="1:3" ht="12.75" customHeight="1" x14ac:dyDescent="0.25">
      <c r="A104" s="89">
        <v>2019</v>
      </c>
      <c r="B104" s="89">
        <v>1181815</v>
      </c>
      <c r="C104" s="89" t="s">
        <v>817</v>
      </c>
    </row>
    <row r="105" spans="1:3" ht="12.75" customHeight="1" x14ac:dyDescent="0.25">
      <c r="A105" s="89">
        <v>2019</v>
      </c>
      <c r="B105" s="89">
        <v>1181819</v>
      </c>
      <c r="C105" s="89" t="s">
        <v>817</v>
      </c>
    </row>
    <row r="106" spans="1:3" ht="12.75" customHeight="1" x14ac:dyDescent="0.25">
      <c r="A106" s="89">
        <v>2019</v>
      </c>
      <c r="B106" s="89">
        <v>1319229</v>
      </c>
      <c r="C106" s="89" t="s">
        <v>817</v>
      </c>
    </row>
    <row r="107" spans="1:3" ht="12.75" customHeight="1" x14ac:dyDescent="0.25">
      <c r="A107" s="89">
        <v>2019</v>
      </c>
      <c r="B107" s="89">
        <v>123569</v>
      </c>
      <c r="C107" s="89" t="s">
        <v>817</v>
      </c>
    </row>
    <row r="108" spans="1:3" ht="12.75" customHeight="1" x14ac:dyDescent="0.25">
      <c r="A108" s="89">
        <v>2019</v>
      </c>
      <c r="B108" s="89">
        <v>121880</v>
      </c>
      <c r="C108" s="89" t="s">
        <v>817</v>
      </c>
    </row>
    <row r="109" spans="1:3" ht="12.75" customHeight="1" x14ac:dyDescent="0.25">
      <c r="A109" s="89">
        <v>2019</v>
      </c>
      <c r="B109" s="89">
        <v>88399</v>
      </c>
      <c r="C109" s="89" t="s">
        <v>817</v>
      </c>
    </row>
    <row r="110" spans="1:3" ht="12.75" customHeight="1" x14ac:dyDescent="0.25">
      <c r="A110" s="89">
        <v>2019</v>
      </c>
      <c r="B110" s="89">
        <v>88399</v>
      </c>
      <c r="C110" s="89" t="s">
        <v>817</v>
      </c>
    </row>
    <row r="111" spans="1:3" ht="12.75" customHeight="1" x14ac:dyDescent="0.25">
      <c r="A111" s="89">
        <v>2019</v>
      </c>
      <c r="B111" s="89">
        <v>102499</v>
      </c>
      <c r="C111" s="89" t="s">
        <v>817</v>
      </c>
    </row>
    <row r="112" spans="1:3" ht="12.75" customHeight="1" x14ac:dyDescent="0.25">
      <c r="A112" s="89">
        <v>2019</v>
      </c>
      <c r="B112" s="89">
        <v>123569</v>
      </c>
      <c r="C112" s="89" t="s">
        <v>817</v>
      </c>
    </row>
    <row r="113" spans="1:3" ht="12.75" customHeight="1" x14ac:dyDescent="0.25">
      <c r="A113" s="89">
        <v>2019</v>
      </c>
      <c r="B113" s="89">
        <v>1103831</v>
      </c>
      <c r="C113" s="89" t="s">
        <v>817</v>
      </c>
    </row>
    <row r="114" spans="1:3" ht="12.75" customHeight="1" x14ac:dyDescent="0.25">
      <c r="A114" s="89">
        <v>2019</v>
      </c>
      <c r="B114" s="89">
        <v>121884</v>
      </c>
      <c r="C114" s="89" t="s">
        <v>817</v>
      </c>
    </row>
    <row r="115" spans="1:3" ht="12.75" customHeight="1" x14ac:dyDescent="0.25">
      <c r="A115" s="89">
        <v>2019</v>
      </c>
      <c r="B115" s="89">
        <v>123569</v>
      </c>
      <c r="C115" s="89" t="s">
        <v>817</v>
      </c>
    </row>
    <row r="116" spans="1:3" ht="12.75" customHeight="1" x14ac:dyDescent="0.25">
      <c r="A116" s="89">
        <v>2019</v>
      </c>
      <c r="B116" s="89">
        <v>1319229</v>
      </c>
      <c r="C116" s="89" t="s">
        <v>817</v>
      </c>
    </row>
    <row r="117" spans="1:3" ht="12.75" customHeight="1" x14ac:dyDescent="0.25">
      <c r="A117" s="89">
        <v>2019</v>
      </c>
      <c r="B117" s="89">
        <v>88399</v>
      </c>
      <c r="C117" s="89" t="s">
        <v>817</v>
      </c>
    </row>
    <row r="118" spans="1:3" ht="12.75" customHeight="1" x14ac:dyDescent="0.25">
      <c r="A118" s="89">
        <v>2019</v>
      </c>
      <c r="B118" s="89">
        <v>121884</v>
      </c>
      <c r="C118" s="89" t="s">
        <v>817</v>
      </c>
    </row>
    <row r="119" spans="1:3" ht="12.75" customHeight="1" x14ac:dyDescent="0.25">
      <c r="A119" s="89">
        <v>2019</v>
      </c>
      <c r="B119" s="89">
        <v>123569</v>
      </c>
      <c r="C119" s="89" t="s">
        <v>817</v>
      </c>
    </row>
    <row r="120" spans="1:3" ht="12.75" customHeight="1" x14ac:dyDescent="0.25">
      <c r="A120" s="89">
        <v>2019</v>
      </c>
      <c r="B120" s="89">
        <v>123569</v>
      </c>
      <c r="C120" s="89" t="s">
        <v>817</v>
      </c>
    </row>
    <row r="121" spans="1:3" ht="12.75" customHeight="1" x14ac:dyDescent="0.25">
      <c r="A121" s="89">
        <v>2019</v>
      </c>
      <c r="B121" s="89">
        <v>1181815</v>
      </c>
      <c r="C121" s="89" t="s">
        <v>817</v>
      </c>
    </row>
    <row r="122" spans="1:3" ht="12.75" customHeight="1" x14ac:dyDescent="0.25">
      <c r="A122" s="89">
        <v>2019</v>
      </c>
      <c r="B122" s="89">
        <v>123569</v>
      </c>
      <c r="C122" s="89" t="s">
        <v>817</v>
      </c>
    </row>
    <row r="123" spans="1:3" ht="12.75" customHeight="1" x14ac:dyDescent="0.25">
      <c r="A123" s="89">
        <v>2019</v>
      </c>
      <c r="B123" s="89">
        <v>123569</v>
      </c>
      <c r="C123" s="89" t="s">
        <v>817</v>
      </c>
    </row>
    <row r="124" spans="1:3" ht="12.75" customHeight="1" x14ac:dyDescent="0.25">
      <c r="A124" s="89">
        <v>2019</v>
      </c>
      <c r="B124" s="89">
        <v>121884</v>
      </c>
      <c r="C124" s="89" t="s">
        <v>817</v>
      </c>
    </row>
    <row r="125" spans="1:3" ht="12.75" customHeight="1" x14ac:dyDescent="0.25">
      <c r="A125" s="89">
        <v>2019</v>
      </c>
      <c r="B125" s="89">
        <v>121880</v>
      </c>
      <c r="C125" s="89" t="s">
        <v>817</v>
      </c>
    </row>
    <row r="126" spans="1:3" ht="12.75" customHeight="1" x14ac:dyDescent="0.25">
      <c r="A126" s="89">
        <v>2019</v>
      </c>
      <c r="B126" s="89">
        <v>88399</v>
      </c>
      <c r="C126" s="89" t="s">
        <v>817</v>
      </c>
    </row>
    <row r="127" spans="1:3" ht="12.75" customHeight="1" x14ac:dyDescent="0.25">
      <c r="A127" s="89">
        <v>2019</v>
      </c>
      <c r="B127" s="89">
        <v>1103831</v>
      </c>
      <c r="C127" s="89" t="s">
        <v>817</v>
      </c>
    </row>
    <row r="128" spans="1:3" ht="12.75" customHeight="1" x14ac:dyDescent="0.25">
      <c r="A128" s="89">
        <v>2019</v>
      </c>
      <c r="B128" s="89">
        <v>123569</v>
      </c>
      <c r="C128" s="89" t="s">
        <v>817</v>
      </c>
    </row>
    <row r="129" spans="1:3" ht="12.75" customHeight="1" x14ac:dyDescent="0.25">
      <c r="A129" s="89">
        <v>2019</v>
      </c>
      <c r="B129" s="89">
        <v>123569</v>
      </c>
      <c r="C129" s="89" t="s">
        <v>817</v>
      </c>
    </row>
    <row r="130" spans="1:3" ht="12.75" customHeight="1" x14ac:dyDescent="0.25">
      <c r="A130" s="89">
        <v>2019</v>
      </c>
      <c r="B130" s="89">
        <v>1181815</v>
      </c>
      <c r="C130" s="89" t="s">
        <v>817</v>
      </c>
    </row>
    <row r="131" spans="1:3" ht="12.75" customHeight="1" x14ac:dyDescent="0.25">
      <c r="A131" s="89">
        <v>2019</v>
      </c>
      <c r="B131" s="89">
        <v>102499</v>
      </c>
      <c r="C131" s="89" t="s">
        <v>817</v>
      </c>
    </row>
    <row r="132" spans="1:3" ht="12.75" customHeight="1" x14ac:dyDescent="0.25">
      <c r="A132" s="89">
        <v>2019</v>
      </c>
      <c r="B132" s="89">
        <v>88399</v>
      </c>
      <c r="C132" s="89" t="s">
        <v>817</v>
      </c>
    </row>
    <row r="133" spans="1:3" ht="12.75" customHeight="1" x14ac:dyDescent="0.25">
      <c r="A133" s="89">
        <v>2019</v>
      </c>
      <c r="B133" s="89">
        <v>123569</v>
      </c>
      <c r="C133" s="89" t="s">
        <v>817</v>
      </c>
    </row>
    <row r="134" spans="1:3" ht="12.75" customHeight="1" x14ac:dyDescent="0.25">
      <c r="A134" s="89">
        <v>2019</v>
      </c>
      <c r="B134" s="89">
        <v>1117583</v>
      </c>
      <c r="C134" s="89" t="s">
        <v>817</v>
      </c>
    </row>
    <row r="135" spans="1:3" ht="12.75" customHeight="1" x14ac:dyDescent="0.25">
      <c r="A135" s="89">
        <v>2019</v>
      </c>
      <c r="B135" s="89">
        <v>1319229</v>
      </c>
      <c r="C135" s="89" t="s">
        <v>817</v>
      </c>
    </row>
    <row r="136" spans="1:3" ht="12.75" customHeight="1" x14ac:dyDescent="0.25">
      <c r="A136" s="89">
        <v>2019</v>
      </c>
      <c r="B136" s="89">
        <v>102499</v>
      </c>
      <c r="C136" s="89" t="s">
        <v>817</v>
      </c>
    </row>
    <row r="137" spans="1:3" ht="12.75" customHeight="1" x14ac:dyDescent="0.25">
      <c r="A137" s="89">
        <v>2019</v>
      </c>
      <c r="B137" s="89">
        <v>121880</v>
      </c>
      <c r="C137" s="89" t="s">
        <v>817</v>
      </c>
    </row>
    <row r="138" spans="1:3" ht="12.75" customHeight="1" x14ac:dyDescent="0.25">
      <c r="A138" s="89">
        <v>2019</v>
      </c>
      <c r="B138" s="89">
        <v>102499</v>
      </c>
      <c r="C138" s="89" t="s">
        <v>817</v>
      </c>
    </row>
    <row r="139" spans="1:3" ht="12.75" customHeight="1" x14ac:dyDescent="0.25">
      <c r="A139" s="89">
        <v>2019</v>
      </c>
      <c r="B139" s="89">
        <v>121880</v>
      </c>
      <c r="C139" s="89" t="s">
        <v>817</v>
      </c>
    </row>
    <row r="140" spans="1:3" ht="12.75" customHeight="1" x14ac:dyDescent="0.25">
      <c r="A140" s="89">
        <v>2019</v>
      </c>
      <c r="B140" s="89">
        <v>1181819</v>
      </c>
      <c r="C140" s="89" t="s">
        <v>817</v>
      </c>
    </row>
    <row r="141" spans="1:3" ht="12.75" customHeight="1" x14ac:dyDescent="0.25">
      <c r="A141" s="89">
        <v>2019</v>
      </c>
      <c r="B141" s="89">
        <v>88399</v>
      </c>
      <c r="C141" s="89" t="s">
        <v>817</v>
      </c>
    </row>
    <row r="142" spans="1:3" ht="12.75" customHeight="1" x14ac:dyDescent="0.25">
      <c r="A142" s="89">
        <v>2019</v>
      </c>
      <c r="B142" s="89">
        <v>1181815</v>
      </c>
      <c r="C142" s="89" t="s">
        <v>817</v>
      </c>
    </row>
    <row r="143" spans="1:3" ht="12.75" customHeight="1" x14ac:dyDescent="0.25">
      <c r="A143" s="89">
        <v>2019</v>
      </c>
      <c r="B143" s="89">
        <v>123569</v>
      </c>
      <c r="C143" s="89" t="s">
        <v>817</v>
      </c>
    </row>
    <row r="144" spans="1:3" ht="12.75" customHeight="1" x14ac:dyDescent="0.25">
      <c r="A144" s="89">
        <v>2019</v>
      </c>
      <c r="B144" s="89">
        <v>1181819</v>
      </c>
      <c r="C144" s="89" t="s">
        <v>817</v>
      </c>
    </row>
    <row r="145" spans="1:3" ht="12.75" customHeight="1" x14ac:dyDescent="0.25">
      <c r="A145" s="89">
        <v>2019</v>
      </c>
      <c r="B145" s="89">
        <v>1181815</v>
      </c>
      <c r="C145" s="89" t="s">
        <v>817</v>
      </c>
    </row>
    <row r="146" spans="1:3" ht="12.75" customHeight="1" x14ac:dyDescent="0.25">
      <c r="A146" s="89">
        <v>2019</v>
      </c>
      <c r="B146" s="89">
        <v>121880</v>
      </c>
      <c r="C146" s="89" t="s">
        <v>817</v>
      </c>
    </row>
    <row r="147" spans="1:3" ht="12.75" customHeight="1" x14ac:dyDescent="0.25">
      <c r="A147" s="89">
        <v>2019</v>
      </c>
      <c r="B147" s="89">
        <v>121880</v>
      </c>
      <c r="C147" s="89" t="s">
        <v>817</v>
      </c>
    </row>
    <row r="148" spans="1:3" ht="12.75" customHeight="1" x14ac:dyDescent="0.25">
      <c r="A148" s="89">
        <v>2019</v>
      </c>
      <c r="B148" s="89">
        <v>1103831</v>
      </c>
      <c r="C148" s="89" t="s">
        <v>817</v>
      </c>
    </row>
    <row r="149" spans="1:3" ht="12.75" customHeight="1" x14ac:dyDescent="0.25">
      <c r="A149" s="89">
        <v>2019</v>
      </c>
      <c r="B149" s="89">
        <v>102499</v>
      </c>
      <c r="C149" s="89" t="s">
        <v>817</v>
      </c>
    </row>
    <row r="150" spans="1:3" ht="12.75" customHeight="1" x14ac:dyDescent="0.25">
      <c r="A150" s="89">
        <v>2019</v>
      </c>
      <c r="B150" s="89">
        <v>121880</v>
      </c>
      <c r="C150" s="89" t="s">
        <v>817</v>
      </c>
    </row>
    <row r="151" spans="1:3" ht="12.75" customHeight="1" x14ac:dyDescent="0.25">
      <c r="A151" s="89">
        <v>2019</v>
      </c>
      <c r="B151" s="89">
        <v>121880</v>
      </c>
      <c r="C151" s="89" t="s">
        <v>817</v>
      </c>
    </row>
    <row r="152" spans="1:3" ht="12.75" customHeight="1" x14ac:dyDescent="0.25">
      <c r="A152" s="89">
        <v>2019</v>
      </c>
      <c r="B152" s="89">
        <v>1319229</v>
      </c>
      <c r="C152" s="89" t="s">
        <v>817</v>
      </c>
    </row>
    <row r="153" spans="1:3" ht="12.75" customHeight="1" x14ac:dyDescent="0.25">
      <c r="A153" s="89">
        <v>2019</v>
      </c>
      <c r="B153" s="89">
        <v>121884</v>
      </c>
      <c r="C153" s="89" t="s">
        <v>817</v>
      </c>
    </row>
    <row r="154" spans="1:3" ht="12.75" customHeight="1" x14ac:dyDescent="0.25">
      <c r="A154" s="89">
        <v>2019</v>
      </c>
      <c r="B154" s="89">
        <v>121880</v>
      </c>
      <c r="C154" s="89" t="s">
        <v>817</v>
      </c>
    </row>
    <row r="155" spans="1:3" ht="12.75" customHeight="1" x14ac:dyDescent="0.25">
      <c r="A155" s="89">
        <v>2019</v>
      </c>
      <c r="B155" s="89">
        <v>88399</v>
      </c>
      <c r="C155" s="89" t="s">
        <v>817</v>
      </c>
    </row>
    <row r="156" spans="1:3" ht="12.75" customHeight="1" x14ac:dyDescent="0.25">
      <c r="A156" s="89">
        <v>2019</v>
      </c>
      <c r="B156" s="89">
        <v>121884</v>
      </c>
      <c r="C156" s="89" t="s">
        <v>817</v>
      </c>
    </row>
    <row r="157" spans="1:3" ht="12.75" customHeight="1" x14ac:dyDescent="0.25">
      <c r="A157" s="89">
        <v>2019</v>
      </c>
      <c r="B157" s="89">
        <v>1117583</v>
      </c>
      <c r="C157" s="89" t="s">
        <v>817</v>
      </c>
    </row>
    <row r="158" spans="1:3" ht="12.75" customHeight="1" x14ac:dyDescent="0.25">
      <c r="A158" s="89">
        <v>2019</v>
      </c>
      <c r="B158" s="89">
        <v>1181819</v>
      </c>
      <c r="C158" s="89" t="s">
        <v>817</v>
      </c>
    </row>
    <row r="159" spans="1:3" ht="12.75" customHeight="1" x14ac:dyDescent="0.25">
      <c r="A159" s="89">
        <v>2019</v>
      </c>
      <c r="B159" s="89">
        <v>1319229</v>
      </c>
      <c r="C159" s="89" t="s">
        <v>817</v>
      </c>
    </row>
    <row r="160" spans="1:3" ht="12.75" customHeight="1" x14ac:dyDescent="0.25">
      <c r="A160" s="89">
        <v>2019</v>
      </c>
      <c r="B160" s="89">
        <v>102499</v>
      </c>
      <c r="C160" s="89" t="s">
        <v>817</v>
      </c>
    </row>
    <row r="161" spans="1:3" ht="12.75" customHeight="1" x14ac:dyDescent="0.25">
      <c r="A161" s="89">
        <v>2019</v>
      </c>
      <c r="B161" s="89">
        <v>1181819</v>
      </c>
      <c r="C161" s="89" t="s">
        <v>817</v>
      </c>
    </row>
    <row r="162" spans="1:3" ht="12.75" customHeight="1" x14ac:dyDescent="0.25">
      <c r="A162" s="89">
        <v>2019</v>
      </c>
      <c r="B162" s="89">
        <v>121884</v>
      </c>
      <c r="C162" s="89" t="s">
        <v>817</v>
      </c>
    </row>
    <row r="163" spans="1:3" ht="12.75" customHeight="1" x14ac:dyDescent="0.25">
      <c r="A163" s="89">
        <v>2019</v>
      </c>
      <c r="B163" s="89">
        <v>1103831</v>
      </c>
      <c r="C163" s="89" t="s">
        <v>817</v>
      </c>
    </row>
    <row r="164" spans="1:3" ht="12.75" customHeight="1" x14ac:dyDescent="0.25">
      <c r="A164" s="89">
        <v>2019</v>
      </c>
      <c r="B164" s="89">
        <v>1117583</v>
      </c>
      <c r="C164" s="89" t="s">
        <v>817</v>
      </c>
    </row>
    <row r="165" spans="1:3" ht="12.75" customHeight="1" x14ac:dyDescent="0.25">
      <c r="A165" s="89">
        <v>2019</v>
      </c>
      <c r="B165" s="89">
        <v>102499</v>
      </c>
      <c r="C165" s="89" t="s">
        <v>817</v>
      </c>
    </row>
    <row r="166" spans="1:3" ht="12.75" customHeight="1" x14ac:dyDescent="0.25">
      <c r="A166" s="89">
        <v>2019</v>
      </c>
      <c r="B166" s="89">
        <v>1103831</v>
      </c>
      <c r="C166" s="89" t="s">
        <v>817</v>
      </c>
    </row>
    <row r="167" spans="1:3" ht="12.75" customHeight="1" x14ac:dyDescent="0.25">
      <c r="A167" s="89">
        <v>2019</v>
      </c>
      <c r="B167" s="89">
        <v>102499</v>
      </c>
      <c r="C167" s="89" t="s">
        <v>817</v>
      </c>
    </row>
    <row r="168" spans="1:3" ht="12.75" customHeight="1" x14ac:dyDescent="0.25">
      <c r="A168" s="89">
        <v>2019</v>
      </c>
      <c r="B168" s="89">
        <v>1181819</v>
      </c>
      <c r="C168" s="89" t="s">
        <v>817</v>
      </c>
    </row>
    <row r="169" spans="1:3" ht="12.75" customHeight="1" x14ac:dyDescent="0.25">
      <c r="A169" s="89">
        <v>2019</v>
      </c>
      <c r="B169" s="89">
        <v>88399</v>
      </c>
      <c r="C169" s="89" t="s">
        <v>817</v>
      </c>
    </row>
    <row r="170" spans="1:3" ht="12.75" customHeight="1" x14ac:dyDescent="0.25">
      <c r="A170" s="89">
        <v>2019</v>
      </c>
      <c r="B170" s="89">
        <v>1181819</v>
      </c>
      <c r="C170" s="89" t="s">
        <v>817</v>
      </c>
    </row>
    <row r="171" spans="1:3" ht="12.75" customHeight="1" x14ac:dyDescent="0.25">
      <c r="A171" s="89">
        <v>2019</v>
      </c>
      <c r="B171" s="89">
        <v>1103831</v>
      </c>
      <c r="C171" s="89" t="s">
        <v>817</v>
      </c>
    </row>
    <row r="172" spans="1:3" ht="12.75" customHeight="1" x14ac:dyDescent="0.25">
      <c r="A172" s="89">
        <v>2019</v>
      </c>
      <c r="B172" s="89">
        <v>1181819</v>
      </c>
      <c r="C172" s="89" t="s">
        <v>817</v>
      </c>
    </row>
    <row r="173" spans="1:3" ht="12.75" customHeight="1" x14ac:dyDescent="0.25">
      <c r="A173" s="89">
        <v>2019</v>
      </c>
      <c r="B173" s="89">
        <v>121880</v>
      </c>
      <c r="C173" s="89" t="s">
        <v>817</v>
      </c>
    </row>
    <row r="174" spans="1:3" ht="12.75" customHeight="1" x14ac:dyDescent="0.25">
      <c r="A174" s="89">
        <v>2019</v>
      </c>
      <c r="B174" s="89">
        <v>121884</v>
      </c>
      <c r="C174" s="89" t="s">
        <v>817</v>
      </c>
    </row>
    <row r="175" spans="1:3" ht="12.75" customHeight="1" x14ac:dyDescent="0.25">
      <c r="A175" s="89">
        <v>2019</v>
      </c>
      <c r="B175" s="89">
        <v>1319229</v>
      </c>
      <c r="C175" s="89" t="s">
        <v>817</v>
      </c>
    </row>
    <row r="176" spans="1:3" ht="12.75" customHeight="1" x14ac:dyDescent="0.25">
      <c r="A176" s="89">
        <v>2019</v>
      </c>
      <c r="B176" s="89">
        <v>1117583</v>
      </c>
      <c r="C176" s="89" t="s">
        <v>817</v>
      </c>
    </row>
    <row r="177" spans="1:3" ht="12.75" customHeight="1" x14ac:dyDescent="0.25">
      <c r="A177" s="89">
        <v>2019</v>
      </c>
      <c r="B177" s="89">
        <v>1181819</v>
      </c>
      <c r="C177" s="89" t="s">
        <v>817</v>
      </c>
    </row>
    <row r="178" spans="1:3" ht="12.75" customHeight="1" x14ac:dyDescent="0.25">
      <c r="A178" s="89">
        <v>2019</v>
      </c>
      <c r="B178" s="89">
        <v>123569</v>
      </c>
      <c r="C178" s="89" t="s">
        <v>817</v>
      </c>
    </row>
    <row r="179" spans="1:3" ht="12.75" customHeight="1" x14ac:dyDescent="0.25">
      <c r="A179" s="89">
        <v>2019</v>
      </c>
      <c r="B179" s="89">
        <v>121880</v>
      </c>
      <c r="C179" s="89" t="s">
        <v>817</v>
      </c>
    </row>
    <row r="180" spans="1:3" ht="12.75" customHeight="1" x14ac:dyDescent="0.25">
      <c r="A180" s="89">
        <v>2019</v>
      </c>
      <c r="B180" s="89">
        <v>121884</v>
      </c>
      <c r="C180" s="89" t="s">
        <v>817</v>
      </c>
    </row>
    <row r="181" spans="1:3" ht="12.75" customHeight="1" x14ac:dyDescent="0.25">
      <c r="A181" s="89">
        <v>2019</v>
      </c>
      <c r="B181" s="89">
        <v>88399</v>
      </c>
      <c r="C181" s="89" t="s">
        <v>817</v>
      </c>
    </row>
    <row r="182" spans="1:3" ht="12.75" customHeight="1" x14ac:dyDescent="0.25">
      <c r="A182" s="89">
        <v>2019</v>
      </c>
      <c r="B182" s="89">
        <v>121880</v>
      </c>
      <c r="C182" s="89" t="s">
        <v>817</v>
      </c>
    </row>
    <row r="183" spans="1:3" ht="12.75" customHeight="1" x14ac:dyDescent="0.25">
      <c r="A183" s="89">
        <v>2019</v>
      </c>
      <c r="B183" s="89">
        <v>121884</v>
      </c>
      <c r="C183" s="89" t="s">
        <v>817</v>
      </c>
    </row>
    <row r="184" spans="1:3" ht="12.75" customHeight="1" x14ac:dyDescent="0.25">
      <c r="A184" s="89">
        <v>2019</v>
      </c>
      <c r="B184" s="89">
        <v>88399</v>
      </c>
      <c r="C184" s="89" t="s">
        <v>817</v>
      </c>
    </row>
    <row r="185" spans="1:3" ht="12.75" customHeight="1" x14ac:dyDescent="0.25">
      <c r="A185" s="89">
        <v>2019</v>
      </c>
      <c r="B185" s="89">
        <v>102499</v>
      </c>
      <c r="C185" s="89" t="s">
        <v>817</v>
      </c>
    </row>
    <row r="186" spans="1:3" ht="12.75" customHeight="1" x14ac:dyDescent="0.25">
      <c r="A186" s="89">
        <v>2019</v>
      </c>
      <c r="B186" s="89">
        <v>1181819</v>
      </c>
      <c r="C186" s="89" t="s">
        <v>817</v>
      </c>
    </row>
    <row r="187" spans="1:3" ht="12.75" customHeight="1" x14ac:dyDescent="0.25">
      <c r="A187" s="89">
        <v>2019</v>
      </c>
      <c r="B187" s="89">
        <v>1103831</v>
      </c>
      <c r="C187" s="89" t="s">
        <v>817</v>
      </c>
    </row>
    <row r="188" spans="1:3" ht="12.75" customHeight="1" x14ac:dyDescent="0.25">
      <c r="A188" s="89">
        <v>2019</v>
      </c>
      <c r="B188" s="89">
        <v>1103831</v>
      </c>
      <c r="C188" s="89" t="s">
        <v>817</v>
      </c>
    </row>
    <row r="189" spans="1:3" ht="12.75" customHeight="1" x14ac:dyDescent="0.25">
      <c r="A189" s="89">
        <v>2019</v>
      </c>
      <c r="B189" s="89">
        <v>88399</v>
      </c>
      <c r="C189" s="89" t="s">
        <v>817</v>
      </c>
    </row>
    <row r="190" spans="1:3" ht="12.75" customHeight="1" x14ac:dyDescent="0.25">
      <c r="A190" s="89">
        <v>2019</v>
      </c>
      <c r="B190" s="89">
        <v>1117583</v>
      </c>
      <c r="C190" s="89" t="s">
        <v>817</v>
      </c>
    </row>
    <row r="191" spans="1:3" ht="12.75" customHeight="1" x14ac:dyDescent="0.25">
      <c r="A191" s="89">
        <v>2019</v>
      </c>
      <c r="B191" s="89">
        <v>121884</v>
      </c>
      <c r="C191" s="89" t="s">
        <v>817</v>
      </c>
    </row>
    <row r="192" spans="1:3" ht="12.75" customHeight="1" x14ac:dyDescent="0.25">
      <c r="A192" s="89">
        <v>2019</v>
      </c>
      <c r="B192" s="89">
        <v>121880</v>
      </c>
      <c r="C192" s="89" t="s">
        <v>817</v>
      </c>
    </row>
    <row r="193" spans="1:3" ht="12.75" customHeight="1" x14ac:dyDescent="0.25">
      <c r="A193" s="89">
        <v>2019</v>
      </c>
      <c r="B193" s="89">
        <v>102499</v>
      </c>
      <c r="C193" s="89" t="s">
        <v>817</v>
      </c>
    </row>
    <row r="194" spans="1:3" ht="12.75" customHeight="1" x14ac:dyDescent="0.25">
      <c r="A194" s="89">
        <v>2019</v>
      </c>
      <c r="B194" s="89">
        <v>1117583</v>
      </c>
      <c r="C194" s="89" t="s">
        <v>817</v>
      </c>
    </row>
    <row r="195" spans="1:3" ht="12.75" customHeight="1" x14ac:dyDescent="0.25">
      <c r="A195" s="89">
        <v>2019</v>
      </c>
      <c r="B195" s="89">
        <v>121880</v>
      </c>
      <c r="C195" s="89" t="s">
        <v>817</v>
      </c>
    </row>
    <row r="196" spans="1:3" ht="12.75" customHeight="1" x14ac:dyDescent="0.25">
      <c r="A196" s="89">
        <v>2019</v>
      </c>
      <c r="B196" s="89">
        <v>1319229</v>
      </c>
      <c r="C196" s="89" t="s">
        <v>817</v>
      </c>
    </row>
    <row r="197" spans="1:3" ht="12.75" customHeight="1" x14ac:dyDescent="0.25">
      <c r="A197" s="89">
        <v>2019</v>
      </c>
      <c r="B197" s="89">
        <v>102499</v>
      </c>
      <c r="C197" s="89" t="s">
        <v>817</v>
      </c>
    </row>
    <row r="198" spans="1:3" ht="12.75" customHeight="1" x14ac:dyDescent="0.25">
      <c r="A198" s="89">
        <v>2019</v>
      </c>
      <c r="B198" s="89">
        <v>121880</v>
      </c>
      <c r="C198" s="89" t="s">
        <v>817</v>
      </c>
    </row>
    <row r="199" spans="1:3" ht="12.75" customHeight="1" x14ac:dyDescent="0.25">
      <c r="A199" s="89">
        <v>2019</v>
      </c>
      <c r="B199" s="89">
        <v>121884</v>
      </c>
      <c r="C199" s="89" t="s">
        <v>817</v>
      </c>
    </row>
    <row r="200" spans="1:3" ht="12.75" customHeight="1" x14ac:dyDescent="0.25">
      <c r="A200" s="89">
        <v>2019</v>
      </c>
      <c r="B200" s="89">
        <v>88399</v>
      </c>
      <c r="C200" s="89" t="s">
        <v>817</v>
      </c>
    </row>
    <row r="201" spans="1:3" ht="12.75" customHeight="1" x14ac:dyDescent="0.25">
      <c r="A201" s="89">
        <v>2019</v>
      </c>
      <c r="B201" s="89">
        <v>1181819</v>
      </c>
      <c r="C201" s="89" t="s">
        <v>817</v>
      </c>
    </row>
    <row r="202" spans="1:3" ht="12.75" customHeight="1" x14ac:dyDescent="0.25">
      <c r="A202" s="89">
        <v>2019</v>
      </c>
      <c r="B202" s="89">
        <v>1117583</v>
      </c>
      <c r="C202" s="89" t="s">
        <v>817</v>
      </c>
    </row>
    <row r="203" spans="1:3" ht="12.75" customHeight="1" x14ac:dyDescent="0.25">
      <c r="A203" s="89">
        <v>2019</v>
      </c>
      <c r="B203" s="89">
        <v>88399</v>
      </c>
      <c r="C203" s="89" t="s">
        <v>817</v>
      </c>
    </row>
    <row r="204" spans="1:3" ht="12.75" customHeight="1" x14ac:dyDescent="0.25">
      <c r="A204" s="89">
        <v>2019</v>
      </c>
      <c r="B204" s="89">
        <v>121880</v>
      </c>
      <c r="C204" s="89" t="s">
        <v>817</v>
      </c>
    </row>
    <row r="205" spans="1:3" ht="12.75" customHeight="1" x14ac:dyDescent="0.25">
      <c r="A205" s="89">
        <v>2019</v>
      </c>
      <c r="B205" s="89">
        <v>123569</v>
      </c>
      <c r="C205" s="89" t="s">
        <v>817</v>
      </c>
    </row>
    <row r="206" spans="1:3" ht="12.75" customHeight="1" x14ac:dyDescent="0.25">
      <c r="A206" s="89">
        <v>2019</v>
      </c>
      <c r="B206" s="89">
        <v>1117583</v>
      </c>
      <c r="C206" s="89" t="s">
        <v>817</v>
      </c>
    </row>
    <row r="207" spans="1:3" ht="12.75" customHeight="1" x14ac:dyDescent="0.25">
      <c r="A207" s="89">
        <v>2019</v>
      </c>
      <c r="B207" s="89">
        <v>1181819</v>
      </c>
      <c r="C207" s="89" t="s">
        <v>817</v>
      </c>
    </row>
    <row r="208" spans="1:3" ht="12.75" customHeight="1" x14ac:dyDescent="0.25">
      <c r="A208" s="89">
        <v>2019</v>
      </c>
      <c r="B208" s="89">
        <v>1181819</v>
      </c>
      <c r="C208" s="89" t="s">
        <v>817</v>
      </c>
    </row>
    <row r="209" spans="1:3" ht="12.75" customHeight="1" x14ac:dyDescent="0.25">
      <c r="A209" s="89">
        <v>2019</v>
      </c>
      <c r="B209" s="89">
        <v>121884</v>
      </c>
      <c r="C209" s="89" t="s">
        <v>817</v>
      </c>
    </row>
    <row r="210" spans="1:3" ht="12.75" customHeight="1" x14ac:dyDescent="0.25">
      <c r="A210" s="89">
        <v>2019</v>
      </c>
      <c r="B210" s="89">
        <v>121880</v>
      </c>
      <c r="C210" s="89" t="s">
        <v>817</v>
      </c>
    </row>
    <row r="211" spans="1:3" ht="12.75" customHeight="1" x14ac:dyDescent="0.25">
      <c r="A211" s="89">
        <v>2019</v>
      </c>
      <c r="B211" s="89">
        <v>1117583</v>
      </c>
      <c r="C211" s="89" t="s">
        <v>817</v>
      </c>
    </row>
    <row r="212" spans="1:3" ht="12.75" customHeight="1" x14ac:dyDescent="0.25">
      <c r="A212" s="89">
        <v>2019</v>
      </c>
      <c r="B212" s="89">
        <v>121884</v>
      </c>
      <c r="C212" s="89" t="s">
        <v>817</v>
      </c>
    </row>
    <row r="213" spans="1:3" ht="12.75" customHeight="1" x14ac:dyDescent="0.25">
      <c r="A213" s="89">
        <v>2019</v>
      </c>
      <c r="B213" s="89">
        <v>121884</v>
      </c>
      <c r="C213" s="89" t="s">
        <v>817</v>
      </c>
    </row>
    <row r="214" spans="1:3" ht="12.75" customHeight="1" x14ac:dyDescent="0.25">
      <c r="A214" s="89">
        <v>2019</v>
      </c>
      <c r="B214" s="89">
        <v>102499</v>
      </c>
      <c r="C214" s="89" t="s">
        <v>817</v>
      </c>
    </row>
    <row r="215" spans="1:3" ht="12.75" customHeight="1" x14ac:dyDescent="0.25">
      <c r="A215" s="89">
        <v>2019</v>
      </c>
      <c r="B215" s="89">
        <v>102499</v>
      </c>
      <c r="C215" s="89" t="s">
        <v>817</v>
      </c>
    </row>
    <row r="216" spans="1:3" ht="12.75" customHeight="1" x14ac:dyDescent="0.25">
      <c r="A216" s="89">
        <v>2019</v>
      </c>
      <c r="B216" s="89">
        <v>102499</v>
      </c>
      <c r="C216" s="89" t="s">
        <v>817</v>
      </c>
    </row>
    <row r="217" spans="1:3" ht="12.75" customHeight="1" x14ac:dyDescent="0.25">
      <c r="A217" s="89">
        <v>2019</v>
      </c>
      <c r="B217" s="89">
        <v>102499</v>
      </c>
      <c r="C217" s="89" t="s">
        <v>817</v>
      </c>
    </row>
    <row r="218" spans="1:3" ht="12.75" customHeight="1" x14ac:dyDescent="0.25">
      <c r="A218" s="89">
        <v>2019</v>
      </c>
      <c r="B218" s="89">
        <v>102499</v>
      </c>
      <c r="C218" s="89" t="s">
        <v>817</v>
      </c>
    </row>
    <row r="219" spans="1:3" ht="12.75" customHeight="1" x14ac:dyDescent="0.25">
      <c r="A219" s="89">
        <v>2019</v>
      </c>
      <c r="B219" s="89">
        <v>121880</v>
      </c>
      <c r="C219" s="89" t="s">
        <v>817</v>
      </c>
    </row>
    <row r="220" spans="1:3" ht="12.75" customHeight="1" x14ac:dyDescent="0.25">
      <c r="A220" s="89">
        <v>2019</v>
      </c>
      <c r="B220" s="89">
        <v>121880</v>
      </c>
      <c r="C220" s="89" t="s">
        <v>817</v>
      </c>
    </row>
    <row r="221" spans="1:3" ht="12.75" customHeight="1" x14ac:dyDescent="0.25">
      <c r="A221" s="89">
        <v>2019</v>
      </c>
      <c r="B221" s="89">
        <v>123569</v>
      </c>
      <c r="C221" s="89" t="s">
        <v>817</v>
      </c>
    </row>
    <row r="222" spans="1:3" ht="12.75" customHeight="1" x14ac:dyDescent="0.25">
      <c r="A222" s="89">
        <v>2019</v>
      </c>
      <c r="B222" s="89">
        <v>1181819</v>
      </c>
      <c r="C222" s="89" t="s">
        <v>817</v>
      </c>
    </row>
    <row r="223" spans="1:3" ht="12.75" customHeight="1" x14ac:dyDescent="0.25">
      <c r="A223" s="89">
        <v>2019</v>
      </c>
      <c r="B223" s="89">
        <v>88399</v>
      </c>
      <c r="C223" s="89" t="s">
        <v>818</v>
      </c>
    </row>
    <row r="224" spans="1:3" ht="12.75" customHeight="1" x14ac:dyDescent="0.25">
      <c r="A224" s="89">
        <v>2019</v>
      </c>
      <c r="B224" s="89">
        <v>123569</v>
      </c>
      <c r="C224" s="89" t="s">
        <v>818</v>
      </c>
    </row>
    <row r="225" spans="1:3" ht="12.75" customHeight="1" x14ac:dyDescent="0.25">
      <c r="A225" s="89">
        <v>2019</v>
      </c>
      <c r="B225" s="89">
        <v>123569</v>
      </c>
      <c r="C225" s="89" t="s">
        <v>818</v>
      </c>
    </row>
    <row r="226" spans="1:3" ht="12.75" customHeight="1" x14ac:dyDescent="0.25">
      <c r="A226" s="89">
        <v>2019</v>
      </c>
      <c r="B226" s="89">
        <v>102499</v>
      </c>
      <c r="C226" s="89" t="s">
        <v>818</v>
      </c>
    </row>
    <row r="227" spans="1:3" ht="12.75" customHeight="1" x14ac:dyDescent="0.25">
      <c r="A227" s="89">
        <v>2019</v>
      </c>
      <c r="B227" s="89">
        <v>102499</v>
      </c>
      <c r="C227" s="89" t="s">
        <v>818</v>
      </c>
    </row>
    <row r="228" spans="1:3" ht="12.75" customHeight="1" x14ac:dyDescent="0.25">
      <c r="A228" s="89">
        <v>2019</v>
      </c>
      <c r="B228" s="89">
        <v>123569</v>
      </c>
      <c r="C228" s="89" t="s">
        <v>818</v>
      </c>
    </row>
    <row r="229" spans="1:3" ht="12.75" customHeight="1" x14ac:dyDescent="0.25">
      <c r="A229" s="89">
        <v>2019</v>
      </c>
      <c r="B229" s="89">
        <v>121884</v>
      </c>
      <c r="C229" s="89" t="s">
        <v>818</v>
      </c>
    </row>
    <row r="230" spans="1:3" ht="12.75" customHeight="1" x14ac:dyDescent="0.25">
      <c r="A230" s="89">
        <v>2019</v>
      </c>
      <c r="B230" s="89">
        <v>121880</v>
      </c>
      <c r="C230" s="89" t="s">
        <v>818</v>
      </c>
    </row>
    <row r="231" spans="1:3" ht="12.75" customHeight="1" x14ac:dyDescent="0.25">
      <c r="A231" s="89">
        <v>2019</v>
      </c>
      <c r="B231" s="89">
        <v>102499</v>
      </c>
      <c r="C231" s="89" t="s">
        <v>818</v>
      </c>
    </row>
    <row r="232" spans="1:3" ht="12.75" customHeight="1" x14ac:dyDescent="0.25">
      <c r="A232" s="89">
        <v>2019</v>
      </c>
      <c r="B232" s="89">
        <v>102499</v>
      </c>
      <c r="C232" s="89" t="s">
        <v>818</v>
      </c>
    </row>
    <row r="233" spans="1:3" ht="12.75" customHeight="1" x14ac:dyDescent="0.25">
      <c r="A233" s="89">
        <v>2019</v>
      </c>
      <c r="B233" s="89">
        <v>1181815</v>
      </c>
      <c r="C233" s="89" t="s">
        <v>818</v>
      </c>
    </row>
    <row r="234" spans="1:3" ht="12.75" customHeight="1" x14ac:dyDescent="0.25">
      <c r="A234" s="89">
        <v>2019</v>
      </c>
      <c r="B234" s="89">
        <v>1181815</v>
      </c>
      <c r="C234" s="89" t="s">
        <v>818</v>
      </c>
    </row>
    <row r="235" spans="1:3" ht="12.75" customHeight="1" x14ac:dyDescent="0.25">
      <c r="A235" s="89">
        <v>2019</v>
      </c>
      <c r="B235" s="89">
        <v>88399</v>
      </c>
      <c r="C235" s="89" t="s">
        <v>818</v>
      </c>
    </row>
    <row r="236" spans="1:3" ht="12.75" customHeight="1" x14ac:dyDescent="0.25">
      <c r="A236" s="89">
        <v>2019</v>
      </c>
      <c r="B236" s="89">
        <v>1319229</v>
      </c>
      <c r="C236" s="89" t="s">
        <v>818</v>
      </c>
    </row>
    <row r="237" spans="1:3" ht="12.75" customHeight="1" x14ac:dyDescent="0.25">
      <c r="A237" s="89">
        <v>2019</v>
      </c>
      <c r="B237" s="89">
        <v>88399</v>
      </c>
      <c r="C237" s="89" t="s">
        <v>818</v>
      </c>
    </row>
    <row r="238" spans="1:3" ht="12.75" customHeight="1" x14ac:dyDescent="0.25">
      <c r="A238" s="89">
        <v>2019</v>
      </c>
      <c r="B238" s="89">
        <v>102499</v>
      </c>
      <c r="C238" s="89" t="s">
        <v>818</v>
      </c>
    </row>
    <row r="239" spans="1:3" ht="12.75" customHeight="1" x14ac:dyDescent="0.25">
      <c r="A239" s="89">
        <v>2019</v>
      </c>
      <c r="B239" s="89">
        <v>123569</v>
      </c>
      <c r="C239" s="89" t="s">
        <v>818</v>
      </c>
    </row>
    <row r="240" spans="1:3" ht="12.75" customHeight="1" x14ac:dyDescent="0.25">
      <c r="A240" s="89">
        <v>2019</v>
      </c>
      <c r="B240" s="89">
        <v>121880</v>
      </c>
      <c r="C240" s="89" t="s">
        <v>818</v>
      </c>
    </row>
    <row r="241" spans="1:3" ht="12.75" customHeight="1" x14ac:dyDescent="0.25">
      <c r="A241" s="89">
        <v>2019</v>
      </c>
      <c r="B241" s="89">
        <v>121884</v>
      </c>
      <c r="C241" s="89" t="s">
        <v>818</v>
      </c>
    </row>
    <row r="242" spans="1:3" ht="12.75" customHeight="1" x14ac:dyDescent="0.25">
      <c r="A242" s="89">
        <v>2019</v>
      </c>
      <c r="B242" s="89">
        <v>121880</v>
      </c>
      <c r="C242" s="89" t="s">
        <v>818</v>
      </c>
    </row>
    <row r="243" spans="1:3" ht="12.75" customHeight="1" x14ac:dyDescent="0.25">
      <c r="A243" s="89">
        <v>2019</v>
      </c>
      <c r="B243" s="89">
        <v>88399</v>
      </c>
      <c r="C243" s="89" t="s">
        <v>818</v>
      </c>
    </row>
    <row r="244" spans="1:3" ht="12.75" customHeight="1" x14ac:dyDescent="0.25">
      <c r="A244" s="89">
        <v>2019</v>
      </c>
      <c r="B244" s="89">
        <v>123569</v>
      </c>
      <c r="C244" s="89" t="s">
        <v>818</v>
      </c>
    </row>
    <row r="245" spans="1:3" ht="12.75" customHeight="1" x14ac:dyDescent="0.25">
      <c r="A245" s="89">
        <v>2019</v>
      </c>
      <c r="B245" s="89">
        <v>123569</v>
      </c>
      <c r="C245" s="89" t="s">
        <v>818</v>
      </c>
    </row>
    <row r="246" spans="1:3" ht="12.75" customHeight="1" x14ac:dyDescent="0.25">
      <c r="A246" s="89">
        <v>2019</v>
      </c>
      <c r="B246" s="89">
        <v>1103831</v>
      </c>
      <c r="C246" s="89" t="s">
        <v>818</v>
      </c>
    </row>
    <row r="247" spans="1:3" ht="12.75" customHeight="1" x14ac:dyDescent="0.25">
      <c r="A247" s="89">
        <v>2019</v>
      </c>
      <c r="B247" s="89">
        <v>102499</v>
      </c>
      <c r="C247" s="89" t="s">
        <v>818</v>
      </c>
    </row>
    <row r="248" spans="1:3" ht="12.75" customHeight="1" x14ac:dyDescent="0.25">
      <c r="A248" s="89">
        <v>2019</v>
      </c>
      <c r="B248" s="89">
        <v>123569</v>
      </c>
      <c r="C248" s="89" t="s">
        <v>818</v>
      </c>
    </row>
    <row r="249" spans="1:3" ht="12.75" customHeight="1" x14ac:dyDescent="0.25">
      <c r="A249" s="89">
        <v>2019</v>
      </c>
      <c r="B249" s="89">
        <v>102499</v>
      </c>
      <c r="C249" s="89" t="s">
        <v>818</v>
      </c>
    </row>
    <row r="250" spans="1:3" ht="12.75" customHeight="1" x14ac:dyDescent="0.25">
      <c r="A250" s="89">
        <v>2019</v>
      </c>
      <c r="B250" s="89">
        <v>88399</v>
      </c>
      <c r="C250" s="89" t="s">
        <v>818</v>
      </c>
    </row>
    <row r="251" spans="1:3" ht="12.75" customHeight="1" x14ac:dyDescent="0.25">
      <c r="A251" s="89">
        <v>2019</v>
      </c>
      <c r="B251" s="89">
        <v>121880</v>
      </c>
      <c r="C251" s="89" t="s">
        <v>818</v>
      </c>
    </row>
    <row r="252" spans="1:3" ht="12.75" customHeight="1" x14ac:dyDescent="0.25">
      <c r="A252" s="89">
        <v>2019</v>
      </c>
      <c r="B252" s="89">
        <v>121884</v>
      </c>
      <c r="C252" s="89" t="s">
        <v>818</v>
      </c>
    </row>
    <row r="253" spans="1:3" ht="12.75" customHeight="1" x14ac:dyDescent="0.25">
      <c r="A253" s="89">
        <v>2019</v>
      </c>
      <c r="B253" s="89">
        <v>1319229</v>
      </c>
      <c r="C253" s="89" t="s">
        <v>818</v>
      </c>
    </row>
    <row r="254" spans="1:3" ht="12.75" customHeight="1" x14ac:dyDescent="0.25">
      <c r="A254" s="89">
        <v>2019</v>
      </c>
      <c r="B254" s="89">
        <v>88399</v>
      </c>
      <c r="C254" s="89" t="s">
        <v>818</v>
      </c>
    </row>
    <row r="255" spans="1:3" ht="12.75" customHeight="1" x14ac:dyDescent="0.25">
      <c r="A255" s="89">
        <v>2019</v>
      </c>
      <c r="B255" s="89">
        <v>121880</v>
      </c>
      <c r="C255" s="89" t="s">
        <v>818</v>
      </c>
    </row>
    <row r="256" spans="1:3" ht="12.75" customHeight="1" x14ac:dyDescent="0.25">
      <c r="A256" s="89">
        <v>2019</v>
      </c>
      <c r="B256" s="89">
        <v>121884</v>
      </c>
      <c r="C256" s="89" t="s">
        <v>818</v>
      </c>
    </row>
    <row r="257" spans="1:3" ht="12.75" customHeight="1" x14ac:dyDescent="0.25">
      <c r="A257" s="89">
        <v>2019</v>
      </c>
      <c r="B257" s="89">
        <v>88399</v>
      </c>
      <c r="C257" s="89" t="s">
        <v>818</v>
      </c>
    </row>
    <row r="258" spans="1:3" ht="12.75" customHeight="1" x14ac:dyDescent="0.25">
      <c r="A258" s="89">
        <v>2019</v>
      </c>
      <c r="B258" s="89">
        <v>1319229</v>
      </c>
      <c r="C258" s="89" t="s">
        <v>818</v>
      </c>
    </row>
    <row r="259" spans="1:3" ht="12.75" customHeight="1" x14ac:dyDescent="0.25">
      <c r="A259" s="89">
        <v>2019</v>
      </c>
      <c r="B259" s="89">
        <v>1181819</v>
      </c>
      <c r="C259" s="89" t="s">
        <v>818</v>
      </c>
    </row>
    <row r="260" spans="1:3" ht="12.75" customHeight="1" x14ac:dyDescent="0.25">
      <c r="A260" s="89">
        <v>2019</v>
      </c>
      <c r="B260" s="89">
        <v>121884</v>
      </c>
      <c r="C260" s="89" t="s">
        <v>818</v>
      </c>
    </row>
    <row r="261" spans="1:3" ht="12.75" customHeight="1" x14ac:dyDescent="0.25">
      <c r="A261" s="89">
        <v>2019</v>
      </c>
      <c r="B261" s="89">
        <v>1181819</v>
      </c>
      <c r="C261" s="89" t="s">
        <v>818</v>
      </c>
    </row>
    <row r="262" spans="1:3" ht="12.75" customHeight="1" x14ac:dyDescent="0.25">
      <c r="A262" s="89">
        <v>2019</v>
      </c>
      <c r="B262" s="89">
        <v>121880</v>
      </c>
      <c r="C262" s="89" t="s">
        <v>818</v>
      </c>
    </row>
    <row r="263" spans="1:3" ht="12.75" customHeight="1" x14ac:dyDescent="0.25">
      <c r="A263" s="89">
        <v>2019</v>
      </c>
      <c r="B263" s="89">
        <v>121884</v>
      </c>
      <c r="C263" s="89" t="s">
        <v>818</v>
      </c>
    </row>
    <row r="264" spans="1:3" ht="12.75" customHeight="1" x14ac:dyDescent="0.25">
      <c r="A264" s="89">
        <v>2019</v>
      </c>
      <c r="B264" s="89">
        <v>1117583</v>
      </c>
      <c r="C264" s="89" t="s">
        <v>818</v>
      </c>
    </row>
    <row r="265" spans="1:3" ht="12.75" customHeight="1" x14ac:dyDescent="0.25">
      <c r="A265" s="89">
        <v>2019</v>
      </c>
      <c r="B265" s="89">
        <v>123569</v>
      </c>
      <c r="C265" s="89" t="s">
        <v>818</v>
      </c>
    </row>
    <row r="266" spans="1:3" ht="12.75" customHeight="1" x14ac:dyDescent="0.25">
      <c r="A266" s="89">
        <v>2019</v>
      </c>
      <c r="B266" s="89">
        <v>88399</v>
      </c>
      <c r="C266" s="89" t="s">
        <v>818</v>
      </c>
    </row>
    <row r="267" spans="1:3" ht="12.75" customHeight="1" x14ac:dyDescent="0.25">
      <c r="A267" s="89">
        <v>2019</v>
      </c>
      <c r="B267" s="89">
        <v>121884</v>
      </c>
      <c r="C267" s="89" t="s">
        <v>818</v>
      </c>
    </row>
    <row r="268" spans="1:3" ht="12.75" customHeight="1" x14ac:dyDescent="0.25">
      <c r="A268" s="89">
        <v>2019</v>
      </c>
      <c r="B268" s="89">
        <v>121884</v>
      </c>
      <c r="C268" s="89" t="s">
        <v>818</v>
      </c>
    </row>
    <row r="269" spans="1:3" ht="12.75" customHeight="1" x14ac:dyDescent="0.25">
      <c r="A269" s="89">
        <v>2019</v>
      </c>
      <c r="B269" s="89">
        <v>1103831</v>
      </c>
      <c r="C269" s="89" t="s">
        <v>818</v>
      </c>
    </row>
    <row r="270" spans="1:3" ht="12.75" customHeight="1" x14ac:dyDescent="0.25">
      <c r="A270" s="89">
        <v>2019</v>
      </c>
      <c r="B270" s="89">
        <v>1181819</v>
      </c>
      <c r="C270" s="89" t="s">
        <v>818</v>
      </c>
    </row>
    <row r="271" spans="1:3" ht="12.75" customHeight="1" x14ac:dyDescent="0.25">
      <c r="A271" s="89">
        <v>2019</v>
      </c>
      <c r="B271" s="89">
        <v>1181819</v>
      </c>
      <c r="C271" s="89" t="s">
        <v>818</v>
      </c>
    </row>
    <row r="272" spans="1:3" ht="12.75" customHeight="1" x14ac:dyDescent="0.25">
      <c r="A272" s="89">
        <v>2019</v>
      </c>
      <c r="B272" s="89">
        <v>121880</v>
      </c>
      <c r="C272" s="89" t="s">
        <v>818</v>
      </c>
    </row>
    <row r="273" spans="1:3" ht="12.75" customHeight="1" x14ac:dyDescent="0.25">
      <c r="A273" s="89">
        <v>2019</v>
      </c>
      <c r="B273" s="89">
        <v>88399</v>
      </c>
      <c r="C273" s="89" t="s">
        <v>818</v>
      </c>
    </row>
    <row r="274" spans="1:3" ht="12.75" customHeight="1" x14ac:dyDescent="0.25">
      <c r="A274" s="89">
        <v>2019</v>
      </c>
      <c r="B274" s="89">
        <v>121884</v>
      </c>
      <c r="C274" s="89" t="s">
        <v>818</v>
      </c>
    </row>
    <row r="275" spans="1:3" ht="12.75" customHeight="1" x14ac:dyDescent="0.25">
      <c r="A275" s="89">
        <v>2019</v>
      </c>
      <c r="B275" s="89">
        <v>121880</v>
      </c>
      <c r="C275" s="89" t="s">
        <v>818</v>
      </c>
    </row>
    <row r="276" spans="1:3" ht="12.75" customHeight="1" x14ac:dyDescent="0.25">
      <c r="A276" s="89">
        <v>2019</v>
      </c>
      <c r="B276" s="89">
        <v>121880</v>
      </c>
      <c r="C276" s="89" t="s">
        <v>818</v>
      </c>
    </row>
    <row r="277" spans="1:3" ht="12.75" customHeight="1" x14ac:dyDescent="0.25">
      <c r="A277" s="89">
        <v>2019</v>
      </c>
      <c r="B277" s="89">
        <v>88399</v>
      </c>
      <c r="C277" s="89" t="s">
        <v>818</v>
      </c>
    </row>
    <row r="278" spans="1:3" ht="12.75" customHeight="1" x14ac:dyDescent="0.25">
      <c r="A278" s="89">
        <v>2019</v>
      </c>
      <c r="B278" s="89">
        <v>1103831</v>
      </c>
      <c r="C278" s="89" t="s">
        <v>818</v>
      </c>
    </row>
    <row r="279" spans="1:3" ht="12.75" customHeight="1" x14ac:dyDescent="0.25">
      <c r="A279" s="89">
        <v>2019</v>
      </c>
      <c r="B279" s="89">
        <v>1319229</v>
      </c>
      <c r="C279" s="89" t="s">
        <v>818</v>
      </c>
    </row>
    <row r="280" spans="1:3" ht="12.75" customHeight="1" x14ac:dyDescent="0.25">
      <c r="A280" s="89">
        <v>2019</v>
      </c>
      <c r="B280" s="89">
        <v>88399</v>
      </c>
      <c r="C280" s="89" t="s">
        <v>818</v>
      </c>
    </row>
    <row r="281" spans="1:3" ht="12.75" customHeight="1" x14ac:dyDescent="0.25">
      <c r="A281" s="89">
        <v>2019</v>
      </c>
      <c r="B281" s="89">
        <v>121880</v>
      </c>
      <c r="C281" s="89" t="s">
        <v>818</v>
      </c>
    </row>
    <row r="282" spans="1:3" ht="12.75" customHeight="1" x14ac:dyDescent="0.25">
      <c r="A282" s="89">
        <v>2019</v>
      </c>
      <c r="B282" s="89">
        <v>123569</v>
      </c>
      <c r="C282" s="89" t="s">
        <v>818</v>
      </c>
    </row>
    <row r="283" spans="1:3" ht="12.75" customHeight="1" x14ac:dyDescent="0.25">
      <c r="A283" s="89">
        <v>2019</v>
      </c>
      <c r="B283" s="89">
        <v>1103831</v>
      </c>
      <c r="C283" s="89" t="s">
        <v>818</v>
      </c>
    </row>
    <row r="284" spans="1:3" ht="12.75" customHeight="1" x14ac:dyDescent="0.25">
      <c r="A284" s="89">
        <v>2019</v>
      </c>
      <c r="B284" s="89">
        <v>1181819</v>
      </c>
      <c r="C284" s="89" t="s">
        <v>818</v>
      </c>
    </row>
    <row r="285" spans="1:3" ht="12.75" customHeight="1" x14ac:dyDescent="0.25">
      <c r="A285" s="89">
        <v>2019</v>
      </c>
      <c r="B285" s="89">
        <v>1181815</v>
      </c>
      <c r="C285" s="89" t="s">
        <v>1484</v>
      </c>
    </row>
    <row r="286" spans="1:3" ht="12.75" customHeight="1" x14ac:dyDescent="0.25">
      <c r="A286" s="89">
        <v>2019</v>
      </c>
      <c r="B286" s="89">
        <v>121884</v>
      </c>
      <c r="C286" s="89" t="s">
        <v>1484</v>
      </c>
    </row>
    <row r="287" spans="1:3" ht="12.75" customHeight="1" x14ac:dyDescent="0.25">
      <c r="A287" s="89">
        <v>2019</v>
      </c>
      <c r="B287" s="89">
        <v>123569</v>
      </c>
      <c r="C287" s="89" t="s">
        <v>1484</v>
      </c>
    </row>
    <row r="288" spans="1:3" ht="12.75" customHeight="1" x14ac:dyDescent="0.25">
      <c r="A288" s="89">
        <v>2019</v>
      </c>
      <c r="B288" s="89">
        <v>88399</v>
      </c>
      <c r="C288" s="89" t="s">
        <v>1484</v>
      </c>
    </row>
    <row r="289" spans="1:3" ht="12.75" customHeight="1" x14ac:dyDescent="0.25">
      <c r="A289" s="89">
        <v>2019</v>
      </c>
      <c r="B289" s="89">
        <v>123569</v>
      </c>
      <c r="C289" s="89" t="s">
        <v>1484</v>
      </c>
    </row>
    <row r="290" spans="1:3" ht="12.75" customHeight="1" x14ac:dyDescent="0.25">
      <c r="A290" s="89">
        <v>2019</v>
      </c>
      <c r="B290" s="89">
        <v>88399</v>
      </c>
      <c r="C290" s="89" t="s">
        <v>1484</v>
      </c>
    </row>
    <row r="291" spans="1:3" ht="12.75" customHeight="1" x14ac:dyDescent="0.25">
      <c r="A291" s="89">
        <v>2019</v>
      </c>
      <c r="B291" s="89">
        <v>102499</v>
      </c>
      <c r="C291" s="89" t="s">
        <v>1484</v>
      </c>
    </row>
    <row r="292" spans="1:3" ht="12.75" customHeight="1" x14ac:dyDescent="0.25">
      <c r="A292" s="89">
        <v>2019</v>
      </c>
      <c r="B292" s="89">
        <v>123569</v>
      </c>
      <c r="C292" s="89" t="s">
        <v>1484</v>
      </c>
    </row>
    <row r="293" spans="1:3" ht="12.75" customHeight="1" x14ac:dyDescent="0.25">
      <c r="A293" s="89">
        <v>2019</v>
      </c>
      <c r="B293" s="89">
        <v>121880</v>
      </c>
      <c r="C293" s="89" t="s">
        <v>1484</v>
      </c>
    </row>
    <row r="294" spans="1:3" ht="12.75" customHeight="1" x14ac:dyDescent="0.25">
      <c r="A294" s="89">
        <v>2019</v>
      </c>
      <c r="B294" s="89">
        <v>1181819</v>
      </c>
      <c r="C294" s="89" t="s">
        <v>1484</v>
      </c>
    </row>
    <row r="295" spans="1:3" ht="12.75" customHeight="1" x14ac:dyDescent="0.25">
      <c r="A295" s="89">
        <v>2019</v>
      </c>
      <c r="B295" s="89">
        <v>102499</v>
      </c>
      <c r="C295" s="89" t="s">
        <v>1484</v>
      </c>
    </row>
    <row r="296" spans="1:3" ht="12.75" customHeight="1" x14ac:dyDescent="0.25">
      <c r="A296" s="89">
        <v>2019</v>
      </c>
      <c r="B296" s="89">
        <v>1181815</v>
      </c>
      <c r="C296" s="89" t="s">
        <v>1484</v>
      </c>
    </row>
    <row r="297" spans="1:3" ht="12.75" customHeight="1" x14ac:dyDescent="0.25">
      <c r="A297" s="89">
        <v>2019</v>
      </c>
      <c r="B297" s="89">
        <v>121880</v>
      </c>
      <c r="C297" s="89" t="s">
        <v>1484</v>
      </c>
    </row>
    <row r="298" spans="1:3" ht="12.75" customHeight="1" x14ac:dyDescent="0.25">
      <c r="A298" s="89">
        <v>2019</v>
      </c>
      <c r="B298" s="89">
        <v>1181815</v>
      </c>
      <c r="C298" s="89" t="s">
        <v>1484</v>
      </c>
    </row>
    <row r="299" spans="1:3" ht="12.75" customHeight="1" x14ac:dyDescent="0.25">
      <c r="A299" s="89">
        <v>2019</v>
      </c>
      <c r="B299" s="89">
        <v>102499</v>
      </c>
      <c r="C299" s="89" t="s">
        <v>1484</v>
      </c>
    </row>
    <row r="300" spans="1:3" ht="12.75" customHeight="1" x14ac:dyDescent="0.25">
      <c r="A300" s="89">
        <v>2019</v>
      </c>
      <c r="B300" s="89">
        <v>88399</v>
      </c>
      <c r="C300" s="89" t="s">
        <v>1484</v>
      </c>
    </row>
    <row r="301" spans="1:3" ht="12.75" customHeight="1" x14ac:dyDescent="0.25">
      <c r="A301" s="89">
        <v>2019</v>
      </c>
      <c r="B301" s="89">
        <v>123569</v>
      </c>
      <c r="C301" s="89" t="s">
        <v>1484</v>
      </c>
    </row>
    <row r="302" spans="1:3" ht="12.75" customHeight="1" x14ac:dyDescent="0.25">
      <c r="A302" s="89">
        <v>2019</v>
      </c>
      <c r="B302" s="89">
        <v>102499</v>
      </c>
      <c r="C302" s="89" t="s">
        <v>1484</v>
      </c>
    </row>
    <row r="303" spans="1:3" ht="12.75" customHeight="1" x14ac:dyDescent="0.25">
      <c r="A303" s="89">
        <v>2019</v>
      </c>
      <c r="B303" s="89">
        <v>88399</v>
      </c>
      <c r="C303" s="89" t="s">
        <v>1484</v>
      </c>
    </row>
    <row r="304" spans="1:3" ht="12.75" customHeight="1" x14ac:dyDescent="0.25">
      <c r="A304" s="89">
        <v>2019</v>
      </c>
      <c r="B304" s="89">
        <v>121880</v>
      </c>
      <c r="C304" s="89" t="s">
        <v>1484</v>
      </c>
    </row>
    <row r="305" spans="1:3" ht="12.75" customHeight="1" x14ac:dyDescent="0.25">
      <c r="A305" s="89">
        <v>2019</v>
      </c>
      <c r="B305" s="89">
        <v>88399</v>
      </c>
      <c r="C305" s="89" t="s">
        <v>1484</v>
      </c>
    </row>
    <row r="306" spans="1:3" ht="12.75" customHeight="1" x14ac:dyDescent="0.25">
      <c r="A306" s="89">
        <v>2019</v>
      </c>
      <c r="B306" s="89">
        <v>121880</v>
      </c>
      <c r="C306" s="89" t="s">
        <v>1484</v>
      </c>
    </row>
    <row r="307" spans="1:3" ht="12.75" customHeight="1" x14ac:dyDescent="0.25">
      <c r="A307" s="89">
        <v>2019</v>
      </c>
      <c r="B307" s="89">
        <v>123569</v>
      </c>
      <c r="C307" s="89" t="s">
        <v>1484</v>
      </c>
    </row>
    <row r="308" spans="1:3" ht="12.75" customHeight="1" x14ac:dyDescent="0.25">
      <c r="A308" s="89">
        <v>2019</v>
      </c>
      <c r="B308" s="89">
        <v>1319229</v>
      </c>
      <c r="C308" s="89" t="s">
        <v>1484</v>
      </c>
    </row>
    <row r="309" spans="1:3" ht="12.75" customHeight="1" x14ac:dyDescent="0.25">
      <c r="A309" s="89">
        <v>2019</v>
      </c>
      <c r="B309" s="89">
        <v>1319229</v>
      </c>
      <c r="C309" s="89" t="s">
        <v>1484</v>
      </c>
    </row>
    <row r="310" spans="1:3" ht="12.75" customHeight="1" x14ac:dyDescent="0.25">
      <c r="A310" s="89">
        <v>2019</v>
      </c>
      <c r="B310" s="89">
        <v>102499</v>
      </c>
      <c r="C310" s="89" t="s">
        <v>1484</v>
      </c>
    </row>
    <row r="311" spans="1:3" ht="12.75" customHeight="1" x14ac:dyDescent="0.25">
      <c r="A311" s="89">
        <v>2019</v>
      </c>
      <c r="B311" s="89">
        <v>1319229</v>
      </c>
      <c r="C311" s="89" t="s">
        <v>1484</v>
      </c>
    </row>
    <row r="312" spans="1:3" ht="12.75" customHeight="1" x14ac:dyDescent="0.25">
      <c r="A312" s="89">
        <v>2019</v>
      </c>
      <c r="B312" s="89">
        <v>1319229</v>
      </c>
      <c r="C312" s="89" t="s">
        <v>1484</v>
      </c>
    </row>
    <row r="313" spans="1:3" ht="12.75" customHeight="1" x14ac:dyDescent="0.25">
      <c r="A313" s="89">
        <v>2019</v>
      </c>
      <c r="B313" s="89">
        <v>1319229</v>
      </c>
      <c r="C313" s="89" t="s">
        <v>1484</v>
      </c>
    </row>
    <row r="314" spans="1:3" ht="12.75" customHeight="1" x14ac:dyDescent="0.25">
      <c r="A314" s="89">
        <v>2019</v>
      </c>
      <c r="B314" s="89">
        <v>123569</v>
      </c>
      <c r="C314" s="89" t="s">
        <v>1484</v>
      </c>
    </row>
    <row r="315" spans="1:3" ht="12.75" customHeight="1" x14ac:dyDescent="0.25">
      <c r="A315" s="89">
        <v>2019</v>
      </c>
      <c r="B315" s="89">
        <v>121884</v>
      </c>
      <c r="C315" s="89" t="s">
        <v>1484</v>
      </c>
    </row>
    <row r="316" spans="1:3" ht="12.75" customHeight="1" x14ac:dyDescent="0.25">
      <c r="A316" s="89">
        <v>2019</v>
      </c>
      <c r="B316" s="89">
        <v>1181819</v>
      </c>
      <c r="C316" s="89" t="s">
        <v>1484</v>
      </c>
    </row>
    <row r="317" spans="1:3" ht="12.75" customHeight="1" x14ac:dyDescent="0.25">
      <c r="A317" s="89">
        <v>2019</v>
      </c>
      <c r="B317" s="89">
        <v>1103831</v>
      </c>
      <c r="C317" s="89" t="s">
        <v>1484</v>
      </c>
    </row>
    <row r="318" spans="1:3" ht="12.75" customHeight="1" x14ac:dyDescent="0.25">
      <c r="A318" s="89">
        <v>2019</v>
      </c>
      <c r="B318" s="89">
        <v>123569</v>
      </c>
      <c r="C318" s="89" t="s">
        <v>1484</v>
      </c>
    </row>
    <row r="319" spans="1:3" ht="12.75" customHeight="1" x14ac:dyDescent="0.25">
      <c r="A319" s="89">
        <v>2019</v>
      </c>
      <c r="B319" s="89">
        <v>121880</v>
      </c>
      <c r="C319" s="89" t="s">
        <v>1484</v>
      </c>
    </row>
    <row r="320" spans="1:3" ht="12.75" customHeight="1" x14ac:dyDescent="0.25">
      <c r="A320" s="89">
        <v>2019</v>
      </c>
      <c r="B320" s="89">
        <v>121880</v>
      </c>
      <c r="C320" s="89" t="s">
        <v>1484</v>
      </c>
    </row>
    <row r="321" spans="1:3" ht="12.75" customHeight="1" x14ac:dyDescent="0.25">
      <c r="A321" s="89">
        <v>2019</v>
      </c>
      <c r="B321" s="89">
        <v>88399</v>
      </c>
      <c r="C321" s="89" t="s">
        <v>1484</v>
      </c>
    </row>
    <row r="322" spans="1:3" ht="12.75" customHeight="1" x14ac:dyDescent="0.25">
      <c r="A322" s="89">
        <v>2019</v>
      </c>
      <c r="B322" s="89">
        <v>102499</v>
      </c>
      <c r="C322" s="89" t="s">
        <v>1484</v>
      </c>
    </row>
    <row r="323" spans="1:3" ht="12.75" customHeight="1" x14ac:dyDescent="0.25">
      <c r="A323" s="89">
        <v>2019</v>
      </c>
      <c r="B323" s="89">
        <v>121880</v>
      </c>
      <c r="C323" s="89" t="s">
        <v>1484</v>
      </c>
    </row>
    <row r="324" spans="1:3" ht="12.75" customHeight="1" x14ac:dyDescent="0.25">
      <c r="A324" s="89">
        <v>2019</v>
      </c>
      <c r="B324" s="89">
        <v>1117583</v>
      </c>
      <c r="C324" s="89" t="s">
        <v>1484</v>
      </c>
    </row>
    <row r="325" spans="1:3" ht="12.75" customHeight="1" x14ac:dyDescent="0.25">
      <c r="A325" s="89">
        <v>2019</v>
      </c>
      <c r="B325" s="89">
        <v>121880</v>
      </c>
      <c r="C325" s="89" t="s">
        <v>1484</v>
      </c>
    </row>
    <row r="326" spans="1:3" ht="12.75" customHeight="1" x14ac:dyDescent="0.25">
      <c r="A326" s="89">
        <v>2019</v>
      </c>
      <c r="B326" s="89">
        <v>1181819</v>
      </c>
      <c r="C326" s="89" t="s">
        <v>1484</v>
      </c>
    </row>
    <row r="327" spans="1:3" ht="12.75" customHeight="1" x14ac:dyDescent="0.25">
      <c r="A327" s="89">
        <v>2019</v>
      </c>
      <c r="B327" s="89">
        <v>121884</v>
      </c>
      <c r="C327" s="89" t="s">
        <v>1484</v>
      </c>
    </row>
    <row r="328" spans="1:3" ht="12.75" customHeight="1" x14ac:dyDescent="0.25">
      <c r="A328" s="89">
        <v>2019</v>
      </c>
      <c r="B328" s="89">
        <v>121880</v>
      </c>
      <c r="C328" s="89" t="s">
        <v>1484</v>
      </c>
    </row>
    <row r="329" spans="1:3" ht="12.75" customHeight="1" x14ac:dyDescent="0.25">
      <c r="A329" s="89">
        <v>2019</v>
      </c>
      <c r="B329" s="89">
        <v>102499</v>
      </c>
      <c r="C329" s="89" t="s">
        <v>1484</v>
      </c>
    </row>
    <row r="330" spans="1:3" ht="12.75" customHeight="1" x14ac:dyDescent="0.25">
      <c r="A330" s="89">
        <v>2019</v>
      </c>
      <c r="B330" s="89">
        <v>88399</v>
      </c>
      <c r="C330" s="89" t="s">
        <v>1484</v>
      </c>
    </row>
    <row r="331" spans="1:3" ht="12.75" customHeight="1" x14ac:dyDescent="0.25">
      <c r="A331" s="89">
        <v>2019</v>
      </c>
      <c r="B331" s="89">
        <v>121880</v>
      </c>
      <c r="C331" s="89" t="s">
        <v>1484</v>
      </c>
    </row>
    <row r="332" spans="1:3" ht="12.75" customHeight="1" x14ac:dyDescent="0.25">
      <c r="A332" s="89">
        <v>2019</v>
      </c>
      <c r="B332" s="89">
        <v>1181819</v>
      </c>
      <c r="C332" s="89" t="s">
        <v>1484</v>
      </c>
    </row>
    <row r="333" spans="1:3" ht="12.75" customHeight="1" x14ac:dyDescent="0.25">
      <c r="A333" s="89">
        <v>2019</v>
      </c>
      <c r="B333" s="89">
        <v>121880</v>
      </c>
      <c r="C333" s="89" t="s">
        <v>1484</v>
      </c>
    </row>
    <row r="334" spans="1:3" ht="12.75" customHeight="1" x14ac:dyDescent="0.25">
      <c r="A334" s="89">
        <v>2019</v>
      </c>
      <c r="B334" s="89">
        <v>121884</v>
      </c>
      <c r="C334" s="89" t="s">
        <v>1484</v>
      </c>
    </row>
    <row r="335" spans="1:3" ht="12.75" customHeight="1" x14ac:dyDescent="0.25">
      <c r="A335" s="89">
        <v>2019</v>
      </c>
      <c r="B335" s="89">
        <v>102499</v>
      </c>
      <c r="C335" s="89" t="s">
        <v>1484</v>
      </c>
    </row>
    <row r="336" spans="1:3" ht="12.75" customHeight="1" x14ac:dyDescent="0.25">
      <c r="A336" s="89">
        <v>2019</v>
      </c>
      <c r="B336" s="89">
        <v>121880</v>
      </c>
      <c r="C336" s="89" t="s">
        <v>1484</v>
      </c>
    </row>
    <row r="337" spans="1:3" ht="12.75" customHeight="1" x14ac:dyDescent="0.25">
      <c r="A337" s="89">
        <v>2019</v>
      </c>
      <c r="B337" s="89">
        <v>1181819</v>
      </c>
      <c r="C337" s="89" t="s">
        <v>1484</v>
      </c>
    </row>
    <row r="338" spans="1:3" ht="12.75" customHeight="1" x14ac:dyDescent="0.25">
      <c r="A338" s="89">
        <v>2019</v>
      </c>
      <c r="B338" s="89">
        <v>1181819</v>
      </c>
      <c r="C338" s="89" t="s">
        <v>1484</v>
      </c>
    </row>
    <row r="339" spans="1:3" ht="12.75" customHeight="1" x14ac:dyDescent="0.25">
      <c r="A339" s="89">
        <v>2019</v>
      </c>
      <c r="B339" s="89">
        <v>121880</v>
      </c>
      <c r="C339" s="89" t="s">
        <v>1484</v>
      </c>
    </row>
    <row r="340" spans="1:3" ht="12.75" customHeight="1" x14ac:dyDescent="0.25">
      <c r="A340" s="89">
        <v>2019</v>
      </c>
      <c r="B340" s="89">
        <v>1181819</v>
      </c>
      <c r="C340" s="89" t="s">
        <v>1484</v>
      </c>
    </row>
    <row r="341" spans="1:3" ht="12.75" customHeight="1" x14ac:dyDescent="0.25">
      <c r="A341" s="89">
        <v>2019</v>
      </c>
      <c r="B341" s="89">
        <v>121880</v>
      </c>
      <c r="C341" s="89" t="s">
        <v>1484</v>
      </c>
    </row>
    <row r="342" spans="1:3" ht="12.75" customHeight="1" x14ac:dyDescent="0.25">
      <c r="A342" s="89">
        <v>2019</v>
      </c>
      <c r="B342" s="89">
        <v>88399</v>
      </c>
      <c r="C342" s="89" t="s">
        <v>1484</v>
      </c>
    </row>
    <row r="343" spans="1:3" ht="12.75" customHeight="1" x14ac:dyDescent="0.25">
      <c r="A343" s="89">
        <v>2019</v>
      </c>
      <c r="B343" s="89">
        <v>1103831</v>
      </c>
      <c r="C343" s="89" t="s">
        <v>1484</v>
      </c>
    </row>
    <row r="344" spans="1:3" ht="12.75" customHeight="1" x14ac:dyDescent="0.25">
      <c r="A344" s="89">
        <v>2019</v>
      </c>
      <c r="B344" s="89">
        <v>121880</v>
      </c>
      <c r="C344" s="89" t="s">
        <v>1484</v>
      </c>
    </row>
    <row r="345" spans="1:3" ht="12.75" customHeight="1" x14ac:dyDescent="0.25">
      <c r="A345" s="89">
        <v>2019</v>
      </c>
      <c r="B345" s="89">
        <v>121880</v>
      </c>
      <c r="C345" s="89" t="s">
        <v>1484</v>
      </c>
    </row>
    <row r="346" spans="1:3" ht="12.75" customHeight="1" x14ac:dyDescent="0.25">
      <c r="A346" s="89">
        <v>2019</v>
      </c>
      <c r="B346" s="89">
        <v>121880</v>
      </c>
      <c r="C346" s="89" t="s">
        <v>1484</v>
      </c>
    </row>
    <row r="347" spans="1:3" ht="12.75" customHeight="1" x14ac:dyDescent="0.25">
      <c r="A347" s="89">
        <v>2019</v>
      </c>
      <c r="B347" s="89">
        <v>1181819</v>
      </c>
      <c r="C347" s="89" t="s">
        <v>1484</v>
      </c>
    </row>
    <row r="348" spans="1:3" ht="12.75" customHeight="1" x14ac:dyDescent="0.25">
      <c r="A348" s="89">
        <v>2019</v>
      </c>
      <c r="B348" s="89">
        <v>121884</v>
      </c>
      <c r="C348" s="89" t="s">
        <v>1484</v>
      </c>
    </row>
    <row r="349" spans="1:3" ht="12.75" customHeight="1" x14ac:dyDescent="0.25">
      <c r="A349" s="89">
        <v>2019</v>
      </c>
      <c r="B349" s="89">
        <v>88399</v>
      </c>
      <c r="C349" s="89" t="s">
        <v>1484</v>
      </c>
    </row>
    <row r="350" spans="1:3" ht="12.75" customHeight="1" x14ac:dyDescent="0.25">
      <c r="A350" s="89">
        <v>2019</v>
      </c>
      <c r="B350" s="89">
        <v>88399</v>
      </c>
      <c r="C350" s="89" t="s">
        <v>1484</v>
      </c>
    </row>
    <row r="351" spans="1:3" ht="12.75" customHeight="1" x14ac:dyDescent="0.25">
      <c r="A351" s="89">
        <v>2019</v>
      </c>
      <c r="B351" s="89">
        <v>121884</v>
      </c>
      <c r="C351" s="89" t="s">
        <v>1484</v>
      </c>
    </row>
    <row r="352" spans="1:3" ht="12.75" customHeight="1" x14ac:dyDescent="0.25">
      <c r="A352" s="89">
        <v>2019</v>
      </c>
      <c r="B352" s="89">
        <v>1181819</v>
      </c>
      <c r="C352" s="89" t="s">
        <v>1484</v>
      </c>
    </row>
    <row r="353" spans="1:3" ht="12.75" customHeight="1" x14ac:dyDescent="0.25">
      <c r="A353" s="89">
        <v>2019</v>
      </c>
      <c r="B353" s="89">
        <v>121880</v>
      </c>
      <c r="C353" s="89" t="s">
        <v>1484</v>
      </c>
    </row>
    <row r="354" spans="1:3" ht="12.75" customHeight="1" x14ac:dyDescent="0.25">
      <c r="A354" s="89">
        <v>2019</v>
      </c>
      <c r="B354" s="89">
        <v>88399</v>
      </c>
      <c r="C354" s="89" t="s">
        <v>1484</v>
      </c>
    </row>
    <row r="355" spans="1:3" ht="12.75" customHeight="1" x14ac:dyDescent="0.25">
      <c r="A355" s="89">
        <v>2019</v>
      </c>
      <c r="B355" s="89">
        <v>88399</v>
      </c>
      <c r="C355" s="89" t="s">
        <v>1484</v>
      </c>
    </row>
    <row r="356" spans="1:3" ht="12.75" customHeight="1" x14ac:dyDescent="0.25">
      <c r="A356" s="89">
        <v>2019</v>
      </c>
      <c r="B356" s="89">
        <v>102499</v>
      </c>
      <c r="C356" s="89" t="s">
        <v>1484</v>
      </c>
    </row>
    <row r="357" spans="1:3" ht="12.75" customHeight="1" x14ac:dyDescent="0.25">
      <c r="A357" s="89">
        <v>2019</v>
      </c>
      <c r="B357" s="89">
        <v>102499</v>
      </c>
      <c r="C357" s="89" t="s">
        <v>1484</v>
      </c>
    </row>
    <row r="358" spans="1:3" ht="12.75" customHeight="1" x14ac:dyDescent="0.25">
      <c r="A358" s="89">
        <v>2019</v>
      </c>
      <c r="B358" s="89">
        <v>121880</v>
      </c>
      <c r="C358" s="89" t="s">
        <v>1484</v>
      </c>
    </row>
    <row r="359" spans="1:3" ht="12.75" customHeight="1" x14ac:dyDescent="0.25">
      <c r="A359" s="89">
        <v>2019</v>
      </c>
      <c r="B359" s="89">
        <v>1181819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465</v>
      </c>
    </row>
    <row r="2" spans="1:3" ht="12.75" customHeight="1" x14ac:dyDescent="0.25">
      <c r="A2" s="89">
        <v>2019</v>
      </c>
      <c r="B2" s="89">
        <v>123569</v>
      </c>
      <c r="C2" s="89" t="s">
        <v>823</v>
      </c>
    </row>
    <row r="3" spans="1:3" ht="12.75" customHeight="1" x14ac:dyDescent="0.25">
      <c r="A3" s="89">
        <v>2019</v>
      </c>
      <c r="B3" s="89">
        <v>102499</v>
      </c>
      <c r="C3" s="89" t="s">
        <v>823</v>
      </c>
    </row>
    <row r="4" spans="1:3" ht="12.75" customHeight="1" x14ac:dyDescent="0.25">
      <c r="A4" s="89">
        <v>2019</v>
      </c>
      <c r="B4" s="89">
        <v>121880</v>
      </c>
      <c r="C4" s="89" t="s">
        <v>823</v>
      </c>
    </row>
    <row r="5" spans="1:3" ht="12.75" customHeight="1" x14ac:dyDescent="0.25">
      <c r="A5" s="89">
        <v>2019</v>
      </c>
      <c r="B5" s="89">
        <v>121880</v>
      </c>
      <c r="C5" s="89" t="s">
        <v>823</v>
      </c>
    </row>
    <row r="6" spans="1:3" ht="12.75" customHeight="1" x14ac:dyDescent="0.25">
      <c r="A6" s="89">
        <v>2019</v>
      </c>
      <c r="B6" s="89">
        <v>102499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123569</v>
      </c>
      <c r="C9" s="89" t="s">
        <v>823</v>
      </c>
    </row>
    <row r="10" spans="1:3" ht="12.75" customHeight="1" x14ac:dyDescent="0.25">
      <c r="A10" s="89">
        <v>2019</v>
      </c>
      <c r="B10" s="89">
        <v>88399</v>
      </c>
      <c r="C10" s="89" t="s">
        <v>823</v>
      </c>
    </row>
    <row r="11" spans="1:3" ht="12.75" customHeight="1" x14ac:dyDescent="0.25">
      <c r="A11" s="89">
        <v>2019</v>
      </c>
      <c r="B11" s="89">
        <v>1181815</v>
      </c>
      <c r="C11" s="89" t="s">
        <v>823</v>
      </c>
    </row>
    <row r="12" spans="1:3" ht="12.75" customHeight="1" x14ac:dyDescent="0.25">
      <c r="A12" s="89">
        <v>2019</v>
      </c>
      <c r="B12" s="89">
        <v>123569</v>
      </c>
      <c r="C12" s="89" t="s">
        <v>823</v>
      </c>
    </row>
    <row r="13" spans="1:3" ht="12.75" customHeight="1" x14ac:dyDescent="0.25">
      <c r="A13" s="89">
        <v>2019</v>
      </c>
      <c r="B13" s="89">
        <v>102499</v>
      </c>
      <c r="C13" s="89" t="s">
        <v>823</v>
      </c>
    </row>
    <row r="14" spans="1:3" ht="12.75" customHeight="1" x14ac:dyDescent="0.25">
      <c r="A14" s="89">
        <v>2019</v>
      </c>
      <c r="B14" s="89">
        <v>88399</v>
      </c>
      <c r="C14" s="89" t="s">
        <v>823</v>
      </c>
    </row>
    <row r="15" spans="1:3" ht="12.75" customHeight="1" x14ac:dyDescent="0.25">
      <c r="A15" s="89">
        <v>2019</v>
      </c>
      <c r="B15" s="89">
        <v>88399</v>
      </c>
      <c r="C15" s="89" t="s">
        <v>823</v>
      </c>
    </row>
    <row r="16" spans="1:3" ht="12.75" customHeight="1" x14ac:dyDescent="0.25">
      <c r="A16" s="89">
        <v>2019</v>
      </c>
      <c r="B16" s="89">
        <v>1117583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102499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102499</v>
      </c>
      <c r="C20" s="89" t="s">
        <v>823</v>
      </c>
    </row>
    <row r="21" spans="1:3" ht="12.75" customHeight="1" x14ac:dyDescent="0.25">
      <c r="A21" s="89">
        <v>2019</v>
      </c>
      <c r="B21" s="89">
        <v>123569</v>
      </c>
      <c r="C21" s="89" t="s">
        <v>823</v>
      </c>
    </row>
    <row r="22" spans="1:3" ht="12.75" customHeight="1" x14ac:dyDescent="0.25">
      <c r="A22" s="89">
        <v>2019</v>
      </c>
      <c r="B22" s="89">
        <v>1181815</v>
      </c>
      <c r="C22" s="89" t="s">
        <v>823</v>
      </c>
    </row>
    <row r="23" spans="1:3" ht="12.75" customHeight="1" x14ac:dyDescent="0.25">
      <c r="A23" s="89">
        <v>2019</v>
      </c>
      <c r="B23" s="89">
        <v>121880</v>
      </c>
      <c r="C23" s="89" t="s">
        <v>823</v>
      </c>
    </row>
    <row r="24" spans="1:3" ht="12.75" customHeight="1" x14ac:dyDescent="0.25">
      <c r="A24" s="89">
        <v>2019</v>
      </c>
      <c r="B24" s="89">
        <v>121884</v>
      </c>
      <c r="C24" s="89" t="s">
        <v>823</v>
      </c>
    </row>
    <row r="25" spans="1:3" ht="12.75" customHeight="1" x14ac:dyDescent="0.25">
      <c r="A25" s="89">
        <v>2019</v>
      </c>
      <c r="B25" s="89">
        <v>121884</v>
      </c>
      <c r="C25" s="89" t="s">
        <v>823</v>
      </c>
    </row>
    <row r="26" spans="1:3" ht="12.75" customHeight="1" x14ac:dyDescent="0.25">
      <c r="A26" s="89">
        <v>2019</v>
      </c>
      <c r="B26" s="89">
        <v>88399</v>
      </c>
      <c r="C26" s="89" t="s">
        <v>823</v>
      </c>
    </row>
    <row r="27" spans="1:3" ht="12.75" customHeight="1" x14ac:dyDescent="0.25">
      <c r="A27" s="89">
        <v>2019</v>
      </c>
      <c r="B27" s="89">
        <v>121884</v>
      </c>
      <c r="C27" s="89" t="s">
        <v>823</v>
      </c>
    </row>
    <row r="28" spans="1:3" ht="12.75" customHeight="1" x14ac:dyDescent="0.25">
      <c r="A28" s="89">
        <v>2019</v>
      </c>
      <c r="B28" s="89">
        <v>121880</v>
      </c>
      <c r="C28" s="89" t="s">
        <v>823</v>
      </c>
    </row>
    <row r="29" spans="1:3" ht="12.75" customHeight="1" x14ac:dyDescent="0.25">
      <c r="A29" s="89">
        <v>2019</v>
      </c>
      <c r="B29" s="89">
        <v>1103831</v>
      </c>
      <c r="C29" s="89" t="s">
        <v>823</v>
      </c>
    </row>
    <row r="30" spans="1:3" ht="12.75" customHeight="1" x14ac:dyDescent="0.25">
      <c r="A30" s="89">
        <v>2019</v>
      </c>
      <c r="B30" s="89">
        <v>1103831</v>
      </c>
      <c r="C30" s="89" t="s">
        <v>823</v>
      </c>
    </row>
    <row r="31" spans="1:3" ht="12.75" customHeight="1" x14ac:dyDescent="0.25">
      <c r="A31" s="89">
        <v>2019</v>
      </c>
      <c r="B31" s="89">
        <v>88399</v>
      </c>
      <c r="C31" s="89" t="s">
        <v>823</v>
      </c>
    </row>
    <row r="32" spans="1:3" ht="12.75" customHeight="1" x14ac:dyDescent="0.25">
      <c r="A32" s="89">
        <v>2019</v>
      </c>
      <c r="B32" s="89">
        <v>121884</v>
      </c>
      <c r="C32" s="89" t="s">
        <v>823</v>
      </c>
    </row>
    <row r="33" spans="1:3" ht="12.75" customHeight="1" x14ac:dyDescent="0.25">
      <c r="A33" s="89">
        <v>2019</v>
      </c>
      <c r="B33" s="89">
        <v>1103831</v>
      </c>
      <c r="C33" s="89" t="s">
        <v>823</v>
      </c>
    </row>
    <row r="34" spans="1:3" ht="12.75" customHeight="1" x14ac:dyDescent="0.25">
      <c r="A34" s="89">
        <v>2019</v>
      </c>
      <c r="B34" s="89">
        <v>1103831</v>
      </c>
      <c r="C34" s="89" t="s">
        <v>823</v>
      </c>
    </row>
    <row r="35" spans="1:3" ht="12.75" customHeight="1" x14ac:dyDescent="0.25">
      <c r="A35" s="89">
        <v>2019</v>
      </c>
      <c r="B35" s="89">
        <v>123569</v>
      </c>
      <c r="C35" s="89" t="s">
        <v>823</v>
      </c>
    </row>
    <row r="36" spans="1:3" ht="12.75" customHeight="1" x14ac:dyDescent="0.25">
      <c r="A36" s="89">
        <v>2019</v>
      </c>
      <c r="B36" s="89">
        <v>121884</v>
      </c>
      <c r="C36" s="89" t="s">
        <v>823</v>
      </c>
    </row>
    <row r="37" spans="1:3" ht="12.75" customHeight="1" x14ac:dyDescent="0.25">
      <c r="A37" s="89">
        <v>2019</v>
      </c>
      <c r="B37" s="89">
        <v>1181819</v>
      </c>
      <c r="C37" s="89" t="s">
        <v>823</v>
      </c>
    </row>
    <row r="38" spans="1:3" ht="12.75" customHeight="1" x14ac:dyDescent="0.25">
      <c r="A38" s="89">
        <v>2019</v>
      </c>
      <c r="B38" s="89">
        <v>123569</v>
      </c>
      <c r="C38" s="89" t="s">
        <v>823</v>
      </c>
    </row>
    <row r="39" spans="1:3" ht="12.75" customHeight="1" x14ac:dyDescent="0.25">
      <c r="A39" s="89">
        <v>2019</v>
      </c>
      <c r="B39" s="89">
        <v>102499</v>
      </c>
      <c r="C39" s="89" t="s">
        <v>823</v>
      </c>
    </row>
    <row r="40" spans="1:3" ht="12.75" customHeight="1" x14ac:dyDescent="0.25">
      <c r="A40" s="89">
        <v>2019</v>
      </c>
      <c r="B40" s="89">
        <v>1103831</v>
      </c>
      <c r="C40" s="89" t="s">
        <v>823</v>
      </c>
    </row>
    <row r="41" spans="1:3" ht="12.75" customHeight="1" x14ac:dyDescent="0.25">
      <c r="A41" s="89">
        <v>2019</v>
      </c>
      <c r="B41" s="89">
        <v>1181819</v>
      </c>
      <c r="C41" s="89" t="s">
        <v>823</v>
      </c>
    </row>
    <row r="42" spans="1:3" ht="12.75" customHeight="1" x14ac:dyDescent="0.25">
      <c r="A42" s="89">
        <v>2019</v>
      </c>
      <c r="B42" s="89">
        <v>102499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123569</v>
      </c>
      <c r="C44" s="89" t="s">
        <v>823</v>
      </c>
    </row>
    <row r="45" spans="1:3" ht="12.75" customHeight="1" x14ac:dyDescent="0.25">
      <c r="A45" s="89">
        <v>2019</v>
      </c>
      <c r="B45" s="89">
        <v>123569</v>
      </c>
      <c r="C45" s="89" t="s">
        <v>823</v>
      </c>
    </row>
    <row r="46" spans="1:3" ht="12.75" customHeight="1" x14ac:dyDescent="0.25">
      <c r="A46" s="89">
        <v>2019</v>
      </c>
      <c r="B46" s="89">
        <v>1117583</v>
      </c>
      <c r="C46" s="89" t="s">
        <v>819</v>
      </c>
    </row>
    <row r="47" spans="1:3" ht="12.75" customHeight="1" x14ac:dyDescent="0.25">
      <c r="A47" s="89">
        <v>2019</v>
      </c>
      <c r="B47" s="89">
        <v>121880</v>
      </c>
      <c r="C47" s="89" t="s">
        <v>819</v>
      </c>
    </row>
    <row r="48" spans="1:3" ht="12.75" customHeight="1" x14ac:dyDescent="0.25">
      <c r="A48" s="89">
        <v>2019</v>
      </c>
      <c r="B48" s="89">
        <v>88399</v>
      </c>
      <c r="C48" s="89" t="s">
        <v>819</v>
      </c>
    </row>
    <row r="49" spans="1:3" ht="12.75" customHeight="1" x14ac:dyDescent="0.25">
      <c r="A49" s="89">
        <v>2019</v>
      </c>
      <c r="B49" s="89">
        <v>1181815</v>
      </c>
      <c r="C49" s="89" t="s">
        <v>819</v>
      </c>
    </row>
    <row r="50" spans="1:3" ht="12.75" customHeight="1" x14ac:dyDescent="0.25">
      <c r="A50" s="89">
        <v>2019</v>
      </c>
      <c r="B50" s="89">
        <v>123569</v>
      </c>
      <c r="C50" s="89" t="s">
        <v>819</v>
      </c>
    </row>
    <row r="51" spans="1:3" ht="12.75" customHeight="1" x14ac:dyDescent="0.25">
      <c r="A51" s="89">
        <v>2019</v>
      </c>
      <c r="B51" s="89">
        <v>123569</v>
      </c>
      <c r="C51" s="89" t="s">
        <v>819</v>
      </c>
    </row>
    <row r="52" spans="1:3" ht="12.75" customHeight="1" x14ac:dyDescent="0.25">
      <c r="A52" s="89">
        <v>2019</v>
      </c>
      <c r="B52" s="89">
        <v>123569</v>
      </c>
      <c r="C52" s="89" t="s">
        <v>819</v>
      </c>
    </row>
    <row r="53" spans="1:3" ht="12.75" customHeight="1" x14ac:dyDescent="0.25">
      <c r="A53" s="89">
        <v>2019</v>
      </c>
      <c r="B53" s="89">
        <v>1103831</v>
      </c>
      <c r="C53" s="89" t="s">
        <v>819</v>
      </c>
    </row>
    <row r="54" spans="1:3" ht="12.75" customHeight="1" x14ac:dyDescent="0.25">
      <c r="A54" s="89">
        <v>2019</v>
      </c>
      <c r="B54" s="89">
        <v>121880</v>
      </c>
      <c r="C54" s="89" t="s">
        <v>819</v>
      </c>
    </row>
    <row r="55" spans="1:3" ht="12.75" customHeight="1" x14ac:dyDescent="0.25">
      <c r="A55" s="89">
        <v>2019</v>
      </c>
      <c r="B55" s="89">
        <v>1181815</v>
      </c>
      <c r="C55" s="89" t="s">
        <v>819</v>
      </c>
    </row>
    <row r="56" spans="1:3" ht="12.75" customHeight="1" x14ac:dyDescent="0.25">
      <c r="A56" s="89">
        <v>2019</v>
      </c>
      <c r="B56" s="89">
        <v>123569</v>
      </c>
      <c r="C56" s="89" t="s">
        <v>819</v>
      </c>
    </row>
    <row r="57" spans="1:3" ht="12.75" customHeight="1" x14ac:dyDescent="0.25">
      <c r="A57" s="89">
        <v>2019</v>
      </c>
      <c r="B57" s="89">
        <v>88399</v>
      </c>
      <c r="C57" s="89" t="s">
        <v>819</v>
      </c>
    </row>
    <row r="58" spans="1:3" ht="12.75" customHeight="1" x14ac:dyDescent="0.25">
      <c r="A58" s="89">
        <v>2019</v>
      </c>
      <c r="B58" s="89">
        <v>102499</v>
      </c>
      <c r="C58" s="89" t="s">
        <v>819</v>
      </c>
    </row>
    <row r="59" spans="1:3" ht="12.75" customHeight="1" x14ac:dyDescent="0.25">
      <c r="A59" s="89">
        <v>2019</v>
      </c>
      <c r="B59" s="89">
        <v>102499</v>
      </c>
      <c r="C59" s="89" t="s">
        <v>819</v>
      </c>
    </row>
    <row r="60" spans="1:3" ht="12.75" customHeight="1" x14ac:dyDescent="0.25">
      <c r="A60" s="89">
        <v>2019</v>
      </c>
      <c r="B60" s="89">
        <v>88399</v>
      </c>
      <c r="C60" s="89" t="s">
        <v>819</v>
      </c>
    </row>
    <row r="61" spans="1:3" ht="12.75" customHeight="1" x14ac:dyDescent="0.25">
      <c r="A61" s="89">
        <v>2019</v>
      </c>
      <c r="B61" s="89">
        <v>121880</v>
      </c>
      <c r="C61" s="89" t="s">
        <v>819</v>
      </c>
    </row>
    <row r="62" spans="1:3" ht="12.75" customHeight="1" x14ac:dyDescent="0.25">
      <c r="A62" s="89">
        <v>2019</v>
      </c>
      <c r="B62" s="89">
        <v>121880</v>
      </c>
      <c r="C62" s="89" t="s">
        <v>819</v>
      </c>
    </row>
    <row r="63" spans="1:3" ht="12.75" customHeight="1" x14ac:dyDescent="0.25">
      <c r="A63" s="89">
        <v>2019</v>
      </c>
      <c r="B63" s="89">
        <v>88399</v>
      </c>
      <c r="C63" s="89" t="s">
        <v>819</v>
      </c>
    </row>
    <row r="64" spans="1:3" ht="12.75" customHeight="1" x14ac:dyDescent="0.25">
      <c r="A64" s="89">
        <v>2019</v>
      </c>
      <c r="B64" s="89">
        <v>88399</v>
      </c>
      <c r="C64" s="89" t="s">
        <v>819</v>
      </c>
    </row>
    <row r="65" spans="1:3" ht="12.75" customHeight="1" x14ac:dyDescent="0.25">
      <c r="A65" s="89">
        <v>2019</v>
      </c>
      <c r="B65" s="89">
        <v>102499</v>
      </c>
      <c r="C65" s="89" t="s">
        <v>819</v>
      </c>
    </row>
    <row r="66" spans="1:3" ht="12.75" customHeight="1" x14ac:dyDescent="0.25">
      <c r="A66" s="89">
        <v>2019</v>
      </c>
      <c r="B66" s="89">
        <v>123569</v>
      </c>
      <c r="C66" s="89" t="s">
        <v>819</v>
      </c>
    </row>
    <row r="67" spans="1:3" ht="12.75" customHeight="1" x14ac:dyDescent="0.25">
      <c r="A67" s="89">
        <v>2019</v>
      </c>
      <c r="B67" s="89">
        <v>88399</v>
      </c>
      <c r="C67" s="89" t="s">
        <v>819</v>
      </c>
    </row>
    <row r="68" spans="1:3" ht="12.75" customHeight="1" x14ac:dyDescent="0.25">
      <c r="A68" s="89">
        <v>2019</v>
      </c>
      <c r="B68" s="89">
        <v>88399</v>
      </c>
      <c r="C68" s="89" t="s">
        <v>819</v>
      </c>
    </row>
    <row r="69" spans="1:3" ht="12.75" customHeight="1" x14ac:dyDescent="0.25">
      <c r="A69" s="89">
        <v>2019</v>
      </c>
      <c r="B69" s="89">
        <v>102499</v>
      </c>
      <c r="C69" s="89" t="s">
        <v>819</v>
      </c>
    </row>
    <row r="70" spans="1:3" ht="12.75" customHeight="1" x14ac:dyDescent="0.25">
      <c r="A70" s="89">
        <v>2019</v>
      </c>
      <c r="B70" s="89">
        <v>102499</v>
      </c>
      <c r="C70" s="89" t="s">
        <v>819</v>
      </c>
    </row>
    <row r="71" spans="1:3" ht="12.75" customHeight="1" x14ac:dyDescent="0.25">
      <c r="A71" s="89">
        <v>2019</v>
      </c>
      <c r="B71" s="89">
        <v>1181815</v>
      </c>
      <c r="C71" s="89" t="s">
        <v>819</v>
      </c>
    </row>
    <row r="72" spans="1:3" ht="12.75" customHeight="1" x14ac:dyDescent="0.25">
      <c r="A72" s="89">
        <v>2019</v>
      </c>
      <c r="B72" s="89">
        <v>102499</v>
      </c>
      <c r="C72" s="89" t="s">
        <v>819</v>
      </c>
    </row>
    <row r="73" spans="1:3" ht="12.75" customHeight="1" x14ac:dyDescent="0.25">
      <c r="A73" s="89">
        <v>2019</v>
      </c>
      <c r="B73" s="89">
        <v>1319229</v>
      </c>
      <c r="C73" s="89" t="s">
        <v>819</v>
      </c>
    </row>
    <row r="74" spans="1:3" ht="12.75" customHeight="1" x14ac:dyDescent="0.25">
      <c r="A74" s="89">
        <v>2019</v>
      </c>
      <c r="B74" s="89">
        <v>123569</v>
      </c>
      <c r="C74" s="89" t="s">
        <v>819</v>
      </c>
    </row>
    <row r="75" spans="1:3" ht="12.75" customHeight="1" x14ac:dyDescent="0.25">
      <c r="A75" s="89">
        <v>2019</v>
      </c>
      <c r="B75" s="89">
        <v>121880</v>
      </c>
      <c r="C75" s="89" t="s">
        <v>819</v>
      </c>
    </row>
    <row r="76" spans="1:3" ht="12.75" customHeight="1" x14ac:dyDescent="0.25">
      <c r="A76" s="89">
        <v>2019</v>
      </c>
      <c r="B76" s="89">
        <v>88399</v>
      </c>
      <c r="C76" s="89" t="s">
        <v>819</v>
      </c>
    </row>
    <row r="77" spans="1:3" ht="12.75" customHeight="1" x14ac:dyDescent="0.25">
      <c r="A77" s="89">
        <v>2019</v>
      </c>
      <c r="B77" s="89">
        <v>88399</v>
      </c>
      <c r="C77" s="89" t="s">
        <v>819</v>
      </c>
    </row>
    <row r="78" spans="1:3" ht="12.75" customHeight="1" x14ac:dyDescent="0.25">
      <c r="A78" s="89">
        <v>2019</v>
      </c>
      <c r="B78" s="89">
        <v>102499</v>
      </c>
      <c r="C78" s="89" t="s">
        <v>819</v>
      </c>
    </row>
    <row r="79" spans="1:3" ht="12.75" customHeight="1" x14ac:dyDescent="0.25">
      <c r="A79" s="89">
        <v>2019</v>
      </c>
      <c r="B79" s="89">
        <v>102499</v>
      </c>
      <c r="C79" s="89" t="s">
        <v>819</v>
      </c>
    </row>
    <row r="80" spans="1:3" ht="12.75" customHeight="1" x14ac:dyDescent="0.25">
      <c r="A80" s="89">
        <v>2019</v>
      </c>
      <c r="B80" s="89">
        <v>1103831</v>
      </c>
      <c r="C80" s="89" t="s">
        <v>819</v>
      </c>
    </row>
    <row r="81" spans="1:3" ht="12.75" customHeight="1" x14ac:dyDescent="0.25">
      <c r="A81" s="89">
        <v>2019</v>
      </c>
      <c r="B81" s="89">
        <v>102499</v>
      </c>
      <c r="C81" s="89" t="s">
        <v>819</v>
      </c>
    </row>
    <row r="82" spans="1:3" ht="12.75" customHeight="1" x14ac:dyDescent="0.25">
      <c r="A82" s="89">
        <v>2019</v>
      </c>
      <c r="B82" s="89">
        <v>121884</v>
      </c>
      <c r="C82" s="89" t="s">
        <v>819</v>
      </c>
    </row>
    <row r="83" spans="1:3" ht="12.75" customHeight="1" x14ac:dyDescent="0.25">
      <c r="A83" s="89">
        <v>2019</v>
      </c>
      <c r="B83" s="89">
        <v>123569</v>
      </c>
      <c r="C83" s="89" t="s">
        <v>819</v>
      </c>
    </row>
    <row r="84" spans="1:3" ht="12.75" customHeight="1" x14ac:dyDescent="0.25">
      <c r="A84" s="89">
        <v>2019</v>
      </c>
      <c r="B84" s="89">
        <v>123569</v>
      </c>
      <c r="C84" s="89" t="s">
        <v>819</v>
      </c>
    </row>
    <row r="85" spans="1:3" ht="12.75" customHeight="1" x14ac:dyDescent="0.25">
      <c r="A85" s="89">
        <v>2019</v>
      </c>
      <c r="B85" s="89">
        <v>1181819</v>
      </c>
      <c r="C85" s="89" t="s">
        <v>819</v>
      </c>
    </row>
    <row r="86" spans="1:3" ht="12.75" customHeight="1" x14ac:dyDescent="0.25">
      <c r="A86" s="89">
        <v>2019</v>
      </c>
      <c r="B86" s="89">
        <v>102499</v>
      </c>
      <c r="C86" s="89" t="s">
        <v>819</v>
      </c>
    </row>
    <row r="87" spans="1:3" ht="12.75" customHeight="1" x14ac:dyDescent="0.25">
      <c r="A87" s="89">
        <v>2019</v>
      </c>
      <c r="B87" s="89">
        <v>1181815</v>
      </c>
      <c r="C87" s="89" t="s">
        <v>819</v>
      </c>
    </row>
    <row r="88" spans="1:3" ht="12.75" customHeight="1" x14ac:dyDescent="0.25">
      <c r="A88" s="89">
        <v>2019</v>
      </c>
      <c r="B88" s="89">
        <v>1181815</v>
      </c>
      <c r="C88" s="89" t="s">
        <v>819</v>
      </c>
    </row>
    <row r="89" spans="1:3" ht="12.75" customHeight="1" x14ac:dyDescent="0.25">
      <c r="A89" s="89">
        <v>2019</v>
      </c>
      <c r="B89" s="89">
        <v>102499</v>
      </c>
      <c r="C89" s="89" t="s">
        <v>819</v>
      </c>
    </row>
    <row r="90" spans="1:3" ht="12.75" customHeight="1" x14ac:dyDescent="0.25">
      <c r="A90" s="89">
        <v>2019</v>
      </c>
      <c r="B90" s="89">
        <v>1181815</v>
      </c>
      <c r="C90" s="89" t="s">
        <v>819</v>
      </c>
    </row>
    <row r="91" spans="1:3" ht="12.75" customHeight="1" x14ac:dyDescent="0.25">
      <c r="A91" s="89">
        <v>2019</v>
      </c>
      <c r="B91" s="89">
        <v>121880</v>
      </c>
      <c r="C91" s="89" t="s">
        <v>819</v>
      </c>
    </row>
    <row r="92" spans="1:3" ht="12.75" customHeight="1" x14ac:dyDescent="0.25">
      <c r="A92" s="89">
        <v>2019</v>
      </c>
      <c r="B92" s="89">
        <v>1181815</v>
      </c>
      <c r="C92" s="89" t="s">
        <v>819</v>
      </c>
    </row>
    <row r="93" spans="1:3" ht="12.75" customHeight="1" x14ac:dyDescent="0.25">
      <c r="A93" s="89">
        <v>2019</v>
      </c>
      <c r="B93" s="89">
        <v>88399</v>
      </c>
      <c r="C93" s="89" t="s">
        <v>819</v>
      </c>
    </row>
    <row r="94" spans="1:3" ht="12.75" customHeight="1" x14ac:dyDescent="0.25">
      <c r="A94" s="89">
        <v>2019</v>
      </c>
      <c r="B94" s="89">
        <v>1319229</v>
      </c>
      <c r="C94" s="89" t="s">
        <v>819</v>
      </c>
    </row>
    <row r="95" spans="1:3" ht="12.75" customHeight="1" x14ac:dyDescent="0.25">
      <c r="A95" s="89">
        <v>2019</v>
      </c>
      <c r="B95" s="89">
        <v>1319229</v>
      </c>
      <c r="C95" s="89" t="s">
        <v>819</v>
      </c>
    </row>
    <row r="96" spans="1:3" ht="12.75" customHeight="1" x14ac:dyDescent="0.25">
      <c r="A96" s="89">
        <v>2019</v>
      </c>
      <c r="B96" s="89">
        <v>121884</v>
      </c>
      <c r="C96" s="89" t="s">
        <v>819</v>
      </c>
    </row>
    <row r="97" spans="1:3" ht="12.75" customHeight="1" x14ac:dyDescent="0.25">
      <c r="A97" s="89">
        <v>2019</v>
      </c>
      <c r="B97" s="89">
        <v>88399</v>
      </c>
      <c r="C97" s="89" t="s">
        <v>819</v>
      </c>
    </row>
    <row r="98" spans="1:3" ht="12.75" customHeight="1" x14ac:dyDescent="0.25">
      <c r="A98" s="89">
        <v>2019</v>
      </c>
      <c r="B98" s="89">
        <v>123569</v>
      </c>
      <c r="C98" s="89" t="s">
        <v>819</v>
      </c>
    </row>
    <row r="99" spans="1:3" ht="12.75" customHeight="1" x14ac:dyDescent="0.25">
      <c r="A99" s="89">
        <v>2019</v>
      </c>
      <c r="B99" s="89">
        <v>1117583</v>
      </c>
      <c r="C99" s="89" t="s">
        <v>819</v>
      </c>
    </row>
    <row r="100" spans="1:3" ht="12.75" customHeight="1" x14ac:dyDescent="0.25">
      <c r="A100" s="89">
        <v>2019</v>
      </c>
      <c r="B100" s="89">
        <v>88399</v>
      </c>
      <c r="C100" s="89" t="s">
        <v>819</v>
      </c>
    </row>
    <row r="101" spans="1:3" ht="12.75" customHeight="1" x14ac:dyDescent="0.25">
      <c r="A101" s="89">
        <v>2019</v>
      </c>
      <c r="B101" s="89">
        <v>121880</v>
      </c>
      <c r="C101" s="89" t="s">
        <v>819</v>
      </c>
    </row>
    <row r="102" spans="1:3" ht="12.75" customHeight="1" x14ac:dyDescent="0.25">
      <c r="A102" s="89">
        <v>2019</v>
      </c>
      <c r="B102" s="89">
        <v>88399</v>
      </c>
      <c r="C102" s="89" t="s">
        <v>819</v>
      </c>
    </row>
    <row r="103" spans="1:3" ht="12.75" customHeight="1" x14ac:dyDescent="0.25">
      <c r="A103" s="89">
        <v>2019</v>
      </c>
      <c r="B103" s="89">
        <v>123569</v>
      </c>
      <c r="C103" s="89" t="s">
        <v>819</v>
      </c>
    </row>
    <row r="104" spans="1:3" ht="12.75" customHeight="1" x14ac:dyDescent="0.25">
      <c r="A104" s="89">
        <v>2019</v>
      </c>
      <c r="B104" s="89">
        <v>1181819</v>
      </c>
      <c r="C104" s="89" t="s">
        <v>819</v>
      </c>
    </row>
    <row r="105" spans="1:3" ht="12.75" customHeight="1" x14ac:dyDescent="0.25">
      <c r="A105" s="89">
        <v>2019</v>
      </c>
      <c r="B105" s="89">
        <v>1103831</v>
      </c>
      <c r="C105" s="89" t="s">
        <v>819</v>
      </c>
    </row>
    <row r="106" spans="1:3" ht="12.75" customHeight="1" x14ac:dyDescent="0.25">
      <c r="A106" s="89">
        <v>2019</v>
      </c>
      <c r="B106" s="89">
        <v>123569</v>
      </c>
      <c r="C106" s="89" t="s">
        <v>819</v>
      </c>
    </row>
    <row r="107" spans="1:3" ht="12.75" customHeight="1" x14ac:dyDescent="0.25">
      <c r="A107" s="89">
        <v>2019</v>
      </c>
      <c r="B107" s="89">
        <v>1181819</v>
      </c>
      <c r="C107" s="89" t="s">
        <v>819</v>
      </c>
    </row>
    <row r="108" spans="1:3" ht="12.75" customHeight="1" x14ac:dyDescent="0.25">
      <c r="A108" s="89">
        <v>2019</v>
      </c>
      <c r="B108" s="89">
        <v>88399</v>
      </c>
      <c r="C108" s="89" t="s">
        <v>819</v>
      </c>
    </row>
    <row r="109" spans="1:3" ht="12.75" customHeight="1" x14ac:dyDescent="0.25">
      <c r="A109" s="89">
        <v>2019</v>
      </c>
      <c r="B109" s="89">
        <v>102499</v>
      </c>
      <c r="C109" s="89" t="s">
        <v>819</v>
      </c>
    </row>
    <row r="110" spans="1:3" ht="12.75" customHeight="1" x14ac:dyDescent="0.25">
      <c r="A110" s="89">
        <v>2019</v>
      </c>
      <c r="B110" s="89">
        <v>121880</v>
      </c>
      <c r="C110" s="89" t="s">
        <v>819</v>
      </c>
    </row>
    <row r="111" spans="1:3" ht="12.75" customHeight="1" x14ac:dyDescent="0.25">
      <c r="A111" s="89">
        <v>2019</v>
      </c>
      <c r="B111" s="89">
        <v>102499</v>
      </c>
      <c r="C111" s="89" t="s">
        <v>819</v>
      </c>
    </row>
    <row r="112" spans="1:3" ht="12.75" customHeight="1" x14ac:dyDescent="0.25">
      <c r="A112" s="89">
        <v>2019</v>
      </c>
      <c r="B112" s="89">
        <v>123569</v>
      </c>
      <c r="C112" s="89" t="s">
        <v>819</v>
      </c>
    </row>
    <row r="113" spans="1:3" ht="12.75" customHeight="1" x14ac:dyDescent="0.25">
      <c r="A113" s="89">
        <v>2019</v>
      </c>
      <c r="B113" s="89">
        <v>121880</v>
      </c>
      <c r="C113" s="89" t="s">
        <v>819</v>
      </c>
    </row>
    <row r="114" spans="1:3" ht="12.75" customHeight="1" x14ac:dyDescent="0.25">
      <c r="A114" s="89">
        <v>2019</v>
      </c>
      <c r="B114" s="89">
        <v>121884</v>
      </c>
      <c r="C114" s="89" t="s">
        <v>819</v>
      </c>
    </row>
    <row r="115" spans="1:3" ht="12.75" customHeight="1" x14ac:dyDescent="0.25">
      <c r="A115" s="89">
        <v>2019</v>
      </c>
      <c r="B115" s="89">
        <v>123569</v>
      </c>
      <c r="C115" s="89" t="s">
        <v>819</v>
      </c>
    </row>
    <row r="116" spans="1:3" ht="12.75" customHeight="1" x14ac:dyDescent="0.25">
      <c r="A116" s="89">
        <v>2019</v>
      </c>
      <c r="B116" s="89">
        <v>121884</v>
      </c>
      <c r="C116" s="89" t="s">
        <v>819</v>
      </c>
    </row>
    <row r="117" spans="1:3" ht="12.75" customHeight="1" x14ac:dyDescent="0.25">
      <c r="A117" s="89">
        <v>2019</v>
      </c>
      <c r="B117" s="89">
        <v>88399</v>
      </c>
      <c r="C117" s="89" t="s">
        <v>819</v>
      </c>
    </row>
    <row r="118" spans="1:3" ht="12.75" customHeight="1" x14ac:dyDescent="0.25">
      <c r="A118" s="89">
        <v>2019</v>
      </c>
      <c r="B118" s="89">
        <v>121880</v>
      </c>
      <c r="C118" s="89" t="s">
        <v>819</v>
      </c>
    </row>
    <row r="119" spans="1:3" ht="12.75" customHeight="1" x14ac:dyDescent="0.25">
      <c r="A119" s="89">
        <v>2019</v>
      </c>
      <c r="B119" s="89">
        <v>121880</v>
      </c>
      <c r="C119" s="89" t="s">
        <v>819</v>
      </c>
    </row>
    <row r="120" spans="1:3" ht="12.75" customHeight="1" x14ac:dyDescent="0.25">
      <c r="A120" s="89">
        <v>2019</v>
      </c>
      <c r="B120" s="89">
        <v>102499</v>
      </c>
      <c r="C120" s="89" t="s">
        <v>819</v>
      </c>
    </row>
    <row r="121" spans="1:3" ht="12.75" customHeight="1" x14ac:dyDescent="0.25">
      <c r="A121" s="89">
        <v>2019</v>
      </c>
      <c r="B121" s="89">
        <v>1319229</v>
      </c>
      <c r="C121" s="89" t="s">
        <v>819</v>
      </c>
    </row>
    <row r="122" spans="1:3" ht="12.75" customHeight="1" x14ac:dyDescent="0.25">
      <c r="A122" s="89">
        <v>2019</v>
      </c>
      <c r="B122" s="89">
        <v>1319229</v>
      </c>
      <c r="C122" s="89" t="s">
        <v>819</v>
      </c>
    </row>
    <row r="123" spans="1:3" ht="12.75" customHeight="1" x14ac:dyDescent="0.25">
      <c r="A123" s="89">
        <v>2019</v>
      </c>
      <c r="B123" s="89">
        <v>121880</v>
      </c>
      <c r="C123" s="89" t="s">
        <v>819</v>
      </c>
    </row>
    <row r="124" spans="1:3" ht="12.75" customHeight="1" x14ac:dyDescent="0.25">
      <c r="A124" s="89">
        <v>2019</v>
      </c>
      <c r="B124" s="89">
        <v>88399</v>
      </c>
      <c r="C124" s="89" t="s">
        <v>819</v>
      </c>
    </row>
    <row r="125" spans="1:3" ht="12.75" customHeight="1" x14ac:dyDescent="0.25">
      <c r="A125" s="89">
        <v>2019</v>
      </c>
      <c r="B125" s="89">
        <v>1181815</v>
      </c>
      <c r="C125" s="89" t="s">
        <v>819</v>
      </c>
    </row>
    <row r="126" spans="1:3" ht="12.75" customHeight="1" x14ac:dyDescent="0.25">
      <c r="A126" s="89">
        <v>2019</v>
      </c>
      <c r="B126" s="89">
        <v>88399</v>
      </c>
      <c r="C126" s="89" t="s">
        <v>819</v>
      </c>
    </row>
    <row r="127" spans="1:3" ht="12.75" customHeight="1" x14ac:dyDescent="0.25">
      <c r="A127" s="89">
        <v>2019</v>
      </c>
      <c r="B127" s="89">
        <v>1181815</v>
      </c>
      <c r="C127" s="89" t="s">
        <v>819</v>
      </c>
    </row>
    <row r="128" spans="1:3" ht="12.75" customHeight="1" x14ac:dyDescent="0.25">
      <c r="A128" s="89">
        <v>2019</v>
      </c>
      <c r="B128" s="89">
        <v>121880</v>
      </c>
      <c r="C128" s="89" t="s">
        <v>819</v>
      </c>
    </row>
    <row r="129" spans="1:3" ht="12.75" customHeight="1" x14ac:dyDescent="0.25">
      <c r="A129" s="89">
        <v>2019</v>
      </c>
      <c r="B129" s="89">
        <v>1103831</v>
      </c>
      <c r="C129" s="89" t="s">
        <v>819</v>
      </c>
    </row>
    <row r="130" spans="1:3" ht="12.75" customHeight="1" x14ac:dyDescent="0.25">
      <c r="A130" s="89">
        <v>2019</v>
      </c>
      <c r="B130" s="89">
        <v>123569</v>
      </c>
      <c r="C130" s="89" t="s">
        <v>819</v>
      </c>
    </row>
    <row r="131" spans="1:3" ht="12.75" customHeight="1" x14ac:dyDescent="0.25">
      <c r="A131" s="89">
        <v>2019</v>
      </c>
      <c r="B131" s="89">
        <v>1181819</v>
      </c>
      <c r="C131" s="89" t="s">
        <v>819</v>
      </c>
    </row>
    <row r="132" spans="1:3" ht="12.75" customHeight="1" x14ac:dyDescent="0.25">
      <c r="A132" s="89">
        <v>2019</v>
      </c>
      <c r="B132" s="89">
        <v>1319229</v>
      </c>
      <c r="C132" s="89" t="s">
        <v>819</v>
      </c>
    </row>
    <row r="133" spans="1:3" ht="12.75" customHeight="1" x14ac:dyDescent="0.25">
      <c r="A133" s="89">
        <v>2019</v>
      </c>
      <c r="B133" s="89">
        <v>102499</v>
      </c>
      <c r="C133" s="89" t="s">
        <v>819</v>
      </c>
    </row>
    <row r="134" spans="1:3" ht="12.75" customHeight="1" x14ac:dyDescent="0.25">
      <c r="A134" s="89">
        <v>2019</v>
      </c>
      <c r="B134" s="89">
        <v>1181815</v>
      </c>
      <c r="C134" s="89" t="s">
        <v>819</v>
      </c>
    </row>
    <row r="135" spans="1:3" ht="12.75" customHeight="1" x14ac:dyDescent="0.25">
      <c r="A135" s="89">
        <v>2019</v>
      </c>
      <c r="B135" s="89">
        <v>1181819</v>
      </c>
      <c r="C135" s="89" t="s">
        <v>819</v>
      </c>
    </row>
    <row r="136" spans="1:3" ht="12.75" customHeight="1" x14ac:dyDescent="0.25">
      <c r="A136" s="89">
        <v>2019</v>
      </c>
      <c r="B136" s="89">
        <v>1319229</v>
      </c>
      <c r="C136" s="89" t="s">
        <v>819</v>
      </c>
    </row>
    <row r="137" spans="1:3" ht="12.75" customHeight="1" x14ac:dyDescent="0.25">
      <c r="A137" s="89">
        <v>2019</v>
      </c>
      <c r="B137" s="89">
        <v>123569</v>
      </c>
      <c r="C137" s="89" t="s">
        <v>819</v>
      </c>
    </row>
    <row r="138" spans="1:3" ht="12.75" customHeight="1" x14ac:dyDescent="0.25">
      <c r="A138" s="89">
        <v>2019</v>
      </c>
      <c r="B138" s="89">
        <v>102499</v>
      </c>
      <c r="C138" s="89" t="s">
        <v>819</v>
      </c>
    </row>
    <row r="139" spans="1:3" ht="12.75" customHeight="1" x14ac:dyDescent="0.25">
      <c r="A139" s="89">
        <v>2019</v>
      </c>
      <c r="B139" s="89">
        <v>1103831</v>
      </c>
      <c r="C139" s="89" t="s">
        <v>819</v>
      </c>
    </row>
    <row r="140" spans="1:3" ht="12.75" customHeight="1" x14ac:dyDescent="0.25">
      <c r="A140" s="89">
        <v>2019</v>
      </c>
      <c r="B140" s="89">
        <v>102499</v>
      </c>
      <c r="C140" s="89" t="s">
        <v>819</v>
      </c>
    </row>
    <row r="141" spans="1:3" ht="12.75" customHeight="1" x14ac:dyDescent="0.25">
      <c r="A141" s="89">
        <v>2019</v>
      </c>
      <c r="B141" s="89">
        <v>102499</v>
      </c>
      <c r="C141" s="89" t="s">
        <v>819</v>
      </c>
    </row>
    <row r="142" spans="1:3" ht="12.75" customHeight="1" x14ac:dyDescent="0.25">
      <c r="A142" s="89">
        <v>2019</v>
      </c>
      <c r="B142" s="89">
        <v>121880</v>
      </c>
      <c r="C142" s="89" t="s">
        <v>819</v>
      </c>
    </row>
    <row r="143" spans="1:3" ht="12.75" customHeight="1" x14ac:dyDescent="0.25">
      <c r="A143" s="89">
        <v>2019</v>
      </c>
      <c r="B143" s="89">
        <v>121880</v>
      </c>
      <c r="C143" s="89" t="s">
        <v>819</v>
      </c>
    </row>
    <row r="144" spans="1:3" ht="12.75" customHeight="1" x14ac:dyDescent="0.25">
      <c r="A144" s="89">
        <v>2019</v>
      </c>
      <c r="B144" s="89">
        <v>88399</v>
      </c>
      <c r="C144" s="89" t="s">
        <v>819</v>
      </c>
    </row>
    <row r="145" spans="1:3" ht="12.75" customHeight="1" x14ac:dyDescent="0.25">
      <c r="A145" s="89">
        <v>2019</v>
      </c>
      <c r="B145" s="89">
        <v>121880</v>
      </c>
      <c r="C145" s="89" t="s">
        <v>819</v>
      </c>
    </row>
    <row r="146" spans="1:3" ht="12.75" customHeight="1" x14ac:dyDescent="0.25">
      <c r="A146" s="89">
        <v>2019</v>
      </c>
      <c r="B146" s="89">
        <v>121880</v>
      </c>
      <c r="C146" s="89" t="s">
        <v>819</v>
      </c>
    </row>
    <row r="147" spans="1:3" ht="12.75" customHeight="1" x14ac:dyDescent="0.25">
      <c r="A147" s="89">
        <v>2019</v>
      </c>
      <c r="B147" s="89">
        <v>1319229</v>
      </c>
      <c r="C147" s="89" t="s">
        <v>819</v>
      </c>
    </row>
    <row r="148" spans="1:3" ht="12.75" customHeight="1" x14ac:dyDescent="0.25">
      <c r="A148" s="89">
        <v>2019</v>
      </c>
      <c r="B148" s="89">
        <v>1319229</v>
      </c>
      <c r="C148" s="89" t="s">
        <v>819</v>
      </c>
    </row>
    <row r="149" spans="1:3" ht="12.75" customHeight="1" x14ac:dyDescent="0.25">
      <c r="A149" s="89">
        <v>2019</v>
      </c>
      <c r="B149" s="89">
        <v>121880</v>
      </c>
      <c r="C149" s="89" t="s">
        <v>819</v>
      </c>
    </row>
    <row r="150" spans="1:3" ht="12.75" customHeight="1" x14ac:dyDescent="0.25">
      <c r="A150" s="89">
        <v>2019</v>
      </c>
      <c r="B150" s="89">
        <v>1319229</v>
      </c>
      <c r="C150" s="89" t="s">
        <v>819</v>
      </c>
    </row>
    <row r="151" spans="1:3" ht="12.75" customHeight="1" x14ac:dyDescent="0.25">
      <c r="A151" s="89">
        <v>2019</v>
      </c>
      <c r="B151" s="89">
        <v>1181819</v>
      </c>
      <c r="C151" s="89" t="s">
        <v>819</v>
      </c>
    </row>
    <row r="152" spans="1:3" ht="12.75" customHeight="1" x14ac:dyDescent="0.25">
      <c r="A152" s="89">
        <v>2019</v>
      </c>
      <c r="B152" s="89">
        <v>1117583</v>
      </c>
      <c r="C152" s="89" t="s">
        <v>819</v>
      </c>
    </row>
    <row r="153" spans="1:3" ht="12.75" customHeight="1" x14ac:dyDescent="0.25">
      <c r="A153" s="89">
        <v>2019</v>
      </c>
      <c r="B153" s="89">
        <v>121884</v>
      </c>
      <c r="C153" s="89" t="s">
        <v>819</v>
      </c>
    </row>
    <row r="154" spans="1:3" ht="12.75" customHeight="1" x14ac:dyDescent="0.25">
      <c r="A154" s="89">
        <v>2019</v>
      </c>
      <c r="B154" s="89">
        <v>88399</v>
      </c>
      <c r="C154" s="89" t="s">
        <v>819</v>
      </c>
    </row>
    <row r="155" spans="1:3" ht="12.75" customHeight="1" x14ac:dyDescent="0.25">
      <c r="A155" s="89">
        <v>2019</v>
      </c>
      <c r="B155" s="89">
        <v>1319229</v>
      </c>
      <c r="C155" s="89" t="s">
        <v>819</v>
      </c>
    </row>
    <row r="156" spans="1:3" ht="12.75" customHeight="1" x14ac:dyDescent="0.25">
      <c r="A156" s="89">
        <v>2019</v>
      </c>
      <c r="B156" s="89">
        <v>121880</v>
      </c>
      <c r="C156" s="89" t="s">
        <v>819</v>
      </c>
    </row>
    <row r="157" spans="1:3" ht="12.75" customHeight="1" x14ac:dyDescent="0.25">
      <c r="A157" s="89">
        <v>2019</v>
      </c>
      <c r="B157" s="89">
        <v>1181819</v>
      </c>
      <c r="C157" s="89" t="s">
        <v>819</v>
      </c>
    </row>
    <row r="158" spans="1:3" ht="12.75" customHeight="1" x14ac:dyDescent="0.25">
      <c r="A158" s="89">
        <v>2019</v>
      </c>
      <c r="B158" s="89">
        <v>102499</v>
      </c>
      <c r="C158" s="89" t="s">
        <v>819</v>
      </c>
    </row>
    <row r="159" spans="1:3" ht="12.75" customHeight="1" x14ac:dyDescent="0.25">
      <c r="A159" s="89">
        <v>2019</v>
      </c>
      <c r="B159" s="89">
        <v>102499</v>
      </c>
      <c r="C159" s="89" t="s">
        <v>819</v>
      </c>
    </row>
    <row r="160" spans="1:3" ht="12.75" customHeight="1" x14ac:dyDescent="0.25">
      <c r="A160" s="89">
        <v>2019</v>
      </c>
      <c r="B160" s="89">
        <v>1181819</v>
      </c>
      <c r="C160" s="89" t="s">
        <v>819</v>
      </c>
    </row>
    <row r="161" spans="1:3" ht="12.75" customHeight="1" x14ac:dyDescent="0.25">
      <c r="A161" s="89">
        <v>2019</v>
      </c>
      <c r="B161" s="89">
        <v>123569</v>
      </c>
      <c r="C161" s="89" t="s">
        <v>819</v>
      </c>
    </row>
    <row r="162" spans="1:3" ht="12.75" customHeight="1" x14ac:dyDescent="0.25">
      <c r="A162" s="89">
        <v>2019</v>
      </c>
      <c r="B162" s="89">
        <v>1103831</v>
      </c>
      <c r="C162" s="89" t="s">
        <v>819</v>
      </c>
    </row>
    <row r="163" spans="1:3" ht="12.75" customHeight="1" x14ac:dyDescent="0.25">
      <c r="A163" s="89">
        <v>2019</v>
      </c>
      <c r="B163" s="89">
        <v>121884</v>
      </c>
      <c r="C163" s="89" t="s">
        <v>819</v>
      </c>
    </row>
    <row r="164" spans="1:3" ht="12.75" customHeight="1" x14ac:dyDescent="0.25">
      <c r="A164" s="89">
        <v>2019</v>
      </c>
      <c r="B164" s="89">
        <v>88399</v>
      </c>
      <c r="C164" s="89" t="s">
        <v>819</v>
      </c>
    </row>
    <row r="165" spans="1:3" ht="12.75" customHeight="1" x14ac:dyDescent="0.25">
      <c r="A165" s="89">
        <v>2019</v>
      </c>
      <c r="B165" s="89">
        <v>102499</v>
      </c>
      <c r="C165" s="89" t="s">
        <v>819</v>
      </c>
    </row>
    <row r="166" spans="1:3" ht="12.75" customHeight="1" x14ac:dyDescent="0.25">
      <c r="A166" s="89">
        <v>2019</v>
      </c>
      <c r="B166" s="89">
        <v>1103831</v>
      </c>
      <c r="C166" s="89" t="s">
        <v>819</v>
      </c>
    </row>
    <row r="167" spans="1:3" ht="12.75" customHeight="1" x14ac:dyDescent="0.25">
      <c r="A167" s="89">
        <v>2019</v>
      </c>
      <c r="B167" s="89">
        <v>1103831</v>
      </c>
      <c r="C167" s="89" t="s">
        <v>819</v>
      </c>
    </row>
    <row r="168" spans="1:3" ht="12.75" customHeight="1" x14ac:dyDescent="0.25">
      <c r="A168" s="89">
        <v>2019</v>
      </c>
      <c r="B168" s="89">
        <v>1181819</v>
      </c>
      <c r="C168" s="89" t="s">
        <v>819</v>
      </c>
    </row>
    <row r="169" spans="1:3" ht="12.75" customHeight="1" x14ac:dyDescent="0.25">
      <c r="A169" s="89">
        <v>2019</v>
      </c>
      <c r="B169" s="89">
        <v>88399</v>
      </c>
      <c r="C169" s="89" t="s">
        <v>819</v>
      </c>
    </row>
    <row r="170" spans="1:3" ht="12.75" customHeight="1" x14ac:dyDescent="0.25">
      <c r="A170" s="89">
        <v>2019</v>
      </c>
      <c r="B170" s="89">
        <v>123569</v>
      </c>
      <c r="C170" s="89" t="s">
        <v>819</v>
      </c>
    </row>
    <row r="171" spans="1:3" ht="12.75" customHeight="1" x14ac:dyDescent="0.25">
      <c r="A171" s="89">
        <v>2019</v>
      </c>
      <c r="B171" s="89">
        <v>1319229</v>
      </c>
      <c r="C171" s="89" t="s">
        <v>819</v>
      </c>
    </row>
    <row r="172" spans="1:3" ht="12.75" customHeight="1" x14ac:dyDescent="0.25">
      <c r="A172" s="89">
        <v>2019</v>
      </c>
      <c r="B172" s="89">
        <v>1181819</v>
      </c>
      <c r="C172" s="89" t="s">
        <v>819</v>
      </c>
    </row>
    <row r="173" spans="1:3" ht="12.75" customHeight="1" x14ac:dyDescent="0.25">
      <c r="A173" s="89">
        <v>2019</v>
      </c>
      <c r="B173" s="89">
        <v>1181819</v>
      </c>
      <c r="C173" s="89" t="s">
        <v>819</v>
      </c>
    </row>
    <row r="174" spans="1:3" ht="12.75" customHeight="1" x14ac:dyDescent="0.25">
      <c r="A174" s="89">
        <v>2019</v>
      </c>
      <c r="B174" s="89">
        <v>121880</v>
      </c>
      <c r="C174" s="89" t="s">
        <v>819</v>
      </c>
    </row>
    <row r="175" spans="1:3" ht="12.75" customHeight="1" x14ac:dyDescent="0.25">
      <c r="A175" s="89">
        <v>2019</v>
      </c>
      <c r="B175" s="89">
        <v>121880</v>
      </c>
      <c r="C175" s="89" t="s">
        <v>819</v>
      </c>
    </row>
    <row r="176" spans="1:3" ht="12.75" customHeight="1" x14ac:dyDescent="0.25">
      <c r="A176" s="89">
        <v>2019</v>
      </c>
      <c r="B176" s="89">
        <v>1319229</v>
      </c>
      <c r="C176" s="89" t="s">
        <v>819</v>
      </c>
    </row>
    <row r="177" spans="1:3" ht="12.75" customHeight="1" x14ac:dyDescent="0.25">
      <c r="A177" s="89">
        <v>2019</v>
      </c>
      <c r="B177" s="89">
        <v>102499</v>
      </c>
      <c r="C177" s="89" t="s">
        <v>819</v>
      </c>
    </row>
    <row r="178" spans="1:3" ht="12.75" customHeight="1" x14ac:dyDescent="0.25">
      <c r="A178" s="89">
        <v>2019</v>
      </c>
      <c r="B178" s="89">
        <v>121880</v>
      </c>
      <c r="C178" s="89" t="s">
        <v>819</v>
      </c>
    </row>
    <row r="179" spans="1:3" ht="12.75" customHeight="1" x14ac:dyDescent="0.25">
      <c r="A179" s="89">
        <v>2019</v>
      </c>
      <c r="B179" s="89">
        <v>1117583</v>
      </c>
      <c r="C179" s="89" t="s">
        <v>819</v>
      </c>
    </row>
    <row r="180" spans="1:3" ht="12.75" customHeight="1" x14ac:dyDescent="0.25">
      <c r="A180" s="89">
        <v>2019</v>
      </c>
      <c r="B180" s="89">
        <v>1117583</v>
      </c>
      <c r="C180" s="89" t="s">
        <v>819</v>
      </c>
    </row>
    <row r="181" spans="1:3" ht="12.75" customHeight="1" x14ac:dyDescent="0.25">
      <c r="A181" s="89">
        <v>2019</v>
      </c>
      <c r="B181" s="89">
        <v>1117583</v>
      </c>
      <c r="C181" s="89" t="s">
        <v>819</v>
      </c>
    </row>
    <row r="182" spans="1:3" ht="12.75" customHeight="1" x14ac:dyDescent="0.25">
      <c r="A182" s="89">
        <v>2019</v>
      </c>
      <c r="B182" s="89">
        <v>121880</v>
      </c>
      <c r="C182" s="89" t="s">
        <v>819</v>
      </c>
    </row>
    <row r="183" spans="1:3" ht="12.75" customHeight="1" x14ac:dyDescent="0.25">
      <c r="A183" s="89">
        <v>2019</v>
      </c>
      <c r="B183" s="89">
        <v>121880</v>
      </c>
      <c r="C183" s="89" t="s">
        <v>819</v>
      </c>
    </row>
    <row r="184" spans="1:3" ht="12.75" customHeight="1" x14ac:dyDescent="0.25">
      <c r="A184" s="89">
        <v>2019</v>
      </c>
      <c r="B184" s="89">
        <v>1181819</v>
      </c>
      <c r="C184" s="89" t="s">
        <v>819</v>
      </c>
    </row>
    <row r="185" spans="1:3" ht="12.75" customHeight="1" x14ac:dyDescent="0.25">
      <c r="A185" s="89">
        <v>2019</v>
      </c>
      <c r="B185" s="89">
        <v>1117583</v>
      </c>
      <c r="C185" s="89" t="s">
        <v>819</v>
      </c>
    </row>
    <row r="186" spans="1:3" ht="12.75" customHeight="1" x14ac:dyDescent="0.25">
      <c r="A186" s="89">
        <v>2019</v>
      </c>
      <c r="B186" s="89">
        <v>123569</v>
      </c>
      <c r="C186" s="89" t="s">
        <v>819</v>
      </c>
    </row>
    <row r="187" spans="1:3" ht="12.75" customHeight="1" x14ac:dyDescent="0.25">
      <c r="A187" s="89">
        <v>2019</v>
      </c>
      <c r="B187" s="89">
        <v>121884</v>
      </c>
      <c r="C187" s="89" t="s">
        <v>819</v>
      </c>
    </row>
    <row r="188" spans="1:3" ht="12.75" customHeight="1" x14ac:dyDescent="0.25">
      <c r="A188" s="89">
        <v>2019</v>
      </c>
      <c r="B188" s="89">
        <v>121880</v>
      </c>
      <c r="C188" s="89" t="s">
        <v>819</v>
      </c>
    </row>
    <row r="189" spans="1:3" ht="12.75" customHeight="1" x14ac:dyDescent="0.25">
      <c r="A189" s="89">
        <v>2019</v>
      </c>
      <c r="B189" s="89">
        <v>102499</v>
      </c>
      <c r="C189" s="89" t="s">
        <v>819</v>
      </c>
    </row>
    <row r="190" spans="1:3" ht="12.75" customHeight="1" x14ac:dyDescent="0.25">
      <c r="A190" s="89">
        <v>2019</v>
      </c>
      <c r="B190" s="89">
        <v>102499</v>
      </c>
      <c r="C190" s="89" t="s">
        <v>819</v>
      </c>
    </row>
    <row r="191" spans="1:3" ht="12.75" customHeight="1" x14ac:dyDescent="0.25">
      <c r="A191" s="89">
        <v>2019</v>
      </c>
      <c r="B191" s="89">
        <v>121884</v>
      </c>
      <c r="C191" s="89" t="s">
        <v>819</v>
      </c>
    </row>
    <row r="192" spans="1:3" ht="12.75" customHeight="1" x14ac:dyDescent="0.25">
      <c r="A192" s="89">
        <v>2019</v>
      </c>
      <c r="B192" s="89">
        <v>121880</v>
      </c>
      <c r="C192" s="89" t="s">
        <v>819</v>
      </c>
    </row>
    <row r="193" spans="1:3" ht="12.75" customHeight="1" x14ac:dyDescent="0.25">
      <c r="A193" s="89">
        <v>2019</v>
      </c>
      <c r="B193" s="89">
        <v>1181819</v>
      </c>
      <c r="C193" s="89" t="s">
        <v>819</v>
      </c>
    </row>
    <row r="194" spans="1:3" ht="12.75" customHeight="1" x14ac:dyDescent="0.25">
      <c r="A194" s="89">
        <v>2019</v>
      </c>
      <c r="B194" s="89">
        <v>121880</v>
      </c>
      <c r="C194" s="89" t="s">
        <v>819</v>
      </c>
    </row>
    <row r="195" spans="1:3" ht="12.75" customHeight="1" x14ac:dyDescent="0.25">
      <c r="A195" s="89">
        <v>2019</v>
      </c>
      <c r="B195" s="89">
        <v>1103831</v>
      </c>
      <c r="C195" s="89" t="s">
        <v>819</v>
      </c>
    </row>
    <row r="196" spans="1:3" ht="12.75" customHeight="1" x14ac:dyDescent="0.25">
      <c r="A196" s="89">
        <v>2019</v>
      </c>
      <c r="B196" s="89">
        <v>121880</v>
      </c>
      <c r="C196" s="89" t="s">
        <v>819</v>
      </c>
    </row>
    <row r="197" spans="1:3" ht="12.75" customHeight="1" x14ac:dyDescent="0.25">
      <c r="A197" s="89">
        <v>2019</v>
      </c>
      <c r="B197" s="89">
        <v>1103831</v>
      </c>
      <c r="C197" s="89" t="s">
        <v>819</v>
      </c>
    </row>
    <row r="198" spans="1:3" ht="12.75" customHeight="1" x14ac:dyDescent="0.25">
      <c r="A198" s="89">
        <v>2019</v>
      </c>
      <c r="B198" s="89">
        <v>121884</v>
      </c>
      <c r="C198" s="89" t="s">
        <v>819</v>
      </c>
    </row>
    <row r="199" spans="1:3" ht="12.75" customHeight="1" x14ac:dyDescent="0.25">
      <c r="A199" s="89">
        <v>2019</v>
      </c>
      <c r="B199" s="89">
        <v>88399</v>
      </c>
      <c r="C199" s="89" t="s">
        <v>819</v>
      </c>
    </row>
    <row r="200" spans="1:3" ht="12.75" customHeight="1" x14ac:dyDescent="0.25">
      <c r="A200" s="89">
        <v>2019</v>
      </c>
      <c r="B200" s="89">
        <v>121880</v>
      </c>
      <c r="C200" s="89" t="s">
        <v>819</v>
      </c>
    </row>
    <row r="201" spans="1:3" ht="12.75" customHeight="1" x14ac:dyDescent="0.25">
      <c r="A201" s="89">
        <v>2019</v>
      </c>
      <c r="B201" s="89">
        <v>121884</v>
      </c>
      <c r="C201" s="89" t="s">
        <v>819</v>
      </c>
    </row>
    <row r="202" spans="1:3" ht="12.75" customHeight="1" x14ac:dyDescent="0.25">
      <c r="A202" s="89">
        <v>2019</v>
      </c>
      <c r="B202" s="89">
        <v>121884</v>
      </c>
      <c r="C202" s="89" t="s">
        <v>819</v>
      </c>
    </row>
    <row r="203" spans="1:3" ht="12.75" customHeight="1" x14ac:dyDescent="0.25">
      <c r="A203" s="89">
        <v>2019</v>
      </c>
      <c r="B203" s="89">
        <v>88399</v>
      </c>
      <c r="C203" s="89" t="s">
        <v>819</v>
      </c>
    </row>
    <row r="204" spans="1:3" ht="12.75" customHeight="1" x14ac:dyDescent="0.25">
      <c r="A204" s="89">
        <v>2019</v>
      </c>
      <c r="B204" s="89">
        <v>102499</v>
      </c>
      <c r="C204" s="89" t="s">
        <v>819</v>
      </c>
    </row>
    <row r="205" spans="1:3" ht="12.75" customHeight="1" x14ac:dyDescent="0.25">
      <c r="A205" s="89">
        <v>2019</v>
      </c>
      <c r="B205" s="89">
        <v>102499</v>
      </c>
      <c r="C205" s="89" t="s">
        <v>819</v>
      </c>
    </row>
    <row r="206" spans="1:3" ht="12.75" customHeight="1" x14ac:dyDescent="0.25">
      <c r="A206" s="89">
        <v>2019</v>
      </c>
      <c r="B206" s="89">
        <v>1181819</v>
      </c>
      <c r="C206" s="89" t="s">
        <v>819</v>
      </c>
    </row>
    <row r="207" spans="1:3" ht="12.75" customHeight="1" x14ac:dyDescent="0.25">
      <c r="A207" s="89">
        <v>2019</v>
      </c>
      <c r="B207" s="89">
        <v>1117583</v>
      </c>
      <c r="C207" s="89" t="s">
        <v>819</v>
      </c>
    </row>
    <row r="208" spans="1:3" ht="12.75" customHeight="1" x14ac:dyDescent="0.25">
      <c r="A208" s="89">
        <v>2019</v>
      </c>
      <c r="B208" s="89">
        <v>88399</v>
      </c>
      <c r="C208" s="89" t="s">
        <v>819</v>
      </c>
    </row>
    <row r="209" spans="1:3" ht="12.75" customHeight="1" x14ac:dyDescent="0.25">
      <c r="A209" s="89">
        <v>2019</v>
      </c>
      <c r="B209" s="89">
        <v>88399</v>
      </c>
      <c r="C209" s="89" t="s">
        <v>819</v>
      </c>
    </row>
    <row r="210" spans="1:3" ht="12.75" customHeight="1" x14ac:dyDescent="0.25">
      <c r="A210" s="89">
        <v>2019</v>
      </c>
      <c r="B210" s="89">
        <v>121884</v>
      </c>
      <c r="C210" s="89" t="s">
        <v>819</v>
      </c>
    </row>
    <row r="211" spans="1:3" ht="12.75" customHeight="1" x14ac:dyDescent="0.25">
      <c r="A211" s="89">
        <v>2019</v>
      </c>
      <c r="B211" s="89">
        <v>1181815</v>
      </c>
      <c r="C211" s="89" t="s">
        <v>819</v>
      </c>
    </row>
    <row r="212" spans="1:3" ht="12.75" customHeight="1" x14ac:dyDescent="0.25">
      <c r="A212" s="89">
        <v>2019</v>
      </c>
      <c r="B212" s="89">
        <v>121884</v>
      </c>
      <c r="C212" s="89" t="s">
        <v>819</v>
      </c>
    </row>
    <row r="213" spans="1:3" ht="12.75" customHeight="1" x14ac:dyDescent="0.25">
      <c r="A213" s="89">
        <v>2019</v>
      </c>
      <c r="B213" s="89">
        <v>102499</v>
      </c>
      <c r="C213" s="89" t="s">
        <v>819</v>
      </c>
    </row>
    <row r="214" spans="1:3" ht="12.75" customHeight="1" x14ac:dyDescent="0.25">
      <c r="A214" s="89">
        <v>2019</v>
      </c>
      <c r="B214" s="89">
        <v>1181819</v>
      </c>
      <c r="C214" s="89" t="s">
        <v>819</v>
      </c>
    </row>
    <row r="215" spans="1:3" ht="12.75" customHeight="1" x14ac:dyDescent="0.25">
      <c r="A215" s="89">
        <v>2019</v>
      </c>
      <c r="B215" s="89">
        <v>121884</v>
      </c>
      <c r="C215" s="89" t="s">
        <v>819</v>
      </c>
    </row>
    <row r="216" spans="1:3" ht="12.75" customHeight="1" x14ac:dyDescent="0.25">
      <c r="A216" s="89">
        <v>2019</v>
      </c>
      <c r="B216" s="89">
        <v>1181819</v>
      </c>
      <c r="C216" s="89" t="s">
        <v>819</v>
      </c>
    </row>
    <row r="217" spans="1:3" ht="12.75" customHeight="1" x14ac:dyDescent="0.25">
      <c r="A217" s="89">
        <v>2019</v>
      </c>
      <c r="B217" s="89">
        <v>1319229</v>
      </c>
      <c r="C217" s="89" t="s">
        <v>819</v>
      </c>
    </row>
    <row r="218" spans="1:3" ht="12.75" customHeight="1" x14ac:dyDescent="0.25">
      <c r="A218" s="89">
        <v>2019</v>
      </c>
      <c r="B218" s="89">
        <v>121880</v>
      </c>
      <c r="C218" s="89" t="s">
        <v>819</v>
      </c>
    </row>
    <row r="219" spans="1:3" ht="12.75" customHeight="1" x14ac:dyDescent="0.25">
      <c r="A219" s="89">
        <v>2019</v>
      </c>
      <c r="B219" s="89">
        <v>121880</v>
      </c>
      <c r="C219" s="89" t="s">
        <v>819</v>
      </c>
    </row>
    <row r="220" spans="1:3" ht="12.75" customHeight="1" x14ac:dyDescent="0.25">
      <c r="A220" s="89">
        <v>2019</v>
      </c>
      <c r="B220" s="89">
        <v>88399</v>
      </c>
      <c r="C220" s="89" t="s">
        <v>819</v>
      </c>
    </row>
    <row r="221" spans="1:3" ht="12.75" customHeight="1" x14ac:dyDescent="0.25">
      <c r="A221" s="89">
        <v>2019</v>
      </c>
      <c r="B221" s="89">
        <v>1103831</v>
      </c>
      <c r="C221" s="89" t="s">
        <v>819</v>
      </c>
    </row>
    <row r="222" spans="1:3" ht="12.75" customHeight="1" x14ac:dyDescent="0.25">
      <c r="A222" s="89">
        <v>2019</v>
      </c>
      <c r="B222" s="89">
        <v>121880</v>
      </c>
      <c r="C222" s="89" t="s">
        <v>819</v>
      </c>
    </row>
    <row r="223" spans="1:3" ht="12.75" customHeight="1" x14ac:dyDescent="0.25">
      <c r="A223" s="89">
        <v>2019</v>
      </c>
      <c r="B223" s="89">
        <v>121884</v>
      </c>
      <c r="C223" s="89" t="s">
        <v>819</v>
      </c>
    </row>
    <row r="224" spans="1:3" ht="12.75" customHeight="1" x14ac:dyDescent="0.25">
      <c r="A224" s="89">
        <v>2019</v>
      </c>
      <c r="B224" s="89">
        <v>88399</v>
      </c>
      <c r="C224" s="89" t="s">
        <v>819</v>
      </c>
    </row>
    <row r="225" spans="1:3" ht="12.75" customHeight="1" x14ac:dyDescent="0.25">
      <c r="A225" s="89">
        <v>2019</v>
      </c>
      <c r="B225" s="89">
        <v>1181819</v>
      </c>
      <c r="C225" s="89" t="s">
        <v>819</v>
      </c>
    </row>
    <row r="226" spans="1:3" ht="12.75" customHeight="1" x14ac:dyDescent="0.25">
      <c r="A226" s="89">
        <v>2019</v>
      </c>
      <c r="B226" s="89">
        <v>121880</v>
      </c>
      <c r="C226" s="89" t="s">
        <v>819</v>
      </c>
    </row>
    <row r="227" spans="1:3" ht="12.75" customHeight="1" x14ac:dyDescent="0.25">
      <c r="A227" s="89">
        <v>2019</v>
      </c>
      <c r="B227" s="89">
        <v>121880</v>
      </c>
      <c r="C227" s="89" t="s">
        <v>819</v>
      </c>
    </row>
    <row r="228" spans="1:3" ht="12.75" customHeight="1" x14ac:dyDescent="0.25">
      <c r="A228" s="89">
        <v>2019</v>
      </c>
      <c r="B228" s="89">
        <v>121880</v>
      </c>
      <c r="C228" s="89" t="s">
        <v>819</v>
      </c>
    </row>
    <row r="229" spans="1:3" ht="12.75" customHeight="1" x14ac:dyDescent="0.25">
      <c r="A229" s="89">
        <v>2019</v>
      </c>
      <c r="B229" s="89">
        <v>1181819</v>
      </c>
      <c r="C229" s="89" t="s">
        <v>819</v>
      </c>
    </row>
    <row r="230" spans="1:3" ht="12.75" customHeight="1" x14ac:dyDescent="0.25">
      <c r="A230" s="89">
        <v>2019</v>
      </c>
      <c r="B230" s="89">
        <v>121880</v>
      </c>
      <c r="C230" s="89" t="s">
        <v>819</v>
      </c>
    </row>
    <row r="231" spans="1:3" ht="12.75" customHeight="1" x14ac:dyDescent="0.25">
      <c r="A231" s="89">
        <v>2019</v>
      </c>
      <c r="B231" s="89">
        <v>88399</v>
      </c>
      <c r="C231" s="89" t="s">
        <v>819</v>
      </c>
    </row>
    <row r="232" spans="1:3" ht="12.75" customHeight="1" x14ac:dyDescent="0.25">
      <c r="A232" s="89">
        <v>2019</v>
      </c>
      <c r="B232" s="89">
        <v>121884</v>
      </c>
      <c r="C232" s="89" t="s">
        <v>819</v>
      </c>
    </row>
    <row r="233" spans="1:3" ht="12.75" customHeight="1" x14ac:dyDescent="0.25">
      <c r="A233" s="89">
        <v>2019</v>
      </c>
      <c r="B233" s="89">
        <v>121884</v>
      </c>
      <c r="C233" s="89" t="s">
        <v>819</v>
      </c>
    </row>
    <row r="234" spans="1:3" ht="12.75" customHeight="1" x14ac:dyDescent="0.25">
      <c r="A234" s="89">
        <v>2019</v>
      </c>
      <c r="B234" s="89">
        <v>121880</v>
      </c>
      <c r="C234" s="89" t="s">
        <v>819</v>
      </c>
    </row>
    <row r="235" spans="1:3" ht="12.75" customHeight="1" x14ac:dyDescent="0.25">
      <c r="A235" s="89">
        <v>2019</v>
      </c>
      <c r="B235" s="89">
        <v>88399</v>
      </c>
      <c r="C235" s="89" t="s">
        <v>819</v>
      </c>
    </row>
    <row r="236" spans="1:3" ht="12.75" customHeight="1" x14ac:dyDescent="0.25">
      <c r="A236" s="89">
        <v>2019</v>
      </c>
      <c r="B236" s="89">
        <v>121884</v>
      </c>
      <c r="C236" s="89" t="s">
        <v>819</v>
      </c>
    </row>
    <row r="237" spans="1:3" ht="12.75" customHeight="1" x14ac:dyDescent="0.25">
      <c r="A237" s="89">
        <v>2019</v>
      </c>
      <c r="B237" s="89">
        <v>121884</v>
      </c>
      <c r="C237" s="89" t="s">
        <v>819</v>
      </c>
    </row>
    <row r="238" spans="1:3" ht="12.75" customHeight="1" x14ac:dyDescent="0.25">
      <c r="A238" s="89">
        <v>2019</v>
      </c>
      <c r="B238" s="89">
        <v>121880</v>
      </c>
      <c r="C238" s="89" t="s">
        <v>819</v>
      </c>
    </row>
    <row r="239" spans="1:3" ht="12.75" customHeight="1" x14ac:dyDescent="0.25">
      <c r="A239" s="89">
        <v>2019</v>
      </c>
      <c r="B239" s="89">
        <v>88399</v>
      </c>
      <c r="C239" s="89" t="s">
        <v>819</v>
      </c>
    </row>
    <row r="240" spans="1:3" ht="12.75" customHeight="1" x14ac:dyDescent="0.25">
      <c r="A240" s="89">
        <v>2019</v>
      </c>
      <c r="B240" s="89">
        <v>88399</v>
      </c>
      <c r="C240" s="89" t="s">
        <v>819</v>
      </c>
    </row>
    <row r="241" spans="1:3" ht="12.75" customHeight="1" x14ac:dyDescent="0.25">
      <c r="A241" s="89">
        <v>2019</v>
      </c>
      <c r="B241" s="89">
        <v>121884</v>
      </c>
      <c r="C241" s="89" t="s">
        <v>819</v>
      </c>
    </row>
    <row r="242" spans="1:3" ht="12.75" customHeight="1" x14ac:dyDescent="0.25">
      <c r="A242" s="89">
        <v>2019</v>
      </c>
      <c r="B242" s="89">
        <v>121880</v>
      </c>
      <c r="C242" s="89" t="s">
        <v>819</v>
      </c>
    </row>
    <row r="243" spans="1:3" ht="12.75" customHeight="1" x14ac:dyDescent="0.25">
      <c r="A243" s="89">
        <v>2019</v>
      </c>
      <c r="B243" s="89">
        <v>1319229</v>
      </c>
      <c r="C243" s="89" t="s">
        <v>819</v>
      </c>
    </row>
    <row r="244" spans="1:3" ht="12.75" customHeight="1" x14ac:dyDescent="0.25">
      <c r="A244" s="89">
        <v>2019</v>
      </c>
      <c r="B244" s="89">
        <v>88399</v>
      </c>
      <c r="C244" s="89" t="s">
        <v>819</v>
      </c>
    </row>
    <row r="245" spans="1:3" ht="12.75" customHeight="1" x14ac:dyDescent="0.25">
      <c r="A245" s="89">
        <v>2019</v>
      </c>
      <c r="B245" s="89">
        <v>88399</v>
      </c>
      <c r="C245" s="89" t="s">
        <v>819</v>
      </c>
    </row>
    <row r="246" spans="1:3" ht="12.75" customHeight="1" x14ac:dyDescent="0.25">
      <c r="A246" s="89">
        <v>2019</v>
      </c>
      <c r="B246" s="89">
        <v>102499</v>
      </c>
      <c r="C246" s="89" t="s">
        <v>819</v>
      </c>
    </row>
    <row r="247" spans="1:3" ht="12.75" customHeight="1" x14ac:dyDescent="0.25">
      <c r="A247" s="89">
        <v>2019</v>
      </c>
      <c r="B247" s="89">
        <v>102499</v>
      </c>
      <c r="C247" s="89" t="s">
        <v>819</v>
      </c>
    </row>
    <row r="248" spans="1:3" ht="12.75" customHeight="1" x14ac:dyDescent="0.25">
      <c r="A248" s="89">
        <v>2019</v>
      </c>
      <c r="B248" s="89">
        <v>102499</v>
      </c>
      <c r="C248" s="89" t="s">
        <v>819</v>
      </c>
    </row>
    <row r="249" spans="1:3" ht="12.75" customHeight="1" x14ac:dyDescent="0.25">
      <c r="A249" s="89">
        <v>2019</v>
      </c>
      <c r="B249" s="89">
        <v>102499</v>
      </c>
      <c r="C249" s="89" t="s">
        <v>819</v>
      </c>
    </row>
    <row r="250" spans="1:3" ht="12.75" customHeight="1" x14ac:dyDescent="0.25">
      <c r="A250" s="89">
        <v>2019</v>
      </c>
      <c r="B250" s="89">
        <v>121880</v>
      </c>
      <c r="C250" s="89" t="s">
        <v>819</v>
      </c>
    </row>
    <row r="251" spans="1:3" ht="12.75" customHeight="1" x14ac:dyDescent="0.25">
      <c r="A251" s="89">
        <v>2019</v>
      </c>
      <c r="B251" s="89">
        <v>121880</v>
      </c>
      <c r="C251" s="89" t="s">
        <v>819</v>
      </c>
    </row>
    <row r="252" spans="1:3" ht="12.75" customHeight="1" x14ac:dyDescent="0.25">
      <c r="A252" s="89">
        <v>2019</v>
      </c>
      <c r="B252" s="89">
        <v>1103831</v>
      </c>
      <c r="C252" s="89" t="s">
        <v>819</v>
      </c>
    </row>
    <row r="253" spans="1:3" ht="12.75" customHeight="1" x14ac:dyDescent="0.25">
      <c r="A253" s="89">
        <v>2019</v>
      </c>
      <c r="B253" s="89">
        <v>1103831</v>
      </c>
      <c r="C253" s="89" t="s">
        <v>819</v>
      </c>
    </row>
    <row r="254" spans="1:3" ht="12.75" customHeight="1" x14ac:dyDescent="0.25">
      <c r="A254" s="89">
        <v>2019</v>
      </c>
      <c r="B254" s="89">
        <v>1181819</v>
      </c>
      <c r="C254" s="89" t="s">
        <v>819</v>
      </c>
    </row>
    <row r="255" spans="1:3" ht="12.75" customHeight="1" x14ac:dyDescent="0.25">
      <c r="A255" s="89">
        <v>2019</v>
      </c>
      <c r="B255" s="89">
        <v>1181819</v>
      </c>
      <c r="C255" s="89" t="s">
        <v>133</v>
      </c>
    </row>
    <row r="256" spans="1:3" ht="12.75" customHeight="1" x14ac:dyDescent="0.25">
      <c r="A256" s="89">
        <v>2019</v>
      </c>
      <c r="B256" s="89">
        <v>121884</v>
      </c>
      <c r="C256" s="89" t="s">
        <v>133</v>
      </c>
    </row>
    <row r="257" spans="1:3" ht="12.75" customHeight="1" x14ac:dyDescent="0.25">
      <c r="A257" s="89">
        <v>2019</v>
      </c>
      <c r="B257" s="89">
        <v>121884</v>
      </c>
      <c r="C257" s="89" t="s">
        <v>133</v>
      </c>
    </row>
    <row r="258" spans="1:3" ht="12.75" customHeight="1" x14ac:dyDescent="0.25">
      <c r="A258" s="89">
        <v>2019</v>
      </c>
      <c r="B258" s="89">
        <v>1319229</v>
      </c>
      <c r="C258" s="89" t="s">
        <v>133</v>
      </c>
    </row>
    <row r="259" spans="1:3" ht="12.75" customHeight="1" x14ac:dyDescent="0.25">
      <c r="A259" s="89">
        <v>2019</v>
      </c>
      <c r="B259" s="89">
        <v>102499</v>
      </c>
      <c r="C259" s="89" t="s">
        <v>133</v>
      </c>
    </row>
    <row r="260" spans="1:3" ht="12.75" customHeight="1" x14ac:dyDescent="0.25">
      <c r="A260" s="89">
        <v>2019</v>
      </c>
      <c r="B260" s="89">
        <v>1181819</v>
      </c>
      <c r="C260" s="89" t="s">
        <v>133</v>
      </c>
    </row>
    <row r="261" spans="1:3" ht="12.75" customHeight="1" x14ac:dyDescent="0.25">
      <c r="A261" s="89">
        <v>2019</v>
      </c>
      <c r="B261" s="89">
        <v>121880</v>
      </c>
      <c r="C261" s="89" t="s">
        <v>133</v>
      </c>
    </row>
    <row r="262" spans="1:3" ht="12.75" customHeight="1" x14ac:dyDescent="0.25">
      <c r="A262" s="89">
        <v>2019</v>
      </c>
      <c r="B262" s="89">
        <v>121884</v>
      </c>
      <c r="C262" s="89" t="s">
        <v>133</v>
      </c>
    </row>
    <row r="263" spans="1:3" ht="12.75" customHeight="1" x14ac:dyDescent="0.25">
      <c r="A263" s="89">
        <v>2019</v>
      </c>
      <c r="B263" s="89">
        <v>123569</v>
      </c>
      <c r="C263" s="89" t="s">
        <v>133</v>
      </c>
    </row>
    <row r="264" spans="1:3" ht="12.75" customHeight="1" x14ac:dyDescent="0.25">
      <c r="A264" s="89">
        <v>2019</v>
      </c>
      <c r="B264" s="89">
        <v>121884</v>
      </c>
      <c r="C264" s="89" t="s">
        <v>133</v>
      </c>
    </row>
    <row r="265" spans="1:3" ht="12.75" customHeight="1" x14ac:dyDescent="0.25">
      <c r="A265" s="89">
        <v>2019</v>
      </c>
      <c r="B265" s="89">
        <v>88399</v>
      </c>
      <c r="C265" s="89" t="s">
        <v>133</v>
      </c>
    </row>
    <row r="266" spans="1:3" ht="12.75" customHeight="1" x14ac:dyDescent="0.25">
      <c r="A266" s="89">
        <v>2019</v>
      </c>
      <c r="B266" s="89">
        <v>102499</v>
      </c>
      <c r="C266" s="89" t="s">
        <v>133</v>
      </c>
    </row>
    <row r="267" spans="1:3" ht="12.75" customHeight="1" x14ac:dyDescent="0.25">
      <c r="A267" s="89">
        <v>2019</v>
      </c>
      <c r="B267" s="89">
        <v>121880</v>
      </c>
      <c r="C267" s="89" t="s">
        <v>133</v>
      </c>
    </row>
    <row r="268" spans="1:3" ht="12.75" customHeight="1" x14ac:dyDescent="0.25">
      <c r="A268" s="89">
        <v>2019</v>
      </c>
      <c r="B268" s="89">
        <v>102499</v>
      </c>
      <c r="C268" s="89" t="s">
        <v>133</v>
      </c>
    </row>
    <row r="269" spans="1:3" ht="12.75" customHeight="1" x14ac:dyDescent="0.25">
      <c r="A269" s="89">
        <v>2019</v>
      </c>
      <c r="B269" s="89">
        <v>121880</v>
      </c>
      <c r="C269" s="89" t="s">
        <v>133</v>
      </c>
    </row>
    <row r="270" spans="1:3" ht="12.75" customHeight="1" x14ac:dyDescent="0.25">
      <c r="A270" s="89">
        <v>2019</v>
      </c>
      <c r="B270" s="89">
        <v>121880</v>
      </c>
      <c r="C270" s="89" t="s">
        <v>133</v>
      </c>
    </row>
    <row r="271" spans="1:3" ht="12.75" customHeight="1" x14ac:dyDescent="0.25">
      <c r="A271" s="89">
        <v>2019</v>
      </c>
      <c r="B271" s="89">
        <v>1117583</v>
      </c>
      <c r="C271" s="89" t="s">
        <v>133</v>
      </c>
    </row>
    <row r="272" spans="1:3" ht="12.75" customHeight="1" x14ac:dyDescent="0.25">
      <c r="A272" s="89">
        <v>2019</v>
      </c>
      <c r="B272" s="89">
        <v>123569</v>
      </c>
      <c r="C272" s="89" t="s">
        <v>133</v>
      </c>
    </row>
    <row r="273" spans="1:3" ht="12.75" customHeight="1" x14ac:dyDescent="0.25">
      <c r="A273" s="89">
        <v>2019</v>
      </c>
      <c r="B273" s="89">
        <v>1181819</v>
      </c>
      <c r="C273" s="89" t="s">
        <v>133</v>
      </c>
    </row>
    <row r="274" spans="1:3" ht="12.75" customHeight="1" x14ac:dyDescent="0.25">
      <c r="A274" s="89">
        <v>2019</v>
      </c>
      <c r="B274" s="89">
        <v>121880</v>
      </c>
      <c r="C274" s="89" t="s">
        <v>133</v>
      </c>
    </row>
    <row r="275" spans="1:3" ht="12.75" customHeight="1" x14ac:dyDescent="0.25">
      <c r="A275" s="89">
        <v>2019</v>
      </c>
      <c r="B275" s="89">
        <v>102499</v>
      </c>
      <c r="C275" s="89" t="s">
        <v>133</v>
      </c>
    </row>
    <row r="276" spans="1:3" ht="12.75" customHeight="1" x14ac:dyDescent="0.25">
      <c r="A276" s="89">
        <v>2019</v>
      </c>
      <c r="B276" s="89">
        <v>121884</v>
      </c>
      <c r="C276" s="89" t="s">
        <v>133</v>
      </c>
    </row>
    <row r="277" spans="1:3" ht="12.75" customHeight="1" x14ac:dyDescent="0.25">
      <c r="A277" s="89">
        <v>2019</v>
      </c>
      <c r="B277" s="89">
        <v>1103831</v>
      </c>
      <c r="C277" s="89" t="s">
        <v>133</v>
      </c>
    </row>
    <row r="278" spans="1:3" ht="12.75" customHeight="1" x14ac:dyDescent="0.25">
      <c r="A278" s="89">
        <v>2019</v>
      </c>
      <c r="B278" s="89">
        <v>88399</v>
      </c>
      <c r="C278" s="89" t="s">
        <v>133</v>
      </c>
    </row>
    <row r="279" spans="1:3" ht="12.75" customHeight="1" x14ac:dyDescent="0.25">
      <c r="A279" s="89">
        <v>2019</v>
      </c>
      <c r="B279" s="89">
        <v>121880</v>
      </c>
      <c r="C279" s="89" t="s">
        <v>133</v>
      </c>
    </row>
    <row r="280" spans="1:3" ht="12.75" customHeight="1" x14ac:dyDescent="0.25">
      <c r="A280" s="89">
        <v>2019</v>
      </c>
      <c r="B280" s="89">
        <v>121880</v>
      </c>
      <c r="C280" s="89" t="s">
        <v>133</v>
      </c>
    </row>
    <row r="281" spans="1:3" ht="12.75" customHeight="1" x14ac:dyDescent="0.25">
      <c r="A281" s="89">
        <v>2019</v>
      </c>
      <c r="B281" s="89">
        <v>102499</v>
      </c>
      <c r="C281" s="89" t="s">
        <v>133</v>
      </c>
    </row>
    <row r="282" spans="1:3" ht="12.75" customHeight="1" x14ac:dyDescent="0.25">
      <c r="A282" s="89">
        <v>2019</v>
      </c>
      <c r="B282" s="89">
        <v>88399</v>
      </c>
      <c r="C282" s="89" t="s">
        <v>133</v>
      </c>
    </row>
    <row r="283" spans="1:3" ht="12.75" customHeight="1" x14ac:dyDescent="0.25">
      <c r="A283" s="89">
        <v>2019</v>
      </c>
      <c r="B283" s="89">
        <v>121880</v>
      </c>
      <c r="C283" s="89" t="s">
        <v>133</v>
      </c>
    </row>
    <row r="284" spans="1:3" ht="12.75" customHeight="1" x14ac:dyDescent="0.25">
      <c r="A284" s="89">
        <v>2019</v>
      </c>
      <c r="B284" s="89">
        <v>1181819</v>
      </c>
      <c r="C284" s="89" t="s">
        <v>133</v>
      </c>
    </row>
    <row r="285" spans="1:3" ht="12.75" customHeight="1" x14ac:dyDescent="0.25">
      <c r="A285" s="89">
        <v>2019</v>
      </c>
      <c r="B285" s="89">
        <v>121880</v>
      </c>
      <c r="C285" s="89" t="s">
        <v>133</v>
      </c>
    </row>
    <row r="286" spans="1:3" ht="12.75" customHeight="1" x14ac:dyDescent="0.25">
      <c r="A286" s="89">
        <v>2019</v>
      </c>
      <c r="B286" s="89">
        <v>121884</v>
      </c>
      <c r="C286" s="89" t="s">
        <v>133</v>
      </c>
    </row>
    <row r="287" spans="1:3" ht="12.75" customHeight="1" x14ac:dyDescent="0.25">
      <c r="A287" s="89">
        <v>2019</v>
      </c>
      <c r="B287" s="89">
        <v>88399</v>
      </c>
      <c r="C287" s="89" t="s">
        <v>133</v>
      </c>
    </row>
    <row r="288" spans="1:3" ht="12.75" customHeight="1" x14ac:dyDescent="0.25">
      <c r="A288" s="89">
        <v>2019</v>
      </c>
      <c r="B288" s="89">
        <v>102499</v>
      </c>
      <c r="C288" s="89" t="s">
        <v>133</v>
      </c>
    </row>
    <row r="289" spans="1:3" ht="12.75" customHeight="1" x14ac:dyDescent="0.25">
      <c r="A289" s="89">
        <v>2019</v>
      </c>
      <c r="B289" s="89">
        <v>102499</v>
      </c>
      <c r="C289" s="89" t="s">
        <v>133</v>
      </c>
    </row>
    <row r="290" spans="1:3" ht="12.75" customHeight="1" x14ac:dyDescent="0.25">
      <c r="A290" s="89">
        <v>2019</v>
      </c>
      <c r="B290" s="89">
        <v>102499</v>
      </c>
      <c r="C290" s="89" t="s">
        <v>133</v>
      </c>
    </row>
    <row r="291" spans="1:3" ht="12.75" customHeight="1" x14ac:dyDescent="0.25">
      <c r="A291" s="89">
        <v>2019</v>
      </c>
      <c r="B291" s="89">
        <v>102499</v>
      </c>
      <c r="C291" s="89" t="s">
        <v>133</v>
      </c>
    </row>
    <row r="292" spans="1:3" ht="12.75" customHeight="1" x14ac:dyDescent="0.25">
      <c r="A292" s="89">
        <v>2019</v>
      </c>
      <c r="B292" s="89">
        <v>121880</v>
      </c>
      <c r="C292" s="89" t="s">
        <v>133</v>
      </c>
    </row>
    <row r="293" spans="1:3" ht="12.75" customHeight="1" x14ac:dyDescent="0.25">
      <c r="A293" s="89">
        <v>2019</v>
      </c>
      <c r="B293" s="89">
        <v>121880</v>
      </c>
      <c r="C293" s="89" t="s">
        <v>133</v>
      </c>
    </row>
    <row r="294" spans="1:3" ht="12.75" customHeight="1" x14ac:dyDescent="0.25">
      <c r="A294" s="89">
        <v>2019</v>
      </c>
      <c r="B294" s="89">
        <v>123569</v>
      </c>
      <c r="C294" s="89" t="s">
        <v>817</v>
      </c>
    </row>
    <row r="295" spans="1:3" ht="12.75" customHeight="1" x14ac:dyDescent="0.25">
      <c r="A295" s="89">
        <v>2019</v>
      </c>
      <c r="B295" s="89">
        <v>123569</v>
      </c>
      <c r="C295" s="89" t="s">
        <v>817</v>
      </c>
    </row>
    <row r="296" spans="1:3" ht="12.75" customHeight="1" x14ac:dyDescent="0.25">
      <c r="A296" s="89">
        <v>2019</v>
      </c>
      <c r="B296" s="89">
        <v>121880</v>
      </c>
      <c r="C296" s="89" t="s">
        <v>817</v>
      </c>
    </row>
    <row r="297" spans="1:3" ht="12.75" customHeight="1" x14ac:dyDescent="0.25">
      <c r="A297" s="89">
        <v>2019</v>
      </c>
      <c r="B297" s="89">
        <v>123569</v>
      </c>
      <c r="C297" s="89" t="s">
        <v>817</v>
      </c>
    </row>
    <row r="298" spans="1:3" ht="12.75" customHeight="1" x14ac:dyDescent="0.25">
      <c r="A298" s="89">
        <v>2019</v>
      </c>
      <c r="B298" s="89">
        <v>1181815</v>
      </c>
      <c r="C298" s="89" t="s">
        <v>817</v>
      </c>
    </row>
    <row r="299" spans="1:3" ht="12.75" customHeight="1" x14ac:dyDescent="0.25">
      <c r="A299" s="89">
        <v>2019</v>
      </c>
      <c r="B299" s="89">
        <v>121880</v>
      </c>
      <c r="C299" s="89" t="s">
        <v>817</v>
      </c>
    </row>
    <row r="300" spans="1:3" ht="12.75" customHeight="1" x14ac:dyDescent="0.25">
      <c r="A300" s="89">
        <v>2019</v>
      </c>
      <c r="B300" s="89">
        <v>102499</v>
      </c>
      <c r="C300" s="89" t="s">
        <v>817</v>
      </c>
    </row>
    <row r="301" spans="1:3" ht="12.75" customHeight="1" x14ac:dyDescent="0.25">
      <c r="A301" s="89">
        <v>2019</v>
      </c>
      <c r="B301" s="89">
        <v>123569</v>
      </c>
      <c r="C301" s="89" t="s">
        <v>817</v>
      </c>
    </row>
    <row r="302" spans="1:3" ht="12.75" customHeight="1" x14ac:dyDescent="0.25">
      <c r="A302" s="89">
        <v>2019</v>
      </c>
      <c r="B302" s="89">
        <v>123569</v>
      </c>
      <c r="C302" s="89" t="s">
        <v>817</v>
      </c>
    </row>
    <row r="303" spans="1:3" ht="12.75" customHeight="1" x14ac:dyDescent="0.25">
      <c r="A303" s="89">
        <v>2019</v>
      </c>
      <c r="B303" s="89">
        <v>1181815</v>
      </c>
      <c r="C303" s="89" t="s">
        <v>817</v>
      </c>
    </row>
    <row r="304" spans="1:3" ht="12.75" customHeight="1" x14ac:dyDescent="0.25">
      <c r="A304" s="89">
        <v>2019</v>
      </c>
      <c r="B304" s="89">
        <v>121880</v>
      </c>
      <c r="C304" s="89" t="s">
        <v>817</v>
      </c>
    </row>
    <row r="305" spans="1:3" ht="12.75" customHeight="1" x14ac:dyDescent="0.25">
      <c r="A305" s="89">
        <v>2019</v>
      </c>
      <c r="B305" s="89">
        <v>1319229</v>
      </c>
      <c r="C305" s="89" t="s">
        <v>817</v>
      </c>
    </row>
    <row r="306" spans="1:3" ht="12.75" customHeight="1" x14ac:dyDescent="0.25">
      <c r="A306" s="89">
        <v>2019</v>
      </c>
      <c r="B306" s="89">
        <v>1117583</v>
      </c>
      <c r="C306" s="89" t="s">
        <v>817</v>
      </c>
    </row>
    <row r="307" spans="1:3" ht="12.75" customHeight="1" x14ac:dyDescent="0.25">
      <c r="A307" s="89">
        <v>2019</v>
      </c>
      <c r="B307" s="89">
        <v>1181819</v>
      </c>
      <c r="C307" s="89" t="s">
        <v>817</v>
      </c>
    </row>
    <row r="308" spans="1:3" ht="12.75" customHeight="1" x14ac:dyDescent="0.25">
      <c r="A308" s="89">
        <v>2019</v>
      </c>
      <c r="B308" s="89">
        <v>123569</v>
      </c>
      <c r="C308" s="89" t="s">
        <v>817</v>
      </c>
    </row>
    <row r="309" spans="1:3" ht="12.75" customHeight="1" x14ac:dyDescent="0.25">
      <c r="A309" s="89">
        <v>2019</v>
      </c>
      <c r="B309" s="89">
        <v>1319229</v>
      </c>
      <c r="C309" s="89" t="s">
        <v>817</v>
      </c>
    </row>
    <row r="310" spans="1:3" ht="12.75" customHeight="1" x14ac:dyDescent="0.25">
      <c r="A310" s="89">
        <v>2019</v>
      </c>
      <c r="B310" s="89">
        <v>1103831</v>
      </c>
      <c r="C310" s="89" t="s">
        <v>817</v>
      </c>
    </row>
    <row r="311" spans="1:3" ht="12.75" customHeight="1" x14ac:dyDescent="0.25">
      <c r="A311" s="89">
        <v>2019</v>
      </c>
      <c r="B311" s="89">
        <v>88399</v>
      </c>
      <c r="C311" s="89" t="s">
        <v>817</v>
      </c>
    </row>
    <row r="312" spans="1:3" ht="12.75" customHeight="1" x14ac:dyDescent="0.25">
      <c r="A312" s="89">
        <v>2019</v>
      </c>
      <c r="B312" s="89">
        <v>88399</v>
      </c>
      <c r="C312" s="89" t="s">
        <v>817</v>
      </c>
    </row>
    <row r="313" spans="1:3" ht="12.75" customHeight="1" x14ac:dyDescent="0.25">
      <c r="A313" s="89">
        <v>2019</v>
      </c>
      <c r="B313" s="89">
        <v>121884</v>
      </c>
      <c r="C313" s="89" t="s">
        <v>817</v>
      </c>
    </row>
    <row r="314" spans="1:3" ht="12.75" customHeight="1" x14ac:dyDescent="0.25">
      <c r="A314" s="89">
        <v>2019</v>
      </c>
      <c r="B314" s="89">
        <v>1181819</v>
      </c>
      <c r="C314" s="89" t="s">
        <v>817</v>
      </c>
    </row>
    <row r="315" spans="1:3" ht="12.75" customHeight="1" x14ac:dyDescent="0.25">
      <c r="A315" s="89">
        <v>2019</v>
      </c>
      <c r="B315" s="89">
        <v>1181819</v>
      </c>
      <c r="C315" s="89" t="s">
        <v>817</v>
      </c>
    </row>
    <row r="316" spans="1:3" ht="12.75" customHeight="1" x14ac:dyDescent="0.25">
      <c r="A316" s="89">
        <v>2019</v>
      </c>
      <c r="B316" s="89">
        <v>1103831</v>
      </c>
      <c r="C316" s="89" t="s">
        <v>817</v>
      </c>
    </row>
    <row r="317" spans="1:3" ht="12.75" customHeight="1" x14ac:dyDescent="0.25">
      <c r="A317" s="89">
        <v>2019</v>
      </c>
      <c r="B317" s="89">
        <v>1117583</v>
      </c>
      <c r="C317" s="89" t="s">
        <v>817</v>
      </c>
    </row>
    <row r="318" spans="1:3" ht="12.75" customHeight="1" x14ac:dyDescent="0.25">
      <c r="A318" s="89">
        <v>2019</v>
      </c>
      <c r="B318" s="89">
        <v>1319229</v>
      </c>
      <c r="C318" s="89" t="s">
        <v>817</v>
      </c>
    </row>
    <row r="319" spans="1:3" ht="12.75" customHeight="1" x14ac:dyDescent="0.25">
      <c r="A319" s="89">
        <v>2019</v>
      </c>
      <c r="B319" s="89">
        <v>123569</v>
      </c>
      <c r="C319" s="89" t="s">
        <v>817</v>
      </c>
    </row>
    <row r="320" spans="1:3" ht="12.75" customHeight="1" x14ac:dyDescent="0.25">
      <c r="A320" s="89">
        <v>2019</v>
      </c>
      <c r="B320" s="89">
        <v>1103831</v>
      </c>
      <c r="C320" s="89" t="s">
        <v>817</v>
      </c>
    </row>
    <row r="321" spans="1:3" ht="12.75" customHeight="1" x14ac:dyDescent="0.25">
      <c r="A321" s="89">
        <v>2019</v>
      </c>
      <c r="B321" s="89">
        <v>1181819</v>
      </c>
      <c r="C321" s="89" t="s">
        <v>817</v>
      </c>
    </row>
    <row r="322" spans="1:3" ht="12.75" customHeight="1" x14ac:dyDescent="0.25">
      <c r="A322" s="89">
        <v>2019</v>
      </c>
      <c r="B322" s="89">
        <v>1117583</v>
      </c>
      <c r="C322" s="89" t="s">
        <v>817</v>
      </c>
    </row>
    <row r="323" spans="1:3" ht="12.75" customHeight="1" x14ac:dyDescent="0.25">
      <c r="A323" s="89">
        <v>2019</v>
      </c>
      <c r="B323" s="89">
        <v>1103831</v>
      </c>
      <c r="C323" s="89" t="s">
        <v>817</v>
      </c>
    </row>
    <row r="324" spans="1:3" ht="12.75" customHeight="1" x14ac:dyDescent="0.25">
      <c r="A324" s="89">
        <v>2019</v>
      </c>
      <c r="B324" s="89">
        <v>1319229</v>
      </c>
      <c r="C324" s="89" t="s">
        <v>817</v>
      </c>
    </row>
    <row r="325" spans="1:3" ht="12.75" customHeight="1" x14ac:dyDescent="0.25">
      <c r="A325" s="89">
        <v>2019</v>
      </c>
      <c r="B325" s="89">
        <v>1181819</v>
      </c>
      <c r="C325" s="89" t="s">
        <v>817</v>
      </c>
    </row>
    <row r="326" spans="1:3" ht="12.75" customHeight="1" x14ac:dyDescent="0.25">
      <c r="A326" s="89">
        <v>2019</v>
      </c>
      <c r="B326" s="89">
        <v>1181819</v>
      </c>
      <c r="C326" s="89" t="s">
        <v>817</v>
      </c>
    </row>
    <row r="327" spans="1:3" ht="12.75" customHeight="1" x14ac:dyDescent="0.25">
      <c r="A327" s="89">
        <v>2019</v>
      </c>
      <c r="B327" s="89">
        <v>1117583</v>
      </c>
      <c r="C327" s="89" t="s">
        <v>817</v>
      </c>
    </row>
    <row r="328" spans="1:3" ht="12.75" customHeight="1" x14ac:dyDescent="0.25">
      <c r="A328" s="89">
        <v>2019</v>
      </c>
      <c r="B328" s="89">
        <v>1181819</v>
      </c>
      <c r="C328" s="89" t="s">
        <v>817</v>
      </c>
    </row>
    <row r="329" spans="1:3" ht="12.75" customHeight="1" x14ac:dyDescent="0.25">
      <c r="A329" s="89">
        <v>2019</v>
      </c>
      <c r="B329" s="89">
        <v>1117583</v>
      </c>
      <c r="C329" s="89" t="s">
        <v>817</v>
      </c>
    </row>
    <row r="330" spans="1:3" ht="12.75" customHeight="1" x14ac:dyDescent="0.25">
      <c r="A330" s="89">
        <v>2019</v>
      </c>
      <c r="B330" s="89">
        <v>1181819</v>
      </c>
      <c r="C330" s="89" t="s">
        <v>817</v>
      </c>
    </row>
    <row r="331" spans="1:3" ht="12.75" customHeight="1" x14ac:dyDescent="0.25">
      <c r="A331" s="89">
        <v>2019</v>
      </c>
      <c r="B331" s="89">
        <v>121880</v>
      </c>
      <c r="C331" s="89" t="s">
        <v>817</v>
      </c>
    </row>
    <row r="332" spans="1:3" ht="12.75" customHeight="1" x14ac:dyDescent="0.25">
      <c r="A332" s="89">
        <v>2019</v>
      </c>
      <c r="B332" s="89">
        <v>1103831</v>
      </c>
      <c r="C332" s="89" t="s">
        <v>817</v>
      </c>
    </row>
    <row r="333" spans="1:3" ht="12.75" customHeight="1" x14ac:dyDescent="0.25">
      <c r="A333" s="89">
        <v>2019</v>
      </c>
      <c r="B333" s="89">
        <v>1103831</v>
      </c>
      <c r="C333" s="89" t="s">
        <v>817</v>
      </c>
    </row>
    <row r="334" spans="1:3" ht="12.75" customHeight="1" x14ac:dyDescent="0.25">
      <c r="A334" s="89">
        <v>2019</v>
      </c>
      <c r="B334" s="89">
        <v>1117583</v>
      </c>
      <c r="C334" s="89" t="s">
        <v>817</v>
      </c>
    </row>
    <row r="335" spans="1:3" ht="12.75" customHeight="1" x14ac:dyDescent="0.25">
      <c r="A335" s="89">
        <v>2019</v>
      </c>
      <c r="B335" s="89">
        <v>121880</v>
      </c>
      <c r="C335" s="89" t="s">
        <v>817</v>
      </c>
    </row>
    <row r="336" spans="1:3" ht="12.75" customHeight="1" x14ac:dyDescent="0.25">
      <c r="A336" s="89">
        <v>2019</v>
      </c>
      <c r="B336" s="89">
        <v>1117583</v>
      </c>
      <c r="C336" s="89" t="s">
        <v>817</v>
      </c>
    </row>
    <row r="337" spans="1:3" ht="12.75" customHeight="1" x14ac:dyDescent="0.25">
      <c r="A337" s="89">
        <v>2019</v>
      </c>
      <c r="B337" s="89">
        <v>1117583</v>
      </c>
      <c r="C337" s="89" t="s">
        <v>817</v>
      </c>
    </row>
    <row r="338" spans="1:3" ht="12.75" customHeight="1" x14ac:dyDescent="0.25">
      <c r="A338" s="89">
        <v>2019</v>
      </c>
      <c r="B338" s="89">
        <v>1181819</v>
      </c>
      <c r="C338" s="89" t="s">
        <v>817</v>
      </c>
    </row>
    <row r="339" spans="1:3" ht="12.75" customHeight="1" x14ac:dyDescent="0.25">
      <c r="A339" s="89">
        <v>2019</v>
      </c>
      <c r="B339" s="89">
        <v>123569</v>
      </c>
      <c r="C339" s="89" t="s">
        <v>817</v>
      </c>
    </row>
    <row r="340" spans="1:3" ht="12.75" customHeight="1" x14ac:dyDescent="0.25">
      <c r="A340" s="89">
        <v>2019</v>
      </c>
      <c r="B340" s="89">
        <v>1181819</v>
      </c>
      <c r="C340" s="89" t="s">
        <v>817</v>
      </c>
    </row>
    <row r="341" spans="1:3" ht="12.75" customHeight="1" x14ac:dyDescent="0.25">
      <c r="A341" s="89">
        <v>2019</v>
      </c>
      <c r="B341" s="89">
        <v>1103831</v>
      </c>
      <c r="C341" s="89" t="s">
        <v>817</v>
      </c>
    </row>
    <row r="342" spans="1:3" ht="12.75" customHeight="1" x14ac:dyDescent="0.25">
      <c r="A342" s="89">
        <v>2019</v>
      </c>
      <c r="B342" s="89">
        <v>88399</v>
      </c>
      <c r="C342" s="89" t="s">
        <v>817</v>
      </c>
    </row>
    <row r="343" spans="1:3" ht="12.75" customHeight="1" x14ac:dyDescent="0.25">
      <c r="A343" s="89">
        <v>2019</v>
      </c>
      <c r="B343" s="89">
        <v>1181819</v>
      </c>
      <c r="C343" s="89" t="s">
        <v>817</v>
      </c>
    </row>
    <row r="344" spans="1:3" ht="12.75" customHeight="1" x14ac:dyDescent="0.25">
      <c r="A344" s="89">
        <v>2019</v>
      </c>
      <c r="B344" s="89">
        <v>1117583</v>
      </c>
      <c r="C344" s="89" t="s">
        <v>817</v>
      </c>
    </row>
    <row r="345" spans="1:3" ht="12.75" customHeight="1" x14ac:dyDescent="0.25">
      <c r="A345" s="89">
        <v>2019</v>
      </c>
      <c r="B345" s="89">
        <v>1103831</v>
      </c>
      <c r="C345" s="89" t="s">
        <v>817</v>
      </c>
    </row>
    <row r="346" spans="1:3" ht="12.75" customHeight="1" x14ac:dyDescent="0.25">
      <c r="A346" s="89">
        <v>2019</v>
      </c>
      <c r="B346" s="89">
        <v>1103831</v>
      </c>
      <c r="C346" s="89" t="s">
        <v>817</v>
      </c>
    </row>
    <row r="347" spans="1:3" ht="12.75" customHeight="1" x14ac:dyDescent="0.25">
      <c r="A347" s="89">
        <v>2019</v>
      </c>
      <c r="B347" s="89">
        <v>1103831</v>
      </c>
      <c r="C347" s="89" t="s">
        <v>817</v>
      </c>
    </row>
    <row r="348" spans="1:3" ht="12.75" customHeight="1" x14ac:dyDescent="0.25">
      <c r="A348" s="89">
        <v>2019</v>
      </c>
      <c r="B348" s="89">
        <v>1103831</v>
      </c>
      <c r="C348" s="89" t="s">
        <v>817</v>
      </c>
    </row>
    <row r="349" spans="1:3" ht="12.75" customHeight="1" x14ac:dyDescent="0.25">
      <c r="A349" s="89">
        <v>2019</v>
      </c>
      <c r="B349" s="89">
        <v>1117583</v>
      </c>
      <c r="C349" s="89" t="s">
        <v>817</v>
      </c>
    </row>
    <row r="350" spans="1:3" ht="12.75" customHeight="1" x14ac:dyDescent="0.25">
      <c r="A350" s="89">
        <v>2019</v>
      </c>
      <c r="B350" s="89">
        <v>1117583</v>
      </c>
      <c r="C350" s="89" t="s">
        <v>817</v>
      </c>
    </row>
    <row r="351" spans="1:3" ht="12.75" customHeight="1" x14ac:dyDescent="0.25">
      <c r="A351" s="89">
        <v>2019</v>
      </c>
      <c r="B351" s="89">
        <v>1181819</v>
      </c>
      <c r="C351" s="89" t="s">
        <v>817</v>
      </c>
    </row>
    <row r="352" spans="1:3" ht="12.75" customHeight="1" x14ac:dyDescent="0.25">
      <c r="A352" s="89">
        <v>2019</v>
      </c>
      <c r="B352" s="89">
        <v>121880</v>
      </c>
      <c r="C352" s="89" t="s">
        <v>817</v>
      </c>
    </row>
    <row r="353" spans="1:3" ht="12.75" customHeight="1" x14ac:dyDescent="0.25">
      <c r="A353" s="89">
        <v>2019</v>
      </c>
      <c r="B353" s="89">
        <v>1117583</v>
      </c>
      <c r="C353" s="89" t="s">
        <v>817</v>
      </c>
    </row>
    <row r="354" spans="1:3" ht="12.75" customHeight="1" x14ac:dyDescent="0.25">
      <c r="A354" s="89">
        <v>2019</v>
      </c>
      <c r="B354" s="89">
        <v>1117583</v>
      </c>
      <c r="C354" s="89" t="s">
        <v>817</v>
      </c>
    </row>
    <row r="355" spans="1:3" ht="12.75" customHeight="1" x14ac:dyDescent="0.25">
      <c r="A355" s="89">
        <v>2019</v>
      </c>
      <c r="B355" s="89">
        <v>102499</v>
      </c>
      <c r="C355" s="89" t="s">
        <v>817</v>
      </c>
    </row>
    <row r="356" spans="1:3" ht="12.75" customHeight="1" x14ac:dyDescent="0.25">
      <c r="A356" s="89">
        <v>2019</v>
      </c>
      <c r="B356" s="89">
        <v>123569</v>
      </c>
      <c r="C356" s="89" t="s">
        <v>817</v>
      </c>
    </row>
    <row r="357" spans="1:3" ht="12.75" customHeight="1" x14ac:dyDescent="0.25">
      <c r="A357" s="89">
        <v>2019</v>
      </c>
      <c r="B357" s="89">
        <v>1181819</v>
      </c>
      <c r="C357" s="89" t="s">
        <v>817</v>
      </c>
    </row>
    <row r="358" spans="1:3" ht="12.75" customHeight="1" x14ac:dyDescent="0.25">
      <c r="A358" s="89">
        <v>2019</v>
      </c>
      <c r="B358" s="89">
        <v>1181815</v>
      </c>
      <c r="C358" s="89" t="s">
        <v>1484</v>
      </c>
    </row>
    <row r="359" spans="1:3" ht="12.75" customHeight="1" x14ac:dyDescent="0.25">
      <c r="A359" s="89">
        <v>2019</v>
      </c>
      <c r="B359" s="89">
        <v>1181819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1486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123569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102499</v>
      </c>
      <c r="C5" s="89" t="s">
        <v>823</v>
      </c>
    </row>
    <row r="6" spans="1:3" ht="12.75" customHeight="1" x14ac:dyDescent="0.25">
      <c r="A6" s="89">
        <v>2019</v>
      </c>
      <c r="B6" s="89">
        <v>121880</v>
      </c>
      <c r="C6" s="89" t="s">
        <v>823</v>
      </c>
    </row>
    <row r="7" spans="1:3" ht="12.75" customHeight="1" x14ac:dyDescent="0.25">
      <c r="A7" s="89">
        <v>2019</v>
      </c>
      <c r="B7" s="89">
        <v>121880</v>
      </c>
      <c r="C7" s="89" t="s">
        <v>823</v>
      </c>
    </row>
    <row r="8" spans="1:3" ht="12.75" customHeight="1" x14ac:dyDescent="0.25">
      <c r="A8" s="89">
        <v>2019</v>
      </c>
      <c r="B8" s="89">
        <v>102499</v>
      </c>
      <c r="C8" s="89" t="s">
        <v>823</v>
      </c>
    </row>
    <row r="9" spans="1:3" ht="12.75" customHeight="1" x14ac:dyDescent="0.25">
      <c r="A9" s="89">
        <v>2019</v>
      </c>
      <c r="B9" s="89">
        <v>123569</v>
      </c>
      <c r="C9" s="89" t="s">
        <v>823</v>
      </c>
    </row>
    <row r="10" spans="1:3" ht="12.75" customHeight="1" x14ac:dyDescent="0.25">
      <c r="A10" s="89">
        <v>2019</v>
      </c>
      <c r="B10" s="89">
        <v>123569</v>
      </c>
      <c r="C10" s="89" t="s">
        <v>823</v>
      </c>
    </row>
    <row r="11" spans="1:3" ht="12.75" customHeight="1" x14ac:dyDescent="0.25">
      <c r="A11" s="89">
        <v>2019</v>
      </c>
      <c r="B11" s="89">
        <v>123569</v>
      </c>
      <c r="C11" s="89" t="s">
        <v>823</v>
      </c>
    </row>
    <row r="12" spans="1:3" ht="12.75" customHeight="1" x14ac:dyDescent="0.25">
      <c r="A12" s="89">
        <v>2019</v>
      </c>
      <c r="B12" s="89">
        <v>123569</v>
      </c>
      <c r="C12" s="89" t="s">
        <v>823</v>
      </c>
    </row>
    <row r="13" spans="1:3" ht="12.75" customHeight="1" x14ac:dyDescent="0.25">
      <c r="A13" s="89">
        <v>2019</v>
      </c>
      <c r="B13" s="89">
        <v>123569</v>
      </c>
      <c r="C13" s="89" t="s">
        <v>823</v>
      </c>
    </row>
    <row r="14" spans="1:3" ht="12.75" customHeight="1" x14ac:dyDescent="0.25">
      <c r="A14" s="89">
        <v>2019</v>
      </c>
      <c r="B14" s="89">
        <v>121880</v>
      </c>
      <c r="C14" s="89" t="s">
        <v>823</v>
      </c>
    </row>
    <row r="15" spans="1:3" ht="12.75" customHeight="1" x14ac:dyDescent="0.25">
      <c r="A15" s="89">
        <v>2019</v>
      </c>
      <c r="B15" s="89">
        <v>88399</v>
      </c>
      <c r="C15" s="89" t="s">
        <v>823</v>
      </c>
    </row>
    <row r="16" spans="1:3" ht="12.75" customHeight="1" x14ac:dyDescent="0.25">
      <c r="A16" s="89">
        <v>2019</v>
      </c>
      <c r="B16" s="89">
        <v>102499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1181815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1181815</v>
      </c>
      <c r="C20" s="89" t="s">
        <v>823</v>
      </c>
    </row>
    <row r="21" spans="1:3" ht="12.75" customHeight="1" x14ac:dyDescent="0.25">
      <c r="A21" s="89">
        <v>2019</v>
      </c>
      <c r="B21" s="89">
        <v>123569</v>
      </c>
      <c r="C21" s="89" t="s">
        <v>823</v>
      </c>
    </row>
    <row r="22" spans="1:3" ht="12.75" customHeight="1" x14ac:dyDescent="0.25">
      <c r="A22" s="89">
        <v>2019</v>
      </c>
      <c r="B22" s="89">
        <v>1181815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88399</v>
      </c>
      <c r="C25" s="89" t="s">
        <v>823</v>
      </c>
    </row>
    <row r="26" spans="1:3" ht="12.75" customHeight="1" x14ac:dyDescent="0.25">
      <c r="A26" s="89">
        <v>2019</v>
      </c>
      <c r="B26" s="89">
        <v>1117583</v>
      </c>
      <c r="C26" s="89" t="s">
        <v>823</v>
      </c>
    </row>
    <row r="27" spans="1:3" ht="12.75" customHeight="1" x14ac:dyDescent="0.25">
      <c r="A27" s="89">
        <v>2019</v>
      </c>
      <c r="B27" s="89">
        <v>123569</v>
      </c>
      <c r="C27" s="89" t="s">
        <v>823</v>
      </c>
    </row>
    <row r="28" spans="1:3" ht="12.75" customHeight="1" x14ac:dyDescent="0.25">
      <c r="A28" s="89">
        <v>2019</v>
      </c>
      <c r="B28" s="89">
        <v>1319229</v>
      </c>
      <c r="C28" s="89" t="s">
        <v>823</v>
      </c>
    </row>
    <row r="29" spans="1:3" ht="12.75" customHeight="1" x14ac:dyDescent="0.25">
      <c r="A29" s="89">
        <v>2019</v>
      </c>
      <c r="B29" s="89">
        <v>102499</v>
      </c>
      <c r="C29" s="89" t="s">
        <v>823</v>
      </c>
    </row>
    <row r="30" spans="1:3" ht="12.75" customHeight="1" x14ac:dyDescent="0.25">
      <c r="A30" s="89">
        <v>2019</v>
      </c>
      <c r="B30" s="89">
        <v>1181819</v>
      </c>
      <c r="C30" s="89" t="s">
        <v>823</v>
      </c>
    </row>
    <row r="31" spans="1:3" ht="12.75" customHeight="1" x14ac:dyDescent="0.25">
      <c r="A31" s="89">
        <v>2019</v>
      </c>
      <c r="B31" s="89">
        <v>123569</v>
      </c>
      <c r="C31" s="89" t="s">
        <v>823</v>
      </c>
    </row>
    <row r="32" spans="1:3" ht="12.75" customHeight="1" x14ac:dyDescent="0.25">
      <c r="A32" s="89">
        <v>2019</v>
      </c>
      <c r="B32" s="89">
        <v>102499</v>
      </c>
      <c r="C32" s="89" t="s">
        <v>823</v>
      </c>
    </row>
    <row r="33" spans="1:3" ht="12.75" customHeight="1" x14ac:dyDescent="0.25">
      <c r="A33" s="89">
        <v>2019</v>
      </c>
      <c r="B33" s="89">
        <v>1319229</v>
      </c>
      <c r="C33" s="89" t="s">
        <v>823</v>
      </c>
    </row>
    <row r="34" spans="1:3" ht="12.75" customHeight="1" x14ac:dyDescent="0.25">
      <c r="A34" s="89">
        <v>2019</v>
      </c>
      <c r="B34" s="89">
        <v>123569</v>
      </c>
      <c r="C34" s="89" t="s">
        <v>823</v>
      </c>
    </row>
    <row r="35" spans="1:3" ht="12.75" customHeight="1" x14ac:dyDescent="0.25">
      <c r="A35" s="89">
        <v>2019</v>
      </c>
      <c r="B35" s="89">
        <v>1181815</v>
      </c>
      <c r="C35" s="89" t="s">
        <v>823</v>
      </c>
    </row>
    <row r="36" spans="1:3" ht="12.75" customHeight="1" x14ac:dyDescent="0.25">
      <c r="A36" s="89">
        <v>2019</v>
      </c>
      <c r="B36" s="89">
        <v>121880</v>
      </c>
      <c r="C36" s="89" t="s">
        <v>823</v>
      </c>
    </row>
    <row r="37" spans="1:3" ht="12.75" customHeight="1" x14ac:dyDescent="0.25">
      <c r="A37" s="89">
        <v>2019</v>
      </c>
      <c r="B37" s="89">
        <v>88399</v>
      </c>
      <c r="C37" s="89" t="s">
        <v>823</v>
      </c>
    </row>
    <row r="38" spans="1:3" ht="12.75" customHeight="1" x14ac:dyDescent="0.25">
      <c r="A38" s="89">
        <v>2019</v>
      </c>
      <c r="B38" s="89">
        <v>121884</v>
      </c>
      <c r="C38" s="89" t="s">
        <v>823</v>
      </c>
    </row>
    <row r="39" spans="1:3" ht="12.75" customHeight="1" x14ac:dyDescent="0.25">
      <c r="A39" s="89">
        <v>2019</v>
      </c>
      <c r="B39" s="89">
        <v>88399</v>
      </c>
      <c r="C39" s="89" t="s">
        <v>823</v>
      </c>
    </row>
    <row r="40" spans="1:3" ht="12.75" customHeight="1" x14ac:dyDescent="0.25">
      <c r="A40" s="89">
        <v>2019</v>
      </c>
      <c r="B40" s="89">
        <v>121884</v>
      </c>
      <c r="C40" s="89" t="s">
        <v>823</v>
      </c>
    </row>
    <row r="41" spans="1:3" ht="12.75" customHeight="1" x14ac:dyDescent="0.25">
      <c r="A41" s="89">
        <v>2019</v>
      </c>
      <c r="B41" s="89">
        <v>121884</v>
      </c>
      <c r="C41" s="89" t="s">
        <v>823</v>
      </c>
    </row>
    <row r="42" spans="1:3" ht="12.75" customHeight="1" x14ac:dyDescent="0.25">
      <c r="A42" s="89">
        <v>2019</v>
      </c>
      <c r="B42" s="89">
        <v>88399</v>
      </c>
      <c r="C42" s="89" t="s">
        <v>823</v>
      </c>
    </row>
    <row r="43" spans="1:3" ht="12.75" customHeight="1" x14ac:dyDescent="0.25">
      <c r="A43" s="89">
        <v>2019</v>
      </c>
      <c r="B43" s="89">
        <v>1181819</v>
      </c>
      <c r="C43" s="89" t="s">
        <v>823</v>
      </c>
    </row>
    <row r="44" spans="1:3" ht="12.75" customHeight="1" x14ac:dyDescent="0.25">
      <c r="A44" s="89">
        <v>2019</v>
      </c>
      <c r="B44" s="89">
        <v>1103831</v>
      </c>
      <c r="C44" s="89" t="s">
        <v>823</v>
      </c>
    </row>
    <row r="45" spans="1:3" ht="12.75" customHeight="1" x14ac:dyDescent="0.25">
      <c r="A45" s="89">
        <v>2019</v>
      </c>
      <c r="B45" s="89">
        <v>1117583</v>
      </c>
      <c r="C45" s="89" t="s">
        <v>823</v>
      </c>
    </row>
    <row r="46" spans="1:3" ht="12.75" customHeight="1" x14ac:dyDescent="0.25">
      <c r="A46" s="89">
        <v>2019</v>
      </c>
      <c r="B46" s="89">
        <v>1319229</v>
      </c>
      <c r="C46" s="89" t="s">
        <v>823</v>
      </c>
    </row>
    <row r="47" spans="1:3" ht="12.75" customHeight="1" x14ac:dyDescent="0.25">
      <c r="A47" s="89">
        <v>2019</v>
      </c>
      <c r="B47" s="89">
        <v>121880</v>
      </c>
      <c r="C47" s="89" t="s">
        <v>823</v>
      </c>
    </row>
    <row r="48" spans="1:3" ht="12.75" customHeight="1" x14ac:dyDescent="0.25">
      <c r="A48" s="89">
        <v>2019</v>
      </c>
      <c r="B48" s="89">
        <v>1103831</v>
      </c>
      <c r="C48" s="89" t="s">
        <v>823</v>
      </c>
    </row>
    <row r="49" spans="1:3" ht="12.75" customHeight="1" x14ac:dyDescent="0.25">
      <c r="A49" s="89">
        <v>2019</v>
      </c>
      <c r="B49" s="89">
        <v>1103831</v>
      </c>
      <c r="C49" s="89" t="s">
        <v>823</v>
      </c>
    </row>
    <row r="50" spans="1:3" ht="12.75" customHeight="1" x14ac:dyDescent="0.25">
      <c r="A50" s="89">
        <v>2019</v>
      </c>
      <c r="B50" s="89">
        <v>1181819</v>
      </c>
      <c r="C50" s="89" t="s">
        <v>823</v>
      </c>
    </row>
    <row r="51" spans="1:3" ht="12.75" customHeight="1" x14ac:dyDescent="0.25">
      <c r="A51" s="89">
        <v>2019</v>
      </c>
      <c r="B51" s="89">
        <v>88399</v>
      </c>
      <c r="C51" s="89" t="s">
        <v>823</v>
      </c>
    </row>
    <row r="52" spans="1:3" ht="12.75" customHeight="1" x14ac:dyDescent="0.25">
      <c r="A52" s="89">
        <v>2019</v>
      </c>
      <c r="B52" s="89">
        <v>1181819</v>
      </c>
      <c r="C52" s="89" t="s">
        <v>823</v>
      </c>
    </row>
    <row r="53" spans="1:3" ht="12.75" customHeight="1" x14ac:dyDescent="0.25">
      <c r="A53" s="89">
        <v>2019</v>
      </c>
      <c r="B53" s="89">
        <v>1181819</v>
      </c>
      <c r="C53" s="89" t="s">
        <v>823</v>
      </c>
    </row>
    <row r="54" spans="1:3" ht="12.75" customHeight="1" x14ac:dyDescent="0.25">
      <c r="A54" s="89">
        <v>2019</v>
      </c>
      <c r="B54" s="89">
        <v>121884</v>
      </c>
      <c r="C54" s="89" t="s">
        <v>823</v>
      </c>
    </row>
    <row r="55" spans="1:3" ht="12.75" customHeight="1" x14ac:dyDescent="0.25">
      <c r="A55" s="89">
        <v>2019</v>
      </c>
      <c r="B55" s="89">
        <v>1103831</v>
      </c>
      <c r="C55" s="89" t="s">
        <v>823</v>
      </c>
    </row>
    <row r="56" spans="1:3" ht="12.75" customHeight="1" x14ac:dyDescent="0.25">
      <c r="A56" s="89">
        <v>2019</v>
      </c>
      <c r="B56" s="89">
        <v>1181819</v>
      </c>
      <c r="C56" s="89" t="s">
        <v>823</v>
      </c>
    </row>
    <row r="57" spans="1:3" ht="12.75" customHeight="1" x14ac:dyDescent="0.25">
      <c r="A57" s="89">
        <v>2019</v>
      </c>
      <c r="B57" s="89">
        <v>123569</v>
      </c>
      <c r="C57" s="89" t="s">
        <v>823</v>
      </c>
    </row>
    <row r="58" spans="1:3" ht="12.75" customHeight="1" x14ac:dyDescent="0.25">
      <c r="A58" s="89">
        <v>2019</v>
      </c>
      <c r="B58" s="89">
        <v>1103831</v>
      </c>
      <c r="C58" s="89" t="s">
        <v>823</v>
      </c>
    </row>
    <row r="59" spans="1:3" ht="12.75" customHeight="1" x14ac:dyDescent="0.25">
      <c r="A59" s="89">
        <v>2019</v>
      </c>
      <c r="B59" s="89">
        <v>121884</v>
      </c>
      <c r="C59" s="89" t="s">
        <v>823</v>
      </c>
    </row>
    <row r="60" spans="1:3" ht="12.75" customHeight="1" x14ac:dyDescent="0.25">
      <c r="A60" s="89">
        <v>2019</v>
      </c>
      <c r="B60" s="89">
        <v>123569</v>
      </c>
      <c r="C60" s="89" t="s">
        <v>823</v>
      </c>
    </row>
    <row r="61" spans="1:3" ht="12.75" customHeight="1" x14ac:dyDescent="0.25">
      <c r="A61" s="89">
        <v>2019</v>
      </c>
      <c r="B61" s="89">
        <v>1181819</v>
      </c>
      <c r="C61" s="89" t="s">
        <v>823</v>
      </c>
    </row>
    <row r="62" spans="1:3" ht="12.75" customHeight="1" x14ac:dyDescent="0.25">
      <c r="A62" s="89">
        <v>2019</v>
      </c>
      <c r="B62" s="89">
        <v>88399</v>
      </c>
      <c r="C62" s="89" t="s">
        <v>823</v>
      </c>
    </row>
    <row r="63" spans="1:3" ht="12.75" customHeight="1" x14ac:dyDescent="0.25">
      <c r="A63" s="89">
        <v>2019</v>
      </c>
      <c r="B63" s="89">
        <v>1181819</v>
      </c>
      <c r="C63" s="89" t="s">
        <v>823</v>
      </c>
    </row>
    <row r="64" spans="1:3" ht="12.75" customHeight="1" x14ac:dyDescent="0.25">
      <c r="A64" s="89">
        <v>2019</v>
      </c>
      <c r="B64" s="89">
        <v>1103831</v>
      </c>
      <c r="C64" s="89" t="s">
        <v>823</v>
      </c>
    </row>
    <row r="65" spans="1:3" ht="12.75" customHeight="1" x14ac:dyDescent="0.25">
      <c r="A65" s="89">
        <v>2019</v>
      </c>
      <c r="B65" s="89">
        <v>1103831</v>
      </c>
      <c r="C65" s="89" t="s">
        <v>823</v>
      </c>
    </row>
    <row r="66" spans="1:3" ht="12.75" customHeight="1" x14ac:dyDescent="0.25">
      <c r="A66" s="89">
        <v>2019</v>
      </c>
      <c r="B66" s="89">
        <v>1181819</v>
      </c>
      <c r="C66" s="89" t="s">
        <v>823</v>
      </c>
    </row>
    <row r="67" spans="1:3" ht="12.75" customHeight="1" x14ac:dyDescent="0.25">
      <c r="A67" s="89">
        <v>2019</v>
      </c>
      <c r="B67" s="89">
        <v>123569</v>
      </c>
      <c r="C67" s="89" t="s">
        <v>823</v>
      </c>
    </row>
    <row r="68" spans="1:3" ht="12.75" customHeight="1" x14ac:dyDescent="0.25">
      <c r="A68" s="89">
        <v>2019</v>
      </c>
      <c r="B68" s="89">
        <v>1117583</v>
      </c>
      <c r="C68" s="89" t="s">
        <v>823</v>
      </c>
    </row>
    <row r="69" spans="1:3" ht="12.75" customHeight="1" x14ac:dyDescent="0.25">
      <c r="A69" s="89">
        <v>2019</v>
      </c>
      <c r="B69" s="89">
        <v>1181819</v>
      </c>
      <c r="C69" s="89" t="s">
        <v>823</v>
      </c>
    </row>
    <row r="70" spans="1:3" ht="12.75" customHeight="1" x14ac:dyDescent="0.25">
      <c r="A70" s="89">
        <v>2019</v>
      </c>
      <c r="B70" s="89">
        <v>102499</v>
      </c>
      <c r="C70" s="89" t="s">
        <v>823</v>
      </c>
    </row>
    <row r="71" spans="1:3" ht="12.75" customHeight="1" x14ac:dyDescent="0.25">
      <c r="A71" s="89">
        <v>2019</v>
      </c>
      <c r="B71" s="89">
        <v>121880</v>
      </c>
      <c r="C71" s="89" t="s">
        <v>823</v>
      </c>
    </row>
    <row r="72" spans="1:3" ht="12.75" customHeight="1" x14ac:dyDescent="0.25">
      <c r="A72" s="89">
        <v>2019</v>
      </c>
      <c r="B72" s="89">
        <v>1103831</v>
      </c>
      <c r="C72" s="89" t="s">
        <v>823</v>
      </c>
    </row>
    <row r="73" spans="1:3" ht="12.75" customHeight="1" x14ac:dyDescent="0.25">
      <c r="A73" s="89">
        <v>2019</v>
      </c>
      <c r="B73" s="89">
        <v>1117583</v>
      </c>
      <c r="C73" s="89" t="s">
        <v>823</v>
      </c>
    </row>
    <row r="74" spans="1:3" ht="12.75" customHeight="1" x14ac:dyDescent="0.25">
      <c r="A74" s="89">
        <v>2019</v>
      </c>
      <c r="B74" s="89">
        <v>1181819</v>
      </c>
      <c r="C74" s="89" t="s">
        <v>823</v>
      </c>
    </row>
    <row r="75" spans="1:3" ht="12.75" customHeight="1" x14ac:dyDescent="0.25">
      <c r="A75" s="89">
        <v>2019</v>
      </c>
      <c r="B75" s="89">
        <v>102499</v>
      </c>
      <c r="C75" s="89" t="s">
        <v>823</v>
      </c>
    </row>
    <row r="76" spans="1:3" ht="12.75" customHeight="1" x14ac:dyDescent="0.25">
      <c r="A76" s="89">
        <v>2019</v>
      </c>
      <c r="B76" s="89">
        <v>102499</v>
      </c>
      <c r="C76" s="89" t="s">
        <v>823</v>
      </c>
    </row>
    <row r="77" spans="1:3" ht="12.75" customHeight="1" x14ac:dyDescent="0.25">
      <c r="A77" s="89">
        <v>2019</v>
      </c>
      <c r="B77" s="89">
        <v>121880</v>
      </c>
      <c r="C77" s="89" t="s">
        <v>823</v>
      </c>
    </row>
    <row r="78" spans="1:3" ht="12.75" customHeight="1" x14ac:dyDescent="0.25">
      <c r="A78" s="89">
        <v>2019</v>
      </c>
      <c r="B78" s="89">
        <v>123569</v>
      </c>
      <c r="C78" s="89" t="s">
        <v>823</v>
      </c>
    </row>
    <row r="79" spans="1:3" ht="12.75" customHeight="1" x14ac:dyDescent="0.25">
      <c r="A79" s="89">
        <v>2019</v>
      </c>
      <c r="B79" s="89">
        <v>123569</v>
      </c>
      <c r="C79" s="89" t="s">
        <v>823</v>
      </c>
    </row>
    <row r="80" spans="1:3" ht="12.75" customHeight="1" x14ac:dyDescent="0.25">
      <c r="A80" s="89">
        <v>2019</v>
      </c>
      <c r="B80" s="89">
        <v>123569</v>
      </c>
      <c r="C80" s="89" t="s">
        <v>823</v>
      </c>
    </row>
    <row r="81" spans="1:3" ht="12.75" customHeight="1" x14ac:dyDescent="0.25">
      <c r="A81" s="89">
        <v>2019</v>
      </c>
      <c r="B81" s="89">
        <v>1181819</v>
      </c>
      <c r="C81" s="89" t="s">
        <v>823</v>
      </c>
    </row>
    <row r="82" spans="1:3" ht="12.75" customHeight="1" x14ac:dyDescent="0.25">
      <c r="A82" s="89">
        <v>2019</v>
      </c>
      <c r="B82" s="89">
        <v>1181819</v>
      </c>
      <c r="C82" s="89" t="s">
        <v>819</v>
      </c>
    </row>
    <row r="83" spans="1:3" ht="12.75" customHeight="1" x14ac:dyDescent="0.25">
      <c r="A83" s="89">
        <v>2019</v>
      </c>
      <c r="B83" s="89">
        <v>121884</v>
      </c>
      <c r="C83" s="89" t="s">
        <v>819</v>
      </c>
    </row>
    <row r="84" spans="1:3" ht="12.75" customHeight="1" x14ac:dyDescent="0.25">
      <c r="A84" s="89">
        <v>2019</v>
      </c>
      <c r="B84" s="89">
        <v>88399</v>
      </c>
      <c r="C84" s="89" t="s">
        <v>819</v>
      </c>
    </row>
    <row r="85" spans="1:3" ht="12.75" customHeight="1" x14ac:dyDescent="0.25">
      <c r="A85" s="89">
        <v>2019</v>
      </c>
      <c r="B85" s="89">
        <v>1319229</v>
      </c>
      <c r="C85" s="89" t="s">
        <v>819</v>
      </c>
    </row>
    <row r="86" spans="1:3" ht="12.75" customHeight="1" x14ac:dyDescent="0.25">
      <c r="A86" s="89">
        <v>2019</v>
      </c>
      <c r="B86" s="89">
        <v>1181815</v>
      </c>
      <c r="C86" s="89" t="s">
        <v>819</v>
      </c>
    </row>
    <row r="87" spans="1:3" ht="12.75" customHeight="1" x14ac:dyDescent="0.25">
      <c r="A87" s="89">
        <v>2019</v>
      </c>
      <c r="B87" s="89">
        <v>1181819</v>
      </c>
      <c r="C87" s="89" t="s">
        <v>819</v>
      </c>
    </row>
    <row r="88" spans="1:3" ht="12.75" customHeight="1" x14ac:dyDescent="0.25">
      <c r="A88" s="89">
        <v>2019</v>
      </c>
      <c r="B88" s="89">
        <v>121880</v>
      </c>
      <c r="C88" s="89" t="s">
        <v>819</v>
      </c>
    </row>
    <row r="89" spans="1:3" ht="12.75" customHeight="1" x14ac:dyDescent="0.25">
      <c r="A89" s="89">
        <v>2019</v>
      </c>
      <c r="B89" s="89">
        <v>102499</v>
      </c>
      <c r="C89" s="89" t="s">
        <v>819</v>
      </c>
    </row>
    <row r="90" spans="1:3" ht="12.75" customHeight="1" x14ac:dyDescent="0.25">
      <c r="A90" s="89">
        <v>2019</v>
      </c>
      <c r="B90" s="89">
        <v>1181819</v>
      </c>
      <c r="C90" s="89" t="s">
        <v>819</v>
      </c>
    </row>
    <row r="91" spans="1:3" ht="12.75" customHeight="1" x14ac:dyDescent="0.25">
      <c r="A91" s="89">
        <v>2019</v>
      </c>
      <c r="B91" s="89">
        <v>1181815</v>
      </c>
      <c r="C91" s="89" t="s">
        <v>819</v>
      </c>
    </row>
    <row r="92" spans="1:3" ht="12.75" customHeight="1" x14ac:dyDescent="0.25">
      <c r="A92" s="89">
        <v>2019</v>
      </c>
      <c r="B92" s="89">
        <v>121884</v>
      </c>
      <c r="C92" s="89" t="s">
        <v>819</v>
      </c>
    </row>
    <row r="93" spans="1:3" ht="12.75" customHeight="1" x14ac:dyDescent="0.25">
      <c r="A93" s="89">
        <v>2019</v>
      </c>
      <c r="B93" s="89">
        <v>121884</v>
      </c>
      <c r="C93" s="89" t="s">
        <v>819</v>
      </c>
    </row>
    <row r="94" spans="1:3" ht="12.75" customHeight="1" x14ac:dyDescent="0.25">
      <c r="A94" s="89">
        <v>2019</v>
      </c>
      <c r="B94" s="89">
        <v>88399</v>
      </c>
      <c r="C94" s="89" t="s">
        <v>819</v>
      </c>
    </row>
    <row r="95" spans="1:3" ht="12.75" customHeight="1" x14ac:dyDescent="0.25">
      <c r="A95" s="89">
        <v>2019</v>
      </c>
      <c r="B95" s="89">
        <v>102499</v>
      </c>
      <c r="C95" s="89" t="s">
        <v>819</v>
      </c>
    </row>
    <row r="96" spans="1:3" ht="12.75" customHeight="1" x14ac:dyDescent="0.25">
      <c r="A96" s="89">
        <v>2019</v>
      </c>
      <c r="B96" s="89">
        <v>123569</v>
      </c>
      <c r="C96" s="89" t="s">
        <v>819</v>
      </c>
    </row>
    <row r="97" spans="1:3" ht="12.75" customHeight="1" x14ac:dyDescent="0.25">
      <c r="A97" s="89">
        <v>2019</v>
      </c>
      <c r="B97" s="89">
        <v>121880</v>
      </c>
      <c r="C97" s="89" t="s">
        <v>819</v>
      </c>
    </row>
    <row r="98" spans="1:3" ht="12.75" customHeight="1" x14ac:dyDescent="0.25">
      <c r="A98" s="89">
        <v>2019</v>
      </c>
      <c r="B98" s="89">
        <v>121884</v>
      </c>
      <c r="C98" s="89" t="s">
        <v>819</v>
      </c>
    </row>
    <row r="99" spans="1:3" ht="12.75" customHeight="1" x14ac:dyDescent="0.25">
      <c r="A99" s="89">
        <v>2019</v>
      </c>
      <c r="B99" s="89">
        <v>121880</v>
      </c>
      <c r="C99" s="89" t="s">
        <v>819</v>
      </c>
    </row>
    <row r="100" spans="1:3" ht="12.75" customHeight="1" x14ac:dyDescent="0.25">
      <c r="A100" s="89">
        <v>2019</v>
      </c>
      <c r="B100" s="89">
        <v>1117583</v>
      </c>
      <c r="C100" s="89" t="s">
        <v>819</v>
      </c>
    </row>
    <row r="101" spans="1:3" ht="12.75" customHeight="1" x14ac:dyDescent="0.25">
      <c r="A101" s="89">
        <v>2019</v>
      </c>
      <c r="B101" s="89">
        <v>121880</v>
      </c>
      <c r="C101" s="89" t="s">
        <v>819</v>
      </c>
    </row>
    <row r="102" spans="1:3" ht="12.75" customHeight="1" x14ac:dyDescent="0.25">
      <c r="A102" s="89">
        <v>2019</v>
      </c>
      <c r="B102" s="89">
        <v>88399</v>
      </c>
      <c r="C102" s="89" t="s">
        <v>819</v>
      </c>
    </row>
    <row r="103" spans="1:3" ht="12.75" customHeight="1" x14ac:dyDescent="0.25">
      <c r="A103" s="89">
        <v>2019</v>
      </c>
      <c r="B103" s="89">
        <v>1181815</v>
      </c>
      <c r="C103" s="89" t="s">
        <v>819</v>
      </c>
    </row>
    <row r="104" spans="1:3" ht="12.75" customHeight="1" x14ac:dyDescent="0.25">
      <c r="A104" s="89">
        <v>2019</v>
      </c>
      <c r="B104" s="89">
        <v>1103831</v>
      </c>
      <c r="C104" s="89" t="s">
        <v>819</v>
      </c>
    </row>
    <row r="105" spans="1:3" ht="12.75" customHeight="1" x14ac:dyDescent="0.25">
      <c r="A105" s="89">
        <v>2019</v>
      </c>
      <c r="B105" s="89">
        <v>102499</v>
      </c>
      <c r="C105" s="89" t="s">
        <v>819</v>
      </c>
    </row>
    <row r="106" spans="1:3" ht="12.75" customHeight="1" x14ac:dyDescent="0.25">
      <c r="A106" s="89">
        <v>2019</v>
      </c>
      <c r="B106" s="89">
        <v>123569</v>
      </c>
      <c r="C106" s="89" t="s">
        <v>819</v>
      </c>
    </row>
    <row r="107" spans="1:3" ht="12.75" customHeight="1" x14ac:dyDescent="0.25">
      <c r="A107" s="89">
        <v>2019</v>
      </c>
      <c r="B107" s="89">
        <v>1181819</v>
      </c>
      <c r="C107" s="89" t="s">
        <v>819</v>
      </c>
    </row>
    <row r="108" spans="1:3" ht="12.75" customHeight="1" x14ac:dyDescent="0.25">
      <c r="A108" s="89">
        <v>2019</v>
      </c>
      <c r="B108" s="89">
        <v>123569</v>
      </c>
      <c r="C108" s="89" t="s">
        <v>819</v>
      </c>
    </row>
    <row r="109" spans="1:3" ht="12.75" customHeight="1" x14ac:dyDescent="0.25">
      <c r="A109" s="89">
        <v>2019</v>
      </c>
      <c r="B109" s="89">
        <v>1103831</v>
      </c>
      <c r="C109" s="89" t="s">
        <v>819</v>
      </c>
    </row>
    <row r="110" spans="1:3" ht="12.75" customHeight="1" x14ac:dyDescent="0.25">
      <c r="A110" s="89">
        <v>2019</v>
      </c>
      <c r="B110" s="89">
        <v>1181819</v>
      </c>
      <c r="C110" s="89" t="s">
        <v>819</v>
      </c>
    </row>
    <row r="111" spans="1:3" ht="12.75" customHeight="1" x14ac:dyDescent="0.25">
      <c r="A111" s="89">
        <v>2019</v>
      </c>
      <c r="B111" s="89">
        <v>88399</v>
      </c>
      <c r="C111" s="89" t="s">
        <v>819</v>
      </c>
    </row>
    <row r="112" spans="1:3" ht="12.75" customHeight="1" x14ac:dyDescent="0.25">
      <c r="A112" s="89">
        <v>2019</v>
      </c>
      <c r="B112" s="89">
        <v>121880</v>
      </c>
      <c r="C112" s="89" t="s">
        <v>819</v>
      </c>
    </row>
    <row r="113" spans="1:3" ht="12.75" customHeight="1" x14ac:dyDescent="0.25">
      <c r="A113" s="89">
        <v>2019</v>
      </c>
      <c r="B113" s="89">
        <v>121880</v>
      </c>
      <c r="C113" s="89" t="s">
        <v>819</v>
      </c>
    </row>
    <row r="114" spans="1:3" ht="12.75" customHeight="1" x14ac:dyDescent="0.25">
      <c r="A114" s="89">
        <v>2019</v>
      </c>
      <c r="B114" s="89">
        <v>88399</v>
      </c>
      <c r="C114" s="89" t="s">
        <v>819</v>
      </c>
    </row>
    <row r="115" spans="1:3" ht="12.75" customHeight="1" x14ac:dyDescent="0.25">
      <c r="A115" s="89">
        <v>2019</v>
      </c>
      <c r="B115" s="89">
        <v>121880</v>
      </c>
      <c r="C115" s="89" t="s">
        <v>819</v>
      </c>
    </row>
    <row r="116" spans="1:3" ht="12.75" customHeight="1" x14ac:dyDescent="0.25">
      <c r="A116" s="89">
        <v>2019</v>
      </c>
      <c r="B116" s="89">
        <v>1117583</v>
      </c>
      <c r="C116" s="89" t="s">
        <v>819</v>
      </c>
    </row>
    <row r="117" spans="1:3" ht="12.75" customHeight="1" x14ac:dyDescent="0.25">
      <c r="A117" s="89">
        <v>2019</v>
      </c>
      <c r="B117" s="89">
        <v>1117583</v>
      </c>
      <c r="C117" s="89" t="s">
        <v>819</v>
      </c>
    </row>
    <row r="118" spans="1:3" ht="12.75" customHeight="1" x14ac:dyDescent="0.25">
      <c r="A118" s="89">
        <v>2019</v>
      </c>
      <c r="B118" s="89">
        <v>1181819</v>
      </c>
      <c r="C118" s="89" t="s">
        <v>819</v>
      </c>
    </row>
    <row r="119" spans="1:3" ht="12.75" customHeight="1" x14ac:dyDescent="0.25">
      <c r="A119" s="89">
        <v>2019</v>
      </c>
      <c r="B119" s="89">
        <v>102499</v>
      </c>
      <c r="C119" s="89" t="s">
        <v>819</v>
      </c>
    </row>
    <row r="120" spans="1:3" ht="12.75" customHeight="1" x14ac:dyDescent="0.25">
      <c r="A120" s="89">
        <v>2019</v>
      </c>
      <c r="B120" s="89">
        <v>88399</v>
      </c>
      <c r="C120" s="89" t="s">
        <v>819</v>
      </c>
    </row>
    <row r="121" spans="1:3" ht="12.75" customHeight="1" x14ac:dyDescent="0.25">
      <c r="A121" s="89">
        <v>2019</v>
      </c>
      <c r="B121" s="89">
        <v>121880</v>
      </c>
      <c r="C121" s="89" t="s">
        <v>819</v>
      </c>
    </row>
    <row r="122" spans="1:3" ht="12.75" customHeight="1" x14ac:dyDescent="0.25">
      <c r="A122" s="89">
        <v>2019</v>
      </c>
      <c r="B122" s="89">
        <v>121880</v>
      </c>
      <c r="C122" s="89" t="s">
        <v>819</v>
      </c>
    </row>
    <row r="123" spans="1:3" ht="12.75" customHeight="1" x14ac:dyDescent="0.25">
      <c r="A123" s="89">
        <v>2019</v>
      </c>
      <c r="B123" s="89">
        <v>121880</v>
      </c>
      <c r="C123" s="89" t="s">
        <v>819</v>
      </c>
    </row>
    <row r="124" spans="1:3" ht="12.75" customHeight="1" x14ac:dyDescent="0.25">
      <c r="A124" s="89">
        <v>2019</v>
      </c>
      <c r="B124" s="89">
        <v>88399</v>
      </c>
      <c r="C124" s="89" t="s">
        <v>819</v>
      </c>
    </row>
    <row r="125" spans="1:3" ht="12.75" customHeight="1" x14ac:dyDescent="0.25">
      <c r="A125" s="89">
        <v>2019</v>
      </c>
      <c r="B125" s="89">
        <v>121880</v>
      </c>
      <c r="C125" s="89" t="s">
        <v>819</v>
      </c>
    </row>
    <row r="126" spans="1:3" ht="12.75" customHeight="1" x14ac:dyDescent="0.25">
      <c r="A126" s="89">
        <v>2019</v>
      </c>
      <c r="B126" s="89">
        <v>121884</v>
      </c>
      <c r="C126" s="89" t="s">
        <v>819</v>
      </c>
    </row>
    <row r="127" spans="1:3" ht="12.75" customHeight="1" x14ac:dyDescent="0.25">
      <c r="A127" s="89">
        <v>2019</v>
      </c>
      <c r="B127" s="89">
        <v>88399</v>
      </c>
      <c r="C127" s="89" t="s">
        <v>819</v>
      </c>
    </row>
    <row r="128" spans="1:3" ht="12.75" customHeight="1" x14ac:dyDescent="0.25">
      <c r="A128" s="89">
        <v>2019</v>
      </c>
      <c r="B128" s="89">
        <v>121880</v>
      </c>
      <c r="C128" s="89" t="s">
        <v>819</v>
      </c>
    </row>
    <row r="129" spans="1:3" ht="12.75" customHeight="1" x14ac:dyDescent="0.25">
      <c r="A129" s="89">
        <v>2019</v>
      </c>
      <c r="B129" s="89">
        <v>121880</v>
      </c>
      <c r="C129" s="89" t="s">
        <v>819</v>
      </c>
    </row>
    <row r="130" spans="1:3" ht="12.75" customHeight="1" x14ac:dyDescent="0.25">
      <c r="A130" s="89">
        <v>2019</v>
      </c>
      <c r="B130" s="89">
        <v>121880</v>
      </c>
      <c r="C130" s="89" t="s">
        <v>133</v>
      </c>
    </row>
    <row r="131" spans="1:3" ht="12.75" customHeight="1" x14ac:dyDescent="0.25">
      <c r="A131" s="89">
        <v>2019</v>
      </c>
      <c r="B131" s="89">
        <v>1181815</v>
      </c>
      <c r="C131" s="89" t="s">
        <v>133</v>
      </c>
    </row>
    <row r="132" spans="1:3" ht="12.75" customHeight="1" x14ac:dyDescent="0.25">
      <c r="A132" s="89">
        <v>2019</v>
      </c>
      <c r="B132" s="89">
        <v>102499</v>
      </c>
      <c r="C132" s="89" t="s">
        <v>133</v>
      </c>
    </row>
    <row r="133" spans="1:3" ht="12.75" customHeight="1" x14ac:dyDescent="0.25">
      <c r="A133" s="89">
        <v>2019</v>
      </c>
      <c r="B133" s="89">
        <v>88399</v>
      </c>
      <c r="C133" s="89" t="s">
        <v>133</v>
      </c>
    </row>
    <row r="134" spans="1:3" ht="12.75" customHeight="1" x14ac:dyDescent="0.25">
      <c r="A134" s="89">
        <v>2019</v>
      </c>
      <c r="B134" s="89">
        <v>102499</v>
      </c>
      <c r="C134" s="89" t="s">
        <v>133</v>
      </c>
    </row>
    <row r="135" spans="1:3" ht="12.75" customHeight="1" x14ac:dyDescent="0.25">
      <c r="A135" s="89">
        <v>2019</v>
      </c>
      <c r="B135" s="89">
        <v>88399</v>
      </c>
      <c r="C135" s="89" t="s">
        <v>133</v>
      </c>
    </row>
    <row r="136" spans="1:3" ht="12.75" customHeight="1" x14ac:dyDescent="0.25">
      <c r="A136" s="89">
        <v>2019</v>
      </c>
      <c r="B136" s="89">
        <v>102499</v>
      </c>
      <c r="C136" s="89" t="s">
        <v>133</v>
      </c>
    </row>
    <row r="137" spans="1:3" ht="12.75" customHeight="1" x14ac:dyDescent="0.25">
      <c r="A137" s="89">
        <v>2019</v>
      </c>
      <c r="B137" s="89">
        <v>102499</v>
      </c>
      <c r="C137" s="89" t="s">
        <v>133</v>
      </c>
    </row>
    <row r="138" spans="1:3" ht="12.75" customHeight="1" x14ac:dyDescent="0.25">
      <c r="A138" s="89">
        <v>2019</v>
      </c>
      <c r="B138" s="89">
        <v>121880</v>
      </c>
      <c r="C138" s="89" t="s">
        <v>133</v>
      </c>
    </row>
    <row r="139" spans="1:3" ht="12.75" customHeight="1" x14ac:dyDescent="0.25">
      <c r="A139" s="89">
        <v>2019</v>
      </c>
      <c r="B139" s="89">
        <v>121884</v>
      </c>
      <c r="C139" s="89" t="s">
        <v>133</v>
      </c>
    </row>
    <row r="140" spans="1:3" ht="12.75" customHeight="1" x14ac:dyDescent="0.25">
      <c r="A140" s="89">
        <v>2019</v>
      </c>
      <c r="B140" s="89">
        <v>121880</v>
      </c>
      <c r="C140" s="89" t="s">
        <v>133</v>
      </c>
    </row>
    <row r="141" spans="1:3" ht="12.75" customHeight="1" x14ac:dyDescent="0.25">
      <c r="A141" s="89">
        <v>2019</v>
      </c>
      <c r="B141" s="89">
        <v>102499</v>
      </c>
      <c r="C141" s="89" t="s">
        <v>133</v>
      </c>
    </row>
    <row r="142" spans="1:3" ht="12.75" customHeight="1" x14ac:dyDescent="0.25">
      <c r="A142" s="89">
        <v>2019</v>
      </c>
      <c r="B142" s="89">
        <v>123569</v>
      </c>
      <c r="C142" s="89" t="s">
        <v>133</v>
      </c>
    </row>
    <row r="143" spans="1:3" ht="12.75" customHeight="1" x14ac:dyDescent="0.25">
      <c r="A143" s="89">
        <v>2019</v>
      </c>
      <c r="B143" s="89">
        <v>123569</v>
      </c>
      <c r="C143" s="89" t="s">
        <v>133</v>
      </c>
    </row>
    <row r="144" spans="1:3" ht="12.75" customHeight="1" x14ac:dyDescent="0.25">
      <c r="A144" s="89">
        <v>2019</v>
      </c>
      <c r="B144" s="89">
        <v>102499</v>
      </c>
      <c r="C144" s="89" t="s">
        <v>133</v>
      </c>
    </row>
    <row r="145" spans="1:3" ht="12.75" customHeight="1" x14ac:dyDescent="0.25">
      <c r="A145" s="89">
        <v>2019</v>
      </c>
      <c r="B145" s="89">
        <v>1181815</v>
      </c>
      <c r="C145" s="89" t="s">
        <v>133</v>
      </c>
    </row>
    <row r="146" spans="1:3" ht="12.75" customHeight="1" x14ac:dyDescent="0.25">
      <c r="A146" s="89">
        <v>2019</v>
      </c>
      <c r="B146" s="89">
        <v>1181815</v>
      </c>
      <c r="C146" s="89" t="s">
        <v>133</v>
      </c>
    </row>
    <row r="147" spans="1:3" ht="12.75" customHeight="1" x14ac:dyDescent="0.25">
      <c r="A147" s="89">
        <v>2019</v>
      </c>
      <c r="B147" s="89">
        <v>1319229</v>
      </c>
      <c r="C147" s="89" t="s">
        <v>133</v>
      </c>
    </row>
    <row r="148" spans="1:3" ht="12.75" customHeight="1" x14ac:dyDescent="0.25">
      <c r="A148" s="89">
        <v>2019</v>
      </c>
      <c r="B148" s="89">
        <v>88399</v>
      </c>
      <c r="C148" s="89" t="s">
        <v>133</v>
      </c>
    </row>
    <row r="149" spans="1:3" ht="12.75" customHeight="1" x14ac:dyDescent="0.25">
      <c r="A149" s="89">
        <v>2019</v>
      </c>
      <c r="B149" s="89">
        <v>123569</v>
      </c>
      <c r="C149" s="89" t="s">
        <v>133</v>
      </c>
    </row>
    <row r="150" spans="1:3" ht="12.75" customHeight="1" x14ac:dyDescent="0.25">
      <c r="A150" s="89">
        <v>2019</v>
      </c>
      <c r="B150" s="89">
        <v>121880</v>
      </c>
      <c r="C150" s="89" t="s">
        <v>133</v>
      </c>
    </row>
    <row r="151" spans="1:3" ht="12.75" customHeight="1" x14ac:dyDescent="0.25">
      <c r="A151" s="89">
        <v>2019</v>
      </c>
      <c r="B151" s="89">
        <v>123569</v>
      </c>
      <c r="C151" s="89" t="s">
        <v>133</v>
      </c>
    </row>
    <row r="152" spans="1:3" ht="12.75" customHeight="1" x14ac:dyDescent="0.25">
      <c r="A152" s="89">
        <v>2019</v>
      </c>
      <c r="B152" s="89">
        <v>1181819</v>
      </c>
      <c r="C152" s="89" t="s">
        <v>133</v>
      </c>
    </row>
    <row r="153" spans="1:3" ht="12.75" customHeight="1" x14ac:dyDescent="0.25">
      <c r="A153" s="89">
        <v>2019</v>
      </c>
      <c r="B153" s="89">
        <v>102499</v>
      </c>
      <c r="C153" s="89" t="s">
        <v>133</v>
      </c>
    </row>
    <row r="154" spans="1:3" ht="12.75" customHeight="1" x14ac:dyDescent="0.25">
      <c r="A154" s="89">
        <v>2019</v>
      </c>
      <c r="B154" s="89">
        <v>121880</v>
      </c>
      <c r="C154" s="89" t="s">
        <v>133</v>
      </c>
    </row>
    <row r="155" spans="1:3" ht="12.75" customHeight="1" x14ac:dyDescent="0.25">
      <c r="A155" s="89">
        <v>2019</v>
      </c>
      <c r="B155" s="89">
        <v>123569</v>
      </c>
      <c r="C155" s="89" t="s">
        <v>133</v>
      </c>
    </row>
    <row r="156" spans="1:3" ht="12.75" customHeight="1" x14ac:dyDescent="0.25">
      <c r="A156" s="89">
        <v>2019</v>
      </c>
      <c r="B156" s="89">
        <v>121880</v>
      </c>
      <c r="C156" s="89" t="s">
        <v>133</v>
      </c>
    </row>
    <row r="157" spans="1:3" ht="12.75" customHeight="1" x14ac:dyDescent="0.25">
      <c r="A157" s="89">
        <v>2019</v>
      </c>
      <c r="B157" s="89">
        <v>121884</v>
      </c>
      <c r="C157" s="89" t="s">
        <v>133</v>
      </c>
    </row>
    <row r="158" spans="1:3" ht="12.75" customHeight="1" x14ac:dyDescent="0.25">
      <c r="A158" s="89">
        <v>2019</v>
      </c>
      <c r="B158" s="89">
        <v>121880</v>
      </c>
      <c r="C158" s="89" t="s">
        <v>133</v>
      </c>
    </row>
    <row r="159" spans="1:3" ht="12.75" customHeight="1" x14ac:dyDescent="0.25">
      <c r="A159" s="89">
        <v>2019</v>
      </c>
      <c r="B159" s="89">
        <v>102499</v>
      </c>
      <c r="C159" s="89" t="s">
        <v>133</v>
      </c>
    </row>
    <row r="160" spans="1:3" ht="12.75" customHeight="1" x14ac:dyDescent="0.25">
      <c r="A160" s="89">
        <v>2019</v>
      </c>
      <c r="B160" s="89">
        <v>1319229</v>
      </c>
      <c r="C160" s="89" t="s">
        <v>133</v>
      </c>
    </row>
    <row r="161" spans="1:3" ht="12.75" customHeight="1" x14ac:dyDescent="0.25">
      <c r="A161" s="89">
        <v>2019</v>
      </c>
      <c r="B161" s="89">
        <v>88399</v>
      </c>
      <c r="C161" s="89" t="s">
        <v>133</v>
      </c>
    </row>
    <row r="162" spans="1:3" ht="12.75" customHeight="1" x14ac:dyDescent="0.25">
      <c r="A162" s="89">
        <v>2019</v>
      </c>
      <c r="B162" s="89">
        <v>102499</v>
      </c>
      <c r="C162" s="89" t="s">
        <v>133</v>
      </c>
    </row>
    <row r="163" spans="1:3" ht="12.75" customHeight="1" x14ac:dyDescent="0.25">
      <c r="A163" s="89">
        <v>2019</v>
      </c>
      <c r="B163" s="89">
        <v>1319229</v>
      </c>
      <c r="C163" s="89" t="s">
        <v>133</v>
      </c>
    </row>
    <row r="164" spans="1:3" ht="12.75" customHeight="1" x14ac:dyDescent="0.25">
      <c r="A164" s="89">
        <v>2019</v>
      </c>
      <c r="B164" s="89">
        <v>123569</v>
      </c>
      <c r="C164" s="89" t="s">
        <v>133</v>
      </c>
    </row>
    <row r="165" spans="1:3" ht="12.75" customHeight="1" x14ac:dyDescent="0.25">
      <c r="A165" s="89">
        <v>2019</v>
      </c>
      <c r="B165" s="89">
        <v>121880</v>
      </c>
      <c r="C165" s="89" t="s">
        <v>133</v>
      </c>
    </row>
    <row r="166" spans="1:3" ht="12.75" customHeight="1" x14ac:dyDescent="0.25">
      <c r="A166" s="89">
        <v>2019</v>
      </c>
      <c r="B166" s="89">
        <v>1103831</v>
      </c>
      <c r="C166" s="89" t="s">
        <v>133</v>
      </c>
    </row>
    <row r="167" spans="1:3" ht="12.75" customHeight="1" x14ac:dyDescent="0.25">
      <c r="A167" s="89">
        <v>2019</v>
      </c>
      <c r="B167" s="89">
        <v>102499</v>
      </c>
      <c r="C167" s="89" t="s">
        <v>133</v>
      </c>
    </row>
    <row r="168" spans="1:3" ht="12.75" customHeight="1" x14ac:dyDescent="0.25">
      <c r="A168" s="89">
        <v>2019</v>
      </c>
      <c r="B168" s="89">
        <v>102499</v>
      </c>
      <c r="C168" s="89" t="s">
        <v>133</v>
      </c>
    </row>
    <row r="169" spans="1:3" ht="12.75" customHeight="1" x14ac:dyDescent="0.25">
      <c r="A169" s="89">
        <v>2019</v>
      </c>
      <c r="B169" s="89">
        <v>121880</v>
      </c>
      <c r="C169" s="89" t="s">
        <v>133</v>
      </c>
    </row>
    <row r="170" spans="1:3" ht="12.75" customHeight="1" x14ac:dyDescent="0.25">
      <c r="A170" s="89">
        <v>2019</v>
      </c>
      <c r="B170" s="89">
        <v>121880</v>
      </c>
      <c r="C170" s="89" t="s">
        <v>133</v>
      </c>
    </row>
    <row r="171" spans="1:3" ht="12.75" customHeight="1" x14ac:dyDescent="0.25">
      <c r="A171" s="89">
        <v>2019</v>
      </c>
      <c r="B171" s="89">
        <v>121880</v>
      </c>
      <c r="C171" s="89" t="s">
        <v>133</v>
      </c>
    </row>
    <row r="172" spans="1:3" ht="12.75" customHeight="1" x14ac:dyDescent="0.25">
      <c r="A172" s="89">
        <v>2019</v>
      </c>
      <c r="B172" s="89">
        <v>121880</v>
      </c>
      <c r="C172" s="89" t="s">
        <v>133</v>
      </c>
    </row>
    <row r="173" spans="1:3" ht="12.75" customHeight="1" x14ac:dyDescent="0.25">
      <c r="A173" s="89">
        <v>2019</v>
      </c>
      <c r="B173" s="89">
        <v>1319229</v>
      </c>
      <c r="C173" s="89" t="s">
        <v>133</v>
      </c>
    </row>
    <row r="174" spans="1:3" ht="12.75" customHeight="1" x14ac:dyDescent="0.25">
      <c r="A174" s="89">
        <v>2019</v>
      </c>
      <c r="B174" s="89">
        <v>121884</v>
      </c>
      <c r="C174" s="89" t="s">
        <v>133</v>
      </c>
    </row>
    <row r="175" spans="1:3" ht="12.75" customHeight="1" x14ac:dyDescent="0.25">
      <c r="A175" s="89">
        <v>2019</v>
      </c>
      <c r="B175" s="89">
        <v>1181819</v>
      </c>
      <c r="C175" s="89" t="s">
        <v>133</v>
      </c>
    </row>
    <row r="176" spans="1:3" ht="12.75" customHeight="1" x14ac:dyDescent="0.25">
      <c r="A176" s="89">
        <v>2019</v>
      </c>
      <c r="B176" s="89">
        <v>88399</v>
      </c>
      <c r="C176" s="89" t="s">
        <v>133</v>
      </c>
    </row>
    <row r="177" spans="1:3" ht="12.75" customHeight="1" x14ac:dyDescent="0.25">
      <c r="A177" s="89">
        <v>2019</v>
      </c>
      <c r="B177" s="89">
        <v>1181819</v>
      </c>
      <c r="C177" s="89" t="s">
        <v>133</v>
      </c>
    </row>
    <row r="178" spans="1:3" ht="12.75" customHeight="1" x14ac:dyDescent="0.25">
      <c r="A178" s="89">
        <v>2019</v>
      </c>
      <c r="B178" s="89">
        <v>121880</v>
      </c>
      <c r="C178" s="89" t="s">
        <v>133</v>
      </c>
    </row>
    <row r="179" spans="1:3" ht="12.75" customHeight="1" x14ac:dyDescent="0.25">
      <c r="A179" s="89">
        <v>2019</v>
      </c>
      <c r="B179" s="89">
        <v>123569</v>
      </c>
      <c r="C179" s="89" t="s">
        <v>133</v>
      </c>
    </row>
    <row r="180" spans="1:3" ht="12.75" customHeight="1" x14ac:dyDescent="0.25">
      <c r="A180" s="89">
        <v>2019</v>
      </c>
      <c r="B180" s="89">
        <v>1103831</v>
      </c>
      <c r="C180" s="89" t="s">
        <v>133</v>
      </c>
    </row>
    <row r="181" spans="1:3" ht="12.75" customHeight="1" x14ac:dyDescent="0.25">
      <c r="A181" s="89">
        <v>2019</v>
      </c>
      <c r="B181" s="89">
        <v>102499</v>
      </c>
      <c r="C181" s="89" t="s">
        <v>133</v>
      </c>
    </row>
    <row r="182" spans="1:3" ht="12.75" customHeight="1" x14ac:dyDescent="0.25">
      <c r="A182" s="89">
        <v>2019</v>
      </c>
      <c r="B182" s="89">
        <v>1181819</v>
      </c>
      <c r="C182" s="89" t="s">
        <v>133</v>
      </c>
    </row>
    <row r="183" spans="1:3" ht="12.75" customHeight="1" x14ac:dyDescent="0.25">
      <c r="A183" s="89">
        <v>2019</v>
      </c>
      <c r="B183" s="89">
        <v>88399</v>
      </c>
      <c r="C183" s="89" t="s">
        <v>133</v>
      </c>
    </row>
    <row r="184" spans="1:3" ht="12.75" customHeight="1" x14ac:dyDescent="0.25">
      <c r="A184" s="89">
        <v>2019</v>
      </c>
      <c r="B184" s="89">
        <v>1319229</v>
      </c>
      <c r="C184" s="89" t="s">
        <v>133</v>
      </c>
    </row>
    <row r="185" spans="1:3" ht="12.75" customHeight="1" x14ac:dyDescent="0.25">
      <c r="A185" s="89">
        <v>2019</v>
      </c>
      <c r="B185" s="89">
        <v>1181819</v>
      </c>
      <c r="C185" s="89" t="s">
        <v>133</v>
      </c>
    </row>
    <row r="186" spans="1:3" ht="12.75" customHeight="1" x14ac:dyDescent="0.25">
      <c r="A186" s="89">
        <v>2019</v>
      </c>
      <c r="B186" s="89">
        <v>121880</v>
      </c>
      <c r="C186" s="89" t="s">
        <v>133</v>
      </c>
    </row>
    <row r="187" spans="1:3" ht="12.75" customHeight="1" x14ac:dyDescent="0.25">
      <c r="A187" s="89">
        <v>2019</v>
      </c>
      <c r="B187" s="89">
        <v>121884</v>
      </c>
      <c r="C187" s="89" t="s">
        <v>133</v>
      </c>
    </row>
    <row r="188" spans="1:3" ht="12.75" customHeight="1" x14ac:dyDescent="0.25">
      <c r="A188" s="89">
        <v>2019</v>
      </c>
      <c r="B188" s="89">
        <v>1319229</v>
      </c>
      <c r="C188" s="89" t="s">
        <v>133</v>
      </c>
    </row>
    <row r="189" spans="1:3" ht="12.75" customHeight="1" x14ac:dyDescent="0.25">
      <c r="A189" s="89">
        <v>2019</v>
      </c>
      <c r="B189" s="89">
        <v>1117583</v>
      </c>
      <c r="C189" s="89" t="s">
        <v>133</v>
      </c>
    </row>
    <row r="190" spans="1:3" ht="12.75" customHeight="1" x14ac:dyDescent="0.25">
      <c r="A190" s="89">
        <v>2019</v>
      </c>
      <c r="B190" s="89">
        <v>1117583</v>
      </c>
      <c r="C190" s="89" t="s">
        <v>133</v>
      </c>
    </row>
    <row r="191" spans="1:3" ht="12.75" customHeight="1" x14ac:dyDescent="0.25">
      <c r="A191" s="89">
        <v>2019</v>
      </c>
      <c r="B191" s="89">
        <v>1117583</v>
      </c>
      <c r="C191" s="89" t="s">
        <v>133</v>
      </c>
    </row>
    <row r="192" spans="1:3" ht="12.75" customHeight="1" x14ac:dyDescent="0.25">
      <c r="A192" s="89">
        <v>2019</v>
      </c>
      <c r="B192" s="89">
        <v>1181819</v>
      </c>
      <c r="C192" s="89" t="s">
        <v>133</v>
      </c>
    </row>
    <row r="193" spans="1:3" ht="12.75" customHeight="1" x14ac:dyDescent="0.25">
      <c r="A193" s="89">
        <v>2019</v>
      </c>
      <c r="B193" s="89">
        <v>1117583</v>
      </c>
      <c r="C193" s="89" t="s">
        <v>133</v>
      </c>
    </row>
    <row r="194" spans="1:3" ht="12.75" customHeight="1" x14ac:dyDescent="0.25">
      <c r="A194" s="89">
        <v>2019</v>
      </c>
      <c r="B194" s="89">
        <v>123569</v>
      </c>
      <c r="C194" s="89" t="s">
        <v>133</v>
      </c>
    </row>
    <row r="195" spans="1:3" ht="12.75" customHeight="1" x14ac:dyDescent="0.25">
      <c r="A195" s="89">
        <v>2019</v>
      </c>
      <c r="B195" s="89">
        <v>102499</v>
      </c>
      <c r="C195" s="89" t="s">
        <v>133</v>
      </c>
    </row>
    <row r="196" spans="1:3" ht="12.75" customHeight="1" x14ac:dyDescent="0.25">
      <c r="A196" s="89">
        <v>2019</v>
      </c>
      <c r="B196" s="89">
        <v>102499</v>
      </c>
      <c r="C196" s="89" t="s">
        <v>133</v>
      </c>
    </row>
    <row r="197" spans="1:3" ht="12.75" customHeight="1" x14ac:dyDescent="0.25">
      <c r="A197" s="89">
        <v>2019</v>
      </c>
      <c r="B197" s="89">
        <v>1181819</v>
      </c>
      <c r="C197" s="89" t="s">
        <v>133</v>
      </c>
    </row>
    <row r="198" spans="1:3" ht="12.75" customHeight="1" x14ac:dyDescent="0.25">
      <c r="A198" s="89">
        <v>2019</v>
      </c>
      <c r="B198" s="89">
        <v>121880</v>
      </c>
      <c r="C198" s="89" t="s">
        <v>133</v>
      </c>
    </row>
    <row r="199" spans="1:3" ht="12.75" customHeight="1" x14ac:dyDescent="0.25">
      <c r="A199" s="89">
        <v>2019</v>
      </c>
      <c r="B199" s="89">
        <v>121884</v>
      </c>
      <c r="C199" s="89" t="s">
        <v>133</v>
      </c>
    </row>
    <row r="200" spans="1:3" ht="12.75" customHeight="1" x14ac:dyDescent="0.25">
      <c r="A200" s="89">
        <v>2019</v>
      </c>
      <c r="B200" s="89">
        <v>121880</v>
      </c>
      <c r="C200" s="89" t="s">
        <v>133</v>
      </c>
    </row>
    <row r="201" spans="1:3" ht="12.75" customHeight="1" x14ac:dyDescent="0.25">
      <c r="A201" s="89">
        <v>2019</v>
      </c>
      <c r="B201" s="89">
        <v>121884</v>
      </c>
      <c r="C201" s="89" t="s">
        <v>133</v>
      </c>
    </row>
    <row r="202" spans="1:3" ht="12.75" customHeight="1" x14ac:dyDescent="0.25">
      <c r="A202" s="89">
        <v>2019</v>
      </c>
      <c r="B202" s="89">
        <v>1103831</v>
      </c>
      <c r="C202" s="89" t="s">
        <v>133</v>
      </c>
    </row>
    <row r="203" spans="1:3" ht="12.75" customHeight="1" x14ac:dyDescent="0.25">
      <c r="A203" s="89">
        <v>2019</v>
      </c>
      <c r="B203" s="89">
        <v>1117583</v>
      </c>
      <c r="C203" s="89" t="s">
        <v>133</v>
      </c>
    </row>
    <row r="204" spans="1:3" ht="12.75" customHeight="1" x14ac:dyDescent="0.25">
      <c r="A204" s="89">
        <v>2019</v>
      </c>
      <c r="B204" s="89">
        <v>121880</v>
      </c>
      <c r="C204" s="89" t="s">
        <v>133</v>
      </c>
    </row>
    <row r="205" spans="1:3" ht="12.75" customHeight="1" x14ac:dyDescent="0.25">
      <c r="A205" s="89">
        <v>2019</v>
      </c>
      <c r="B205" s="89">
        <v>102499</v>
      </c>
      <c r="C205" s="89" t="s">
        <v>133</v>
      </c>
    </row>
    <row r="206" spans="1:3" ht="12.75" customHeight="1" x14ac:dyDescent="0.25">
      <c r="A206" s="89">
        <v>2019</v>
      </c>
      <c r="B206" s="89">
        <v>1181819</v>
      </c>
      <c r="C206" s="89" t="s">
        <v>133</v>
      </c>
    </row>
    <row r="207" spans="1:3" ht="12.75" customHeight="1" x14ac:dyDescent="0.25">
      <c r="A207" s="89">
        <v>2019</v>
      </c>
      <c r="B207" s="89">
        <v>121884</v>
      </c>
      <c r="C207" s="89" t="s">
        <v>133</v>
      </c>
    </row>
    <row r="208" spans="1:3" ht="12.75" customHeight="1" x14ac:dyDescent="0.25">
      <c r="A208" s="89">
        <v>2019</v>
      </c>
      <c r="B208" s="89">
        <v>121880</v>
      </c>
      <c r="C208" s="89" t="s">
        <v>133</v>
      </c>
    </row>
    <row r="209" spans="1:3" ht="12.75" customHeight="1" x14ac:dyDescent="0.25">
      <c r="A209" s="89">
        <v>2019</v>
      </c>
      <c r="B209" s="89">
        <v>121880</v>
      </c>
      <c r="C209" s="89" t="s">
        <v>133</v>
      </c>
    </row>
    <row r="210" spans="1:3" ht="12.75" customHeight="1" x14ac:dyDescent="0.25">
      <c r="A210" s="89">
        <v>2019</v>
      </c>
      <c r="B210" s="89">
        <v>1103831</v>
      </c>
      <c r="C210" s="89" t="s">
        <v>133</v>
      </c>
    </row>
    <row r="211" spans="1:3" ht="12.75" customHeight="1" x14ac:dyDescent="0.25">
      <c r="A211" s="89">
        <v>2019</v>
      </c>
      <c r="B211" s="89">
        <v>88399</v>
      </c>
      <c r="C211" s="89" t="s">
        <v>133</v>
      </c>
    </row>
    <row r="212" spans="1:3" ht="12.75" customHeight="1" x14ac:dyDescent="0.25">
      <c r="A212" s="89">
        <v>2019</v>
      </c>
      <c r="B212" s="89">
        <v>121880</v>
      </c>
      <c r="C212" s="89" t="s">
        <v>133</v>
      </c>
    </row>
    <row r="213" spans="1:3" ht="12.75" customHeight="1" x14ac:dyDescent="0.25">
      <c r="A213" s="89">
        <v>2019</v>
      </c>
      <c r="B213" s="89">
        <v>121880</v>
      </c>
      <c r="C213" s="89" t="s">
        <v>133</v>
      </c>
    </row>
    <row r="214" spans="1:3" ht="12.75" customHeight="1" x14ac:dyDescent="0.25">
      <c r="A214" s="89">
        <v>2019</v>
      </c>
      <c r="B214" s="89">
        <v>1103831</v>
      </c>
      <c r="C214" s="89" t="s">
        <v>133</v>
      </c>
    </row>
    <row r="215" spans="1:3" ht="12.75" customHeight="1" x14ac:dyDescent="0.25">
      <c r="A215" s="89">
        <v>2019</v>
      </c>
      <c r="B215" s="89">
        <v>88399</v>
      </c>
      <c r="C215" s="89" t="s">
        <v>133</v>
      </c>
    </row>
    <row r="216" spans="1:3" ht="12.75" customHeight="1" x14ac:dyDescent="0.25">
      <c r="A216" s="89">
        <v>2019</v>
      </c>
      <c r="B216" s="89">
        <v>121884</v>
      </c>
      <c r="C216" s="89" t="s">
        <v>133</v>
      </c>
    </row>
    <row r="217" spans="1:3" ht="12.75" customHeight="1" x14ac:dyDescent="0.25">
      <c r="A217" s="89">
        <v>2019</v>
      </c>
      <c r="B217" s="89">
        <v>121880</v>
      </c>
      <c r="C217" s="89" t="s">
        <v>133</v>
      </c>
    </row>
    <row r="218" spans="1:3" ht="12.75" customHeight="1" x14ac:dyDescent="0.25">
      <c r="A218" s="89">
        <v>2019</v>
      </c>
      <c r="B218" s="89">
        <v>121884</v>
      </c>
      <c r="C218" s="89" t="s">
        <v>133</v>
      </c>
    </row>
    <row r="219" spans="1:3" ht="12.75" customHeight="1" x14ac:dyDescent="0.25">
      <c r="A219" s="89">
        <v>2019</v>
      </c>
      <c r="B219" s="89">
        <v>102499</v>
      </c>
      <c r="C219" s="89" t="s">
        <v>133</v>
      </c>
    </row>
    <row r="220" spans="1:3" ht="12.75" customHeight="1" x14ac:dyDescent="0.25">
      <c r="A220" s="89">
        <v>2019</v>
      </c>
      <c r="B220" s="89">
        <v>102499</v>
      </c>
      <c r="C220" s="89" t="s">
        <v>133</v>
      </c>
    </row>
    <row r="221" spans="1:3" ht="12.75" customHeight="1" x14ac:dyDescent="0.25">
      <c r="A221" s="89">
        <v>2019</v>
      </c>
      <c r="B221" s="89">
        <v>102499</v>
      </c>
      <c r="C221" s="89" t="s">
        <v>133</v>
      </c>
    </row>
    <row r="222" spans="1:3" ht="12.75" customHeight="1" x14ac:dyDescent="0.25">
      <c r="A222" s="89">
        <v>2019</v>
      </c>
      <c r="B222" s="89">
        <v>102499</v>
      </c>
      <c r="C222" s="89" t="s">
        <v>133</v>
      </c>
    </row>
    <row r="223" spans="1:3" ht="12.75" customHeight="1" x14ac:dyDescent="0.25">
      <c r="A223" s="89">
        <v>2019</v>
      </c>
      <c r="B223" s="89">
        <v>121880</v>
      </c>
      <c r="C223" s="89" t="s">
        <v>133</v>
      </c>
    </row>
    <row r="224" spans="1:3" ht="12.75" customHeight="1" x14ac:dyDescent="0.25">
      <c r="A224" s="89">
        <v>2019</v>
      </c>
      <c r="B224" s="89">
        <v>88399</v>
      </c>
      <c r="C224" s="89" t="s">
        <v>817</v>
      </c>
    </row>
    <row r="225" spans="1:3" ht="12.75" customHeight="1" x14ac:dyDescent="0.25">
      <c r="A225" s="89">
        <v>2019</v>
      </c>
      <c r="B225" s="89">
        <v>1181815</v>
      </c>
      <c r="C225" s="89" t="s">
        <v>817</v>
      </c>
    </row>
    <row r="226" spans="1:3" ht="12.75" customHeight="1" x14ac:dyDescent="0.25">
      <c r="A226" s="89">
        <v>2019</v>
      </c>
      <c r="B226" s="89">
        <v>123569</v>
      </c>
      <c r="C226" s="89" t="s">
        <v>817</v>
      </c>
    </row>
    <row r="227" spans="1:3" ht="12.75" customHeight="1" x14ac:dyDescent="0.25">
      <c r="A227" s="89">
        <v>2019</v>
      </c>
      <c r="B227" s="89">
        <v>123569</v>
      </c>
      <c r="C227" s="89" t="s">
        <v>817</v>
      </c>
    </row>
    <row r="228" spans="1:3" ht="12.75" customHeight="1" x14ac:dyDescent="0.25">
      <c r="A228" s="89">
        <v>2019</v>
      </c>
      <c r="B228" s="89">
        <v>1103831</v>
      </c>
      <c r="C228" s="89" t="s">
        <v>817</v>
      </c>
    </row>
    <row r="229" spans="1:3" ht="12.75" customHeight="1" x14ac:dyDescent="0.25">
      <c r="A229" s="89">
        <v>2019</v>
      </c>
      <c r="B229" s="89">
        <v>123569</v>
      </c>
      <c r="C229" s="89" t="s">
        <v>817</v>
      </c>
    </row>
    <row r="230" spans="1:3" ht="12.75" customHeight="1" x14ac:dyDescent="0.25">
      <c r="A230" s="89">
        <v>2019</v>
      </c>
      <c r="B230" s="89">
        <v>88399</v>
      </c>
      <c r="C230" s="89" t="s">
        <v>817</v>
      </c>
    </row>
    <row r="231" spans="1:3" ht="12.75" customHeight="1" x14ac:dyDescent="0.25">
      <c r="A231" s="89">
        <v>2019</v>
      </c>
      <c r="B231" s="89">
        <v>102499</v>
      </c>
      <c r="C231" s="89" t="s">
        <v>817</v>
      </c>
    </row>
    <row r="232" spans="1:3" ht="12.75" customHeight="1" x14ac:dyDescent="0.25">
      <c r="A232" s="89">
        <v>2019</v>
      </c>
      <c r="B232" s="89">
        <v>121884</v>
      </c>
      <c r="C232" s="89" t="s">
        <v>817</v>
      </c>
    </row>
    <row r="233" spans="1:3" ht="12.75" customHeight="1" x14ac:dyDescent="0.25">
      <c r="A233" s="89">
        <v>2019</v>
      </c>
      <c r="B233" s="89">
        <v>123569</v>
      </c>
      <c r="C233" s="89" t="s">
        <v>817</v>
      </c>
    </row>
    <row r="234" spans="1:3" ht="12.75" customHeight="1" x14ac:dyDescent="0.25">
      <c r="A234" s="89">
        <v>2019</v>
      </c>
      <c r="B234" s="89">
        <v>102499</v>
      </c>
      <c r="C234" s="89" t="s">
        <v>817</v>
      </c>
    </row>
    <row r="235" spans="1:3" ht="12.75" customHeight="1" x14ac:dyDescent="0.25">
      <c r="A235" s="89">
        <v>2019</v>
      </c>
      <c r="B235" s="89">
        <v>88399</v>
      </c>
      <c r="C235" s="89" t="s">
        <v>817</v>
      </c>
    </row>
    <row r="236" spans="1:3" ht="12.75" customHeight="1" x14ac:dyDescent="0.25">
      <c r="A236" s="89">
        <v>2019</v>
      </c>
      <c r="B236" s="89">
        <v>102499</v>
      </c>
      <c r="C236" s="89" t="s">
        <v>817</v>
      </c>
    </row>
    <row r="237" spans="1:3" ht="12.75" customHeight="1" x14ac:dyDescent="0.25">
      <c r="A237" s="89">
        <v>2019</v>
      </c>
      <c r="B237" s="89">
        <v>121884</v>
      </c>
      <c r="C237" s="89" t="s">
        <v>817</v>
      </c>
    </row>
    <row r="238" spans="1:3" ht="12.75" customHeight="1" x14ac:dyDescent="0.25">
      <c r="A238" s="89">
        <v>2019</v>
      </c>
      <c r="B238" s="89">
        <v>102499</v>
      </c>
      <c r="C238" s="89" t="s">
        <v>817</v>
      </c>
    </row>
    <row r="239" spans="1:3" ht="12.75" customHeight="1" x14ac:dyDescent="0.25">
      <c r="A239" s="89">
        <v>2019</v>
      </c>
      <c r="B239" s="89">
        <v>1181815</v>
      </c>
      <c r="C239" s="89" t="s">
        <v>817</v>
      </c>
    </row>
    <row r="240" spans="1:3" ht="12.75" customHeight="1" x14ac:dyDescent="0.25">
      <c r="A240" s="89">
        <v>2019</v>
      </c>
      <c r="B240" s="89">
        <v>1117583</v>
      </c>
      <c r="C240" s="89" t="s">
        <v>817</v>
      </c>
    </row>
    <row r="241" spans="1:3" ht="12.75" customHeight="1" x14ac:dyDescent="0.25">
      <c r="A241" s="89">
        <v>2019</v>
      </c>
      <c r="B241" s="89">
        <v>123569</v>
      </c>
      <c r="C241" s="89" t="s">
        <v>817</v>
      </c>
    </row>
    <row r="242" spans="1:3" ht="12.75" customHeight="1" x14ac:dyDescent="0.25">
      <c r="A242" s="89">
        <v>2019</v>
      </c>
      <c r="B242" s="89">
        <v>88399</v>
      </c>
      <c r="C242" s="89" t="s">
        <v>817</v>
      </c>
    </row>
    <row r="243" spans="1:3" ht="12.75" customHeight="1" x14ac:dyDescent="0.25">
      <c r="A243" s="89">
        <v>2019</v>
      </c>
      <c r="B243" s="89">
        <v>1181819</v>
      </c>
      <c r="C243" s="89" t="s">
        <v>817</v>
      </c>
    </row>
    <row r="244" spans="1:3" ht="12.75" customHeight="1" x14ac:dyDescent="0.25">
      <c r="A244" s="89">
        <v>2019</v>
      </c>
      <c r="B244" s="89">
        <v>102499</v>
      </c>
      <c r="C244" s="89" t="s">
        <v>817</v>
      </c>
    </row>
    <row r="245" spans="1:3" ht="12.75" customHeight="1" x14ac:dyDescent="0.25">
      <c r="A245" s="89">
        <v>2019</v>
      </c>
      <c r="B245" s="89">
        <v>123569</v>
      </c>
      <c r="C245" s="89" t="s">
        <v>817</v>
      </c>
    </row>
    <row r="246" spans="1:3" ht="12.75" customHeight="1" x14ac:dyDescent="0.25">
      <c r="A246" s="89">
        <v>2019</v>
      </c>
      <c r="B246" s="89">
        <v>121880</v>
      </c>
      <c r="C246" s="89" t="s">
        <v>817</v>
      </c>
    </row>
    <row r="247" spans="1:3" ht="12.75" customHeight="1" x14ac:dyDescent="0.25">
      <c r="A247" s="89">
        <v>2019</v>
      </c>
      <c r="B247" s="89">
        <v>121880</v>
      </c>
      <c r="C247" s="89" t="s">
        <v>817</v>
      </c>
    </row>
    <row r="248" spans="1:3" ht="12.75" customHeight="1" x14ac:dyDescent="0.25">
      <c r="A248" s="89">
        <v>2019</v>
      </c>
      <c r="B248" s="89">
        <v>121880</v>
      </c>
      <c r="C248" s="89" t="s">
        <v>817</v>
      </c>
    </row>
    <row r="249" spans="1:3" ht="12.75" customHeight="1" x14ac:dyDescent="0.25">
      <c r="A249" s="89">
        <v>2019</v>
      </c>
      <c r="B249" s="89">
        <v>123569</v>
      </c>
      <c r="C249" s="89" t="s">
        <v>817</v>
      </c>
    </row>
    <row r="250" spans="1:3" ht="12.75" customHeight="1" x14ac:dyDescent="0.25">
      <c r="A250" s="89">
        <v>2019</v>
      </c>
      <c r="B250" s="89">
        <v>1103831</v>
      </c>
      <c r="C250" s="89" t="s">
        <v>817</v>
      </c>
    </row>
    <row r="251" spans="1:3" ht="12.75" customHeight="1" x14ac:dyDescent="0.25">
      <c r="A251" s="89">
        <v>2019</v>
      </c>
      <c r="B251" s="89">
        <v>123569</v>
      </c>
      <c r="C251" s="89" t="s">
        <v>817</v>
      </c>
    </row>
    <row r="252" spans="1:3" ht="12.75" customHeight="1" x14ac:dyDescent="0.25">
      <c r="A252" s="89">
        <v>2019</v>
      </c>
      <c r="B252" s="89">
        <v>1319229</v>
      </c>
      <c r="C252" s="89" t="s">
        <v>817</v>
      </c>
    </row>
    <row r="253" spans="1:3" ht="12.75" customHeight="1" x14ac:dyDescent="0.25">
      <c r="A253" s="89">
        <v>2019</v>
      </c>
      <c r="B253" s="89">
        <v>1181815</v>
      </c>
      <c r="C253" s="89" t="s">
        <v>817</v>
      </c>
    </row>
    <row r="254" spans="1:3" ht="12.75" customHeight="1" x14ac:dyDescent="0.25">
      <c r="A254" s="89">
        <v>2019</v>
      </c>
      <c r="B254" s="89">
        <v>1181819</v>
      </c>
      <c r="C254" s="89" t="s">
        <v>817</v>
      </c>
    </row>
    <row r="255" spans="1:3" ht="12.75" customHeight="1" x14ac:dyDescent="0.25">
      <c r="A255" s="89">
        <v>2019</v>
      </c>
      <c r="B255" s="89">
        <v>102499</v>
      </c>
      <c r="C255" s="89" t="s">
        <v>817</v>
      </c>
    </row>
    <row r="256" spans="1:3" ht="12.75" customHeight="1" x14ac:dyDescent="0.25">
      <c r="A256" s="89">
        <v>2019</v>
      </c>
      <c r="B256" s="89">
        <v>88399</v>
      </c>
      <c r="C256" s="89" t="s">
        <v>817</v>
      </c>
    </row>
    <row r="257" spans="1:3" ht="12.75" customHeight="1" x14ac:dyDescent="0.25">
      <c r="A257" s="89">
        <v>2019</v>
      </c>
      <c r="B257" s="89">
        <v>121880</v>
      </c>
      <c r="C257" s="89" t="s">
        <v>817</v>
      </c>
    </row>
    <row r="258" spans="1:3" ht="12.75" customHeight="1" x14ac:dyDescent="0.25">
      <c r="A258" s="89">
        <v>2019</v>
      </c>
      <c r="B258" s="89">
        <v>1319229</v>
      </c>
      <c r="C258" s="89" t="s">
        <v>817</v>
      </c>
    </row>
    <row r="259" spans="1:3" ht="12.75" customHeight="1" x14ac:dyDescent="0.25">
      <c r="A259" s="89">
        <v>2019</v>
      </c>
      <c r="B259" s="89">
        <v>1117583</v>
      </c>
      <c r="C259" s="89" t="s">
        <v>817</v>
      </c>
    </row>
    <row r="260" spans="1:3" ht="12.75" customHeight="1" x14ac:dyDescent="0.25">
      <c r="A260" s="89">
        <v>2019</v>
      </c>
      <c r="B260" s="89">
        <v>1117583</v>
      </c>
      <c r="C260" s="89" t="s">
        <v>817</v>
      </c>
    </row>
    <row r="261" spans="1:3" ht="12.75" customHeight="1" x14ac:dyDescent="0.25">
      <c r="A261" s="89">
        <v>2019</v>
      </c>
      <c r="B261" s="89">
        <v>1319229</v>
      </c>
      <c r="C261" s="89" t="s">
        <v>817</v>
      </c>
    </row>
    <row r="262" spans="1:3" ht="12.75" customHeight="1" x14ac:dyDescent="0.25">
      <c r="A262" s="89">
        <v>2019</v>
      </c>
      <c r="B262" s="89">
        <v>102499</v>
      </c>
      <c r="C262" s="89" t="s">
        <v>817</v>
      </c>
    </row>
    <row r="263" spans="1:3" ht="12.75" customHeight="1" x14ac:dyDescent="0.25">
      <c r="A263" s="89">
        <v>2019</v>
      </c>
      <c r="B263" s="89">
        <v>102499</v>
      </c>
      <c r="C263" s="89" t="s">
        <v>817</v>
      </c>
    </row>
    <row r="264" spans="1:3" ht="12.75" customHeight="1" x14ac:dyDescent="0.25">
      <c r="A264" s="89">
        <v>2019</v>
      </c>
      <c r="B264" s="89">
        <v>1181819</v>
      </c>
      <c r="C264" s="89" t="s">
        <v>817</v>
      </c>
    </row>
    <row r="265" spans="1:3" ht="12.75" customHeight="1" x14ac:dyDescent="0.25">
      <c r="A265" s="89">
        <v>2019</v>
      </c>
      <c r="B265" s="89">
        <v>121884</v>
      </c>
      <c r="C265" s="89" t="s">
        <v>817</v>
      </c>
    </row>
    <row r="266" spans="1:3" ht="12.75" customHeight="1" x14ac:dyDescent="0.25">
      <c r="A266" s="89">
        <v>2019</v>
      </c>
      <c r="B266" s="89">
        <v>121884</v>
      </c>
      <c r="C266" s="89" t="s">
        <v>817</v>
      </c>
    </row>
    <row r="267" spans="1:3" ht="12.75" customHeight="1" x14ac:dyDescent="0.25">
      <c r="A267" s="89">
        <v>2019</v>
      </c>
      <c r="B267" s="89">
        <v>88399</v>
      </c>
      <c r="C267" s="89" t="s">
        <v>817</v>
      </c>
    </row>
    <row r="268" spans="1:3" ht="12.75" customHeight="1" x14ac:dyDescent="0.25">
      <c r="A268" s="89">
        <v>2019</v>
      </c>
      <c r="B268" s="89">
        <v>102499</v>
      </c>
      <c r="C268" s="89" t="s">
        <v>817</v>
      </c>
    </row>
    <row r="269" spans="1:3" ht="12.75" customHeight="1" x14ac:dyDescent="0.25">
      <c r="A269" s="89">
        <v>2019</v>
      </c>
      <c r="B269" s="89">
        <v>1103831</v>
      </c>
      <c r="C269" s="89" t="s">
        <v>817</v>
      </c>
    </row>
    <row r="270" spans="1:3" ht="12.75" customHeight="1" x14ac:dyDescent="0.25">
      <c r="A270" s="89">
        <v>2019</v>
      </c>
      <c r="B270" s="89">
        <v>123569</v>
      </c>
      <c r="C270" s="89" t="s">
        <v>817</v>
      </c>
    </row>
    <row r="271" spans="1:3" ht="12.75" customHeight="1" x14ac:dyDescent="0.25">
      <c r="A271" s="89">
        <v>2019</v>
      </c>
      <c r="B271" s="89">
        <v>1103831</v>
      </c>
      <c r="C271" s="89" t="s">
        <v>817</v>
      </c>
    </row>
    <row r="272" spans="1:3" ht="12.75" customHeight="1" x14ac:dyDescent="0.25">
      <c r="A272" s="89">
        <v>2019</v>
      </c>
      <c r="B272" s="89">
        <v>121880</v>
      </c>
      <c r="C272" s="89" t="s">
        <v>817</v>
      </c>
    </row>
    <row r="273" spans="1:3" ht="12.75" customHeight="1" x14ac:dyDescent="0.25">
      <c r="A273" s="89">
        <v>2019</v>
      </c>
      <c r="B273" s="89">
        <v>121880</v>
      </c>
      <c r="C273" s="89" t="s">
        <v>817</v>
      </c>
    </row>
    <row r="274" spans="1:3" ht="12.75" customHeight="1" x14ac:dyDescent="0.25">
      <c r="A274" s="89">
        <v>2019</v>
      </c>
      <c r="B274" s="89">
        <v>121880</v>
      </c>
      <c r="C274" s="89" t="s">
        <v>817</v>
      </c>
    </row>
    <row r="275" spans="1:3" ht="12.75" customHeight="1" x14ac:dyDescent="0.25">
      <c r="A275" s="89">
        <v>2019</v>
      </c>
      <c r="B275" s="89">
        <v>1319229</v>
      </c>
      <c r="C275" s="89" t="s">
        <v>817</v>
      </c>
    </row>
    <row r="276" spans="1:3" ht="12.75" customHeight="1" x14ac:dyDescent="0.25">
      <c r="A276" s="89">
        <v>2019</v>
      </c>
      <c r="B276" s="89">
        <v>121884</v>
      </c>
      <c r="C276" s="89" t="s">
        <v>817</v>
      </c>
    </row>
    <row r="277" spans="1:3" ht="12.75" customHeight="1" x14ac:dyDescent="0.25">
      <c r="A277" s="89">
        <v>2019</v>
      </c>
      <c r="B277" s="89">
        <v>1103831</v>
      </c>
      <c r="C277" s="89" t="s">
        <v>817</v>
      </c>
    </row>
    <row r="278" spans="1:3" ht="12.75" customHeight="1" x14ac:dyDescent="0.25">
      <c r="A278" s="89">
        <v>2019</v>
      </c>
      <c r="B278" s="89">
        <v>1103831</v>
      </c>
      <c r="C278" s="89" t="s">
        <v>817</v>
      </c>
    </row>
    <row r="279" spans="1:3" ht="12.75" customHeight="1" x14ac:dyDescent="0.25">
      <c r="A279" s="89">
        <v>2019</v>
      </c>
      <c r="B279" s="89">
        <v>88399</v>
      </c>
      <c r="C279" s="89" t="s">
        <v>817</v>
      </c>
    </row>
    <row r="280" spans="1:3" ht="12.75" customHeight="1" x14ac:dyDescent="0.25">
      <c r="A280" s="89">
        <v>2019</v>
      </c>
      <c r="B280" s="89">
        <v>102499</v>
      </c>
      <c r="C280" s="89" t="s">
        <v>817</v>
      </c>
    </row>
    <row r="281" spans="1:3" ht="12.75" customHeight="1" x14ac:dyDescent="0.25">
      <c r="A281" s="89">
        <v>2019</v>
      </c>
      <c r="B281" s="89">
        <v>102499</v>
      </c>
      <c r="C281" s="89" t="s">
        <v>817</v>
      </c>
    </row>
    <row r="282" spans="1:3" ht="12.75" customHeight="1" x14ac:dyDescent="0.25">
      <c r="A282" s="89">
        <v>2019</v>
      </c>
      <c r="B282" s="89">
        <v>1181819</v>
      </c>
      <c r="C282" s="89" t="s">
        <v>817</v>
      </c>
    </row>
    <row r="283" spans="1:3" ht="12.75" customHeight="1" x14ac:dyDescent="0.25">
      <c r="A283" s="89">
        <v>2019</v>
      </c>
      <c r="B283" s="89">
        <v>88399</v>
      </c>
      <c r="C283" s="89" t="s">
        <v>817</v>
      </c>
    </row>
    <row r="284" spans="1:3" ht="12.75" customHeight="1" x14ac:dyDescent="0.25">
      <c r="A284" s="89">
        <v>2019</v>
      </c>
      <c r="B284" s="89">
        <v>88399</v>
      </c>
      <c r="C284" s="89" t="s">
        <v>817</v>
      </c>
    </row>
    <row r="285" spans="1:3" ht="12.75" customHeight="1" x14ac:dyDescent="0.25">
      <c r="A285" s="89">
        <v>2019</v>
      </c>
      <c r="B285" s="89">
        <v>1117583</v>
      </c>
      <c r="C285" s="89" t="s">
        <v>817</v>
      </c>
    </row>
    <row r="286" spans="1:3" ht="12.75" customHeight="1" x14ac:dyDescent="0.25">
      <c r="A286" s="89">
        <v>2019</v>
      </c>
      <c r="B286" s="89">
        <v>121884</v>
      </c>
      <c r="C286" s="89" t="s">
        <v>817</v>
      </c>
    </row>
    <row r="287" spans="1:3" ht="12.75" customHeight="1" x14ac:dyDescent="0.25">
      <c r="A287" s="89">
        <v>2019</v>
      </c>
      <c r="B287" s="89">
        <v>1181815</v>
      </c>
      <c r="C287" s="89" t="s">
        <v>817</v>
      </c>
    </row>
    <row r="288" spans="1:3" ht="12.75" customHeight="1" x14ac:dyDescent="0.25">
      <c r="A288" s="89">
        <v>2019</v>
      </c>
      <c r="B288" s="89">
        <v>1181819</v>
      </c>
      <c r="C288" s="89" t="s">
        <v>817</v>
      </c>
    </row>
    <row r="289" spans="1:3" ht="12.75" customHeight="1" x14ac:dyDescent="0.25">
      <c r="A289" s="89">
        <v>2019</v>
      </c>
      <c r="B289" s="89">
        <v>1319229</v>
      </c>
      <c r="C289" s="89" t="s">
        <v>817</v>
      </c>
    </row>
    <row r="290" spans="1:3" ht="12.75" customHeight="1" x14ac:dyDescent="0.25">
      <c r="A290" s="89">
        <v>2019</v>
      </c>
      <c r="B290" s="89">
        <v>121880</v>
      </c>
      <c r="C290" s="89" t="s">
        <v>817</v>
      </c>
    </row>
    <row r="291" spans="1:3" ht="12.75" customHeight="1" x14ac:dyDescent="0.25">
      <c r="A291" s="89">
        <v>2019</v>
      </c>
      <c r="B291" s="89">
        <v>1181819</v>
      </c>
      <c r="C291" s="89" t="s">
        <v>817</v>
      </c>
    </row>
    <row r="292" spans="1:3" ht="12.75" customHeight="1" x14ac:dyDescent="0.25">
      <c r="A292" s="89">
        <v>2019</v>
      </c>
      <c r="B292" s="89">
        <v>1103831</v>
      </c>
      <c r="C292" s="89" t="s">
        <v>817</v>
      </c>
    </row>
    <row r="293" spans="1:3" ht="12.75" customHeight="1" x14ac:dyDescent="0.25">
      <c r="A293" s="89">
        <v>2019</v>
      </c>
      <c r="B293" s="89">
        <v>121880</v>
      </c>
      <c r="C293" s="89" t="s">
        <v>817</v>
      </c>
    </row>
    <row r="294" spans="1:3" ht="12.75" customHeight="1" x14ac:dyDescent="0.25">
      <c r="A294" s="89">
        <v>2019</v>
      </c>
      <c r="B294" s="89">
        <v>1117583</v>
      </c>
      <c r="C294" s="89" t="s">
        <v>817</v>
      </c>
    </row>
    <row r="295" spans="1:3" ht="12.75" customHeight="1" x14ac:dyDescent="0.25">
      <c r="A295" s="89">
        <v>2019</v>
      </c>
      <c r="B295" s="89">
        <v>121884</v>
      </c>
      <c r="C295" s="89" t="s">
        <v>817</v>
      </c>
    </row>
    <row r="296" spans="1:3" ht="12.75" customHeight="1" x14ac:dyDescent="0.25">
      <c r="A296" s="89">
        <v>2019</v>
      </c>
      <c r="B296" s="89">
        <v>88399</v>
      </c>
      <c r="C296" s="89" t="s">
        <v>817</v>
      </c>
    </row>
    <row r="297" spans="1:3" ht="12.75" customHeight="1" x14ac:dyDescent="0.25">
      <c r="A297" s="89">
        <v>2019</v>
      </c>
      <c r="B297" s="89">
        <v>121884</v>
      </c>
      <c r="C297" s="89" t="s">
        <v>817</v>
      </c>
    </row>
    <row r="298" spans="1:3" ht="12.75" customHeight="1" x14ac:dyDescent="0.25">
      <c r="A298" s="89">
        <v>2019</v>
      </c>
      <c r="B298" s="89">
        <v>121884</v>
      </c>
      <c r="C298" s="89" t="s">
        <v>817</v>
      </c>
    </row>
    <row r="299" spans="1:3" ht="12.75" customHeight="1" x14ac:dyDescent="0.25">
      <c r="A299" s="89">
        <v>2019</v>
      </c>
      <c r="B299" s="89">
        <v>88399</v>
      </c>
      <c r="C299" s="89" t="s">
        <v>817</v>
      </c>
    </row>
    <row r="300" spans="1:3" ht="12.75" customHeight="1" x14ac:dyDescent="0.25">
      <c r="A300" s="89">
        <v>2019</v>
      </c>
      <c r="B300" s="89">
        <v>1319229</v>
      </c>
      <c r="C300" s="89" t="s">
        <v>817</v>
      </c>
    </row>
    <row r="301" spans="1:3" ht="12.75" customHeight="1" x14ac:dyDescent="0.25">
      <c r="A301" s="89">
        <v>2019</v>
      </c>
      <c r="B301" s="89">
        <v>88399</v>
      </c>
      <c r="C301" s="89" t="s">
        <v>817</v>
      </c>
    </row>
    <row r="302" spans="1:3" ht="12.75" customHeight="1" x14ac:dyDescent="0.25">
      <c r="A302" s="89">
        <v>2019</v>
      </c>
      <c r="B302" s="89">
        <v>102499</v>
      </c>
      <c r="C302" s="89" t="s">
        <v>817</v>
      </c>
    </row>
    <row r="303" spans="1:3" ht="12.75" customHeight="1" x14ac:dyDescent="0.25">
      <c r="A303" s="89">
        <v>2019</v>
      </c>
      <c r="B303" s="89">
        <v>102499</v>
      </c>
      <c r="C303" s="89" t="s">
        <v>817</v>
      </c>
    </row>
    <row r="304" spans="1:3" ht="12.75" customHeight="1" x14ac:dyDescent="0.25">
      <c r="A304" s="89">
        <v>2019</v>
      </c>
      <c r="B304" s="89">
        <v>102499</v>
      </c>
      <c r="C304" s="89" t="s">
        <v>817</v>
      </c>
    </row>
    <row r="305" spans="1:3" ht="12.75" customHeight="1" x14ac:dyDescent="0.25">
      <c r="A305" s="89">
        <v>2019</v>
      </c>
      <c r="B305" s="89">
        <v>1103831</v>
      </c>
      <c r="C305" s="89" t="s">
        <v>817</v>
      </c>
    </row>
    <row r="306" spans="1:3" ht="12.75" customHeight="1" x14ac:dyDescent="0.25">
      <c r="A306" s="89">
        <v>2019</v>
      </c>
      <c r="B306" s="89">
        <v>1103831</v>
      </c>
      <c r="C306" s="89" t="s">
        <v>817</v>
      </c>
    </row>
    <row r="307" spans="1:3" ht="12.75" customHeight="1" x14ac:dyDescent="0.25">
      <c r="A307" s="89">
        <v>2019</v>
      </c>
      <c r="B307" s="89">
        <v>1181819</v>
      </c>
      <c r="C307" s="89" t="s">
        <v>817</v>
      </c>
    </row>
    <row r="308" spans="1:3" ht="12.75" customHeight="1" x14ac:dyDescent="0.25">
      <c r="A308" s="89">
        <v>2019</v>
      </c>
      <c r="B308" s="89">
        <v>1181819</v>
      </c>
      <c r="C308" s="89" t="s">
        <v>817</v>
      </c>
    </row>
    <row r="309" spans="1:3" ht="12.75" customHeight="1" x14ac:dyDescent="0.25">
      <c r="A309" s="89">
        <v>2019</v>
      </c>
      <c r="B309" s="89">
        <v>123569</v>
      </c>
      <c r="C309" s="89" t="s">
        <v>818</v>
      </c>
    </row>
    <row r="310" spans="1:3" ht="12.75" customHeight="1" x14ac:dyDescent="0.25">
      <c r="A310" s="89">
        <v>2019</v>
      </c>
      <c r="B310" s="89">
        <v>121880</v>
      </c>
      <c r="C310" s="89" t="s">
        <v>818</v>
      </c>
    </row>
    <row r="311" spans="1:3" ht="12.75" customHeight="1" x14ac:dyDescent="0.25">
      <c r="A311" s="89">
        <v>2019</v>
      </c>
      <c r="B311" s="89">
        <v>121880</v>
      </c>
      <c r="C311" s="89" t="s">
        <v>818</v>
      </c>
    </row>
    <row r="312" spans="1:3" ht="12.75" customHeight="1" x14ac:dyDescent="0.25">
      <c r="A312" s="89">
        <v>2019</v>
      </c>
      <c r="B312" s="89">
        <v>88399</v>
      </c>
      <c r="C312" s="89" t="s">
        <v>818</v>
      </c>
    </row>
    <row r="313" spans="1:3" ht="12.75" customHeight="1" x14ac:dyDescent="0.25">
      <c r="A313" s="89">
        <v>2019</v>
      </c>
      <c r="B313" s="89">
        <v>1319229</v>
      </c>
      <c r="C313" s="89" t="s">
        <v>818</v>
      </c>
    </row>
    <row r="314" spans="1:3" ht="12.75" customHeight="1" x14ac:dyDescent="0.25">
      <c r="A314" s="89">
        <v>2019</v>
      </c>
      <c r="B314" s="89">
        <v>123569</v>
      </c>
      <c r="C314" s="89" t="s">
        <v>818</v>
      </c>
    </row>
    <row r="315" spans="1:3" ht="12.75" customHeight="1" x14ac:dyDescent="0.25">
      <c r="A315" s="89">
        <v>2019</v>
      </c>
      <c r="B315" s="89">
        <v>88399</v>
      </c>
      <c r="C315" s="89" t="s">
        <v>818</v>
      </c>
    </row>
    <row r="316" spans="1:3" ht="12.75" customHeight="1" x14ac:dyDescent="0.25">
      <c r="A316" s="89">
        <v>2019</v>
      </c>
      <c r="B316" s="89">
        <v>1103831</v>
      </c>
      <c r="C316" s="89" t="s">
        <v>818</v>
      </c>
    </row>
    <row r="317" spans="1:3" ht="12.75" customHeight="1" x14ac:dyDescent="0.25">
      <c r="A317" s="89">
        <v>2019</v>
      </c>
      <c r="B317" s="89">
        <v>121880</v>
      </c>
      <c r="C317" s="89" t="s">
        <v>818</v>
      </c>
    </row>
    <row r="318" spans="1:3" ht="12.75" customHeight="1" x14ac:dyDescent="0.25">
      <c r="A318" s="89">
        <v>2019</v>
      </c>
      <c r="B318" s="89">
        <v>88399</v>
      </c>
      <c r="C318" s="89" t="s">
        <v>818</v>
      </c>
    </row>
    <row r="319" spans="1:3" ht="12.75" customHeight="1" x14ac:dyDescent="0.25">
      <c r="A319" s="89">
        <v>2019</v>
      </c>
      <c r="B319" s="89">
        <v>1319229</v>
      </c>
      <c r="C319" s="89" t="s">
        <v>818</v>
      </c>
    </row>
    <row r="320" spans="1:3" ht="12.75" customHeight="1" x14ac:dyDescent="0.25">
      <c r="A320" s="89">
        <v>2019</v>
      </c>
      <c r="B320" s="89">
        <v>1103831</v>
      </c>
      <c r="C320" s="89" t="s">
        <v>818</v>
      </c>
    </row>
    <row r="321" spans="1:3" ht="12.75" customHeight="1" x14ac:dyDescent="0.25">
      <c r="A321" s="89">
        <v>2019</v>
      </c>
      <c r="B321" s="89">
        <v>88399</v>
      </c>
      <c r="C321" s="89" t="s">
        <v>818</v>
      </c>
    </row>
    <row r="322" spans="1:3" ht="12.75" customHeight="1" x14ac:dyDescent="0.25">
      <c r="A322" s="89">
        <v>2019</v>
      </c>
      <c r="B322" s="89">
        <v>88399</v>
      </c>
      <c r="C322" s="89" t="s">
        <v>818</v>
      </c>
    </row>
    <row r="323" spans="1:3" ht="12.75" customHeight="1" x14ac:dyDescent="0.25">
      <c r="A323" s="89">
        <v>2019</v>
      </c>
      <c r="B323" s="89">
        <v>1319229</v>
      </c>
      <c r="C323" s="89" t="s">
        <v>818</v>
      </c>
    </row>
    <row r="324" spans="1:3" ht="12.75" customHeight="1" x14ac:dyDescent="0.25">
      <c r="A324" s="89">
        <v>2019</v>
      </c>
      <c r="B324" s="89">
        <v>1181815</v>
      </c>
      <c r="C324" s="89" t="s">
        <v>818</v>
      </c>
    </row>
    <row r="325" spans="1:3" ht="12.75" customHeight="1" x14ac:dyDescent="0.25">
      <c r="A325" s="89">
        <v>2019</v>
      </c>
      <c r="B325" s="89">
        <v>1181819</v>
      </c>
      <c r="C325" s="89" t="s">
        <v>818</v>
      </c>
    </row>
    <row r="326" spans="1:3" ht="12.75" customHeight="1" x14ac:dyDescent="0.25">
      <c r="A326" s="89">
        <v>2019</v>
      </c>
      <c r="B326" s="89">
        <v>1319229</v>
      </c>
      <c r="C326" s="89" t="s">
        <v>818</v>
      </c>
    </row>
    <row r="327" spans="1:3" ht="12.75" customHeight="1" x14ac:dyDescent="0.25">
      <c r="A327" s="89">
        <v>2019</v>
      </c>
      <c r="B327" s="89">
        <v>1181819</v>
      </c>
      <c r="C327" s="89" t="s">
        <v>818</v>
      </c>
    </row>
    <row r="328" spans="1:3" ht="12.75" customHeight="1" x14ac:dyDescent="0.25">
      <c r="A328" s="89">
        <v>2019</v>
      </c>
      <c r="B328" s="89">
        <v>121880</v>
      </c>
      <c r="C328" s="89" t="s">
        <v>818</v>
      </c>
    </row>
    <row r="329" spans="1:3" ht="12.75" customHeight="1" x14ac:dyDescent="0.25">
      <c r="A329" s="89">
        <v>2019</v>
      </c>
      <c r="B329" s="89">
        <v>1181819</v>
      </c>
      <c r="C329" s="89" t="s">
        <v>818</v>
      </c>
    </row>
    <row r="330" spans="1:3" ht="12.75" customHeight="1" x14ac:dyDescent="0.25">
      <c r="A330" s="89">
        <v>2019</v>
      </c>
      <c r="B330" s="89">
        <v>102499</v>
      </c>
      <c r="C330" s="89" t="s">
        <v>818</v>
      </c>
    </row>
    <row r="331" spans="1:3" ht="12.75" customHeight="1" x14ac:dyDescent="0.25">
      <c r="A331" s="89">
        <v>2019</v>
      </c>
      <c r="B331" s="89">
        <v>1103831</v>
      </c>
      <c r="C331" s="89" t="s">
        <v>818</v>
      </c>
    </row>
    <row r="332" spans="1:3" ht="12.75" customHeight="1" x14ac:dyDescent="0.25">
      <c r="A332" s="89">
        <v>2019</v>
      </c>
      <c r="B332" s="89">
        <v>121880</v>
      </c>
      <c r="C332" s="89" t="s">
        <v>818</v>
      </c>
    </row>
    <row r="333" spans="1:3" ht="12.75" customHeight="1" x14ac:dyDescent="0.25">
      <c r="A333" s="89">
        <v>2019</v>
      </c>
      <c r="B333" s="89">
        <v>121884</v>
      </c>
      <c r="C333" s="89" t="s">
        <v>818</v>
      </c>
    </row>
    <row r="334" spans="1:3" ht="12.75" customHeight="1" x14ac:dyDescent="0.25">
      <c r="A334" s="89">
        <v>2019</v>
      </c>
      <c r="B334" s="89">
        <v>1117583</v>
      </c>
      <c r="C334" s="89" t="s">
        <v>818</v>
      </c>
    </row>
    <row r="335" spans="1:3" ht="12.75" customHeight="1" x14ac:dyDescent="0.25">
      <c r="A335" s="89">
        <v>2019</v>
      </c>
      <c r="B335" s="89">
        <v>121880</v>
      </c>
      <c r="C335" s="89" t="s">
        <v>818</v>
      </c>
    </row>
    <row r="336" spans="1:3" ht="12.75" customHeight="1" x14ac:dyDescent="0.25">
      <c r="A336" s="89">
        <v>2019</v>
      </c>
      <c r="B336" s="89">
        <v>121880</v>
      </c>
      <c r="C336" s="89" t="s">
        <v>818</v>
      </c>
    </row>
    <row r="337" spans="1:3" ht="12.75" customHeight="1" x14ac:dyDescent="0.25">
      <c r="A337" s="89">
        <v>2019</v>
      </c>
      <c r="B337" s="89">
        <v>1117583</v>
      </c>
      <c r="C337" s="89" t="s">
        <v>818</v>
      </c>
    </row>
    <row r="338" spans="1:3" ht="12.75" customHeight="1" x14ac:dyDescent="0.25">
      <c r="A338" s="89">
        <v>2019</v>
      </c>
      <c r="B338" s="89">
        <v>121884</v>
      </c>
      <c r="C338" s="89" t="s">
        <v>818</v>
      </c>
    </row>
    <row r="339" spans="1:3" ht="12.75" customHeight="1" x14ac:dyDescent="0.25">
      <c r="A339" s="89">
        <v>2019</v>
      </c>
      <c r="B339" s="89">
        <v>121884</v>
      </c>
      <c r="C339" s="89" t="s">
        <v>818</v>
      </c>
    </row>
    <row r="340" spans="1:3" ht="12.75" customHeight="1" x14ac:dyDescent="0.25">
      <c r="A340" s="89">
        <v>2019</v>
      </c>
      <c r="B340" s="89">
        <v>1103831</v>
      </c>
      <c r="C340" s="89" t="s">
        <v>818</v>
      </c>
    </row>
    <row r="341" spans="1:3" ht="12.75" customHeight="1" x14ac:dyDescent="0.25">
      <c r="A341" s="89">
        <v>2019</v>
      </c>
      <c r="B341" s="89">
        <v>121884</v>
      </c>
      <c r="C341" s="89" t="s">
        <v>818</v>
      </c>
    </row>
    <row r="342" spans="1:3" ht="12.75" customHeight="1" x14ac:dyDescent="0.25">
      <c r="A342" s="89">
        <v>2019</v>
      </c>
      <c r="B342" s="89">
        <v>1117583</v>
      </c>
      <c r="C342" s="89" t="s">
        <v>818</v>
      </c>
    </row>
    <row r="343" spans="1:3" ht="12.75" customHeight="1" x14ac:dyDescent="0.25">
      <c r="A343" s="89">
        <v>2019</v>
      </c>
      <c r="B343" s="89">
        <v>1181819</v>
      </c>
      <c r="C343" s="89" t="s">
        <v>818</v>
      </c>
    </row>
    <row r="344" spans="1:3" ht="12.75" customHeight="1" x14ac:dyDescent="0.25">
      <c r="A344" s="89">
        <v>2019</v>
      </c>
      <c r="B344" s="89">
        <v>121880</v>
      </c>
      <c r="C344" s="89" t="s">
        <v>818</v>
      </c>
    </row>
    <row r="345" spans="1:3" ht="12.75" customHeight="1" x14ac:dyDescent="0.25">
      <c r="A345" s="89">
        <v>2019</v>
      </c>
      <c r="B345" s="89">
        <v>102499</v>
      </c>
      <c r="C345" s="89" t="s">
        <v>818</v>
      </c>
    </row>
    <row r="346" spans="1:3" ht="12.75" customHeight="1" x14ac:dyDescent="0.25">
      <c r="A346" s="89">
        <v>2019</v>
      </c>
      <c r="B346" s="89">
        <v>121880</v>
      </c>
      <c r="C346" s="89" t="s">
        <v>818</v>
      </c>
    </row>
    <row r="347" spans="1:3" ht="12.75" customHeight="1" x14ac:dyDescent="0.25">
      <c r="A347" s="89">
        <v>2019</v>
      </c>
      <c r="B347" s="89">
        <v>88399</v>
      </c>
      <c r="C347" s="89" t="s">
        <v>1484</v>
      </c>
    </row>
    <row r="348" spans="1:3" ht="12.75" customHeight="1" x14ac:dyDescent="0.25">
      <c r="A348" s="89">
        <v>2019</v>
      </c>
      <c r="B348" s="89">
        <v>102499</v>
      </c>
      <c r="C348" s="89" t="s">
        <v>1484</v>
      </c>
    </row>
    <row r="349" spans="1:3" ht="12.75" customHeight="1" x14ac:dyDescent="0.25">
      <c r="A349" s="89">
        <v>2019</v>
      </c>
      <c r="B349" s="89">
        <v>88399</v>
      </c>
      <c r="C349" s="89" t="s">
        <v>1484</v>
      </c>
    </row>
    <row r="350" spans="1:3" ht="12.75" customHeight="1" x14ac:dyDescent="0.25">
      <c r="A350" s="89">
        <v>2019</v>
      </c>
      <c r="B350" s="89">
        <v>1103831</v>
      </c>
      <c r="C350" s="89" t="s">
        <v>1484</v>
      </c>
    </row>
    <row r="351" spans="1:3" ht="12.75" customHeight="1" x14ac:dyDescent="0.25">
      <c r="A351" s="89">
        <v>2019</v>
      </c>
      <c r="B351" s="89">
        <v>1103831</v>
      </c>
      <c r="C351" s="89" t="s">
        <v>1484</v>
      </c>
    </row>
    <row r="352" spans="1:3" ht="12.75" customHeight="1" x14ac:dyDescent="0.25">
      <c r="A352" s="89">
        <v>2019</v>
      </c>
      <c r="B352" s="89">
        <v>121880</v>
      </c>
      <c r="C352" s="89" t="s">
        <v>1484</v>
      </c>
    </row>
    <row r="353" spans="1:3" ht="12.75" customHeight="1" x14ac:dyDescent="0.25">
      <c r="A353" s="89">
        <v>2019</v>
      </c>
      <c r="B353" s="89">
        <v>88399</v>
      </c>
      <c r="C353" s="89" t="s">
        <v>1484</v>
      </c>
    </row>
    <row r="354" spans="1:3" ht="12.75" customHeight="1" x14ac:dyDescent="0.25">
      <c r="A354" s="89">
        <v>2019</v>
      </c>
      <c r="B354" s="89">
        <v>1117583</v>
      </c>
      <c r="C354" s="89" t="s">
        <v>1484</v>
      </c>
    </row>
    <row r="355" spans="1:3" ht="12.75" customHeight="1" x14ac:dyDescent="0.25">
      <c r="A355" s="89">
        <v>2019</v>
      </c>
      <c r="B355" s="89">
        <v>88399</v>
      </c>
      <c r="C355" s="89" t="s">
        <v>1484</v>
      </c>
    </row>
    <row r="356" spans="1:3" ht="12.75" customHeight="1" x14ac:dyDescent="0.25">
      <c r="A356" s="89">
        <v>2019</v>
      </c>
      <c r="B356" s="89">
        <v>1181815</v>
      </c>
      <c r="C356" s="89" t="s">
        <v>1487</v>
      </c>
    </row>
    <row r="357" spans="1:3" ht="12.75" customHeight="1" x14ac:dyDescent="0.25">
      <c r="A357" s="89">
        <v>2019</v>
      </c>
      <c r="B357" s="89">
        <v>1117583</v>
      </c>
      <c r="C357" s="89" t="s">
        <v>1487</v>
      </c>
    </row>
    <row r="358" spans="1:3" ht="12.75" customHeight="1" x14ac:dyDescent="0.25">
      <c r="A358" s="89">
        <v>2019</v>
      </c>
      <c r="B358" s="89">
        <v>121880</v>
      </c>
      <c r="C358" s="89" t="s">
        <v>1488</v>
      </c>
    </row>
    <row r="359" spans="1:3" ht="12.75" customHeight="1" x14ac:dyDescent="0.25">
      <c r="A359" s="89">
        <v>2019</v>
      </c>
      <c r="B359" s="89">
        <v>1181819</v>
      </c>
      <c r="C359" s="89" t="s">
        <v>1488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482</v>
      </c>
    </row>
    <row r="2" spans="1:3" ht="12.75" customHeight="1" x14ac:dyDescent="0.25">
      <c r="A2" s="89">
        <v>2019</v>
      </c>
      <c r="B2" s="89">
        <v>102499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1181819</v>
      </c>
      <c r="C5" s="89" t="s">
        <v>823</v>
      </c>
    </row>
    <row r="6" spans="1:3" ht="12.75" customHeight="1" x14ac:dyDescent="0.25">
      <c r="A6" s="89">
        <v>2019</v>
      </c>
      <c r="B6" s="89">
        <v>1181815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1181815</v>
      </c>
      <c r="C9" s="89" t="s">
        <v>823</v>
      </c>
    </row>
    <row r="10" spans="1:3" ht="12.75" customHeight="1" x14ac:dyDescent="0.25">
      <c r="A10" s="89">
        <v>2019</v>
      </c>
      <c r="B10" s="89">
        <v>1117583</v>
      </c>
      <c r="C10" s="89" t="s">
        <v>823</v>
      </c>
    </row>
    <row r="11" spans="1:3" ht="12.75" customHeight="1" x14ac:dyDescent="0.25">
      <c r="A11" s="89">
        <v>2019</v>
      </c>
      <c r="B11" s="89">
        <v>1181819</v>
      </c>
      <c r="C11" s="89" t="s">
        <v>823</v>
      </c>
    </row>
    <row r="12" spans="1:3" ht="12.75" customHeight="1" x14ac:dyDescent="0.25">
      <c r="A12" s="89">
        <v>2019</v>
      </c>
      <c r="B12" s="89">
        <v>123569</v>
      </c>
      <c r="C12" s="89" t="s">
        <v>823</v>
      </c>
    </row>
    <row r="13" spans="1:3" ht="12.75" customHeight="1" x14ac:dyDescent="0.25">
      <c r="A13" s="89">
        <v>2019</v>
      </c>
      <c r="B13" s="89">
        <v>121884</v>
      </c>
      <c r="C13" s="89" t="s">
        <v>823</v>
      </c>
    </row>
    <row r="14" spans="1:3" ht="12.75" customHeight="1" x14ac:dyDescent="0.25">
      <c r="A14" s="89">
        <v>2019</v>
      </c>
      <c r="B14" s="89">
        <v>1117583</v>
      </c>
      <c r="C14" s="89" t="s">
        <v>823</v>
      </c>
    </row>
    <row r="15" spans="1:3" ht="12.75" customHeight="1" x14ac:dyDescent="0.25">
      <c r="A15" s="89">
        <v>2019</v>
      </c>
      <c r="B15" s="89">
        <v>102499</v>
      </c>
      <c r="C15" s="89" t="s">
        <v>823</v>
      </c>
    </row>
    <row r="16" spans="1:3" ht="12.75" customHeight="1" x14ac:dyDescent="0.25">
      <c r="A16" s="89">
        <v>2019</v>
      </c>
      <c r="B16" s="89">
        <v>1117583</v>
      </c>
      <c r="C16" s="89" t="s">
        <v>823</v>
      </c>
    </row>
    <row r="17" spans="1:3" ht="12.75" customHeight="1" x14ac:dyDescent="0.25">
      <c r="A17" s="89">
        <v>2019</v>
      </c>
      <c r="B17" s="89">
        <v>1103831</v>
      </c>
      <c r="C17" s="89" t="s">
        <v>823</v>
      </c>
    </row>
    <row r="18" spans="1:3" ht="12.75" customHeight="1" x14ac:dyDescent="0.25">
      <c r="A18" s="89">
        <v>2019</v>
      </c>
      <c r="B18" s="89">
        <v>1103831</v>
      </c>
      <c r="C18" s="89" t="s">
        <v>823</v>
      </c>
    </row>
    <row r="19" spans="1:3" ht="12.75" customHeight="1" x14ac:dyDescent="0.25">
      <c r="A19" s="89">
        <v>2019</v>
      </c>
      <c r="B19" s="89">
        <v>1103831</v>
      </c>
      <c r="C19" s="89" t="s">
        <v>823</v>
      </c>
    </row>
    <row r="20" spans="1:3" ht="12.75" customHeight="1" x14ac:dyDescent="0.25">
      <c r="A20" s="89">
        <v>2019</v>
      </c>
      <c r="B20" s="89">
        <v>121880</v>
      </c>
      <c r="C20" s="89" t="s">
        <v>823</v>
      </c>
    </row>
    <row r="21" spans="1:3" ht="12.75" customHeight="1" x14ac:dyDescent="0.25">
      <c r="A21" s="89">
        <v>2019</v>
      </c>
      <c r="B21" s="89">
        <v>121884</v>
      </c>
      <c r="C21" s="89" t="s">
        <v>823</v>
      </c>
    </row>
    <row r="22" spans="1:3" ht="12.75" customHeight="1" x14ac:dyDescent="0.25">
      <c r="A22" s="89">
        <v>2019</v>
      </c>
      <c r="B22" s="89">
        <v>121884</v>
      </c>
      <c r="C22" s="89" t="s">
        <v>823</v>
      </c>
    </row>
    <row r="23" spans="1:3" ht="12.75" customHeight="1" x14ac:dyDescent="0.25">
      <c r="A23" s="89">
        <v>2019</v>
      </c>
      <c r="B23" s="89">
        <v>1181819</v>
      </c>
      <c r="C23" s="89" t="s">
        <v>823</v>
      </c>
    </row>
    <row r="24" spans="1:3" ht="12.75" customHeight="1" x14ac:dyDescent="0.25">
      <c r="A24" s="89">
        <v>2019</v>
      </c>
      <c r="B24" s="89">
        <v>1181819</v>
      </c>
      <c r="C24" s="89" t="s">
        <v>823</v>
      </c>
    </row>
    <row r="25" spans="1:3" ht="12.75" customHeight="1" x14ac:dyDescent="0.25">
      <c r="A25" s="89">
        <v>2019</v>
      </c>
      <c r="B25" s="89">
        <v>1117583</v>
      </c>
      <c r="C25" s="89" t="s">
        <v>823</v>
      </c>
    </row>
    <row r="26" spans="1:3" ht="12.75" customHeight="1" x14ac:dyDescent="0.25">
      <c r="A26" s="89">
        <v>2019</v>
      </c>
      <c r="B26" s="89">
        <v>1103831</v>
      </c>
      <c r="C26" s="89" t="s">
        <v>823</v>
      </c>
    </row>
    <row r="27" spans="1:3" ht="12.75" customHeight="1" x14ac:dyDescent="0.25">
      <c r="A27" s="89">
        <v>2019</v>
      </c>
      <c r="B27" s="89">
        <v>1181819</v>
      </c>
      <c r="C27" s="89" t="s">
        <v>823</v>
      </c>
    </row>
    <row r="28" spans="1:3" ht="12.75" customHeight="1" x14ac:dyDescent="0.25">
      <c r="A28" s="89">
        <v>2019</v>
      </c>
      <c r="B28" s="89">
        <v>1103831</v>
      </c>
      <c r="C28" s="89" t="s">
        <v>823</v>
      </c>
    </row>
    <row r="29" spans="1:3" ht="12.75" customHeight="1" x14ac:dyDescent="0.25">
      <c r="A29" s="89">
        <v>2019</v>
      </c>
      <c r="B29" s="89">
        <v>1103831</v>
      </c>
      <c r="C29" s="89" t="s">
        <v>823</v>
      </c>
    </row>
    <row r="30" spans="1:3" ht="12.75" customHeight="1" x14ac:dyDescent="0.25">
      <c r="A30" s="89">
        <v>2019</v>
      </c>
      <c r="B30" s="89">
        <v>1181819</v>
      </c>
      <c r="C30" s="89" t="s">
        <v>823</v>
      </c>
    </row>
    <row r="31" spans="1:3" ht="12.75" customHeight="1" x14ac:dyDescent="0.25">
      <c r="A31" s="89">
        <v>2019</v>
      </c>
      <c r="B31" s="89">
        <v>1117583</v>
      </c>
      <c r="C31" s="89" t="s">
        <v>823</v>
      </c>
    </row>
    <row r="32" spans="1:3" ht="12.75" customHeight="1" x14ac:dyDescent="0.25">
      <c r="A32" s="89">
        <v>2019</v>
      </c>
      <c r="B32" s="89">
        <v>121884</v>
      </c>
      <c r="C32" s="89" t="s">
        <v>823</v>
      </c>
    </row>
    <row r="33" spans="1:3" ht="12.75" customHeight="1" x14ac:dyDescent="0.25">
      <c r="A33" s="89">
        <v>2019</v>
      </c>
      <c r="B33" s="89">
        <v>1117583</v>
      </c>
      <c r="C33" s="89" t="s">
        <v>823</v>
      </c>
    </row>
    <row r="34" spans="1:3" ht="12.75" customHeight="1" x14ac:dyDescent="0.25">
      <c r="A34" s="89">
        <v>2019</v>
      </c>
      <c r="B34" s="89">
        <v>1103831</v>
      </c>
      <c r="C34" s="89" t="s">
        <v>823</v>
      </c>
    </row>
    <row r="35" spans="1:3" ht="12.75" customHeight="1" x14ac:dyDescent="0.25">
      <c r="A35" s="89">
        <v>2019</v>
      </c>
      <c r="B35" s="89">
        <v>1117583</v>
      </c>
      <c r="C35" s="89" t="s">
        <v>823</v>
      </c>
    </row>
    <row r="36" spans="1:3" ht="12.75" customHeight="1" x14ac:dyDescent="0.25">
      <c r="A36" s="89">
        <v>2019</v>
      </c>
      <c r="B36" s="89">
        <v>1181819</v>
      </c>
      <c r="C36" s="89" t="s">
        <v>823</v>
      </c>
    </row>
    <row r="37" spans="1:3" ht="12.75" customHeight="1" x14ac:dyDescent="0.25">
      <c r="A37" s="89">
        <v>2019</v>
      </c>
      <c r="B37" s="89">
        <v>1117583</v>
      </c>
      <c r="C37" s="89" t="s">
        <v>823</v>
      </c>
    </row>
    <row r="38" spans="1:3" ht="12.75" customHeight="1" x14ac:dyDescent="0.25">
      <c r="A38" s="89">
        <v>2019</v>
      </c>
      <c r="B38" s="89">
        <v>1103831</v>
      </c>
      <c r="C38" s="89" t="s">
        <v>823</v>
      </c>
    </row>
    <row r="39" spans="1:3" ht="12.75" customHeight="1" x14ac:dyDescent="0.25">
      <c r="A39" s="89">
        <v>2019</v>
      </c>
      <c r="B39" s="89">
        <v>121880</v>
      </c>
      <c r="C39" s="89" t="s">
        <v>823</v>
      </c>
    </row>
    <row r="40" spans="1:3" ht="12.75" customHeight="1" x14ac:dyDescent="0.25">
      <c r="A40" s="89">
        <v>2019</v>
      </c>
      <c r="B40" s="89">
        <v>1103831</v>
      </c>
      <c r="C40" s="89" t="s">
        <v>823</v>
      </c>
    </row>
    <row r="41" spans="1:3" ht="12.75" customHeight="1" x14ac:dyDescent="0.25">
      <c r="A41" s="89">
        <v>2019</v>
      </c>
      <c r="B41" s="89">
        <v>1103831</v>
      </c>
      <c r="C41" s="89" t="s">
        <v>823</v>
      </c>
    </row>
    <row r="42" spans="1:3" ht="12.75" customHeight="1" x14ac:dyDescent="0.25">
      <c r="A42" s="89">
        <v>2019</v>
      </c>
      <c r="B42" s="89">
        <v>1103831</v>
      </c>
      <c r="C42" s="89" t="s">
        <v>823</v>
      </c>
    </row>
    <row r="43" spans="1:3" ht="12.75" customHeight="1" x14ac:dyDescent="0.25">
      <c r="A43" s="89">
        <v>2019</v>
      </c>
      <c r="B43" s="89">
        <v>1103831</v>
      </c>
      <c r="C43" s="89" t="s">
        <v>823</v>
      </c>
    </row>
    <row r="44" spans="1:3" ht="12.75" customHeight="1" x14ac:dyDescent="0.25">
      <c r="A44" s="89">
        <v>2019</v>
      </c>
      <c r="B44" s="89">
        <v>1103831</v>
      </c>
      <c r="C44" s="89" t="s">
        <v>823</v>
      </c>
    </row>
    <row r="45" spans="1:3" ht="12.75" customHeight="1" x14ac:dyDescent="0.25">
      <c r="A45" s="89">
        <v>2019</v>
      </c>
      <c r="B45" s="89">
        <v>121884</v>
      </c>
      <c r="C45" s="89" t="s">
        <v>823</v>
      </c>
    </row>
    <row r="46" spans="1:3" ht="12.75" customHeight="1" x14ac:dyDescent="0.25">
      <c r="A46" s="89">
        <v>2019</v>
      </c>
      <c r="B46" s="89">
        <v>1117583</v>
      </c>
      <c r="C46" s="89" t="s">
        <v>823</v>
      </c>
    </row>
    <row r="47" spans="1:3" ht="12.75" customHeight="1" x14ac:dyDescent="0.25">
      <c r="A47" s="89">
        <v>2019</v>
      </c>
      <c r="B47" s="89">
        <v>1181819</v>
      </c>
      <c r="C47" s="89" t="s">
        <v>823</v>
      </c>
    </row>
    <row r="48" spans="1:3" ht="12.75" customHeight="1" x14ac:dyDescent="0.25">
      <c r="A48" s="89">
        <v>2019</v>
      </c>
      <c r="B48" s="89">
        <v>123569</v>
      </c>
      <c r="C48" s="89" t="s">
        <v>823</v>
      </c>
    </row>
    <row r="49" spans="1:3" ht="12.75" customHeight="1" x14ac:dyDescent="0.25">
      <c r="A49" s="89">
        <v>2019</v>
      </c>
      <c r="B49" s="89">
        <v>1181819</v>
      </c>
      <c r="C49" s="89" t="s">
        <v>823</v>
      </c>
    </row>
    <row r="50" spans="1:3" ht="12.75" customHeight="1" x14ac:dyDescent="0.25">
      <c r="A50" s="89">
        <v>2019</v>
      </c>
      <c r="B50" s="89">
        <v>1103831</v>
      </c>
      <c r="C50" s="89" t="s">
        <v>823</v>
      </c>
    </row>
    <row r="51" spans="1:3" ht="12.75" customHeight="1" x14ac:dyDescent="0.25">
      <c r="A51" s="89">
        <v>2019</v>
      </c>
      <c r="B51" s="89">
        <v>1103831</v>
      </c>
      <c r="C51" s="89" t="s">
        <v>823</v>
      </c>
    </row>
    <row r="52" spans="1:3" ht="12.75" customHeight="1" x14ac:dyDescent="0.25">
      <c r="A52" s="89">
        <v>2019</v>
      </c>
      <c r="B52" s="89">
        <v>1181819</v>
      </c>
      <c r="C52" s="89" t="s">
        <v>823</v>
      </c>
    </row>
    <row r="53" spans="1:3" ht="12.75" customHeight="1" x14ac:dyDescent="0.25">
      <c r="A53" s="89">
        <v>2019</v>
      </c>
      <c r="B53" s="89">
        <v>1103831</v>
      </c>
      <c r="C53" s="89" t="s">
        <v>823</v>
      </c>
    </row>
    <row r="54" spans="1:3" ht="12.75" customHeight="1" x14ac:dyDescent="0.25">
      <c r="A54" s="89">
        <v>2019</v>
      </c>
      <c r="B54" s="89">
        <v>1103831</v>
      </c>
      <c r="C54" s="89" t="s">
        <v>823</v>
      </c>
    </row>
    <row r="55" spans="1:3" ht="12.75" customHeight="1" x14ac:dyDescent="0.25">
      <c r="A55" s="89">
        <v>2019</v>
      </c>
      <c r="B55" s="89">
        <v>123569</v>
      </c>
      <c r="C55" s="89" t="s">
        <v>823</v>
      </c>
    </row>
    <row r="56" spans="1:3" ht="12.75" customHeight="1" x14ac:dyDescent="0.25">
      <c r="A56" s="89">
        <v>2019</v>
      </c>
      <c r="B56" s="89">
        <v>123569</v>
      </c>
      <c r="C56" s="89" t="s">
        <v>823</v>
      </c>
    </row>
    <row r="57" spans="1:3" ht="12.75" customHeight="1" x14ac:dyDescent="0.25">
      <c r="A57" s="89">
        <v>2019</v>
      </c>
      <c r="B57" s="89">
        <v>1103831</v>
      </c>
      <c r="C57" s="89" t="s">
        <v>823</v>
      </c>
    </row>
    <row r="58" spans="1:3" ht="12.75" customHeight="1" x14ac:dyDescent="0.25">
      <c r="A58" s="89">
        <v>2019</v>
      </c>
      <c r="B58" s="89">
        <v>1103831</v>
      </c>
      <c r="C58" s="89" t="s">
        <v>823</v>
      </c>
    </row>
    <row r="59" spans="1:3" ht="12.75" customHeight="1" x14ac:dyDescent="0.25">
      <c r="A59" s="89">
        <v>2019</v>
      </c>
      <c r="B59" s="89">
        <v>1117583</v>
      </c>
      <c r="C59" s="89" t="s">
        <v>819</v>
      </c>
    </row>
    <row r="60" spans="1:3" ht="12.75" customHeight="1" x14ac:dyDescent="0.25">
      <c r="A60" s="89">
        <v>2019</v>
      </c>
      <c r="B60" s="89">
        <v>1181819</v>
      </c>
      <c r="C60" s="89" t="s">
        <v>819</v>
      </c>
    </row>
    <row r="61" spans="1:3" ht="12.75" customHeight="1" x14ac:dyDescent="0.25">
      <c r="A61" s="89">
        <v>2019</v>
      </c>
      <c r="B61" s="89">
        <v>102499</v>
      </c>
      <c r="C61" s="89" t="s">
        <v>819</v>
      </c>
    </row>
    <row r="62" spans="1:3" ht="12.75" customHeight="1" x14ac:dyDescent="0.25">
      <c r="A62" s="89">
        <v>2019</v>
      </c>
      <c r="B62" s="89">
        <v>1319229</v>
      </c>
      <c r="C62" s="89" t="s">
        <v>819</v>
      </c>
    </row>
    <row r="63" spans="1:3" ht="12.75" customHeight="1" x14ac:dyDescent="0.25">
      <c r="A63" s="89">
        <v>2019</v>
      </c>
      <c r="B63" s="89">
        <v>102499</v>
      </c>
      <c r="C63" s="89" t="s">
        <v>819</v>
      </c>
    </row>
    <row r="64" spans="1:3" ht="12.75" customHeight="1" x14ac:dyDescent="0.25">
      <c r="A64" s="89">
        <v>2019</v>
      </c>
      <c r="B64" s="89">
        <v>1181815</v>
      </c>
      <c r="C64" s="89" t="s">
        <v>819</v>
      </c>
    </row>
    <row r="65" spans="1:3" ht="12.75" customHeight="1" x14ac:dyDescent="0.25">
      <c r="A65" s="89">
        <v>2019</v>
      </c>
      <c r="B65" s="89">
        <v>121884</v>
      </c>
      <c r="C65" s="89" t="s">
        <v>819</v>
      </c>
    </row>
    <row r="66" spans="1:3" ht="12.75" customHeight="1" x14ac:dyDescent="0.25">
      <c r="A66" s="89">
        <v>2019</v>
      </c>
      <c r="B66" s="89">
        <v>123569</v>
      </c>
      <c r="C66" s="89" t="s">
        <v>819</v>
      </c>
    </row>
    <row r="67" spans="1:3" ht="12.75" customHeight="1" x14ac:dyDescent="0.25">
      <c r="A67" s="89">
        <v>2019</v>
      </c>
      <c r="B67" s="89">
        <v>1103831</v>
      </c>
      <c r="C67" s="89" t="s">
        <v>819</v>
      </c>
    </row>
    <row r="68" spans="1:3" ht="12.75" customHeight="1" x14ac:dyDescent="0.25">
      <c r="A68" s="89">
        <v>2019</v>
      </c>
      <c r="B68" s="89">
        <v>1319229</v>
      </c>
      <c r="C68" s="89" t="s">
        <v>819</v>
      </c>
    </row>
    <row r="69" spans="1:3" ht="12.75" customHeight="1" x14ac:dyDescent="0.25">
      <c r="A69" s="89">
        <v>2019</v>
      </c>
      <c r="B69" s="89">
        <v>121884</v>
      </c>
      <c r="C69" s="89" t="s">
        <v>819</v>
      </c>
    </row>
    <row r="70" spans="1:3" ht="12.75" customHeight="1" x14ac:dyDescent="0.25">
      <c r="A70" s="89">
        <v>2019</v>
      </c>
      <c r="B70" s="89">
        <v>121884</v>
      </c>
      <c r="C70" s="89" t="s">
        <v>819</v>
      </c>
    </row>
    <row r="71" spans="1:3" ht="12.75" customHeight="1" x14ac:dyDescent="0.25">
      <c r="A71" s="89">
        <v>2019</v>
      </c>
      <c r="B71" s="89">
        <v>1181815</v>
      </c>
      <c r="C71" s="89" t="s">
        <v>819</v>
      </c>
    </row>
    <row r="72" spans="1:3" ht="12.75" customHeight="1" x14ac:dyDescent="0.25">
      <c r="A72" s="89">
        <v>2019</v>
      </c>
      <c r="B72" s="89">
        <v>123569</v>
      </c>
      <c r="C72" s="89" t="s">
        <v>819</v>
      </c>
    </row>
    <row r="73" spans="1:3" ht="12.75" customHeight="1" x14ac:dyDescent="0.25">
      <c r="A73" s="89">
        <v>2019</v>
      </c>
      <c r="B73" s="89">
        <v>1181815</v>
      </c>
      <c r="C73" s="89" t="s">
        <v>819</v>
      </c>
    </row>
    <row r="74" spans="1:3" ht="12.75" customHeight="1" x14ac:dyDescent="0.25">
      <c r="A74" s="89">
        <v>2019</v>
      </c>
      <c r="B74" s="89">
        <v>1181819</v>
      </c>
      <c r="C74" s="89" t="s">
        <v>819</v>
      </c>
    </row>
    <row r="75" spans="1:3" ht="12.75" customHeight="1" x14ac:dyDescent="0.25">
      <c r="A75" s="89">
        <v>2019</v>
      </c>
      <c r="B75" s="89">
        <v>121880</v>
      </c>
      <c r="C75" s="89" t="s">
        <v>819</v>
      </c>
    </row>
    <row r="76" spans="1:3" ht="12.75" customHeight="1" x14ac:dyDescent="0.25">
      <c r="A76" s="89">
        <v>2019</v>
      </c>
      <c r="B76" s="89">
        <v>88399</v>
      </c>
      <c r="C76" s="89" t="s">
        <v>819</v>
      </c>
    </row>
    <row r="77" spans="1:3" ht="12.75" customHeight="1" x14ac:dyDescent="0.25">
      <c r="A77" s="89">
        <v>2019</v>
      </c>
      <c r="B77" s="89">
        <v>1181815</v>
      </c>
      <c r="C77" s="89" t="s">
        <v>819</v>
      </c>
    </row>
    <row r="78" spans="1:3" ht="12.75" customHeight="1" x14ac:dyDescent="0.25">
      <c r="A78" s="89">
        <v>2019</v>
      </c>
      <c r="B78" s="89">
        <v>123569</v>
      </c>
      <c r="C78" s="89" t="s">
        <v>819</v>
      </c>
    </row>
    <row r="79" spans="1:3" ht="12.75" customHeight="1" x14ac:dyDescent="0.25">
      <c r="A79" s="89">
        <v>2019</v>
      </c>
      <c r="B79" s="89">
        <v>123569</v>
      </c>
      <c r="C79" s="89" t="s">
        <v>819</v>
      </c>
    </row>
    <row r="80" spans="1:3" ht="12.75" customHeight="1" x14ac:dyDescent="0.25">
      <c r="A80" s="89">
        <v>2019</v>
      </c>
      <c r="B80" s="89">
        <v>102499</v>
      </c>
      <c r="C80" s="89" t="s">
        <v>819</v>
      </c>
    </row>
    <row r="81" spans="1:3" ht="12.75" customHeight="1" x14ac:dyDescent="0.25">
      <c r="A81" s="89">
        <v>2019</v>
      </c>
      <c r="B81" s="89">
        <v>1181819</v>
      </c>
      <c r="C81" s="89" t="s">
        <v>819</v>
      </c>
    </row>
    <row r="82" spans="1:3" ht="12.75" customHeight="1" x14ac:dyDescent="0.25">
      <c r="A82" s="89">
        <v>2019</v>
      </c>
      <c r="B82" s="89">
        <v>121880</v>
      </c>
      <c r="C82" s="89" t="s">
        <v>819</v>
      </c>
    </row>
    <row r="83" spans="1:3" ht="12.75" customHeight="1" x14ac:dyDescent="0.25">
      <c r="A83" s="89">
        <v>2019</v>
      </c>
      <c r="B83" s="89">
        <v>102499</v>
      </c>
      <c r="C83" s="89" t="s">
        <v>819</v>
      </c>
    </row>
    <row r="84" spans="1:3" ht="12.75" customHeight="1" x14ac:dyDescent="0.25">
      <c r="A84" s="89">
        <v>2019</v>
      </c>
      <c r="B84" s="89">
        <v>88399</v>
      </c>
      <c r="C84" s="89" t="s">
        <v>819</v>
      </c>
    </row>
    <row r="85" spans="1:3" ht="12.75" customHeight="1" x14ac:dyDescent="0.25">
      <c r="A85" s="89">
        <v>2019</v>
      </c>
      <c r="B85" s="89">
        <v>1319229</v>
      </c>
      <c r="C85" s="89" t="s">
        <v>819</v>
      </c>
    </row>
    <row r="86" spans="1:3" ht="12.75" customHeight="1" x14ac:dyDescent="0.25">
      <c r="A86" s="89">
        <v>2019</v>
      </c>
      <c r="B86" s="89">
        <v>88399</v>
      </c>
      <c r="C86" s="89" t="s">
        <v>819</v>
      </c>
    </row>
    <row r="87" spans="1:3" ht="12.75" customHeight="1" x14ac:dyDescent="0.25">
      <c r="A87" s="89">
        <v>2019</v>
      </c>
      <c r="B87" s="89">
        <v>121884</v>
      </c>
      <c r="C87" s="89" t="s">
        <v>819</v>
      </c>
    </row>
    <row r="88" spans="1:3" ht="12.75" customHeight="1" x14ac:dyDescent="0.25">
      <c r="A88" s="89">
        <v>2019</v>
      </c>
      <c r="B88" s="89">
        <v>1117583</v>
      </c>
      <c r="C88" s="89" t="s">
        <v>819</v>
      </c>
    </row>
    <row r="89" spans="1:3" ht="12.75" customHeight="1" x14ac:dyDescent="0.25">
      <c r="A89" s="89">
        <v>2019</v>
      </c>
      <c r="B89" s="89">
        <v>1181819</v>
      </c>
      <c r="C89" s="89" t="s">
        <v>819</v>
      </c>
    </row>
    <row r="90" spans="1:3" ht="12.75" customHeight="1" x14ac:dyDescent="0.25">
      <c r="A90" s="89">
        <v>2019</v>
      </c>
      <c r="B90" s="89">
        <v>1181819</v>
      </c>
      <c r="C90" s="89" t="s">
        <v>819</v>
      </c>
    </row>
    <row r="91" spans="1:3" ht="12.75" customHeight="1" x14ac:dyDescent="0.25">
      <c r="A91" s="89">
        <v>2019</v>
      </c>
      <c r="B91" s="89">
        <v>88399</v>
      </c>
      <c r="C91" s="89" t="s">
        <v>819</v>
      </c>
    </row>
    <row r="92" spans="1:3" ht="12.75" customHeight="1" x14ac:dyDescent="0.25">
      <c r="A92" s="89">
        <v>2019</v>
      </c>
      <c r="B92" s="89">
        <v>1181819</v>
      </c>
      <c r="C92" s="89" t="s">
        <v>819</v>
      </c>
    </row>
    <row r="93" spans="1:3" ht="12.75" customHeight="1" x14ac:dyDescent="0.25">
      <c r="A93" s="89">
        <v>2019</v>
      </c>
      <c r="B93" s="89">
        <v>123569</v>
      </c>
      <c r="C93" s="89" t="s">
        <v>819</v>
      </c>
    </row>
    <row r="94" spans="1:3" ht="12.75" customHeight="1" x14ac:dyDescent="0.25">
      <c r="A94" s="89">
        <v>2019</v>
      </c>
      <c r="B94" s="89">
        <v>1103831</v>
      </c>
      <c r="C94" s="89" t="s">
        <v>819</v>
      </c>
    </row>
    <row r="95" spans="1:3" ht="12.75" customHeight="1" x14ac:dyDescent="0.25">
      <c r="A95" s="89">
        <v>2019</v>
      </c>
      <c r="B95" s="89">
        <v>1103831</v>
      </c>
      <c r="C95" s="89" t="s">
        <v>819</v>
      </c>
    </row>
    <row r="96" spans="1:3" ht="12.75" customHeight="1" x14ac:dyDescent="0.25">
      <c r="A96" s="89">
        <v>2019</v>
      </c>
      <c r="B96" s="89">
        <v>1319229</v>
      </c>
      <c r="C96" s="89" t="s">
        <v>819</v>
      </c>
    </row>
    <row r="97" spans="1:3" ht="12.75" customHeight="1" x14ac:dyDescent="0.25">
      <c r="A97" s="89">
        <v>2019</v>
      </c>
      <c r="B97" s="89">
        <v>121880</v>
      </c>
      <c r="C97" s="89" t="s">
        <v>819</v>
      </c>
    </row>
    <row r="98" spans="1:3" ht="12.75" customHeight="1" x14ac:dyDescent="0.25">
      <c r="A98" s="89">
        <v>2019</v>
      </c>
      <c r="B98" s="89">
        <v>1181819</v>
      </c>
      <c r="C98" s="89" t="s">
        <v>819</v>
      </c>
    </row>
    <row r="99" spans="1:3" ht="12.75" customHeight="1" x14ac:dyDescent="0.25">
      <c r="A99" s="89">
        <v>2019</v>
      </c>
      <c r="B99" s="89">
        <v>1103831</v>
      </c>
      <c r="C99" s="89" t="s">
        <v>819</v>
      </c>
    </row>
    <row r="100" spans="1:3" ht="12.75" customHeight="1" x14ac:dyDescent="0.25">
      <c r="A100" s="89">
        <v>2019</v>
      </c>
      <c r="B100" s="89">
        <v>1181819</v>
      </c>
      <c r="C100" s="89" t="s">
        <v>819</v>
      </c>
    </row>
    <row r="101" spans="1:3" ht="12.75" customHeight="1" x14ac:dyDescent="0.25">
      <c r="A101" s="89">
        <v>2019</v>
      </c>
      <c r="B101" s="89">
        <v>88399</v>
      </c>
      <c r="C101" s="89" t="s">
        <v>819</v>
      </c>
    </row>
    <row r="102" spans="1:3" ht="12.75" customHeight="1" x14ac:dyDescent="0.25">
      <c r="A102" s="89">
        <v>2019</v>
      </c>
      <c r="B102" s="89">
        <v>1117583</v>
      </c>
      <c r="C102" s="89" t="s">
        <v>819</v>
      </c>
    </row>
    <row r="103" spans="1:3" ht="12.75" customHeight="1" x14ac:dyDescent="0.25">
      <c r="A103" s="89">
        <v>2019</v>
      </c>
      <c r="B103" s="89">
        <v>1181819</v>
      </c>
      <c r="C103" s="89" t="s">
        <v>819</v>
      </c>
    </row>
    <row r="104" spans="1:3" ht="12.75" customHeight="1" x14ac:dyDescent="0.25">
      <c r="A104" s="89">
        <v>2019</v>
      </c>
      <c r="B104" s="89">
        <v>1117583</v>
      </c>
      <c r="C104" s="89" t="s">
        <v>819</v>
      </c>
    </row>
    <row r="105" spans="1:3" ht="12.75" customHeight="1" x14ac:dyDescent="0.25">
      <c r="A105" s="89">
        <v>2019</v>
      </c>
      <c r="B105" s="89">
        <v>121880</v>
      </c>
      <c r="C105" s="89" t="s">
        <v>819</v>
      </c>
    </row>
    <row r="106" spans="1:3" ht="12.75" customHeight="1" x14ac:dyDescent="0.25">
      <c r="A106" s="89">
        <v>2019</v>
      </c>
      <c r="B106" s="89">
        <v>1117583</v>
      </c>
      <c r="C106" s="89" t="s">
        <v>819</v>
      </c>
    </row>
    <row r="107" spans="1:3" ht="12.75" customHeight="1" x14ac:dyDescent="0.25">
      <c r="A107" s="89">
        <v>2019</v>
      </c>
      <c r="B107" s="89">
        <v>121884</v>
      </c>
      <c r="C107" s="89" t="s">
        <v>819</v>
      </c>
    </row>
    <row r="108" spans="1:3" ht="12.75" customHeight="1" x14ac:dyDescent="0.25">
      <c r="A108" s="89">
        <v>2019</v>
      </c>
      <c r="B108" s="89">
        <v>1117583</v>
      </c>
      <c r="C108" s="89" t="s">
        <v>819</v>
      </c>
    </row>
    <row r="109" spans="1:3" ht="12.75" customHeight="1" x14ac:dyDescent="0.25">
      <c r="A109" s="89">
        <v>2019</v>
      </c>
      <c r="B109" s="89">
        <v>121880</v>
      </c>
      <c r="C109" s="89" t="s">
        <v>819</v>
      </c>
    </row>
    <row r="110" spans="1:3" ht="12.75" customHeight="1" x14ac:dyDescent="0.25">
      <c r="A110" s="89">
        <v>2019</v>
      </c>
      <c r="B110" s="89">
        <v>123569</v>
      </c>
      <c r="C110" s="89" t="s">
        <v>819</v>
      </c>
    </row>
    <row r="111" spans="1:3" ht="12.75" customHeight="1" x14ac:dyDescent="0.25">
      <c r="A111" s="89">
        <v>2019</v>
      </c>
      <c r="B111" s="89">
        <v>1117583</v>
      </c>
      <c r="C111" s="89" t="s">
        <v>819</v>
      </c>
    </row>
    <row r="112" spans="1:3" ht="12.75" customHeight="1" x14ac:dyDescent="0.25">
      <c r="A112" s="89">
        <v>2019</v>
      </c>
      <c r="B112" s="89">
        <v>1181815</v>
      </c>
      <c r="C112" s="89" t="s">
        <v>819</v>
      </c>
    </row>
    <row r="113" spans="1:3" ht="12.75" customHeight="1" x14ac:dyDescent="0.25">
      <c r="A113" s="89">
        <v>2019</v>
      </c>
      <c r="B113" s="89">
        <v>121880</v>
      </c>
      <c r="C113" s="89" t="s">
        <v>819</v>
      </c>
    </row>
    <row r="114" spans="1:3" ht="12.75" customHeight="1" x14ac:dyDescent="0.25">
      <c r="A114" s="89">
        <v>2019</v>
      </c>
      <c r="B114" s="89">
        <v>102499</v>
      </c>
      <c r="C114" s="89" t="s">
        <v>819</v>
      </c>
    </row>
    <row r="115" spans="1:3" ht="12.75" customHeight="1" x14ac:dyDescent="0.25">
      <c r="A115" s="89">
        <v>2019</v>
      </c>
      <c r="B115" s="89">
        <v>1117583</v>
      </c>
      <c r="C115" s="89" t="s">
        <v>819</v>
      </c>
    </row>
    <row r="116" spans="1:3" ht="12.75" customHeight="1" x14ac:dyDescent="0.25">
      <c r="A116" s="89">
        <v>2019</v>
      </c>
      <c r="B116" s="89">
        <v>1181819</v>
      </c>
      <c r="C116" s="89" t="s">
        <v>819</v>
      </c>
    </row>
    <row r="117" spans="1:3" ht="12.75" customHeight="1" x14ac:dyDescent="0.25">
      <c r="A117" s="89">
        <v>2019</v>
      </c>
      <c r="B117" s="89">
        <v>1117583</v>
      </c>
      <c r="C117" s="89" t="s">
        <v>819</v>
      </c>
    </row>
    <row r="118" spans="1:3" ht="12.75" customHeight="1" x14ac:dyDescent="0.25">
      <c r="A118" s="89">
        <v>2019</v>
      </c>
      <c r="B118" s="89">
        <v>88399</v>
      </c>
      <c r="C118" s="89" t="s">
        <v>819</v>
      </c>
    </row>
    <row r="119" spans="1:3" ht="12.75" customHeight="1" x14ac:dyDescent="0.25">
      <c r="A119" s="89">
        <v>2019</v>
      </c>
      <c r="B119" s="89">
        <v>121880</v>
      </c>
      <c r="C119" s="89" t="s">
        <v>819</v>
      </c>
    </row>
    <row r="120" spans="1:3" ht="12.75" customHeight="1" x14ac:dyDescent="0.25">
      <c r="A120" s="89">
        <v>2019</v>
      </c>
      <c r="B120" s="89">
        <v>1181819</v>
      </c>
      <c r="C120" s="89" t="s">
        <v>819</v>
      </c>
    </row>
    <row r="121" spans="1:3" ht="12.75" customHeight="1" x14ac:dyDescent="0.25">
      <c r="A121" s="89">
        <v>2019</v>
      </c>
      <c r="B121" s="89">
        <v>121880</v>
      </c>
      <c r="C121" s="89" t="s">
        <v>819</v>
      </c>
    </row>
    <row r="122" spans="1:3" ht="12.75" customHeight="1" x14ac:dyDescent="0.25">
      <c r="A122" s="89">
        <v>2019</v>
      </c>
      <c r="B122" s="89">
        <v>1117583</v>
      </c>
      <c r="C122" s="89" t="s">
        <v>819</v>
      </c>
    </row>
    <row r="123" spans="1:3" ht="12.75" customHeight="1" x14ac:dyDescent="0.25">
      <c r="A123" s="89">
        <v>2019</v>
      </c>
      <c r="B123" s="89">
        <v>88399</v>
      </c>
      <c r="C123" s="89" t="s">
        <v>819</v>
      </c>
    </row>
    <row r="124" spans="1:3" ht="12.75" customHeight="1" x14ac:dyDescent="0.25">
      <c r="A124" s="89">
        <v>2019</v>
      </c>
      <c r="B124" s="89">
        <v>1117583</v>
      </c>
      <c r="C124" s="89" t="s">
        <v>819</v>
      </c>
    </row>
    <row r="125" spans="1:3" ht="12.75" customHeight="1" x14ac:dyDescent="0.25">
      <c r="A125" s="89">
        <v>2019</v>
      </c>
      <c r="B125" s="89">
        <v>1103831</v>
      </c>
      <c r="C125" s="89" t="s">
        <v>819</v>
      </c>
    </row>
    <row r="126" spans="1:3" ht="12.75" customHeight="1" x14ac:dyDescent="0.25">
      <c r="A126" s="89">
        <v>2019</v>
      </c>
      <c r="B126" s="89">
        <v>1117583</v>
      </c>
      <c r="C126" s="89" t="s">
        <v>819</v>
      </c>
    </row>
    <row r="127" spans="1:3" ht="12.75" customHeight="1" x14ac:dyDescent="0.25">
      <c r="A127" s="89">
        <v>2019</v>
      </c>
      <c r="B127" s="89">
        <v>1319229</v>
      </c>
      <c r="C127" s="89" t="s">
        <v>819</v>
      </c>
    </row>
    <row r="128" spans="1:3" ht="12.75" customHeight="1" x14ac:dyDescent="0.25">
      <c r="A128" s="89">
        <v>2019</v>
      </c>
      <c r="B128" s="89">
        <v>1181819</v>
      </c>
      <c r="C128" s="89" t="s">
        <v>819</v>
      </c>
    </row>
    <row r="129" spans="1:3" ht="12.75" customHeight="1" x14ac:dyDescent="0.25">
      <c r="A129" s="89">
        <v>2019</v>
      </c>
      <c r="B129" s="89">
        <v>1181815</v>
      </c>
      <c r="C129" s="89" t="s">
        <v>133</v>
      </c>
    </row>
    <row r="130" spans="1:3" ht="12.75" customHeight="1" x14ac:dyDescent="0.25">
      <c r="A130" s="89">
        <v>2019</v>
      </c>
      <c r="B130" s="89">
        <v>121880</v>
      </c>
      <c r="C130" s="89" t="s">
        <v>133</v>
      </c>
    </row>
    <row r="131" spans="1:3" ht="12.75" customHeight="1" x14ac:dyDescent="0.25">
      <c r="A131" s="89">
        <v>2019</v>
      </c>
      <c r="B131" s="89">
        <v>88399</v>
      </c>
      <c r="C131" s="89" t="s">
        <v>133</v>
      </c>
    </row>
    <row r="132" spans="1:3" ht="12.75" customHeight="1" x14ac:dyDescent="0.25">
      <c r="A132" s="89">
        <v>2019</v>
      </c>
      <c r="B132" s="89">
        <v>121880</v>
      </c>
      <c r="C132" s="89" t="s">
        <v>133</v>
      </c>
    </row>
    <row r="133" spans="1:3" ht="12.75" customHeight="1" x14ac:dyDescent="0.25">
      <c r="A133" s="89">
        <v>2019</v>
      </c>
      <c r="B133" s="89">
        <v>88399</v>
      </c>
      <c r="C133" s="89" t="s">
        <v>133</v>
      </c>
    </row>
    <row r="134" spans="1:3" ht="12.75" customHeight="1" x14ac:dyDescent="0.25">
      <c r="A134" s="89">
        <v>2019</v>
      </c>
      <c r="B134" s="89">
        <v>123569</v>
      </c>
      <c r="C134" s="89" t="s">
        <v>133</v>
      </c>
    </row>
    <row r="135" spans="1:3" ht="12.75" customHeight="1" x14ac:dyDescent="0.25">
      <c r="A135" s="89">
        <v>2019</v>
      </c>
      <c r="B135" s="89">
        <v>102499</v>
      </c>
      <c r="C135" s="89" t="s">
        <v>133</v>
      </c>
    </row>
    <row r="136" spans="1:3" ht="12.75" customHeight="1" x14ac:dyDescent="0.25">
      <c r="A136" s="89">
        <v>2019</v>
      </c>
      <c r="B136" s="89">
        <v>1319229</v>
      </c>
      <c r="C136" s="89" t="s">
        <v>133</v>
      </c>
    </row>
    <row r="137" spans="1:3" ht="12.75" customHeight="1" x14ac:dyDescent="0.25">
      <c r="A137" s="89">
        <v>2019</v>
      </c>
      <c r="B137" s="89">
        <v>123569</v>
      </c>
      <c r="C137" s="89" t="s">
        <v>133</v>
      </c>
    </row>
    <row r="138" spans="1:3" ht="12.75" customHeight="1" x14ac:dyDescent="0.25">
      <c r="A138" s="89">
        <v>2019</v>
      </c>
      <c r="B138" s="89">
        <v>121880</v>
      </c>
      <c r="C138" s="89" t="s">
        <v>133</v>
      </c>
    </row>
    <row r="139" spans="1:3" ht="12.75" customHeight="1" x14ac:dyDescent="0.25">
      <c r="A139" s="89">
        <v>2019</v>
      </c>
      <c r="B139" s="89">
        <v>88399</v>
      </c>
      <c r="C139" s="89" t="s">
        <v>133</v>
      </c>
    </row>
    <row r="140" spans="1:3" ht="12.75" customHeight="1" x14ac:dyDescent="0.25">
      <c r="A140" s="89">
        <v>2019</v>
      </c>
      <c r="B140" s="89">
        <v>121884</v>
      </c>
      <c r="C140" s="89" t="s">
        <v>133</v>
      </c>
    </row>
    <row r="141" spans="1:3" ht="12.75" customHeight="1" x14ac:dyDescent="0.25">
      <c r="A141" s="89">
        <v>2019</v>
      </c>
      <c r="B141" s="89">
        <v>1181819</v>
      </c>
      <c r="C141" s="89" t="s">
        <v>133</v>
      </c>
    </row>
    <row r="142" spans="1:3" ht="12.75" customHeight="1" x14ac:dyDescent="0.25">
      <c r="A142" s="89">
        <v>2019</v>
      </c>
      <c r="B142" s="89">
        <v>102499</v>
      </c>
      <c r="C142" s="89" t="s">
        <v>133</v>
      </c>
    </row>
    <row r="143" spans="1:3" ht="12.75" customHeight="1" x14ac:dyDescent="0.25">
      <c r="A143" s="89">
        <v>2019</v>
      </c>
      <c r="B143" s="89">
        <v>1181815</v>
      </c>
      <c r="C143" s="89" t="s">
        <v>133</v>
      </c>
    </row>
    <row r="144" spans="1:3" ht="12.75" customHeight="1" x14ac:dyDescent="0.25">
      <c r="A144" s="89">
        <v>2019</v>
      </c>
      <c r="B144" s="89">
        <v>1181815</v>
      </c>
      <c r="C144" s="89" t="s">
        <v>133</v>
      </c>
    </row>
    <row r="145" spans="1:3" ht="12.75" customHeight="1" x14ac:dyDescent="0.25">
      <c r="A145" s="89">
        <v>2019</v>
      </c>
      <c r="B145" s="89">
        <v>1319229</v>
      </c>
      <c r="C145" s="89" t="s">
        <v>133</v>
      </c>
    </row>
    <row r="146" spans="1:3" ht="12.75" customHeight="1" x14ac:dyDescent="0.25">
      <c r="A146" s="89">
        <v>2019</v>
      </c>
      <c r="B146" s="89">
        <v>88399</v>
      </c>
      <c r="C146" s="89" t="s">
        <v>133</v>
      </c>
    </row>
    <row r="147" spans="1:3" ht="12.75" customHeight="1" x14ac:dyDescent="0.25">
      <c r="A147" s="89">
        <v>2019</v>
      </c>
      <c r="B147" s="89">
        <v>123569</v>
      </c>
      <c r="C147" s="89" t="s">
        <v>133</v>
      </c>
    </row>
    <row r="148" spans="1:3" ht="12.75" customHeight="1" x14ac:dyDescent="0.25">
      <c r="A148" s="89">
        <v>2019</v>
      </c>
      <c r="B148" s="89">
        <v>121880</v>
      </c>
      <c r="C148" s="89" t="s">
        <v>133</v>
      </c>
    </row>
    <row r="149" spans="1:3" ht="12.75" customHeight="1" x14ac:dyDescent="0.25">
      <c r="A149" s="89">
        <v>2019</v>
      </c>
      <c r="B149" s="89">
        <v>88399</v>
      </c>
      <c r="C149" s="89" t="s">
        <v>133</v>
      </c>
    </row>
    <row r="150" spans="1:3" ht="12.75" customHeight="1" x14ac:dyDescent="0.25">
      <c r="A150" s="89">
        <v>2019</v>
      </c>
      <c r="B150" s="89">
        <v>1103831</v>
      </c>
      <c r="C150" s="89" t="s">
        <v>133</v>
      </c>
    </row>
    <row r="151" spans="1:3" ht="12.75" customHeight="1" x14ac:dyDescent="0.25">
      <c r="A151" s="89">
        <v>2019</v>
      </c>
      <c r="B151" s="89">
        <v>102499</v>
      </c>
      <c r="C151" s="89" t="s">
        <v>133</v>
      </c>
    </row>
    <row r="152" spans="1:3" ht="12.75" customHeight="1" x14ac:dyDescent="0.25">
      <c r="A152" s="89">
        <v>2019</v>
      </c>
      <c r="B152" s="89">
        <v>121880</v>
      </c>
      <c r="C152" s="89" t="s">
        <v>133</v>
      </c>
    </row>
    <row r="153" spans="1:3" ht="12.75" customHeight="1" x14ac:dyDescent="0.25">
      <c r="A153" s="89">
        <v>2019</v>
      </c>
      <c r="B153" s="89">
        <v>1319229</v>
      </c>
      <c r="C153" s="89" t="s">
        <v>133</v>
      </c>
    </row>
    <row r="154" spans="1:3" ht="12.75" customHeight="1" x14ac:dyDescent="0.25">
      <c r="A154" s="89">
        <v>2019</v>
      </c>
      <c r="B154" s="89">
        <v>121880</v>
      </c>
      <c r="C154" s="89" t="s">
        <v>133</v>
      </c>
    </row>
    <row r="155" spans="1:3" ht="12.75" customHeight="1" x14ac:dyDescent="0.25">
      <c r="A155" s="89">
        <v>2019</v>
      </c>
      <c r="B155" s="89">
        <v>1181819</v>
      </c>
      <c r="C155" s="89" t="s">
        <v>133</v>
      </c>
    </row>
    <row r="156" spans="1:3" ht="12.75" customHeight="1" x14ac:dyDescent="0.25">
      <c r="A156" s="89">
        <v>2019</v>
      </c>
      <c r="B156" s="89">
        <v>102499</v>
      </c>
      <c r="C156" s="89" t="s">
        <v>133</v>
      </c>
    </row>
    <row r="157" spans="1:3" ht="12.75" customHeight="1" x14ac:dyDescent="0.25">
      <c r="A157" s="89">
        <v>2019</v>
      </c>
      <c r="B157" s="89">
        <v>121880</v>
      </c>
      <c r="C157" s="89" t="s">
        <v>133</v>
      </c>
    </row>
    <row r="158" spans="1:3" ht="12.75" customHeight="1" x14ac:dyDescent="0.25">
      <c r="A158" s="89">
        <v>2019</v>
      </c>
      <c r="B158" s="89">
        <v>121880</v>
      </c>
      <c r="C158" s="89" t="s">
        <v>133</v>
      </c>
    </row>
    <row r="159" spans="1:3" ht="12.75" customHeight="1" x14ac:dyDescent="0.25">
      <c r="A159" s="89">
        <v>2019</v>
      </c>
      <c r="B159" s="89">
        <v>1117583</v>
      </c>
      <c r="C159" s="89" t="s">
        <v>133</v>
      </c>
    </row>
    <row r="160" spans="1:3" ht="12.75" customHeight="1" x14ac:dyDescent="0.25">
      <c r="A160" s="89">
        <v>2019</v>
      </c>
      <c r="B160" s="89">
        <v>123569</v>
      </c>
      <c r="C160" s="89" t="s">
        <v>133</v>
      </c>
    </row>
    <row r="161" spans="1:3" ht="12.75" customHeight="1" x14ac:dyDescent="0.25">
      <c r="A161" s="89">
        <v>2019</v>
      </c>
      <c r="B161" s="89">
        <v>1319229</v>
      </c>
      <c r="C161" s="89" t="s">
        <v>133</v>
      </c>
    </row>
    <row r="162" spans="1:3" ht="12.75" customHeight="1" x14ac:dyDescent="0.25">
      <c r="A162" s="89">
        <v>2019</v>
      </c>
      <c r="B162" s="89">
        <v>102499</v>
      </c>
      <c r="C162" s="89" t="s">
        <v>133</v>
      </c>
    </row>
    <row r="163" spans="1:3" ht="12.75" customHeight="1" x14ac:dyDescent="0.25">
      <c r="A163" s="89">
        <v>2019</v>
      </c>
      <c r="B163" s="89">
        <v>1181819</v>
      </c>
      <c r="C163" s="89" t="s">
        <v>133</v>
      </c>
    </row>
    <row r="164" spans="1:3" ht="12.75" customHeight="1" x14ac:dyDescent="0.25">
      <c r="A164" s="89">
        <v>2019</v>
      </c>
      <c r="B164" s="89">
        <v>102499</v>
      </c>
      <c r="C164" s="89" t="s">
        <v>133</v>
      </c>
    </row>
    <row r="165" spans="1:3" ht="12.75" customHeight="1" x14ac:dyDescent="0.25">
      <c r="A165" s="89">
        <v>2019</v>
      </c>
      <c r="B165" s="89">
        <v>123569</v>
      </c>
      <c r="C165" s="89" t="s">
        <v>133</v>
      </c>
    </row>
    <row r="166" spans="1:3" ht="12.75" customHeight="1" x14ac:dyDescent="0.25">
      <c r="A166" s="89">
        <v>2019</v>
      </c>
      <c r="B166" s="89">
        <v>123569</v>
      </c>
      <c r="C166" s="89" t="s">
        <v>133</v>
      </c>
    </row>
    <row r="167" spans="1:3" ht="12.75" customHeight="1" x14ac:dyDescent="0.25">
      <c r="A167" s="89">
        <v>2019</v>
      </c>
      <c r="B167" s="89">
        <v>121880</v>
      </c>
      <c r="C167" s="89" t="s">
        <v>133</v>
      </c>
    </row>
    <row r="168" spans="1:3" ht="12.75" customHeight="1" x14ac:dyDescent="0.25">
      <c r="A168" s="89">
        <v>2019</v>
      </c>
      <c r="B168" s="89">
        <v>1319229</v>
      </c>
      <c r="C168" s="89" t="s">
        <v>133</v>
      </c>
    </row>
    <row r="169" spans="1:3" ht="12.75" customHeight="1" x14ac:dyDescent="0.25">
      <c r="A169" s="89">
        <v>2019</v>
      </c>
      <c r="B169" s="89">
        <v>121880</v>
      </c>
      <c r="C169" s="89" t="s">
        <v>133</v>
      </c>
    </row>
    <row r="170" spans="1:3" ht="12.75" customHeight="1" x14ac:dyDescent="0.25">
      <c r="A170" s="89">
        <v>2019</v>
      </c>
      <c r="B170" s="89">
        <v>1319229</v>
      </c>
      <c r="C170" s="89" t="s">
        <v>133</v>
      </c>
    </row>
    <row r="171" spans="1:3" ht="12.75" customHeight="1" x14ac:dyDescent="0.25">
      <c r="A171" s="89">
        <v>2019</v>
      </c>
      <c r="B171" s="89">
        <v>102499</v>
      </c>
      <c r="C171" s="89" t="s">
        <v>133</v>
      </c>
    </row>
    <row r="172" spans="1:3" ht="12.75" customHeight="1" x14ac:dyDescent="0.25">
      <c r="A172" s="89">
        <v>2019</v>
      </c>
      <c r="B172" s="89">
        <v>121884</v>
      </c>
      <c r="C172" s="89" t="s">
        <v>133</v>
      </c>
    </row>
    <row r="173" spans="1:3" ht="12.75" customHeight="1" x14ac:dyDescent="0.25">
      <c r="A173" s="89">
        <v>2019</v>
      </c>
      <c r="B173" s="89">
        <v>121880</v>
      </c>
      <c r="C173" s="89" t="s">
        <v>133</v>
      </c>
    </row>
    <row r="174" spans="1:3" ht="12.75" customHeight="1" x14ac:dyDescent="0.25">
      <c r="A174" s="89">
        <v>2019</v>
      </c>
      <c r="B174" s="89">
        <v>121884</v>
      </c>
      <c r="C174" s="89" t="s">
        <v>133</v>
      </c>
    </row>
    <row r="175" spans="1:3" ht="12.75" customHeight="1" x14ac:dyDescent="0.25">
      <c r="A175" s="89">
        <v>2019</v>
      </c>
      <c r="B175" s="89">
        <v>1181819</v>
      </c>
      <c r="C175" s="89" t="s">
        <v>133</v>
      </c>
    </row>
    <row r="176" spans="1:3" ht="12.75" customHeight="1" x14ac:dyDescent="0.25">
      <c r="A176" s="89">
        <v>2019</v>
      </c>
      <c r="B176" s="89">
        <v>88399</v>
      </c>
      <c r="C176" s="89" t="s">
        <v>133</v>
      </c>
    </row>
    <row r="177" spans="1:3" ht="12.75" customHeight="1" x14ac:dyDescent="0.25">
      <c r="A177" s="89">
        <v>2019</v>
      </c>
      <c r="B177" s="89">
        <v>1181819</v>
      </c>
      <c r="C177" s="89" t="s">
        <v>133</v>
      </c>
    </row>
    <row r="178" spans="1:3" ht="12.75" customHeight="1" x14ac:dyDescent="0.25">
      <c r="A178" s="89">
        <v>2019</v>
      </c>
      <c r="B178" s="89">
        <v>121884</v>
      </c>
      <c r="C178" s="89" t="s">
        <v>133</v>
      </c>
    </row>
    <row r="179" spans="1:3" ht="12.75" customHeight="1" x14ac:dyDescent="0.25">
      <c r="A179" s="89">
        <v>2019</v>
      </c>
      <c r="B179" s="89">
        <v>102499</v>
      </c>
      <c r="C179" s="89" t="s">
        <v>133</v>
      </c>
    </row>
    <row r="180" spans="1:3" ht="12.75" customHeight="1" x14ac:dyDescent="0.25">
      <c r="A180" s="89">
        <v>2019</v>
      </c>
      <c r="B180" s="89">
        <v>123569</v>
      </c>
      <c r="C180" s="89" t="s">
        <v>133</v>
      </c>
    </row>
    <row r="181" spans="1:3" ht="12.75" customHeight="1" x14ac:dyDescent="0.25">
      <c r="A181" s="89">
        <v>2019</v>
      </c>
      <c r="B181" s="89">
        <v>1117583</v>
      </c>
      <c r="C181" s="89" t="s">
        <v>133</v>
      </c>
    </row>
    <row r="182" spans="1:3" ht="12.75" customHeight="1" x14ac:dyDescent="0.25">
      <c r="A182" s="89">
        <v>2019</v>
      </c>
      <c r="B182" s="89">
        <v>102499</v>
      </c>
      <c r="C182" s="89" t="s">
        <v>133</v>
      </c>
    </row>
    <row r="183" spans="1:3" ht="12.75" customHeight="1" x14ac:dyDescent="0.25">
      <c r="A183" s="89">
        <v>2019</v>
      </c>
      <c r="B183" s="89">
        <v>121880</v>
      </c>
      <c r="C183" s="89" t="s">
        <v>133</v>
      </c>
    </row>
    <row r="184" spans="1:3" ht="12.75" customHeight="1" x14ac:dyDescent="0.25">
      <c r="A184" s="89">
        <v>2019</v>
      </c>
      <c r="B184" s="89">
        <v>121880</v>
      </c>
      <c r="C184" s="89" t="s">
        <v>133</v>
      </c>
    </row>
    <row r="185" spans="1:3" ht="12.75" customHeight="1" x14ac:dyDescent="0.25">
      <c r="A185" s="89">
        <v>2019</v>
      </c>
      <c r="B185" s="89">
        <v>121884</v>
      </c>
      <c r="C185" s="89" t="s">
        <v>133</v>
      </c>
    </row>
    <row r="186" spans="1:3" ht="12.75" customHeight="1" x14ac:dyDescent="0.25">
      <c r="A186" s="89">
        <v>2019</v>
      </c>
      <c r="B186" s="89">
        <v>102499</v>
      </c>
      <c r="C186" s="89" t="s">
        <v>133</v>
      </c>
    </row>
    <row r="187" spans="1:3" ht="12.75" customHeight="1" x14ac:dyDescent="0.25">
      <c r="A187" s="89">
        <v>2019</v>
      </c>
      <c r="B187" s="89">
        <v>102499</v>
      </c>
      <c r="C187" s="89" t="s">
        <v>133</v>
      </c>
    </row>
    <row r="188" spans="1:3" ht="12.75" customHeight="1" x14ac:dyDescent="0.25">
      <c r="A188" s="89">
        <v>2019</v>
      </c>
      <c r="B188" s="89">
        <v>121880</v>
      </c>
      <c r="C188" s="89" t="s">
        <v>133</v>
      </c>
    </row>
    <row r="189" spans="1:3" ht="12.75" customHeight="1" x14ac:dyDescent="0.25">
      <c r="A189" s="89">
        <v>2019</v>
      </c>
      <c r="B189" s="89">
        <v>121880</v>
      </c>
      <c r="C189" s="89" t="s">
        <v>133</v>
      </c>
    </row>
    <row r="190" spans="1:3" ht="12.75" customHeight="1" x14ac:dyDescent="0.25">
      <c r="A190" s="89">
        <v>2019</v>
      </c>
      <c r="B190" s="89">
        <v>88399</v>
      </c>
      <c r="C190" s="89" t="s">
        <v>817</v>
      </c>
    </row>
    <row r="191" spans="1:3" ht="12.75" customHeight="1" x14ac:dyDescent="0.25">
      <c r="A191" s="89">
        <v>2019</v>
      </c>
      <c r="B191" s="89">
        <v>123569</v>
      </c>
      <c r="C191" s="89" t="s">
        <v>817</v>
      </c>
    </row>
    <row r="192" spans="1:3" ht="12.75" customHeight="1" x14ac:dyDescent="0.25">
      <c r="A192" s="89">
        <v>2019</v>
      </c>
      <c r="B192" s="89">
        <v>1181815</v>
      </c>
      <c r="C192" s="89" t="s">
        <v>817</v>
      </c>
    </row>
    <row r="193" spans="1:3" ht="12.75" customHeight="1" x14ac:dyDescent="0.25">
      <c r="A193" s="89">
        <v>2019</v>
      </c>
      <c r="B193" s="89">
        <v>123569</v>
      </c>
      <c r="C193" s="89" t="s">
        <v>817</v>
      </c>
    </row>
    <row r="194" spans="1:3" ht="12.75" customHeight="1" x14ac:dyDescent="0.25">
      <c r="A194" s="89">
        <v>2019</v>
      </c>
      <c r="B194" s="89">
        <v>121884</v>
      </c>
      <c r="C194" s="89" t="s">
        <v>817</v>
      </c>
    </row>
    <row r="195" spans="1:3" ht="12.75" customHeight="1" x14ac:dyDescent="0.25">
      <c r="A195" s="89">
        <v>2019</v>
      </c>
      <c r="B195" s="89">
        <v>121884</v>
      </c>
      <c r="C195" s="89" t="s">
        <v>817</v>
      </c>
    </row>
    <row r="196" spans="1:3" ht="12.75" customHeight="1" x14ac:dyDescent="0.25">
      <c r="A196" s="89">
        <v>2019</v>
      </c>
      <c r="B196" s="89">
        <v>123569</v>
      </c>
      <c r="C196" s="89" t="s">
        <v>817</v>
      </c>
    </row>
    <row r="197" spans="1:3" ht="12.75" customHeight="1" x14ac:dyDescent="0.25">
      <c r="A197" s="89">
        <v>2019</v>
      </c>
      <c r="B197" s="89">
        <v>121880</v>
      </c>
      <c r="C197" s="89" t="s">
        <v>817</v>
      </c>
    </row>
    <row r="198" spans="1:3" ht="12.75" customHeight="1" x14ac:dyDescent="0.25">
      <c r="A198" s="89">
        <v>2019</v>
      </c>
      <c r="B198" s="89">
        <v>121880</v>
      </c>
      <c r="C198" s="89" t="s">
        <v>817</v>
      </c>
    </row>
    <row r="199" spans="1:3" ht="12.75" customHeight="1" x14ac:dyDescent="0.25">
      <c r="A199" s="89">
        <v>2019</v>
      </c>
      <c r="B199" s="89">
        <v>88399</v>
      </c>
      <c r="C199" s="89" t="s">
        <v>817</v>
      </c>
    </row>
    <row r="200" spans="1:3" ht="12.75" customHeight="1" x14ac:dyDescent="0.25">
      <c r="A200" s="89">
        <v>2019</v>
      </c>
      <c r="B200" s="89">
        <v>121880</v>
      </c>
      <c r="C200" s="89" t="s">
        <v>817</v>
      </c>
    </row>
    <row r="201" spans="1:3" ht="12.75" customHeight="1" x14ac:dyDescent="0.25">
      <c r="A201" s="89">
        <v>2019</v>
      </c>
      <c r="B201" s="89">
        <v>121880</v>
      </c>
      <c r="C201" s="89" t="s">
        <v>817</v>
      </c>
    </row>
    <row r="202" spans="1:3" ht="12.75" customHeight="1" x14ac:dyDescent="0.25">
      <c r="A202" s="89">
        <v>2019</v>
      </c>
      <c r="B202" s="89">
        <v>102499</v>
      </c>
      <c r="C202" s="89" t="s">
        <v>817</v>
      </c>
    </row>
    <row r="203" spans="1:3" ht="12.75" customHeight="1" x14ac:dyDescent="0.25">
      <c r="A203" s="89">
        <v>2019</v>
      </c>
      <c r="B203" s="89">
        <v>123569</v>
      </c>
      <c r="C203" s="89" t="s">
        <v>817</v>
      </c>
    </row>
    <row r="204" spans="1:3" ht="12.75" customHeight="1" x14ac:dyDescent="0.25">
      <c r="A204" s="89">
        <v>2019</v>
      </c>
      <c r="B204" s="89">
        <v>1181815</v>
      </c>
      <c r="C204" s="89" t="s">
        <v>817</v>
      </c>
    </row>
    <row r="205" spans="1:3" ht="12.75" customHeight="1" x14ac:dyDescent="0.25">
      <c r="A205" s="89">
        <v>2019</v>
      </c>
      <c r="B205" s="89">
        <v>1181815</v>
      </c>
      <c r="C205" s="89" t="s">
        <v>817</v>
      </c>
    </row>
    <row r="206" spans="1:3" ht="12.75" customHeight="1" x14ac:dyDescent="0.25">
      <c r="A206" s="89">
        <v>2019</v>
      </c>
      <c r="B206" s="89">
        <v>102499</v>
      </c>
      <c r="C206" s="89" t="s">
        <v>817</v>
      </c>
    </row>
    <row r="207" spans="1:3" ht="12.75" customHeight="1" x14ac:dyDescent="0.25">
      <c r="A207" s="89">
        <v>2019</v>
      </c>
      <c r="B207" s="89">
        <v>102499</v>
      </c>
      <c r="C207" s="89" t="s">
        <v>817</v>
      </c>
    </row>
    <row r="208" spans="1:3" ht="12.75" customHeight="1" x14ac:dyDescent="0.25">
      <c r="A208" s="89">
        <v>2019</v>
      </c>
      <c r="B208" s="89">
        <v>102499</v>
      </c>
      <c r="C208" s="89" t="s">
        <v>817</v>
      </c>
    </row>
    <row r="209" spans="1:3" ht="12.75" customHeight="1" x14ac:dyDescent="0.25">
      <c r="A209" s="89">
        <v>2019</v>
      </c>
      <c r="B209" s="89">
        <v>1319229</v>
      </c>
      <c r="C209" s="89" t="s">
        <v>817</v>
      </c>
    </row>
    <row r="210" spans="1:3" ht="12.75" customHeight="1" x14ac:dyDescent="0.25">
      <c r="A210" s="89">
        <v>2019</v>
      </c>
      <c r="B210" s="89">
        <v>1181815</v>
      </c>
      <c r="C210" s="89" t="s">
        <v>817</v>
      </c>
    </row>
    <row r="211" spans="1:3" ht="12.75" customHeight="1" x14ac:dyDescent="0.25">
      <c r="A211" s="89">
        <v>2019</v>
      </c>
      <c r="B211" s="89">
        <v>102499</v>
      </c>
      <c r="C211" s="89" t="s">
        <v>817</v>
      </c>
    </row>
    <row r="212" spans="1:3" ht="12.75" customHeight="1" x14ac:dyDescent="0.25">
      <c r="A212" s="89">
        <v>2019</v>
      </c>
      <c r="B212" s="89">
        <v>1181819</v>
      </c>
      <c r="C212" s="89" t="s">
        <v>817</v>
      </c>
    </row>
    <row r="213" spans="1:3" ht="12.75" customHeight="1" x14ac:dyDescent="0.25">
      <c r="A213" s="89">
        <v>2019</v>
      </c>
      <c r="B213" s="89">
        <v>1319229</v>
      </c>
      <c r="C213" s="89" t="s">
        <v>817</v>
      </c>
    </row>
    <row r="214" spans="1:3" ht="12.75" customHeight="1" x14ac:dyDescent="0.25">
      <c r="A214" s="89">
        <v>2019</v>
      </c>
      <c r="B214" s="89">
        <v>123569</v>
      </c>
      <c r="C214" s="89" t="s">
        <v>817</v>
      </c>
    </row>
    <row r="215" spans="1:3" ht="12.75" customHeight="1" x14ac:dyDescent="0.25">
      <c r="A215" s="89">
        <v>2019</v>
      </c>
      <c r="B215" s="89">
        <v>123569</v>
      </c>
      <c r="C215" s="89" t="s">
        <v>817</v>
      </c>
    </row>
    <row r="216" spans="1:3" ht="12.75" customHeight="1" x14ac:dyDescent="0.25">
      <c r="A216" s="89">
        <v>2019</v>
      </c>
      <c r="B216" s="89">
        <v>88399</v>
      </c>
      <c r="C216" s="89" t="s">
        <v>817</v>
      </c>
    </row>
    <row r="217" spans="1:3" ht="12.75" customHeight="1" x14ac:dyDescent="0.25">
      <c r="A217" s="89">
        <v>2019</v>
      </c>
      <c r="B217" s="89">
        <v>121880</v>
      </c>
      <c r="C217" s="89" t="s">
        <v>817</v>
      </c>
    </row>
    <row r="218" spans="1:3" ht="12.75" customHeight="1" x14ac:dyDescent="0.25">
      <c r="A218" s="89">
        <v>2019</v>
      </c>
      <c r="B218" s="89">
        <v>121880</v>
      </c>
      <c r="C218" s="89" t="s">
        <v>817</v>
      </c>
    </row>
    <row r="219" spans="1:3" ht="12.75" customHeight="1" x14ac:dyDescent="0.25">
      <c r="A219" s="89">
        <v>2019</v>
      </c>
      <c r="B219" s="89">
        <v>121884</v>
      </c>
      <c r="C219" s="89" t="s">
        <v>817</v>
      </c>
    </row>
    <row r="220" spans="1:3" ht="12.75" customHeight="1" x14ac:dyDescent="0.25">
      <c r="A220" s="89">
        <v>2019</v>
      </c>
      <c r="B220" s="89">
        <v>88399</v>
      </c>
      <c r="C220" s="89" t="s">
        <v>817</v>
      </c>
    </row>
    <row r="221" spans="1:3" ht="12.75" customHeight="1" x14ac:dyDescent="0.25">
      <c r="A221" s="89">
        <v>2019</v>
      </c>
      <c r="B221" s="89">
        <v>88399</v>
      </c>
      <c r="C221" s="89" t="s">
        <v>817</v>
      </c>
    </row>
    <row r="222" spans="1:3" ht="12.75" customHeight="1" x14ac:dyDescent="0.25">
      <c r="A222" s="89">
        <v>2019</v>
      </c>
      <c r="B222" s="89">
        <v>121880</v>
      </c>
      <c r="C222" s="89" t="s">
        <v>817</v>
      </c>
    </row>
    <row r="223" spans="1:3" ht="12.75" customHeight="1" x14ac:dyDescent="0.25">
      <c r="A223" s="89">
        <v>2019</v>
      </c>
      <c r="B223" s="89">
        <v>1181819</v>
      </c>
      <c r="C223" s="89" t="s">
        <v>817</v>
      </c>
    </row>
    <row r="224" spans="1:3" ht="12.75" customHeight="1" x14ac:dyDescent="0.25">
      <c r="A224" s="89">
        <v>2019</v>
      </c>
      <c r="B224" s="89">
        <v>121884</v>
      </c>
      <c r="C224" s="89" t="s">
        <v>817</v>
      </c>
    </row>
    <row r="225" spans="1:3" ht="12.75" customHeight="1" x14ac:dyDescent="0.25">
      <c r="A225" s="89">
        <v>2019</v>
      </c>
      <c r="B225" s="89">
        <v>121884</v>
      </c>
      <c r="C225" s="89" t="s">
        <v>817</v>
      </c>
    </row>
    <row r="226" spans="1:3" ht="12.75" customHeight="1" x14ac:dyDescent="0.25">
      <c r="A226" s="89">
        <v>2019</v>
      </c>
      <c r="B226" s="89">
        <v>1181819</v>
      </c>
      <c r="C226" s="89" t="s">
        <v>817</v>
      </c>
    </row>
    <row r="227" spans="1:3" ht="12.75" customHeight="1" x14ac:dyDescent="0.25">
      <c r="A227" s="89">
        <v>2019</v>
      </c>
      <c r="B227" s="89">
        <v>1181819</v>
      </c>
      <c r="C227" s="89" t="s">
        <v>817</v>
      </c>
    </row>
    <row r="228" spans="1:3" ht="12.75" customHeight="1" x14ac:dyDescent="0.25">
      <c r="A228" s="89">
        <v>2019</v>
      </c>
      <c r="B228" s="89">
        <v>1103831</v>
      </c>
      <c r="C228" s="89" t="s">
        <v>817</v>
      </c>
    </row>
    <row r="229" spans="1:3" ht="12.75" customHeight="1" x14ac:dyDescent="0.25">
      <c r="A229" s="89">
        <v>2019</v>
      </c>
      <c r="B229" s="89">
        <v>88399</v>
      </c>
      <c r="C229" s="89" t="s">
        <v>817</v>
      </c>
    </row>
    <row r="230" spans="1:3" ht="12.75" customHeight="1" x14ac:dyDescent="0.25">
      <c r="A230" s="89">
        <v>2019</v>
      </c>
      <c r="B230" s="89">
        <v>121884</v>
      </c>
      <c r="C230" s="89" t="s">
        <v>817</v>
      </c>
    </row>
    <row r="231" spans="1:3" ht="12.75" customHeight="1" x14ac:dyDescent="0.25">
      <c r="A231" s="89">
        <v>2019</v>
      </c>
      <c r="B231" s="89">
        <v>1319229</v>
      </c>
      <c r="C231" s="89" t="s">
        <v>817</v>
      </c>
    </row>
    <row r="232" spans="1:3" ht="12.75" customHeight="1" x14ac:dyDescent="0.25">
      <c r="A232" s="89">
        <v>2019</v>
      </c>
      <c r="B232" s="89">
        <v>88399</v>
      </c>
      <c r="C232" s="89" t="s">
        <v>817</v>
      </c>
    </row>
    <row r="233" spans="1:3" ht="12.75" customHeight="1" x14ac:dyDescent="0.25">
      <c r="A233" s="89">
        <v>2019</v>
      </c>
      <c r="B233" s="89">
        <v>1103831</v>
      </c>
      <c r="C233" s="89" t="s">
        <v>817</v>
      </c>
    </row>
    <row r="234" spans="1:3" ht="12.75" customHeight="1" x14ac:dyDescent="0.25">
      <c r="A234" s="89">
        <v>2019</v>
      </c>
      <c r="B234" s="89">
        <v>1103831</v>
      </c>
      <c r="C234" s="89" t="s">
        <v>817</v>
      </c>
    </row>
    <row r="235" spans="1:3" ht="12.75" customHeight="1" x14ac:dyDescent="0.25">
      <c r="A235" s="89">
        <v>2019</v>
      </c>
      <c r="B235" s="89">
        <v>1181819</v>
      </c>
      <c r="C235" s="89" t="s">
        <v>817</v>
      </c>
    </row>
    <row r="236" spans="1:3" ht="12.75" customHeight="1" x14ac:dyDescent="0.25">
      <c r="A236" s="89">
        <v>2019</v>
      </c>
      <c r="B236" s="89">
        <v>121880</v>
      </c>
      <c r="C236" s="89" t="s">
        <v>817</v>
      </c>
    </row>
    <row r="237" spans="1:3" ht="12.75" customHeight="1" x14ac:dyDescent="0.25">
      <c r="A237" s="89">
        <v>2019</v>
      </c>
      <c r="B237" s="89">
        <v>121880</v>
      </c>
      <c r="C237" s="89" t="s">
        <v>817</v>
      </c>
    </row>
    <row r="238" spans="1:3" ht="12.75" customHeight="1" x14ac:dyDescent="0.25">
      <c r="A238" s="89">
        <v>2019</v>
      </c>
      <c r="B238" s="89">
        <v>121884</v>
      </c>
      <c r="C238" s="89" t="s">
        <v>817</v>
      </c>
    </row>
    <row r="239" spans="1:3" ht="12.75" customHeight="1" x14ac:dyDescent="0.25">
      <c r="A239" s="89">
        <v>2019</v>
      </c>
      <c r="B239" s="89">
        <v>121880</v>
      </c>
      <c r="C239" s="89" t="s">
        <v>817</v>
      </c>
    </row>
    <row r="240" spans="1:3" ht="12.75" customHeight="1" x14ac:dyDescent="0.25">
      <c r="A240" s="89">
        <v>2019</v>
      </c>
      <c r="B240" s="89">
        <v>121880</v>
      </c>
      <c r="C240" s="89" t="s">
        <v>817</v>
      </c>
    </row>
    <row r="241" spans="1:3" ht="12.75" customHeight="1" x14ac:dyDescent="0.25">
      <c r="A241" s="89">
        <v>2019</v>
      </c>
      <c r="B241" s="89">
        <v>1181819</v>
      </c>
      <c r="C241" s="89" t="s">
        <v>817</v>
      </c>
    </row>
    <row r="242" spans="1:3" ht="12.75" customHeight="1" x14ac:dyDescent="0.25">
      <c r="A242" s="89">
        <v>2019</v>
      </c>
      <c r="B242" s="89">
        <v>1181819</v>
      </c>
      <c r="C242" s="89" t="s">
        <v>817</v>
      </c>
    </row>
    <row r="243" spans="1:3" ht="12.75" customHeight="1" x14ac:dyDescent="0.25">
      <c r="A243" s="89">
        <v>2019</v>
      </c>
      <c r="B243" s="89">
        <v>121880</v>
      </c>
      <c r="C243" s="89" t="s">
        <v>818</v>
      </c>
    </row>
    <row r="244" spans="1:3" ht="12.75" customHeight="1" x14ac:dyDescent="0.25">
      <c r="A244" s="89">
        <v>2019</v>
      </c>
      <c r="B244" s="89">
        <v>1103831</v>
      </c>
      <c r="C244" s="89" t="s">
        <v>818</v>
      </c>
    </row>
    <row r="245" spans="1:3" ht="12.75" customHeight="1" x14ac:dyDescent="0.25">
      <c r="A245" s="89">
        <v>2019</v>
      </c>
      <c r="B245" s="89">
        <v>88399</v>
      </c>
      <c r="C245" s="89" t="s">
        <v>818</v>
      </c>
    </row>
    <row r="246" spans="1:3" ht="12.75" customHeight="1" x14ac:dyDescent="0.25">
      <c r="A246" s="89">
        <v>2019</v>
      </c>
      <c r="B246" s="89">
        <v>102499</v>
      </c>
      <c r="C246" s="89" t="s">
        <v>818</v>
      </c>
    </row>
    <row r="247" spans="1:3" ht="12.75" customHeight="1" x14ac:dyDescent="0.25">
      <c r="A247" s="89">
        <v>2019</v>
      </c>
      <c r="B247" s="89">
        <v>123569</v>
      </c>
      <c r="C247" s="89" t="s">
        <v>818</v>
      </c>
    </row>
    <row r="248" spans="1:3" ht="12.75" customHeight="1" x14ac:dyDescent="0.25">
      <c r="A248" s="89">
        <v>2019</v>
      </c>
      <c r="B248" s="89">
        <v>102499</v>
      </c>
      <c r="C248" s="89" t="s">
        <v>818</v>
      </c>
    </row>
    <row r="249" spans="1:3" ht="12.75" customHeight="1" x14ac:dyDescent="0.25">
      <c r="A249" s="89">
        <v>2019</v>
      </c>
      <c r="B249" s="89">
        <v>123569</v>
      </c>
      <c r="C249" s="89" t="s">
        <v>818</v>
      </c>
    </row>
    <row r="250" spans="1:3" ht="12.75" customHeight="1" x14ac:dyDescent="0.25">
      <c r="A250" s="89">
        <v>2019</v>
      </c>
      <c r="B250" s="89">
        <v>123569</v>
      </c>
      <c r="C250" s="89" t="s">
        <v>818</v>
      </c>
    </row>
    <row r="251" spans="1:3" ht="12.75" customHeight="1" x14ac:dyDescent="0.25">
      <c r="A251" s="89">
        <v>2019</v>
      </c>
      <c r="B251" s="89">
        <v>88399</v>
      </c>
      <c r="C251" s="89" t="s">
        <v>818</v>
      </c>
    </row>
    <row r="252" spans="1:3" ht="12.75" customHeight="1" x14ac:dyDescent="0.25">
      <c r="A252" s="89">
        <v>2019</v>
      </c>
      <c r="B252" s="89">
        <v>102499</v>
      </c>
      <c r="C252" s="89" t="s">
        <v>818</v>
      </c>
    </row>
    <row r="253" spans="1:3" ht="12.75" customHeight="1" x14ac:dyDescent="0.25">
      <c r="A253" s="89">
        <v>2019</v>
      </c>
      <c r="B253" s="89">
        <v>123569</v>
      </c>
      <c r="C253" s="89" t="s">
        <v>818</v>
      </c>
    </row>
    <row r="254" spans="1:3" ht="12.75" customHeight="1" x14ac:dyDescent="0.25">
      <c r="A254" s="89">
        <v>2019</v>
      </c>
      <c r="B254" s="89">
        <v>121880</v>
      </c>
      <c r="C254" s="89" t="s">
        <v>818</v>
      </c>
    </row>
    <row r="255" spans="1:3" ht="12.75" customHeight="1" x14ac:dyDescent="0.25">
      <c r="A255" s="89">
        <v>2019</v>
      </c>
      <c r="B255" s="89">
        <v>121880</v>
      </c>
      <c r="C255" s="89" t="s">
        <v>818</v>
      </c>
    </row>
    <row r="256" spans="1:3" ht="12.75" customHeight="1" x14ac:dyDescent="0.25">
      <c r="A256" s="89">
        <v>2019</v>
      </c>
      <c r="B256" s="89">
        <v>88399</v>
      </c>
      <c r="C256" s="89" t="s">
        <v>818</v>
      </c>
    </row>
    <row r="257" spans="1:3" ht="12.75" customHeight="1" x14ac:dyDescent="0.25">
      <c r="A257" s="89">
        <v>2019</v>
      </c>
      <c r="B257" s="89">
        <v>123569</v>
      </c>
      <c r="C257" s="89" t="s">
        <v>818</v>
      </c>
    </row>
    <row r="258" spans="1:3" ht="12.75" customHeight="1" x14ac:dyDescent="0.25">
      <c r="A258" s="89">
        <v>2019</v>
      </c>
      <c r="B258" s="89">
        <v>88399</v>
      </c>
      <c r="C258" s="89" t="s">
        <v>818</v>
      </c>
    </row>
    <row r="259" spans="1:3" ht="12.75" customHeight="1" x14ac:dyDescent="0.25">
      <c r="A259" s="89">
        <v>2019</v>
      </c>
      <c r="B259" s="89">
        <v>88399</v>
      </c>
      <c r="C259" s="89" t="s">
        <v>818</v>
      </c>
    </row>
    <row r="260" spans="1:3" ht="12.75" customHeight="1" x14ac:dyDescent="0.25">
      <c r="A260" s="89">
        <v>2019</v>
      </c>
      <c r="B260" s="89">
        <v>121884</v>
      </c>
      <c r="C260" s="89" t="s">
        <v>818</v>
      </c>
    </row>
    <row r="261" spans="1:3" ht="12.75" customHeight="1" x14ac:dyDescent="0.25">
      <c r="A261" s="89">
        <v>2019</v>
      </c>
      <c r="B261" s="89">
        <v>121880</v>
      </c>
      <c r="C261" s="89" t="s">
        <v>818</v>
      </c>
    </row>
    <row r="262" spans="1:3" ht="12.75" customHeight="1" x14ac:dyDescent="0.25">
      <c r="A262" s="89">
        <v>2019</v>
      </c>
      <c r="B262" s="89">
        <v>88399</v>
      </c>
      <c r="C262" s="89" t="s">
        <v>818</v>
      </c>
    </row>
    <row r="263" spans="1:3" ht="12.75" customHeight="1" x14ac:dyDescent="0.25">
      <c r="A263" s="89">
        <v>2019</v>
      </c>
      <c r="B263" s="89">
        <v>123569</v>
      </c>
      <c r="C263" s="89" t="s">
        <v>818</v>
      </c>
    </row>
    <row r="264" spans="1:3" ht="12.75" customHeight="1" x14ac:dyDescent="0.25">
      <c r="A264" s="89">
        <v>2019</v>
      </c>
      <c r="B264" s="89">
        <v>1319229</v>
      </c>
      <c r="C264" s="89" t="s">
        <v>818</v>
      </c>
    </row>
    <row r="265" spans="1:3" ht="12.75" customHeight="1" x14ac:dyDescent="0.25">
      <c r="A265" s="89">
        <v>2019</v>
      </c>
      <c r="B265" s="89">
        <v>88399</v>
      </c>
      <c r="C265" s="89" t="s">
        <v>818</v>
      </c>
    </row>
    <row r="266" spans="1:3" ht="12.75" customHeight="1" x14ac:dyDescent="0.25">
      <c r="A266" s="89">
        <v>2019</v>
      </c>
      <c r="B266" s="89">
        <v>121880</v>
      </c>
      <c r="C266" s="89" t="s">
        <v>818</v>
      </c>
    </row>
    <row r="267" spans="1:3" ht="12.75" customHeight="1" x14ac:dyDescent="0.25">
      <c r="A267" s="89">
        <v>2019</v>
      </c>
      <c r="B267" s="89">
        <v>1319229</v>
      </c>
      <c r="C267" s="89" t="s">
        <v>818</v>
      </c>
    </row>
    <row r="268" spans="1:3" ht="12.75" customHeight="1" x14ac:dyDescent="0.25">
      <c r="A268" s="89">
        <v>2019</v>
      </c>
      <c r="B268" s="89">
        <v>1181815</v>
      </c>
      <c r="C268" s="89" t="s">
        <v>818</v>
      </c>
    </row>
    <row r="269" spans="1:3" ht="12.75" customHeight="1" x14ac:dyDescent="0.25">
      <c r="A269" s="89">
        <v>2019</v>
      </c>
      <c r="B269" s="89">
        <v>1319229</v>
      </c>
      <c r="C269" s="89" t="s">
        <v>818</v>
      </c>
    </row>
    <row r="270" spans="1:3" ht="12.75" customHeight="1" x14ac:dyDescent="0.25">
      <c r="A270" s="89">
        <v>2019</v>
      </c>
      <c r="B270" s="89">
        <v>102499</v>
      </c>
      <c r="C270" s="89" t="s">
        <v>818</v>
      </c>
    </row>
    <row r="271" spans="1:3" ht="12.75" customHeight="1" x14ac:dyDescent="0.25">
      <c r="A271" s="89">
        <v>2019</v>
      </c>
      <c r="B271" s="89">
        <v>121880</v>
      </c>
      <c r="C271" s="89" t="s">
        <v>818</v>
      </c>
    </row>
    <row r="272" spans="1:3" ht="12.75" customHeight="1" x14ac:dyDescent="0.25">
      <c r="A272" s="89">
        <v>2019</v>
      </c>
      <c r="B272" s="89">
        <v>121880</v>
      </c>
      <c r="C272" s="89" t="s">
        <v>818</v>
      </c>
    </row>
    <row r="273" spans="1:3" ht="12.75" customHeight="1" x14ac:dyDescent="0.25">
      <c r="A273" s="89">
        <v>2019</v>
      </c>
      <c r="B273" s="89">
        <v>1319229</v>
      </c>
      <c r="C273" s="89" t="s">
        <v>818</v>
      </c>
    </row>
    <row r="274" spans="1:3" ht="12.75" customHeight="1" x14ac:dyDescent="0.25">
      <c r="A274" s="89">
        <v>2019</v>
      </c>
      <c r="B274" s="89">
        <v>88399</v>
      </c>
      <c r="C274" s="89" t="s">
        <v>818</v>
      </c>
    </row>
    <row r="275" spans="1:3" ht="12.75" customHeight="1" x14ac:dyDescent="0.25">
      <c r="A275" s="89">
        <v>2019</v>
      </c>
      <c r="B275" s="89">
        <v>121880</v>
      </c>
      <c r="C275" s="89" t="s">
        <v>818</v>
      </c>
    </row>
    <row r="276" spans="1:3" ht="12.75" customHeight="1" x14ac:dyDescent="0.25">
      <c r="A276" s="89">
        <v>2019</v>
      </c>
      <c r="B276" s="89">
        <v>102499</v>
      </c>
      <c r="C276" s="89" t="s">
        <v>818</v>
      </c>
    </row>
    <row r="277" spans="1:3" ht="12.75" customHeight="1" x14ac:dyDescent="0.25">
      <c r="A277" s="89">
        <v>2019</v>
      </c>
      <c r="B277" s="89">
        <v>121884</v>
      </c>
      <c r="C277" s="89" t="s">
        <v>818</v>
      </c>
    </row>
    <row r="278" spans="1:3" ht="12.75" customHeight="1" x14ac:dyDescent="0.25">
      <c r="A278" s="89">
        <v>2019</v>
      </c>
      <c r="B278" s="89">
        <v>1319229</v>
      </c>
      <c r="C278" s="89" t="s">
        <v>818</v>
      </c>
    </row>
    <row r="279" spans="1:3" ht="12.75" customHeight="1" x14ac:dyDescent="0.25">
      <c r="A279" s="89">
        <v>2019</v>
      </c>
      <c r="B279" s="89">
        <v>121880</v>
      </c>
      <c r="C279" s="89" t="s">
        <v>818</v>
      </c>
    </row>
    <row r="280" spans="1:3" ht="12.75" customHeight="1" x14ac:dyDescent="0.25">
      <c r="A280" s="89">
        <v>2019</v>
      </c>
      <c r="B280" s="89">
        <v>123569</v>
      </c>
      <c r="C280" s="89" t="s">
        <v>818</v>
      </c>
    </row>
    <row r="281" spans="1:3" ht="12.75" customHeight="1" x14ac:dyDescent="0.25">
      <c r="A281" s="89">
        <v>2019</v>
      </c>
      <c r="B281" s="89">
        <v>88399</v>
      </c>
      <c r="C281" s="89" t="s">
        <v>818</v>
      </c>
    </row>
    <row r="282" spans="1:3" ht="12.75" customHeight="1" x14ac:dyDescent="0.25">
      <c r="A282" s="89">
        <v>2019</v>
      </c>
      <c r="B282" s="89">
        <v>121880</v>
      </c>
      <c r="C282" s="89" t="s">
        <v>818</v>
      </c>
    </row>
    <row r="283" spans="1:3" ht="12.75" customHeight="1" x14ac:dyDescent="0.25">
      <c r="A283" s="89">
        <v>2019</v>
      </c>
      <c r="B283" s="89">
        <v>102499</v>
      </c>
      <c r="C283" s="89" t="s">
        <v>818</v>
      </c>
    </row>
    <row r="284" spans="1:3" ht="12.75" customHeight="1" x14ac:dyDescent="0.25">
      <c r="A284" s="89">
        <v>2019</v>
      </c>
      <c r="B284" s="89">
        <v>88399</v>
      </c>
      <c r="C284" s="89" t="s">
        <v>818</v>
      </c>
    </row>
    <row r="285" spans="1:3" ht="12.75" customHeight="1" x14ac:dyDescent="0.25">
      <c r="A285" s="89">
        <v>2019</v>
      </c>
      <c r="B285" s="89">
        <v>121884</v>
      </c>
      <c r="C285" s="89" t="s">
        <v>818</v>
      </c>
    </row>
    <row r="286" spans="1:3" ht="12.75" customHeight="1" x14ac:dyDescent="0.25">
      <c r="A286" s="89">
        <v>2019</v>
      </c>
      <c r="B286" s="89">
        <v>121880</v>
      </c>
      <c r="C286" s="89" t="s">
        <v>818</v>
      </c>
    </row>
    <row r="287" spans="1:3" ht="12.75" customHeight="1" x14ac:dyDescent="0.25">
      <c r="A287" s="89">
        <v>2019</v>
      </c>
      <c r="B287" s="89">
        <v>88399</v>
      </c>
      <c r="C287" s="89" t="s">
        <v>818</v>
      </c>
    </row>
    <row r="288" spans="1:3" ht="12.75" customHeight="1" x14ac:dyDescent="0.25">
      <c r="A288" s="89">
        <v>2019</v>
      </c>
      <c r="B288" s="89">
        <v>121884</v>
      </c>
      <c r="C288" s="89" t="s">
        <v>818</v>
      </c>
    </row>
    <row r="289" spans="1:3" ht="12.75" customHeight="1" x14ac:dyDescent="0.25">
      <c r="A289" s="89">
        <v>2019</v>
      </c>
      <c r="B289" s="89">
        <v>1181819</v>
      </c>
      <c r="C289" s="89" t="s">
        <v>818</v>
      </c>
    </row>
    <row r="290" spans="1:3" ht="12.75" customHeight="1" x14ac:dyDescent="0.25">
      <c r="A290" s="89">
        <v>2019</v>
      </c>
      <c r="B290" s="89">
        <v>121880</v>
      </c>
      <c r="C290" s="89" t="s">
        <v>818</v>
      </c>
    </row>
    <row r="291" spans="1:3" ht="12.75" customHeight="1" x14ac:dyDescent="0.25">
      <c r="A291" s="89">
        <v>2019</v>
      </c>
      <c r="B291" s="89">
        <v>121880</v>
      </c>
      <c r="C291" s="89" t="s">
        <v>818</v>
      </c>
    </row>
    <row r="292" spans="1:3" ht="12.75" customHeight="1" x14ac:dyDescent="0.25">
      <c r="A292" s="89">
        <v>2019</v>
      </c>
      <c r="B292" s="89">
        <v>121880</v>
      </c>
      <c r="C292" s="89" t="s">
        <v>818</v>
      </c>
    </row>
    <row r="293" spans="1:3" ht="12.75" customHeight="1" x14ac:dyDescent="0.25">
      <c r="A293" s="89">
        <v>2019</v>
      </c>
      <c r="B293" s="89">
        <v>1181819</v>
      </c>
      <c r="C293" s="89" t="s">
        <v>818</v>
      </c>
    </row>
    <row r="294" spans="1:3" ht="12.75" customHeight="1" x14ac:dyDescent="0.25">
      <c r="A294" s="89">
        <v>2019</v>
      </c>
      <c r="B294" s="89">
        <v>1181819</v>
      </c>
      <c r="C294" s="89" t="s">
        <v>818</v>
      </c>
    </row>
    <row r="295" spans="1:3" ht="12.75" customHeight="1" x14ac:dyDescent="0.25">
      <c r="A295" s="89">
        <v>2019</v>
      </c>
      <c r="B295" s="89">
        <v>121884</v>
      </c>
      <c r="C295" s="89" t="s">
        <v>818</v>
      </c>
    </row>
    <row r="296" spans="1:3" ht="12.75" customHeight="1" x14ac:dyDescent="0.25">
      <c r="A296" s="89">
        <v>2019</v>
      </c>
      <c r="B296" s="89">
        <v>88399</v>
      </c>
      <c r="C296" s="89" t="s">
        <v>818</v>
      </c>
    </row>
    <row r="297" spans="1:3" ht="12.75" customHeight="1" x14ac:dyDescent="0.25">
      <c r="A297" s="89">
        <v>2019</v>
      </c>
      <c r="B297" s="89">
        <v>121884</v>
      </c>
      <c r="C297" s="89" t="s">
        <v>818</v>
      </c>
    </row>
    <row r="298" spans="1:3" ht="12.75" customHeight="1" x14ac:dyDescent="0.25">
      <c r="A298" s="89">
        <v>2019</v>
      </c>
      <c r="B298" s="89">
        <v>121884</v>
      </c>
      <c r="C298" s="89" t="s">
        <v>818</v>
      </c>
    </row>
    <row r="299" spans="1:3" ht="12.75" customHeight="1" x14ac:dyDescent="0.25">
      <c r="A299" s="89">
        <v>2019</v>
      </c>
      <c r="B299" s="89">
        <v>102499</v>
      </c>
      <c r="C299" s="89" t="s">
        <v>818</v>
      </c>
    </row>
    <row r="300" spans="1:3" ht="12.75" customHeight="1" x14ac:dyDescent="0.25">
      <c r="A300" s="89">
        <v>2019</v>
      </c>
      <c r="B300" s="89">
        <v>123569</v>
      </c>
      <c r="C300" s="89" t="s">
        <v>818</v>
      </c>
    </row>
    <row r="301" spans="1:3" ht="12.75" customHeight="1" x14ac:dyDescent="0.25">
      <c r="A301" s="89">
        <v>2019</v>
      </c>
      <c r="B301" s="89">
        <v>123569</v>
      </c>
      <c r="C301" s="89" t="s">
        <v>1484</v>
      </c>
    </row>
    <row r="302" spans="1:3" ht="12.75" customHeight="1" x14ac:dyDescent="0.25">
      <c r="A302" s="89">
        <v>2019</v>
      </c>
      <c r="B302" s="89">
        <v>123569</v>
      </c>
      <c r="C302" s="89" t="s">
        <v>1484</v>
      </c>
    </row>
    <row r="303" spans="1:3" ht="12.75" customHeight="1" x14ac:dyDescent="0.25">
      <c r="A303" s="89">
        <v>2019</v>
      </c>
      <c r="B303" s="89">
        <v>102499</v>
      </c>
      <c r="C303" s="89" t="s">
        <v>1484</v>
      </c>
    </row>
    <row r="304" spans="1:3" ht="12.75" customHeight="1" x14ac:dyDescent="0.25">
      <c r="A304" s="89">
        <v>2019</v>
      </c>
      <c r="B304" s="89">
        <v>88399</v>
      </c>
      <c r="C304" s="89" t="s">
        <v>1484</v>
      </c>
    </row>
    <row r="305" spans="1:3" ht="12.75" customHeight="1" x14ac:dyDescent="0.25">
      <c r="A305" s="89">
        <v>2019</v>
      </c>
      <c r="B305" s="89">
        <v>88399</v>
      </c>
      <c r="C305" s="89" t="s">
        <v>1484</v>
      </c>
    </row>
    <row r="306" spans="1:3" ht="12.75" customHeight="1" x14ac:dyDescent="0.25">
      <c r="A306" s="89">
        <v>2019</v>
      </c>
      <c r="B306" s="89">
        <v>102499</v>
      </c>
      <c r="C306" s="89" t="s">
        <v>1484</v>
      </c>
    </row>
    <row r="307" spans="1:3" ht="12.75" customHeight="1" x14ac:dyDescent="0.25">
      <c r="A307" s="89">
        <v>2019</v>
      </c>
      <c r="B307" s="89">
        <v>102499</v>
      </c>
      <c r="C307" s="89" t="s">
        <v>1484</v>
      </c>
    </row>
    <row r="308" spans="1:3" ht="12.75" customHeight="1" x14ac:dyDescent="0.25">
      <c r="A308" s="89">
        <v>2019</v>
      </c>
      <c r="B308" s="89">
        <v>123569</v>
      </c>
      <c r="C308" s="89" t="s">
        <v>1484</v>
      </c>
    </row>
    <row r="309" spans="1:3" ht="12.75" customHeight="1" x14ac:dyDescent="0.25">
      <c r="A309" s="89">
        <v>2019</v>
      </c>
      <c r="B309" s="89">
        <v>102499</v>
      </c>
      <c r="C309" s="89" t="s">
        <v>1484</v>
      </c>
    </row>
    <row r="310" spans="1:3" ht="12.75" customHeight="1" x14ac:dyDescent="0.25">
      <c r="A310" s="89">
        <v>2019</v>
      </c>
      <c r="B310" s="89">
        <v>88399</v>
      </c>
      <c r="C310" s="89" t="s">
        <v>1484</v>
      </c>
    </row>
    <row r="311" spans="1:3" ht="12.75" customHeight="1" x14ac:dyDescent="0.25">
      <c r="A311" s="89">
        <v>2019</v>
      </c>
      <c r="B311" s="89">
        <v>102499</v>
      </c>
      <c r="C311" s="89" t="s">
        <v>1484</v>
      </c>
    </row>
    <row r="312" spans="1:3" ht="12.75" customHeight="1" x14ac:dyDescent="0.25">
      <c r="A312" s="89">
        <v>2019</v>
      </c>
      <c r="B312" s="89">
        <v>88399</v>
      </c>
      <c r="C312" s="89" t="s">
        <v>1484</v>
      </c>
    </row>
    <row r="313" spans="1:3" ht="12.75" customHeight="1" x14ac:dyDescent="0.25">
      <c r="A313" s="89">
        <v>2019</v>
      </c>
      <c r="B313" s="89">
        <v>123569</v>
      </c>
      <c r="C313" s="89" t="s">
        <v>1484</v>
      </c>
    </row>
    <row r="314" spans="1:3" ht="12.75" customHeight="1" x14ac:dyDescent="0.25">
      <c r="A314" s="89">
        <v>2019</v>
      </c>
      <c r="B314" s="89">
        <v>102499</v>
      </c>
      <c r="C314" s="89" t="s">
        <v>1484</v>
      </c>
    </row>
    <row r="315" spans="1:3" ht="12.75" customHeight="1" x14ac:dyDescent="0.25">
      <c r="A315" s="89">
        <v>2019</v>
      </c>
      <c r="B315" s="89">
        <v>88399</v>
      </c>
      <c r="C315" s="89" t="s">
        <v>1484</v>
      </c>
    </row>
    <row r="316" spans="1:3" ht="12.75" customHeight="1" x14ac:dyDescent="0.25">
      <c r="A316" s="89">
        <v>2019</v>
      </c>
      <c r="B316" s="89">
        <v>123569</v>
      </c>
      <c r="C316" s="89" t="s">
        <v>1484</v>
      </c>
    </row>
    <row r="317" spans="1:3" ht="12.75" customHeight="1" x14ac:dyDescent="0.25">
      <c r="A317" s="89">
        <v>2019</v>
      </c>
      <c r="B317" s="89">
        <v>121880</v>
      </c>
      <c r="C317" s="89" t="s">
        <v>1484</v>
      </c>
    </row>
    <row r="318" spans="1:3" ht="12.75" customHeight="1" x14ac:dyDescent="0.25">
      <c r="A318" s="89">
        <v>2019</v>
      </c>
      <c r="B318" s="89">
        <v>121880</v>
      </c>
      <c r="C318" s="89" t="s">
        <v>1484</v>
      </c>
    </row>
    <row r="319" spans="1:3" ht="12.75" customHeight="1" x14ac:dyDescent="0.25">
      <c r="A319" s="89">
        <v>2019</v>
      </c>
      <c r="B319" s="89">
        <v>123569</v>
      </c>
      <c r="C319" s="89" t="s">
        <v>1484</v>
      </c>
    </row>
    <row r="320" spans="1:3" ht="12.75" customHeight="1" x14ac:dyDescent="0.25">
      <c r="A320" s="89">
        <v>2019</v>
      </c>
      <c r="B320" s="89">
        <v>88399</v>
      </c>
      <c r="C320" s="89" t="s">
        <v>1484</v>
      </c>
    </row>
    <row r="321" spans="1:3" ht="12.75" customHeight="1" x14ac:dyDescent="0.25">
      <c r="A321" s="89">
        <v>2019</v>
      </c>
      <c r="B321" s="89">
        <v>121880</v>
      </c>
      <c r="C321" s="89" t="s">
        <v>1484</v>
      </c>
    </row>
    <row r="322" spans="1:3" ht="12.75" customHeight="1" x14ac:dyDescent="0.25">
      <c r="A322" s="89">
        <v>2019</v>
      </c>
      <c r="B322" s="89">
        <v>102499</v>
      </c>
      <c r="C322" s="89" t="s">
        <v>1484</v>
      </c>
    </row>
    <row r="323" spans="1:3" ht="12.75" customHeight="1" x14ac:dyDescent="0.25">
      <c r="A323" s="89">
        <v>2019</v>
      </c>
      <c r="B323" s="89">
        <v>121880</v>
      </c>
      <c r="C323" s="89" t="s">
        <v>1484</v>
      </c>
    </row>
    <row r="324" spans="1:3" ht="12.75" customHeight="1" x14ac:dyDescent="0.25">
      <c r="A324" s="89">
        <v>2019</v>
      </c>
      <c r="B324" s="89">
        <v>123569</v>
      </c>
      <c r="C324" s="89" t="s">
        <v>1484</v>
      </c>
    </row>
    <row r="325" spans="1:3" ht="12.75" customHeight="1" x14ac:dyDescent="0.25">
      <c r="A325" s="89">
        <v>2019</v>
      </c>
      <c r="B325" s="89">
        <v>1181815</v>
      </c>
      <c r="C325" s="89" t="s">
        <v>1484</v>
      </c>
    </row>
    <row r="326" spans="1:3" ht="12.75" customHeight="1" x14ac:dyDescent="0.25">
      <c r="A326" s="89">
        <v>2019</v>
      </c>
      <c r="B326" s="89">
        <v>102499</v>
      </c>
      <c r="C326" s="89" t="s">
        <v>1484</v>
      </c>
    </row>
    <row r="327" spans="1:3" ht="12.75" customHeight="1" x14ac:dyDescent="0.25">
      <c r="A327" s="89">
        <v>2019</v>
      </c>
      <c r="B327" s="89">
        <v>121884</v>
      </c>
      <c r="C327" s="89" t="s">
        <v>1484</v>
      </c>
    </row>
    <row r="328" spans="1:3" ht="12.75" customHeight="1" x14ac:dyDescent="0.25">
      <c r="A328" s="89">
        <v>2019</v>
      </c>
      <c r="B328" s="89">
        <v>1103831</v>
      </c>
      <c r="C328" s="89" t="s">
        <v>1484</v>
      </c>
    </row>
    <row r="329" spans="1:3" ht="12.75" customHeight="1" x14ac:dyDescent="0.25">
      <c r="A329" s="89">
        <v>2019</v>
      </c>
      <c r="B329" s="89">
        <v>102499</v>
      </c>
      <c r="C329" s="89" t="s">
        <v>1484</v>
      </c>
    </row>
    <row r="330" spans="1:3" ht="12.75" customHeight="1" x14ac:dyDescent="0.25">
      <c r="A330" s="89">
        <v>2019</v>
      </c>
      <c r="B330" s="89">
        <v>102499</v>
      </c>
      <c r="C330" s="89" t="s">
        <v>1484</v>
      </c>
    </row>
    <row r="331" spans="1:3" ht="12.75" customHeight="1" x14ac:dyDescent="0.25">
      <c r="A331" s="89">
        <v>2019</v>
      </c>
      <c r="B331" s="89">
        <v>121880</v>
      </c>
      <c r="C331" s="89" t="s">
        <v>1484</v>
      </c>
    </row>
    <row r="332" spans="1:3" ht="12.75" customHeight="1" x14ac:dyDescent="0.25">
      <c r="A332" s="89">
        <v>2019</v>
      </c>
      <c r="B332" s="89">
        <v>102499</v>
      </c>
      <c r="C332" s="89" t="s">
        <v>1484</v>
      </c>
    </row>
    <row r="333" spans="1:3" ht="12.75" customHeight="1" x14ac:dyDescent="0.25">
      <c r="A333" s="89">
        <v>2019</v>
      </c>
      <c r="B333" s="89">
        <v>88399</v>
      </c>
      <c r="C333" s="89" t="s">
        <v>1484</v>
      </c>
    </row>
    <row r="334" spans="1:3" ht="12.75" customHeight="1" x14ac:dyDescent="0.25">
      <c r="A334" s="89">
        <v>2019</v>
      </c>
      <c r="B334" s="89">
        <v>121880</v>
      </c>
      <c r="C334" s="89" t="s">
        <v>1484</v>
      </c>
    </row>
    <row r="335" spans="1:3" ht="12.75" customHeight="1" x14ac:dyDescent="0.25">
      <c r="A335" s="89">
        <v>2019</v>
      </c>
      <c r="B335" s="89">
        <v>121884</v>
      </c>
      <c r="C335" s="89" t="s">
        <v>1484</v>
      </c>
    </row>
    <row r="336" spans="1:3" ht="12.75" customHeight="1" x14ac:dyDescent="0.25">
      <c r="A336" s="89">
        <v>2019</v>
      </c>
      <c r="B336" s="89">
        <v>102499</v>
      </c>
      <c r="C336" s="89" t="s">
        <v>1484</v>
      </c>
    </row>
    <row r="337" spans="1:3" ht="12.75" customHeight="1" x14ac:dyDescent="0.25">
      <c r="A337" s="89">
        <v>2019</v>
      </c>
      <c r="B337" s="89">
        <v>1181819</v>
      </c>
      <c r="C337" s="89" t="s">
        <v>1484</v>
      </c>
    </row>
    <row r="338" spans="1:3" ht="12.75" customHeight="1" x14ac:dyDescent="0.25">
      <c r="A338" s="89">
        <v>2019</v>
      </c>
      <c r="B338" s="89">
        <v>121880</v>
      </c>
      <c r="C338" s="89" t="s">
        <v>1484</v>
      </c>
    </row>
    <row r="339" spans="1:3" ht="12.75" customHeight="1" x14ac:dyDescent="0.25">
      <c r="A339" s="89">
        <v>2019</v>
      </c>
      <c r="B339" s="89">
        <v>121880</v>
      </c>
      <c r="C339" s="89" t="s">
        <v>1484</v>
      </c>
    </row>
    <row r="340" spans="1:3" ht="12.75" customHeight="1" x14ac:dyDescent="0.25">
      <c r="A340" s="89">
        <v>2019</v>
      </c>
      <c r="B340" s="89">
        <v>88399</v>
      </c>
      <c r="C340" s="89" t="s">
        <v>1484</v>
      </c>
    </row>
    <row r="341" spans="1:3" ht="12.75" customHeight="1" x14ac:dyDescent="0.25">
      <c r="A341" s="89">
        <v>2019</v>
      </c>
      <c r="B341" s="89">
        <v>121880</v>
      </c>
      <c r="C341" s="89" t="s">
        <v>1484</v>
      </c>
    </row>
    <row r="342" spans="1:3" ht="12.75" customHeight="1" x14ac:dyDescent="0.25">
      <c r="A342" s="89">
        <v>2019</v>
      </c>
      <c r="B342" s="89">
        <v>121884</v>
      </c>
      <c r="C342" s="89" t="s">
        <v>1484</v>
      </c>
    </row>
    <row r="343" spans="1:3" ht="12.75" customHeight="1" x14ac:dyDescent="0.25">
      <c r="A343" s="89">
        <v>2019</v>
      </c>
      <c r="B343" s="89">
        <v>121880</v>
      </c>
      <c r="C343" s="89" t="s">
        <v>1484</v>
      </c>
    </row>
    <row r="344" spans="1:3" ht="12.75" customHeight="1" x14ac:dyDescent="0.25">
      <c r="A344" s="89">
        <v>2019</v>
      </c>
      <c r="B344" s="89">
        <v>88399</v>
      </c>
      <c r="C344" s="89" t="s">
        <v>1484</v>
      </c>
    </row>
    <row r="345" spans="1:3" ht="12.75" customHeight="1" x14ac:dyDescent="0.25">
      <c r="A345" s="89">
        <v>2019</v>
      </c>
      <c r="B345" s="89">
        <v>88399</v>
      </c>
      <c r="C345" s="89" t="s">
        <v>1484</v>
      </c>
    </row>
    <row r="346" spans="1:3" ht="12.75" customHeight="1" x14ac:dyDescent="0.25">
      <c r="A346" s="89">
        <v>2019</v>
      </c>
      <c r="B346" s="89">
        <v>1181819</v>
      </c>
      <c r="C346" s="89" t="s">
        <v>1484</v>
      </c>
    </row>
    <row r="347" spans="1:3" ht="12.75" customHeight="1" x14ac:dyDescent="0.25">
      <c r="A347" s="89">
        <v>2019</v>
      </c>
      <c r="B347" s="89">
        <v>88399</v>
      </c>
      <c r="C347" s="89" t="s">
        <v>1484</v>
      </c>
    </row>
    <row r="348" spans="1:3" ht="12.75" customHeight="1" x14ac:dyDescent="0.25">
      <c r="A348" s="89">
        <v>2019</v>
      </c>
      <c r="B348" s="89">
        <v>88399</v>
      </c>
      <c r="C348" s="89" t="s">
        <v>1484</v>
      </c>
    </row>
    <row r="349" spans="1:3" ht="12.75" customHeight="1" x14ac:dyDescent="0.25">
      <c r="A349" s="89">
        <v>2019</v>
      </c>
      <c r="B349" s="89">
        <v>88399</v>
      </c>
      <c r="C349" s="89" t="s">
        <v>1484</v>
      </c>
    </row>
    <row r="350" spans="1:3" ht="12.75" customHeight="1" x14ac:dyDescent="0.25">
      <c r="A350" s="89">
        <v>2019</v>
      </c>
      <c r="B350" s="89">
        <v>102499</v>
      </c>
      <c r="C350" s="89" t="s">
        <v>1484</v>
      </c>
    </row>
    <row r="351" spans="1:3" ht="12.75" customHeight="1" x14ac:dyDescent="0.25">
      <c r="A351" s="89">
        <v>2019</v>
      </c>
      <c r="B351" s="89">
        <v>102499</v>
      </c>
      <c r="C351" s="89" t="s">
        <v>1484</v>
      </c>
    </row>
    <row r="352" spans="1:3" ht="12.75" customHeight="1" x14ac:dyDescent="0.25">
      <c r="A352" s="89">
        <v>2019</v>
      </c>
      <c r="B352" s="89">
        <v>102499</v>
      </c>
      <c r="C352" s="89" t="s">
        <v>1484</v>
      </c>
    </row>
    <row r="353" spans="1:3" ht="12.75" customHeight="1" x14ac:dyDescent="0.25">
      <c r="A353" s="89">
        <v>2019</v>
      </c>
      <c r="B353" s="89">
        <v>102499</v>
      </c>
      <c r="C353" s="89" t="s">
        <v>1484</v>
      </c>
    </row>
    <row r="354" spans="1:3" ht="12.75" customHeight="1" x14ac:dyDescent="0.25">
      <c r="A354" s="89">
        <v>2019</v>
      </c>
      <c r="B354" s="89">
        <v>102499</v>
      </c>
      <c r="C354" s="89" t="s">
        <v>1484</v>
      </c>
    </row>
    <row r="355" spans="1:3" ht="12.75" customHeight="1" x14ac:dyDescent="0.25">
      <c r="A355" s="89">
        <v>2019</v>
      </c>
      <c r="B355" s="89">
        <v>102499</v>
      </c>
      <c r="C355" s="89" t="s">
        <v>1484</v>
      </c>
    </row>
    <row r="356" spans="1:3" ht="12.75" customHeight="1" x14ac:dyDescent="0.25">
      <c r="A356" s="89">
        <v>2019</v>
      </c>
      <c r="B356" s="89">
        <v>102499</v>
      </c>
      <c r="C356" s="89" t="s">
        <v>1484</v>
      </c>
    </row>
    <row r="357" spans="1:3" ht="12.75" customHeight="1" x14ac:dyDescent="0.25">
      <c r="A357" s="89">
        <v>2019</v>
      </c>
      <c r="B357" s="89">
        <v>121880</v>
      </c>
      <c r="C357" s="89" t="s">
        <v>1484</v>
      </c>
    </row>
    <row r="358" spans="1:3" ht="12.75" customHeight="1" x14ac:dyDescent="0.25">
      <c r="A358" s="89">
        <v>2019</v>
      </c>
      <c r="B358" s="89">
        <v>1319229</v>
      </c>
      <c r="C358" s="89" t="s">
        <v>1487</v>
      </c>
    </row>
    <row r="359" spans="1:3" ht="12.75" customHeight="1" x14ac:dyDescent="0.25">
      <c r="A359" s="89">
        <v>2019</v>
      </c>
      <c r="B359" s="89">
        <v>121880</v>
      </c>
      <c r="C359" s="89" t="s">
        <v>1487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491</v>
      </c>
    </row>
    <row r="2" spans="1:3" ht="12.75" customHeight="1" x14ac:dyDescent="0.25">
      <c r="A2" s="89">
        <v>2019</v>
      </c>
      <c r="B2" s="89">
        <v>123569</v>
      </c>
      <c r="C2" s="89" t="s">
        <v>823</v>
      </c>
    </row>
    <row r="3" spans="1:3" ht="12.75" customHeight="1" x14ac:dyDescent="0.25">
      <c r="A3" s="89">
        <v>2019</v>
      </c>
      <c r="B3" s="89">
        <v>102499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1117583</v>
      </c>
      <c r="C5" s="89" t="s">
        <v>823</v>
      </c>
    </row>
    <row r="6" spans="1:3" ht="12.75" customHeight="1" x14ac:dyDescent="0.25">
      <c r="A6" s="89">
        <v>2019</v>
      </c>
      <c r="B6" s="89">
        <v>1181815</v>
      </c>
      <c r="C6" s="89" t="s">
        <v>823</v>
      </c>
    </row>
    <row r="7" spans="1:3" ht="12.75" customHeight="1" x14ac:dyDescent="0.25">
      <c r="A7" s="89">
        <v>2019</v>
      </c>
      <c r="B7" s="89">
        <v>1117583</v>
      </c>
      <c r="C7" s="89" t="s">
        <v>823</v>
      </c>
    </row>
    <row r="8" spans="1:3" ht="12.75" customHeight="1" x14ac:dyDescent="0.25">
      <c r="A8" s="89">
        <v>2019</v>
      </c>
      <c r="B8" s="89">
        <v>1117583</v>
      </c>
      <c r="C8" s="89" t="s">
        <v>823</v>
      </c>
    </row>
    <row r="9" spans="1:3" ht="12.75" customHeight="1" x14ac:dyDescent="0.25">
      <c r="A9" s="89">
        <v>2019</v>
      </c>
      <c r="B9" s="89">
        <v>1181815</v>
      </c>
      <c r="C9" s="89" t="s">
        <v>823</v>
      </c>
    </row>
    <row r="10" spans="1:3" ht="12.75" customHeight="1" x14ac:dyDescent="0.25">
      <c r="A10" s="89">
        <v>2019</v>
      </c>
      <c r="B10" s="89">
        <v>123569</v>
      </c>
      <c r="C10" s="89" t="s">
        <v>823</v>
      </c>
    </row>
    <row r="11" spans="1:3" ht="12.75" customHeight="1" x14ac:dyDescent="0.25">
      <c r="A11" s="89">
        <v>2019</v>
      </c>
      <c r="B11" s="89">
        <v>1117583</v>
      </c>
      <c r="C11" s="89" t="s">
        <v>823</v>
      </c>
    </row>
    <row r="12" spans="1:3" ht="12.75" customHeight="1" x14ac:dyDescent="0.25">
      <c r="A12" s="89">
        <v>2019</v>
      </c>
      <c r="B12" s="89">
        <v>1117583</v>
      </c>
      <c r="C12" s="89" t="s">
        <v>823</v>
      </c>
    </row>
    <row r="13" spans="1:3" ht="12.75" customHeight="1" x14ac:dyDescent="0.25">
      <c r="A13" s="89">
        <v>2019</v>
      </c>
      <c r="B13" s="89">
        <v>1117583</v>
      </c>
      <c r="C13" s="89" t="s">
        <v>823</v>
      </c>
    </row>
    <row r="14" spans="1:3" ht="12.75" customHeight="1" x14ac:dyDescent="0.25">
      <c r="A14" s="89">
        <v>2019</v>
      </c>
      <c r="B14" s="89">
        <v>1117583</v>
      </c>
      <c r="C14" s="89" t="s">
        <v>823</v>
      </c>
    </row>
    <row r="15" spans="1:3" ht="12.75" customHeight="1" x14ac:dyDescent="0.25">
      <c r="A15" s="89">
        <v>2019</v>
      </c>
      <c r="B15" s="89">
        <v>1117583</v>
      </c>
      <c r="C15" s="89" t="s">
        <v>823</v>
      </c>
    </row>
    <row r="16" spans="1:3" ht="12.75" customHeight="1" x14ac:dyDescent="0.25">
      <c r="A16" s="89">
        <v>2019</v>
      </c>
      <c r="B16" s="89">
        <v>1117583</v>
      </c>
      <c r="C16" s="89" t="s">
        <v>823</v>
      </c>
    </row>
    <row r="17" spans="1:3" ht="12.75" customHeight="1" x14ac:dyDescent="0.25">
      <c r="A17" s="89">
        <v>2019</v>
      </c>
      <c r="B17" s="89">
        <v>1103831</v>
      </c>
      <c r="C17" s="89" t="s">
        <v>823</v>
      </c>
    </row>
    <row r="18" spans="1:3" ht="12.75" customHeight="1" x14ac:dyDescent="0.25">
      <c r="A18" s="89">
        <v>2019</v>
      </c>
      <c r="B18" s="89">
        <v>1117583</v>
      </c>
      <c r="C18" s="89" t="s">
        <v>823</v>
      </c>
    </row>
    <row r="19" spans="1:3" ht="12.75" customHeight="1" x14ac:dyDescent="0.25">
      <c r="A19" s="89">
        <v>2019</v>
      </c>
      <c r="B19" s="89">
        <v>1103831</v>
      </c>
      <c r="C19" s="89" t="s">
        <v>823</v>
      </c>
    </row>
    <row r="20" spans="1:3" ht="12.75" customHeight="1" x14ac:dyDescent="0.25">
      <c r="A20" s="89">
        <v>2019</v>
      </c>
      <c r="B20" s="89">
        <v>1117583</v>
      </c>
      <c r="C20" s="89" t="s">
        <v>819</v>
      </c>
    </row>
    <row r="21" spans="1:3" ht="12.75" customHeight="1" x14ac:dyDescent="0.25">
      <c r="A21" s="89">
        <v>2019</v>
      </c>
      <c r="B21" s="89">
        <v>1181815</v>
      </c>
      <c r="C21" s="89" t="s">
        <v>819</v>
      </c>
    </row>
    <row r="22" spans="1:3" ht="12.75" customHeight="1" x14ac:dyDescent="0.25">
      <c r="A22" s="89">
        <v>2019</v>
      </c>
      <c r="B22" s="89">
        <v>1103831</v>
      </c>
      <c r="C22" s="89" t="s">
        <v>819</v>
      </c>
    </row>
    <row r="23" spans="1:3" ht="12.75" customHeight="1" x14ac:dyDescent="0.25">
      <c r="A23" s="89">
        <v>2019</v>
      </c>
      <c r="B23" s="89">
        <v>123569</v>
      </c>
      <c r="C23" s="89" t="s">
        <v>819</v>
      </c>
    </row>
    <row r="24" spans="1:3" ht="12.75" customHeight="1" x14ac:dyDescent="0.25">
      <c r="A24" s="89">
        <v>2019</v>
      </c>
      <c r="B24" s="89">
        <v>121884</v>
      </c>
      <c r="C24" s="89" t="s">
        <v>819</v>
      </c>
    </row>
    <row r="25" spans="1:3" ht="12.75" customHeight="1" x14ac:dyDescent="0.25">
      <c r="A25" s="89">
        <v>2019</v>
      </c>
      <c r="B25" s="89">
        <v>123569</v>
      </c>
      <c r="C25" s="89" t="s">
        <v>819</v>
      </c>
    </row>
    <row r="26" spans="1:3" ht="12.75" customHeight="1" x14ac:dyDescent="0.25">
      <c r="A26" s="89">
        <v>2019</v>
      </c>
      <c r="B26" s="89">
        <v>1319229</v>
      </c>
      <c r="C26" s="89" t="s">
        <v>819</v>
      </c>
    </row>
    <row r="27" spans="1:3" ht="12.75" customHeight="1" x14ac:dyDescent="0.25">
      <c r="A27" s="89">
        <v>2019</v>
      </c>
      <c r="B27" s="89">
        <v>1181815</v>
      </c>
      <c r="C27" s="89" t="s">
        <v>819</v>
      </c>
    </row>
    <row r="28" spans="1:3" ht="12.75" customHeight="1" x14ac:dyDescent="0.25">
      <c r="A28" s="89">
        <v>2019</v>
      </c>
      <c r="B28" s="89">
        <v>1181819</v>
      </c>
      <c r="C28" s="89" t="s">
        <v>819</v>
      </c>
    </row>
    <row r="29" spans="1:3" ht="12.75" customHeight="1" x14ac:dyDescent="0.25">
      <c r="A29" s="89">
        <v>2019</v>
      </c>
      <c r="B29" s="89">
        <v>1319229</v>
      </c>
      <c r="C29" s="89" t="s">
        <v>819</v>
      </c>
    </row>
    <row r="30" spans="1:3" ht="12.75" customHeight="1" x14ac:dyDescent="0.25">
      <c r="A30" s="89">
        <v>2019</v>
      </c>
      <c r="B30" s="89">
        <v>123569</v>
      </c>
      <c r="C30" s="89" t="s">
        <v>819</v>
      </c>
    </row>
    <row r="31" spans="1:3" ht="12.75" customHeight="1" x14ac:dyDescent="0.25">
      <c r="A31" s="89">
        <v>2019</v>
      </c>
      <c r="B31" s="89">
        <v>123569</v>
      </c>
      <c r="C31" s="89" t="s">
        <v>819</v>
      </c>
    </row>
    <row r="32" spans="1:3" ht="12.75" customHeight="1" x14ac:dyDescent="0.25">
      <c r="A32" s="89">
        <v>2019</v>
      </c>
      <c r="B32" s="89">
        <v>121884</v>
      </c>
      <c r="C32" s="89" t="s">
        <v>819</v>
      </c>
    </row>
    <row r="33" spans="1:3" ht="12.75" customHeight="1" x14ac:dyDescent="0.25">
      <c r="A33" s="89">
        <v>2019</v>
      </c>
      <c r="B33" s="89">
        <v>123569</v>
      </c>
      <c r="C33" s="89" t="s">
        <v>819</v>
      </c>
    </row>
    <row r="34" spans="1:3" ht="12.75" customHeight="1" x14ac:dyDescent="0.25">
      <c r="A34" s="89">
        <v>2019</v>
      </c>
      <c r="B34" s="89">
        <v>102499</v>
      </c>
      <c r="C34" s="89" t="s">
        <v>819</v>
      </c>
    </row>
    <row r="35" spans="1:3" ht="12.75" customHeight="1" x14ac:dyDescent="0.25">
      <c r="A35" s="89">
        <v>2019</v>
      </c>
      <c r="B35" s="89">
        <v>1103831</v>
      </c>
      <c r="C35" s="89" t="s">
        <v>819</v>
      </c>
    </row>
    <row r="36" spans="1:3" ht="12.75" customHeight="1" x14ac:dyDescent="0.25">
      <c r="A36" s="89">
        <v>2019</v>
      </c>
      <c r="B36" s="89">
        <v>121884</v>
      </c>
      <c r="C36" s="89" t="s">
        <v>819</v>
      </c>
    </row>
    <row r="37" spans="1:3" ht="12.75" customHeight="1" x14ac:dyDescent="0.25">
      <c r="A37" s="89">
        <v>2019</v>
      </c>
      <c r="B37" s="89">
        <v>123569</v>
      </c>
      <c r="C37" s="89" t="s">
        <v>819</v>
      </c>
    </row>
    <row r="38" spans="1:3" ht="12.75" customHeight="1" x14ac:dyDescent="0.25">
      <c r="A38" s="89">
        <v>2019</v>
      </c>
      <c r="B38" s="89">
        <v>1181819</v>
      </c>
      <c r="C38" s="89" t="s">
        <v>819</v>
      </c>
    </row>
    <row r="39" spans="1:3" ht="12.75" customHeight="1" x14ac:dyDescent="0.25">
      <c r="A39" s="89">
        <v>2019</v>
      </c>
      <c r="B39" s="89">
        <v>1181815</v>
      </c>
      <c r="C39" s="89" t="s">
        <v>819</v>
      </c>
    </row>
    <row r="40" spans="1:3" ht="12.75" customHeight="1" x14ac:dyDescent="0.25">
      <c r="A40" s="89">
        <v>2019</v>
      </c>
      <c r="B40" s="89">
        <v>1181815</v>
      </c>
      <c r="C40" s="89" t="s">
        <v>819</v>
      </c>
    </row>
    <row r="41" spans="1:3" ht="12.75" customHeight="1" x14ac:dyDescent="0.25">
      <c r="A41" s="89">
        <v>2019</v>
      </c>
      <c r="B41" s="89">
        <v>1181815</v>
      </c>
      <c r="C41" s="89" t="s">
        <v>819</v>
      </c>
    </row>
    <row r="42" spans="1:3" ht="12.75" customHeight="1" x14ac:dyDescent="0.25">
      <c r="A42" s="89">
        <v>2019</v>
      </c>
      <c r="B42" s="89">
        <v>1181815</v>
      </c>
      <c r="C42" s="89" t="s">
        <v>819</v>
      </c>
    </row>
    <row r="43" spans="1:3" ht="12.75" customHeight="1" x14ac:dyDescent="0.25">
      <c r="A43" s="89">
        <v>2019</v>
      </c>
      <c r="B43" s="89">
        <v>88399</v>
      </c>
      <c r="C43" s="89" t="s">
        <v>819</v>
      </c>
    </row>
    <row r="44" spans="1:3" ht="12.75" customHeight="1" x14ac:dyDescent="0.25">
      <c r="A44" s="89">
        <v>2019</v>
      </c>
      <c r="B44" s="89">
        <v>1319229</v>
      </c>
      <c r="C44" s="89" t="s">
        <v>819</v>
      </c>
    </row>
    <row r="45" spans="1:3" ht="12.75" customHeight="1" x14ac:dyDescent="0.25">
      <c r="A45" s="89">
        <v>2019</v>
      </c>
      <c r="B45" s="89">
        <v>121884</v>
      </c>
      <c r="C45" s="89" t="s">
        <v>819</v>
      </c>
    </row>
    <row r="46" spans="1:3" ht="12.75" customHeight="1" x14ac:dyDescent="0.25">
      <c r="A46" s="89">
        <v>2019</v>
      </c>
      <c r="B46" s="89">
        <v>123569</v>
      </c>
      <c r="C46" s="89" t="s">
        <v>819</v>
      </c>
    </row>
    <row r="47" spans="1:3" ht="12.75" customHeight="1" x14ac:dyDescent="0.25">
      <c r="A47" s="89">
        <v>2019</v>
      </c>
      <c r="B47" s="89">
        <v>1181815</v>
      </c>
      <c r="C47" s="89" t="s">
        <v>819</v>
      </c>
    </row>
    <row r="48" spans="1:3" ht="12.75" customHeight="1" x14ac:dyDescent="0.25">
      <c r="A48" s="89">
        <v>2019</v>
      </c>
      <c r="B48" s="89">
        <v>123569</v>
      </c>
      <c r="C48" s="89" t="s">
        <v>819</v>
      </c>
    </row>
    <row r="49" spans="1:3" ht="12.75" customHeight="1" x14ac:dyDescent="0.25">
      <c r="A49" s="89">
        <v>2019</v>
      </c>
      <c r="B49" s="89">
        <v>121884</v>
      </c>
      <c r="C49" s="89" t="s">
        <v>819</v>
      </c>
    </row>
    <row r="50" spans="1:3" ht="12.75" customHeight="1" x14ac:dyDescent="0.25">
      <c r="A50" s="89">
        <v>2019</v>
      </c>
      <c r="B50" s="89">
        <v>88399</v>
      </c>
      <c r="C50" s="89" t="s">
        <v>819</v>
      </c>
    </row>
    <row r="51" spans="1:3" ht="12.75" customHeight="1" x14ac:dyDescent="0.25">
      <c r="A51" s="89">
        <v>2019</v>
      </c>
      <c r="B51" s="89">
        <v>123569</v>
      </c>
      <c r="C51" s="89" t="s">
        <v>819</v>
      </c>
    </row>
    <row r="52" spans="1:3" ht="12.75" customHeight="1" x14ac:dyDescent="0.25">
      <c r="A52" s="89">
        <v>2019</v>
      </c>
      <c r="B52" s="89">
        <v>1181819</v>
      </c>
      <c r="C52" s="89" t="s">
        <v>819</v>
      </c>
    </row>
    <row r="53" spans="1:3" ht="12.75" customHeight="1" x14ac:dyDescent="0.25">
      <c r="A53" s="89">
        <v>2019</v>
      </c>
      <c r="B53" s="89">
        <v>1103831</v>
      </c>
      <c r="C53" s="89" t="s">
        <v>819</v>
      </c>
    </row>
    <row r="54" spans="1:3" ht="12.75" customHeight="1" x14ac:dyDescent="0.25">
      <c r="A54" s="89">
        <v>2019</v>
      </c>
      <c r="B54" s="89">
        <v>123569</v>
      </c>
      <c r="C54" s="89" t="s">
        <v>819</v>
      </c>
    </row>
    <row r="55" spans="1:3" ht="12.75" customHeight="1" x14ac:dyDescent="0.25">
      <c r="A55" s="89">
        <v>2019</v>
      </c>
      <c r="B55" s="89">
        <v>123569</v>
      </c>
      <c r="C55" s="89" t="s">
        <v>819</v>
      </c>
    </row>
    <row r="56" spans="1:3" ht="12.75" customHeight="1" x14ac:dyDescent="0.25">
      <c r="A56" s="89">
        <v>2019</v>
      </c>
      <c r="B56" s="89">
        <v>102499</v>
      </c>
      <c r="C56" s="89" t="s">
        <v>819</v>
      </c>
    </row>
    <row r="57" spans="1:3" ht="12.75" customHeight="1" x14ac:dyDescent="0.25">
      <c r="A57" s="89">
        <v>2019</v>
      </c>
      <c r="B57" s="89">
        <v>88399</v>
      </c>
      <c r="C57" s="89" t="s">
        <v>819</v>
      </c>
    </row>
    <row r="58" spans="1:3" ht="12.75" customHeight="1" x14ac:dyDescent="0.25">
      <c r="A58" s="89">
        <v>2019</v>
      </c>
      <c r="B58" s="89">
        <v>123569</v>
      </c>
      <c r="C58" s="89" t="s">
        <v>819</v>
      </c>
    </row>
    <row r="59" spans="1:3" ht="12.75" customHeight="1" x14ac:dyDescent="0.25">
      <c r="A59" s="89">
        <v>2019</v>
      </c>
      <c r="B59" s="89">
        <v>121880</v>
      </c>
      <c r="C59" s="89" t="s">
        <v>819</v>
      </c>
    </row>
    <row r="60" spans="1:3" ht="12.75" customHeight="1" x14ac:dyDescent="0.25">
      <c r="A60" s="89">
        <v>2019</v>
      </c>
      <c r="B60" s="89">
        <v>121880</v>
      </c>
      <c r="C60" s="89" t="s">
        <v>819</v>
      </c>
    </row>
    <row r="61" spans="1:3" ht="12.75" customHeight="1" x14ac:dyDescent="0.25">
      <c r="A61" s="89">
        <v>2019</v>
      </c>
      <c r="B61" s="89">
        <v>1319229</v>
      </c>
      <c r="C61" s="89" t="s">
        <v>819</v>
      </c>
    </row>
    <row r="62" spans="1:3" ht="12.75" customHeight="1" x14ac:dyDescent="0.25">
      <c r="A62" s="89">
        <v>2019</v>
      </c>
      <c r="B62" s="89">
        <v>1319229</v>
      </c>
      <c r="C62" s="89" t="s">
        <v>819</v>
      </c>
    </row>
    <row r="63" spans="1:3" ht="12.75" customHeight="1" x14ac:dyDescent="0.25">
      <c r="A63" s="89">
        <v>2019</v>
      </c>
      <c r="B63" s="89">
        <v>1319229</v>
      </c>
      <c r="C63" s="89" t="s">
        <v>819</v>
      </c>
    </row>
    <row r="64" spans="1:3" ht="12.75" customHeight="1" x14ac:dyDescent="0.25">
      <c r="A64" s="89">
        <v>2019</v>
      </c>
      <c r="B64" s="89">
        <v>88399</v>
      </c>
      <c r="C64" s="89" t="s">
        <v>819</v>
      </c>
    </row>
    <row r="65" spans="1:3" ht="12.75" customHeight="1" x14ac:dyDescent="0.25">
      <c r="A65" s="89">
        <v>2019</v>
      </c>
      <c r="B65" s="89">
        <v>1181815</v>
      </c>
      <c r="C65" s="89" t="s">
        <v>819</v>
      </c>
    </row>
    <row r="66" spans="1:3" ht="12.75" customHeight="1" x14ac:dyDescent="0.25">
      <c r="A66" s="89">
        <v>2019</v>
      </c>
      <c r="B66" s="89">
        <v>1181819</v>
      </c>
      <c r="C66" s="89" t="s">
        <v>819</v>
      </c>
    </row>
    <row r="67" spans="1:3" ht="12.75" customHeight="1" x14ac:dyDescent="0.25">
      <c r="A67" s="89">
        <v>2019</v>
      </c>
      <c r="B67" s="89">
        <v>123569</v>
      </c>
      <c r="C67" s="89" t="s">
        <v>819</v>
      </c>
    </row>
    <row r="68" spans="1:3" ht="12.75" customHeight="1" x14ac:dyDescent="0.25">
      <c r="A68" s="89">
        <v>2019</v>
      </c>
      <c r="B68" s="89">
        <v>1319229</v>
      </c>
      <c r="C68" s="89" t="s">
        <v>819</v>
      </c>
    </row>
    <row r="69" spans="1:3" ht="12.75" customHeight="1" x14ac:dyDescent="0.25">
      <c r="A69" s="89">
        <v>2019</v>
      </c>
      <c r="B69" s="89">
        <v>1181819</v>
      </c>
      <c r="C69" s="89" t="s">
        <v>819</v>
      </c>
    </row>
    <row r="70" spans="1:3" ht="12.75" customHeight="1" x14ac:dyDescent="0.25">
      <c r="A70" s="89">
        <v>2019</v>
      </c>
      <c r="B70" s="89">
        <v>1103831</v>
      </c>
      <c r="C70" s="89" t="s">
        <v>819</v>
      </c>
    </row>
    <row r="71" spans="1:3" ht="12.75" customHeight="1" x14ac:dyDescent="0.25">
      <c r="A71" s="89">
        <v>2019</v>
      </c>
      <c r="B71" s="89">
        <v>1319229</v>
      </c>
      <c r="C71" s="89" t="s">
        <v>819</v>
      </c>
    </row>
    <row r="72" spans="1:3" ht="12.75" customHeight="1" x14ac:dyDescent="0.25">
      <c r="A72" s="89">
        <v>2019</v>
      </c>
      <c r="B72" s="89">
        <v>1181815</v>
      </c>
      <c r="C72" s="89" t="s">
        <v>819</v>
      </c>
    </row>
    <row r="73" spans="1:3" ht="12.75" customHeight="1" x14ac:dyDescent="0.25">
      <c r="A73" s="89">
        <v>2019</v>
      </c>
      <c r="B73" s="89">
        <v>1181819</v>
      </c>
      <c r="C73" s="89" t="s">
        <v>819</v>
      </c>
    </row>
    <row r="74" spans="1:3" ht="12.75" customHeight="1" x14ac:dyDescent="0.25">
      <c r="A74" s="89">
        <v>2019</v>
      </c>
      <c r="B74" s="89">
        <v>1319229</v>
      </c>
      <c r="C74" s="89" t="s">
        <v>819</v>
      </c>
    </row>
    <row r="75" spans="1:3" ht="12.75" customHeight="1" x14ac:dyDescent="0.25">
      <c r="A75" s="89">
        <v>2019</v>
      </c>
      <c r="B75" s="89">
        <v>123569</v>
      </c>
      <c r="C75" s="89" t="s">
        <v>819</v>
      </c>
    </row>
    <row r="76" spans="1:3" ht="12.75" customHeight="1" x14ac:dyDescent="0.25">
      <c r="A76" s="89">
        <v>2019</v>
      </c>
      <c r="B76" s="89">
        <v>121880</v>
      </c>
      <c r="C76" s="89" t="s">
        <v>819</v>
      </c>
    </row>
    <row r="77" spans="1:3" ht="12.75" customHeight="1" x14ac:dyDescent="0.25">
      <c r="A77" s="89">
        <v>2019</v>
      </c>
      <c r="B77" s="89">
        <v>1103831</v>
      </c>
      <c r="C77" s="89" t="s">
        <v>819</v>
      </c>
    </row>
    <row r="78" spans="1:3" ht="12.75" customHeight="1" x14ac:dyDescent="0.25">
      <c r="A78" s="89">
        <v>2019</v>
      </c>
      <c r="B78" s="89">
        <v>102499</v>
      </c>
      <c r="C78" s="89" t="s">
        <v>819</v>
      </c>
    </row>
    <row r="79" spans="1:3" ht="12.75" customHeight="1" x14ac:dyDescent="0.25">
      <c r="A79" s="89">
        <v>2019</v>
      </c>
      <c r="B79" s="89">
        <v>102499</v>
      </c>
      <c r="C79" s="89" t="s">
        <v>819</v>
      </c>
    </row>
    <row r="80" spans="1:3" ht="12.75" customHeight="1" x14ac:dyDescent="0.25">
      <c r="A80" s="89">
        <v>2019</v>
      </c>
      <c r="B80" s="89">
        <v>1319229</v>
      </c>
      <c r="C80" s="89" t="s">
        <v>819</v>
      </c>
    </row>
    <row r="81" spans="1:3" ht="12.75" customHeight="1" x14ac:dyDescent="0.25">
      <c r="A81" s="89">
        <v>2019</v>
      </c>
      <c r="B81" s="89">
        <v>1181819</v>
      </c>
      <c r="C81" s="89" t="s">
        <v>819</v>
      </c>
    </row>
    <row r="82" spans="1:3" ht="12.75" customHeight="1" x14ac:dyDescent="0.25">
      <c r="A82" s="89">
        <v>2019</v>
      </c>
      <c r="B82" s="89">
        <v>1117583</v>
      </c>
      <c r="C82" s="89" t="s">
        <v>819</v>
      </c>
    </row>
    <row r="83" spans="1:3" ht="12.75" customHeight="1" x14ac:dyDescent="0.25">
      <c r="A83" s="89">
        <v>2019</v>
      </c>
      <c r="B83" s="89">
        <v>121884</v>
      </c>
      <c r="C83" s="89" t="s">
        <v>819</v>
      </c>
    </row>
    <row r="84" spans="1:3" ht="12.75" customHeight="1" x14ac:dyDescent="0.25">
      <c r="A84" s="89">
        <v>2019</v>
      </c>
      <c r="B84" s="89">
        <v>1117583</v>
      </c>
      <c r="C84" s="89" t="s">
        <v>819</v>
      </c>
    </row>
    <row r="85" spans="1:3" ht="12.75" customHeight="1" x14ac:dyDescent="0.25">
      <c r="A85" s="89">
        <v>2019</v>
      </c>
      <c r="B85" s="89">
        <v>1181819</v>
      </c>
      <c r="C85" s="89" t="s">
        <v>819</v>
      </c>
    </row>
    <row r="86" spans="1:3" ht="12.75" customHeight="1" x14ac:dyDescent="0.25">
      <c r="A86" s="89">
        <v>2019</v>
      </c>
      <c r="B86" s="89">
        <v>1319229</v>
      </c>
      <c r="C86" s="89" t="s">
        <v>819</v>
      </c>
    </row>
    <row r="87" spans="1:3" ht="12.75" customHeight="1" x14ac:dyDescent="0.25">
      <c r="A87" s="89">
        <v>2019</v>
      </c>
      <c r="B87" s="89">
        <v>1181819</v>
      </c>
      <c r="C87" s="89" t="s">
        <v>819</v>
      </c>
    </row>
    <row r="88" spans="1:3" ht="12.75" customHeight="1" x14ac:dyDescent="0.25">
      <c r="A88" s="89">
        <v>2019</v>
      </c>
      <c r="B88" s="89">
        <v>1181819</v>
      </c>
      <c r="C88" s="89" t="s">
        <v>819</v>
      </c>
    </row>
    <row r="89" spans="1:3" ht="12.75" customHeight="1" x14ac:dyDescent="0.25">
      <c r="A89" s="89">
        <v>2019</v>
      </c>
      <c r="B89" s="89">
        <v>1103831</v>
      </c>
      <c r="C89" s="89" t="s">
        <v>819</v>
      </c>
    </row>
    <row r="90" spans="1:3" ht="12.75" customHeight="1" x14ac:dyDescent="0.25">
      <c r="A90" s="89">
        <v>2019</v>
      </c>
      <c r="B90" s="89">
        <v>1103831</v>
      </c>
      <c r="C90" s="89" t="s">
        <v>819</v>
      </c>
    </row>
    <row r="91" spans="1:3" ht="12.75" customHeight="1" x14ac:dyDescent="0.25">
      <c r="A91" s="89">
        <v>2019</v>
      </c>
      <c r="B91" s="89">
        <v>1103831</v>
      </c>
      <c r="C91" s="89" t="s">
        <v>819</v>
      </c>
    </row>
    <row r="92" spans="1:3" ht="12.75" customHeight="1" x14ac:dyDescent="0.25">
      <c r="A92" s="89">
        <v>2019</v>
      </c>
      <c r="B92" s="89">
        <v>1181819</v>
      </c>
      <c r="C92" s="89" t="s">
        <v>819</v>
      </c>
    </row>
    <row r="93" spans="1:3" ht="12.75" customHeight="1" x14ac:dyDescent="0.25">
      <c r="A93" s="89">
        <v>2019</v>
      </c>
      <c r="B93" s="89">
        <v>1319229</v>
      </c>
      <c r="C93" s="89" t="s">
        <v>819</v>
      </c>
    </row>
    <row r="94" spans="1:3" ht="12.75" customHeight="1" x14ac:dyDescent="0.25">
      <c r="A94" s="89">
        <v>2019</v>
      </c>
      <c r="B94" s="89">
        <v>123569</v>
      </c>
      <c r="C94" s="89" t="s">
        <v>819</v>
      </c>
    </row>
    <row r="95" spans="1:3" ht="12.75" customHeight="1" x14ac:dyDescent="0.25">
      <c r="A95" s="89">
        <v>2019</v>
      </c>
      <c r="B95" s="89">
        <v>1319229</v>
      </c>
      <c r="C95" s="89" t="s">
        <v>819</v>
      </c>
    </row>
    <row r="96" spans="1:3" ht="12.75" customHeight="1" x14ac:dyDescent="0.25">
      <c r="A96" s="89">
        <v>2019</v>
      </c>
      <c r="B96" s="89">
        <v>1103831</v>
      </c>
      <c r="C96" s="89" t="s">
        <v>819</v>
      </c>
    </row>
    <row r="97" spans="1:3" ht="12.75" customHeight="1" x14ac:dyDescent="0.25">
      <c r="A97" s="89">
        <v>2019</v>
      </c>
      <c r="B97" s="89">
        <v>1103831</v>
      </c>
      <c r="C97" s="89" t="s">
        <v>819</v>
      </c>
    </row>
    <row r="98" spans="1:3" ht="12.75" customHeight="1" x14ac:dyDescent="0.25">
      <c r="A98" s="89">
        <v>2019</v>
      </c>
      <c r="B98" s="89">
        <v>1117583</v>
      </c>
      <c r="C98" s="89" t="s">
        <v>819</v>
      </c>
    </row>
    <row r="99" spans="1:3" ht="12.75" customHeight="1" x14ac:dyDescent="0.25">
      <c r="A99" s="89">
        <v>2019</v>
      </c>
      <c r="B99" s="89">
        <v>121884</v>
      </c>
      <c r="C99" s="89" t="s">
        <v>819</v>
      </c>
    </row>
    <row r="100" spans="1:3" ht="12.75" customHeight="1" x14ac:dyDescent="0.25">
      <c r="A100" s="89">
        <v>2019</v>
      </c>
      <c r="B100" s="89">
        <v>102499</v>
      </c>
      <c r="C100" s="89" t="s">
        <v>819</v>
      </c>
    </row>
    <row r="101" spans="1:3" ht="12.75" customHeight="1" x14ac:dyDescent="0.25">
      <c r="A101" s="89">
        <v>2019</v>
      </c>
      <c r="B101" s="89">
        <v>1103831</v>
      </c>
      <c r="C101" s="89" t="s">
        <v>819</v>
      </c>
    </row>
    <row r="102" spans="1:3" ht="12.75" customHeight="1" x14ac:dyDescent="0.25">
      <c r="A102" s="89">
        <v>2019</v>
      </c>
      <c r="B102" s="89">
        <v>1117583</v>
      </c>
      <c r="C102" s="89" t="s">
        <v>819</v>
      </c>
    </row>
    <row r="103" spans="1:3" ht="12.75" customHeight="1" x14ac:dyDescent="0.25">
      <c r="A103" s="89">
        <v>2019</v>
      </c>
      <c r="B103" s="89">
        <v>1181819</v>
      </c>
      <c r="C103" s="89" t="s">
        <v>819</v>
      </c>
    </row>
    <row r="104" spans="1:3" ht="12.75" customHeight="1" x14ac:dyDescent="0.25">
      <c r="A104" s="89">
        <v>2019</v>
      </c>
      <c r="B104" s="89">
        <v>1117583</v>
      </c>
      <c r="C104" s="89" t="s">
        <v>819</v>
      </c>
    </row>
    <row r="105" spans="1:3" ht="12.75" customHeight="1" x14ac:dyDescent="0.25">
      <c r="A105" s="89">
        <v>2019</v>
      </c>
      <c r="B105" s="89">
        <v>1103831</v>
      </c>
      <c r="C105" s="89" t="s">
        <v>819</v>
      </c>
    </row>
    <row r="106" spans="1:3" ht="12.75" customHeight="1" x14ac:dyDescent="0.25">
      <c r="A106" s="89">
        <v>2019</v>
      </c>
      <c r="B106" s="89">
        <v>1181819</v>
      </c>
      <c r="C106" s="89" t="s">
        <v>819</v>
      </c>
    </row>
    <row r="107" spans="1:3" ht="12.75" customHeight="1" x14ac:dyDescent="0.25">
      <c r="A107" s="89">
        <v>2019</v>
      </c>
      <c r="B107" s="89">
        <v>123569</v>
      </c>
      <c r="C107" s="89" t="s">
        <v>819</v>
      </c>
    </row>
    <row r="108" spans="1:3" ht="12.75" customHeight="1" x14ac:dyDescent="0.25">
      <c r="A108" s="89">
        <v>2019</v>
      </c>
      <c r="B108" s="89">
        <v>1181819</v>
      </c>
      <c r="C108" s="89" t="s">
        <v>819</v>
      </c>
    </row>
    <row r="109" spans="1:3" ht="12.75" customHeight="1" x14ac:dyDescent="0.25">
      <c r="A109" s="89">
        <v>2019</v>
      </c>
      <c r="B109" s="89">
        <v>121884</v>
      </c>
      <c r="C109" s="89" t="s">
        <v>819</v>
      </c>
    </row>
    <row r="110" spans="1:3" ht="12.75" customHeight="1" x14ac:dyDescent="0.25">
      <c r="A110" s="89">
        <v>2019</v>
      </c>
      <c r="B110" s="89">
        <v>121880</v>
      </c>
      <c r="C110" s="89" t="s">
        <v>819</v>
      </c>
    </row>
    <row r="111" spans="1:3" ht="12.75" customHeight="1" x14ac:dyDescent="0.25">
      <c r="A111" s="89">
        <v>2019</v>
      </c>
      <c r="B111" s="89">
        <v>102499</v>
      </c>
      <c r="C111" s="89" t="s">
        <v>819</v>
      </c>
    </row>
    <row r="112" spans="1:3" ht="12.75" customHeight="1" x14ac:dyDescent="0.25">
      <c r="A112" s="89">
        <v>2019</v>
      </c>
      <c r="B112" s="89">
        <v>1181819</v>
      </c>
      <c r="C112" s="89" t="s">
        <v>819</v>
      </c>
    </row>
    <row r="113" spans="1:3" ht="12.75" customHeight="1" x14ac:dyDescent="0.25">
      <c r="A113" s="89">
        <v>2019</v>
      </c>
      <c r="B113" s="89">
        <v>1103831</v>
      </c>
      <c r="C113" s="89" t="s">
        <v>819</v>
      </c>
    </row>
    <row r="114" spans="1:3" ht="12.75" customHeight="1" x14ac:dyDescent="0.25">
      <c r="A114" s="89">
        <v>2019</v>
      </c>
      <c r="B114" s="89">
        <v>1181819</v>
      </c>
      <c r="C114" s="89" t="s">
        <v>819</v>
      </c>
    </row>
    <row r="115" spans="1:3" ht="12.75" customHeight="1" x14ac:dyDescent="0.25">
      <c r="A115" s="89">
        <v>2019</v>
      </c>
      <c r="B115" s="89">
        <v>1117583</v>
      </c>
      <c r="C115" s="89" t="s">
        <v>819</v>
      </c>
    </row>
    <row r="116" spans="1:3" ht="12.75" customHeight="1" x14ac:dyDescent="0.25">
      <c r="A116" s="89">
        <v>2019</v>
      </c>
      <c r="B116" s="89">
        <v>121884</v>
      </c>
      <c r="C116" s="89" t="s">
        <v>819</v>
      </c>
    </row>
    <row r="117" spans="1:3" ht="12.75" customHeight="1" x14ac:dyDescent="0.25">
      <c r="A117" s="89">
        <v>2019</v>
      </c>
      <c r="B117" s="89">
        <v>102499</v>
      </c>
      <c r="C117" s="89" t="s">
        <v>819</v>
      </c>
    </row>
    <row r="118" spans="1:3" ht="12.75" customHeight="1" x14ac:dyDescent="0.25">
      <c r="A118" s="89">
        <v>2019</v>
      </c>
      <c r="B118" s="89">
        <v>1103831</v>
      </c>
      <c r="C118" s="89" t="s">
        <v>819</v>
      </c>
    </row>
    <row r="119" spans="1:3" ht="12.75" customHeight="1" x14ac:dyDescent="0.25">
      <c r="A119" s="89">
        <v>2019</v>
      </c>
      <c r="B119" s="89">
        <v>1117583</v>
      </c>
      <c r="C119" s="89" t="s">
        <v>819</v>
      </c>
    </row>
    <row r="120" spans="1:3" ht="12.75" customHeight="1" x14ac:dyDescent="0.25">
      <c r="A120" s="89">
        <v>2019</v>
      </c>
      <c r="B120" s="89">
        <v>121880</v>
      </c>
      <c r="C120" s="89" t="s">
        <v>819</v>
      </c>
    </row>
    <row r="121" spans="1:3" ht="12.75" customHeight="1" x14ac:dyDescent="0.25">
      <c r="A121" s="89">
        <v>2019</v>
      </c>
      <c r="B121" s="89">
        <v>123569</v>
      </c>
      <c r="C121" s="89" t="s">
        <v>819</v>
      </c>
    </row>
    <row r="122" spans="1:3" ht="12.75" customHeight="1" x14ac:dyDescent="0.25">
      <c r="A122" s="89">
        <v>2019</v>
      </c>
      <c r="B122" s="89">
        <v>1103831</v>
      </c>
      <c r="C122" s="89" t="s">
        <v>819</v>
      </c>
    </row>
    <row r="123" spans="1:3" ht="12.75" customHeight="1" x14ac:dyDescent="0.25">
      <c r="A123" s="89">
        <v>2019</v>
      </c>
      <c r="B123" s="89">
        <v>121884</v>
      </c>
      <c r="C123" s="89" t="s">
        <v>819</v>
      </c>
    </row>
    <row r="124" spans="1:3" ht="12.75" customHeight="1" x14ac:dyDescent="0.25">
      <c r="A124" s="89">
        <v>2019</v>
      </c>
      <c r="B124" s="89">
        <v>121884</v>
      </c>
      <c r="C124" s="89" t="s">
        <v>819</v>
      </c>
    </row>
    <row r="125" spans="1:3" ht="12.75" customHeight="1" x14ac:dyDescent="0.25">
      <c r="A125" s="89">
        <v>2019</v>
      </c>
      <c r="B125" s="89">
        <v>1181815</v>
      </c>
      <c r="C125" s="89" t="s">
        <v>819</v>
      </c>
    </row>
    <row r="126" spans="1:3" ht="12.75" customHeight="1" x14ac:dyDescent="0.25">
      <c r="A126" s="89">
        <v>2019</v>
      </c>
      <c r="B126" s="89">
        <v>1117583</v>
      </c>
      <c r="C126" s="89" t="s">
        <v>819</v>
      </c>
    </row>
    <row r="127" spans="1:3" ht="12.75" customHeight="1" x14ac:dyDescent="0.25">
      <c r="A127" s="89">
        <v>2019</v>
      </c>
      <c r="B127" s="89">
        <v>1181819</v>
      </c>
      <c r="C127" s="89" t="s">
        <v>819</v>
      </c>
    </row>
    <row r="128" spans="1:3" ht="12.75" customHeight="1" x14ac:dyDescent="0.25">
      <c r="A128" s="89">
        <v>2019</v>
      </c>
      <c r="B128" s="89">
        <v>1181819</v>
      </c>
      <c r="C128" s="89" t="s">
        <v>819</v>
      </c>
    </row>
    <row r="129" spans="1:3" ht="12.75" customHeight="1" x14ac:dyDescent="0.25">
      <c r="A129" s="89">
        <v>2019</v>
      </c>
      <c r="B129" s="89">
        <v>123569</v>
      </c>
      <c r="C129" s="89" t="s">
        <v>819</v>
      </c>
    </row>
    <row r="130" spans="1:3" ht="12.75" customHeight="1" x14ac:dyDescent="0.25">
      <c r="A130" s="89">
        <v>2019</v>
      </c>
      <c r="B130" s="89">
        <v>1181819</v>
      </c>
      <c r="C130" s="89" t="s">
        <v>819</v>
      </c>
    </row>
    <row r="131" spans="1:3" ht="12.75" customHeight="1" x14ac:dyDescent="0.25">
      <c r="A131" s="89">
        <v>2019</v>
      </c>
      <c r="B131" s="89">
        <v>1103831</v>
      </c>
      <c r="C131" s="89" t="s">
        <v>819</v>
      </c>
    </row>
    <row r="132" spans="1:3" ht="12.75" customHeight="1" x14ac:dyDescent="0.25">
      <c r="A132" s="89">
        <v>2019</v>
      </c>
      <c r="B132" s="89">
        <v>88399</v>
      </c>
      <c r="C132" s="89" t="s">
        <v>819</v>
      </c>
    </row>
    <row r="133" spans="1:3" ht="12.75" customHeight="1" x14ac:dyDescent="0.25">
      <c r="A133" s="89">
        <v>2019</v>
      </c>
      <c r="B133" s="89">
        <v>1181819</v>
      </c>
      <c r="C133" s="89" t="s">
        <v>819</v>
      </c>
    </row>
    <row r="134" spans="1:3" ht="12.75" customHeight="1" x14ac:dyDescent="0.25">
      <c r="A134" s="89">
        <v>2019</v>
      </c>
      <c r="B134" s="89">
        <v>1103831</v>
      </c>
      <c r="C134" s="89" t="s">
        <v>819</v>
      </c>
    </row>
    <row r="135" spans="1:3" ht="12.75" customHeight="1" x14ac:dyDescent="0.25">
      <c r="A135" s="89">
        <v>2019</v>
      </c>
      <c r="B135" s="89">
        <v>1103831</v>
      </c>
      <c r="C135" s="89" t="s">
        <v>819</v>
      </c>
    </row>
    <row r="136" spans="1:3" ht="12.75" customHeight="1" x14ac:dyDescent="0.25">
      <c r="A136" s="89">
        <v>2019</v>
      </c>
      <c r="B136" s="89">
        <v>121880</v>
      </c>
      <c r="C136" s="89" t="s">
        <v>819</v>
      </c>
    </row>
    <row r="137" spans="1:3" ht="12.75" customHeight="1" x14ac:dyDescent="0.25">
      <c r="A137" s="89">
        <v>2019</v>
      </c>
      <c r="B137" s="89">
        <v>1103831</v>
      </c>
      <c r="C137" s="89" t="s">
        <v>819</v>
      </c>
    </row>
    <row r="138" spans="1:3" ht="12.75" customHeight="1" x14ac:dyDescent="0.25">
      <c r="A138" s="89">
        <v>2019</v>
      </c>
      <c r="B138" s="89">
        <v>1181819</v>
      </c>
      <c r="C138" s="89" t="s">
        <v>819</v>
      </c>
    </row>
    <row r="139" spans="1:3" ht="12.75" customHeight="1" x14ac:dyDescent="0.25">
      <c r="A139" s="89">
        <v>2019</v>
      </c>
      <c r="B139" s="89">
        <v>1117583</v>
      </c>
      <c r="C139" s="89" t="s">
        <v>819</v>
      </c>
    </row>
    <row r="140" spans="1:3" ht="12.75" customHeight="1" x14ac:dyDescent="0.25">
      <c r="A140" s="89">
        <v>2019</v>
      </c>
      <c r="B140" s="89">
        <v>88399</v>
      </c>
      <c r="C140" s="89" t="s">
        <v>819</v>
      </c>
    </row>
    <row r="141" spans="1:3" ht="12.75" customHeight="1" x14ac:dyDescent="0.25">
      <c r="A141" s="89">
        <v>2019</v>
      </c>
      <c r="B141" s="89">
        <v>1103831</v>
      </c>
      <c r="C141" s="89" t="s">
        <v>819</v>
      </c>
    </row>
    <row r="142" spans="1:3" ht="12.75" customHeight="1" x14ac:dyDescent="0.25">
      <c r="A142" s="89">
        <v>2019</v>
      </c>
      <c r="B142" s="89">
        <v>1319229</v>
      </c>
      <c r="C142" s="89" t="s">
        <v>819</v>
      </c>
    </row>
    <row r="143" spans="1:3" ht="12.75" customHeight="1" x14ac:dyDescent="0.25">
      <c r="A143" s="89">
        <v>2019</v>
      </c>
      <c r="B143" s="89">
        <v>121884</v>
      </c>
      <c r="C143" s="89" t="s">
        <v>819</v>
      </c>
    </row>
    <row r="144" spans="1:3" ht="12.75" customHeight="1" x14ac:dyDescent="0.25">
      <c r="A144" s="89">
        <v>2019</v>
      </c>
      <c r="B144" s="89">
        <v>123569</v>
      </c>
      <c r="C144" s="89" t="s">
        <v>819</v>
      </c>
    </row>
    <row r="145" spans="1:3" ht="12.75" customHeight="1" x14ac:dyDescent="0.25">
      <c r="A145" s="89">
        <v>2019</v>
      </c>
      <c r="B145" s="89">
        <v>1181819</v>
      </c>
      <c r="C145" s="89" t="s">
        <v>819</v>
      </c>
    </row>
    <row r="146" spans="1:3" ht="12.75" customHeight="1" x14ac:dyDescent="0.25">
      <c r="A146" s="89">
        <v>2019</v>
      </c>
      <c r="B146" s="89">
        <v>121880</v>
      </c>
      <c r="C146" s="89" t="s">
        <v>133</v>
      </c>
    </row>
    <row r="147" spans="1:3" ht="12.75" customHeight="1" x14ac:dyDescent="0.25">
      <c r="A147" s="89">
        <v>2019</v>
      </c>
      <c r="B147" s="89">
        <v>88399</v>
      </c>
      <c r="C147" s="89" t="s">
        <v>133</v>
      </c>
    </row>
    <row r="148" spans="1:3" ht="12.75" customHeight="1" x14ac:dyDescent="0.25">
      <c r="A148" s="89">
        <v>2019</v>
      </c>
      <c r="B148" s="89">
        <v>123569</v>
      </c>
      <c r="C148" s="89" t="s">
        <v>133</v>
      </c>
    </row>
    <row r="149" spans="1:3" ht="12.75" customHeight="1" x14ac:dyDescent="0.25">
      <c r="A149" s="89">
        <v>2019</v>
      </c>
      <c r="B149" s="89">
        <v>123569</v>
      </c>
      <c r="C149" s="89" t="s">
        <v>133</v>
      </c>
    </row>
    <row r="150" spans="1:3" ht="12.75" customHeight="1" x14ac:dyDescent="0.25">
      <c r="A150" s="89">
        <v>2019</v>
      </c>
      <c r="B150" s="89">
        <v>88399</v>
      </c>
      <c r="C150" s="89" t="s">
        <v>133</v>
      </c>
    </row>
    <row r="151" spans="1:3" ht="12.75" customHeight="1" x14ac:dyDescent="0.25">
      <c r="A151" s="89">
        <v>2019</v>
      </c>
      <c r="B151" s="89">
        <v>121880</v>
      </c>
      <c r="C151" s="89" t="s">
        <v>133</v>
      </c>
    </row>
    <row r="152" spans="1:3" ht="12.75" customHeight="1" x14ac:dyDescent="0.25">
      <c r="A152" s="89">
        <v>2019</v>
      </c>
      <c r="B152" s="89">
        <v>121884</v>
      </c>
      <c r="C152" s="89" t="s">
        <v>133</v>
      </c>
    </row>
    <row r="153" spans="1:3" ht="12.75" customHeight="1" x14ac:dyDescent="0.25">
      <c r="A153" s="89">
        <v>2019</v>
      </c>
      <c r="B153" s="89">
        <v>123569</v>
      </c>
      <c r="C153" s="89" t="s">
        <v>133</v>
      </c>
    </row>
    <row r="154" spans="1:3" ht="12.75" customHeight="1" x14ac:dyDescent="0.25">
      <c r="A154" s="89">
        <v>2019</v>
      </c>
      <c r="B154" s="89">
        <v>88399</v>
      </c>
      <c r="C154" s="89" t="s">
        <v>133</v>
      </c>
    </row>
    <row r="155" spans="1:3" ht="12.75" customHeight="1" x14ac:dyDescent="0.25">
      <c r="A155" s="89">
        <v>2019</v>
      </c>
      <c r="B155" s="89">
        <v>121880</v>
      </c>
      <c r="C155" s="89" t="s">
        <v>133</v>
      </c>
    </row>
    <row r="156" spans="1:3" ht="12.75" customHeight="1" x14ac:dyDescent="0.25">
      <c r="A156" s="89">
        <v>2019</v>
      </c>
      <c r="B156" s="89">
        <v>88399</v>
      </c>
      <c r="C156" s="89" t="s">
        <v>133</v>
      </c>
    </row>
    <row r="157" spans="1:3" ht="12.75" customHeight="1" x14ac:dyDescent="0.25">
      <c r="A157" s="89">
        <v>2019</v>
      </c>
      <c r="B157" s="89">
        <v>121880</v>
      </c>
      <c r="C157" s="89" t="s">
        <v>133</v>
      </c>
    </row>
    <row r="158" spans="1:3" ht="12.75" customHeight="1" x14ac:dyDescent="0.25">
      <c r="A158" s="89">
        <v>2019</v>
      </c>
      <c r="B158" s="89">
        <v>102499</v>
      </c>
      <c r="C158" s="89" t="s">
        <v>133</v>
      </c>
    </row>
    <row r="159" spans="1:3" ht="12.75" customHeight="1" x14ac:dyDescent="0.25">
      <c r="A159" s="89">
        <v>2019</v>
      </c>
      <c r="B159" s="89">
        <v>88399</v>
      </c>
      <c r="C159" s="89" t="s">
        <v>133</v>
      </c>
    </row>
    <row r="160" spans="1:3" ht="12.75" customHeight="1" x14ac:dyDescent="0.25">
      <c r="A160" s="89">
        <v>2019</v>
      </c>
      <c r="B160" s="89">
        <v>88399</v>
      </c>
      <c r="C160" s="89" t="s">
        <v>133</v>
      </c>
    </row>
    <row r="161" spans="1:3" ht="12.75" customHeight="1" x14ac:dyDescent="0.25">
      <c r="A161" s="89">
        <v>2019</v>
      </c>
      <c r="B161" s="89">
        <v>102499</v>
      </c>
      <c r="C161" s="89" t="s">
        <v>133</v>
      </c>
    </row>
    <row r="162" spans="1:3" ht="12.75" customHeight="1" x14ac:dyDescent="0.25">
      <c r="A162" s="89">
        <v>2019</v>
      </c>
      <c r="B162" s="89">
        <v>88399</v>
      </c>
      <c r="C162" s="89" t="s">
        <v>133</v>
      </c>
    </row>
    <row r="163" spans="1:3" ht="12.75" customHeight="1" x14ac:dyDescent="0.25">
      <c r="A163" s="89">
        <v>2019</v>
      </c>
      <c r="B163" s="89">
        <v>123569</v>
      </c>
      <c r="C163" s="89" t="s">
        <v>133</v>
      </c>
    </row>
    <row r="164" spans="1:3" ht="12.75" customHeight="1" x14ac:dyDescent="0.25">
      <c r="A164" s="89">
        <v>2019</v>
      </c>
      <c r="B164" s="89">
        <v>102499</v>
      </c>
      <c r="C164" s="89" t="s">
        <v>133</v>
      </c>
    </row>
    <row r="165" spans="1:3" ht="12.75" customHeight="1" x14ac:dyDescent="0.25">
      <c r="A165" s="89">
        <v>2019</v>
      </c>
      <c r="B165" s="89">
        <v>121880</v>
      </c>
      <c r="C165" s="89" t="s">
        <v>133</v>
      </c>
    </row>
    <row r="166" spans="1:3" ht="12.75" customHeight="1" x14ac:dyDescent="0.25">
      <c r="A166" s="89">
        <v>2019</v>
      </c>
      <c r="B166" s="89">
        <v>88399</v>
      </c>
      <c r="C166" s="89" t="s">
        <v>133</v>
      </c>
    </row>
    <row r="167" spans="1:3" ht="12.75" customHeight="1" x14ac:dyDescent="0.25">
      <c r="A167" s="89">
        <v>2019</v>
      </c>
      <c r="B167" s="89">
        <v>102499</v>
      </c>
      <c r="C167" s="89" t="s">
        <v>133</v>
      </c>
    </row>
    <row r="168" spans="1:3" ht="12.75" customHeight="1" x14ac:dyDescent="0.25">
      <c r="A168" s="89">
        <v>2019</v>
      </c>
      <c r="B168" s="89">
        <v>88399</v>
      </c>
      <c r="C168" s="89" t="s">
        <v>133</v>
      </c>
    </row>
    <row r="169" spans="1:3" ht="12.75" customHeight="1" x14ac:dyDescent="0.25">
      <c r="A169" s="89">
        <v>2019</v>
      </c>
      <c r="B169" s="89">
        <v>121880</v>
      </c>
      <c r="C169" s="89" t="s">
        <v>133</v>
      </c>
    </row>
    <row r="170" spans="1:3" ht="12.75" customHeight="1" x14ac:dyDescent="0.25">
      <c r="A170" s="89">
        <v>2019</v>
      </c>
      <c r="B170" s="89">
        <v>1181819</v>
      </c>
      <c r="C170" s="89" t="s">
        <v>133</v>
      </c>
    </row>
    <row r="171" spans="1:3" ht="12.75" customHeight="1" x14ac:dyDescent="0.25">
      <c r="A171" s="89">
        <v>2019</v>
      </c>
      <c r="B171" s="89">
        <v>102499</v>
      </c>
      <c r="C171" s="89" t="s">
        <v>133</v>
      </c>
    </row>
    <row r="172" spans="1:3" ht="12.75" customHeight="1" x14ac:dyDescent="0.25">
      <c r="A172" s="89">
        <v>2019</v>
      </c>
      <c r="B172" s="89">
        <v>121880</v>
      </c>
      <c r="C172" s="89" t="s">
        <v>133</v>
      </c>
    </row>
    <row r="173" spans="1:3" ht="12.75" customHeight="1" x14ac:dyDescent="0.25">
      <c r="A173" s="89">
        <v>2019</v>
      </c>
      <c r="B173" s="89">
        <v>102499</v>
      </c>
      <c r="C173" s="89" t="s">
        <v>133</v>
      </c>
    </row>
    <row r="174" spans="1:3" ht="12.75" customHeight="1" x14ac:dyDescent="0.25">
      <c r="A174" s="89">
        <v>2019</v>
      </c>
      <c r="B174" s="89">
        <v>121884</v>
      </c>
      <c r="C174" s="89" t="s">
        <v>133</v>
      </c>
    </row>
    <row r="175" spans="1:3" ht="12.75" customHeight="1" x14ac:dyDescent="0.25">
      <c r="A175" s="89">
        <v>2019</v>
      </c>
      <c r="B175" s="89">
        <v>88399</v>
      </c>
      <c r="C175" s="89" t="s">
        <v>133</v>
      </c>
    </row>
    <row r="176" spans="1:3" ht="12.75" customHeight="1" x14ac:dyDescent="0.25">
      <c r="A176" s="89">
        <v>2019</v>
      </c>
      <c r="B176" s="89">
        <v>121880</v>
      </c>
      <c r="C176" s="89" t="s">
        <v>133</v>
      </c>
    </row>
    <row r="177" spans="1:3" ht="12.75" customHeight="1" x14ac:dyDescent="0.25">
      <c r="A177" s="89">
        <v>2019</v>
      </c>
      <c r="B177" s="89">
        <v>102499</v>
      </c>
      <c r="C177" s="89" t="s">
        <v>133</v>
      </c>
    </row>
    <row r="178" spans="1:3" ht="12.75" customHeight="1" x14ac:dyDescent="0.25">
      <c r="A178" s="89">
        <v>2019</v>
      </c>
      <c r="B178" s="89">
        <v>102499</v>
      </c>
      <c r="C178" s="89" t="s">
        <v>133</v>
      </c>
    </row>
    <row r="179" spans="1:3" ht="12.75" customHeight="1" x14ac:dyDescent="0.25">
      <c r="A179" s="89">
        <v>2019</v>
      </c>
      <c r="B179" s="89">
        <v>121880</v>
      </c>
      <c r="C179" s="89" t="s">
        <v>133</v>
      </c>
    </row>
    <row r="180" spans="1:3" ht="12.75" customHeight="1" x14ac:dyDescent="0.25">
      <c r="A180" s="89">
        <v>2019</v>
      </c>
      <c r="B180" s="89">
        <v>88399</v>
      </c>
      <c r="C180" s="89" t="s">
        <v>133</v>
      </c>
    </row>
    <row r="181" spans="1:3" ht="12.75" customHeight="1" x14ac:dyDescent="0.25">
      <c r="A181" s="89">
        <v>2019</v>
      </c>
      <c r="B181" s="89">
        <v>102499</v>
      </c>
      <c r="C181" s="89" t="s">
        <v>133</v>
      </c>
    </row>
    <row r="182" spans="1:3" ht="12.75" customHeight="1" x14ac:dyDescent="0.25">
      <c r="A182" s="89">
        <v>2019</v>
      </c>
      <c r="B182" s="89">
        <v>1103831</v>
      </c>
      <c r="C182" s="89" t="s">
        <v>133</v>
      </c>
    </row>
    <row r="183" spans="1:3" ht="12.75" customHeight="1" x14ac:dyDescent="0.25">
      <c r="A183" s="89">
        <v>2019</v>
      </c>
      <c r="B183" s="89">
        <v>123569</v>
      </c>
      <c r="C183" s="89" t="s">
        <v>133</v>
      </c>
    </row>
    <row r="184" spans="1:3" ht="12.75" customHeight="1" x14ac:dyDescent="0.25">
      <c r="A184" s="89">
        <v>2019</v>
      </c>
      <c r="B184" s="89">
        <v>102499</v>
      </c>
      <c r="C184" s="89" t="s">
        <v>133</v>
      </c>
    </row>
    <row r="185" spans="1:3" ht="12.75" customHeight="1" x14ac:dyDescent="0.25">
      <c r="A185" s="89">
        <v>2019</v>
      </c>
      <c r="B185" s="89">
        <v>123569</v>
      </c>
      <c r="C185" s="89" t="s">
        <v>133</v>
      </c>
    </row>
    <row r="186" spans="1:3" ht="12.75" customHeight="1" x14ac:dyDescent="0.25">
      <c r="A186" s="89">
        <v>2019</v>
      </c>
      <c r="B186" s="89">
        <v>1181815</v>
      </c>
      <c r="C186" s="89" t="s">
        <v>133</v>
      </c>
    </row>
    <row r="187" spans="1:3" ht="12.75" customHeight="1" x14ac:dyDescent="0.25">
      <c r="A187" s="89">
        <v>2019</v>
      </c>
      <c r="B187" s="89">
        <v>121880</v>
      </c>
      <c r="C187" s="89" t="s">
        <v>133</v>
      </c>
    </row>
    <row r="188" spans="1:3" ht="12.75" customHeight="1" x14ac:dyDescent="0.25">
      <c r="A188" s="89">
        <v>2019</v>
      </c>
      <c r="B188" s="89">
        <v>102499</v>
      </c>
      <c r="C188" s="89" t="s">
        <v>133</v>
      </c>
    </row>
    <row r="189" spans="1:3" ht="12.75" customHeight="1" x14ac:dyDescent="0.25">
      <c r="A189" s="89">
        <v>2019</v>
      </c>
      <c r="B189" s="89">
        <v>121880</v>
      </c>
      <c r="C189" s="89" t="s">
        <v>133</v>
      </c>
    </row>
    <row r="190" spans="1:3" ht="12.75" customHeight="1" x14ac:dyDescent="0.25">
      <c r="A190" s="89">
        <v>2019</v>
      </c>
      <c r="B190" s="89">
        <v>88399</v>
      </c>
      <c r="C190" s="89" t="s">
        <v>133</v>
      </c>
    </row>
    <row r="191" spans="1:3" ht="12.75" customHeight="1" x14ac:dyDescent="0.25">
      <c r="A191" s="89">
        <v>2019</v>
      </c>
      <c r="B191" s="89">
        <v>1319229</v>
      </c>
      <c r="C191" s="89" t="s">
        <v>133</v>
      </c>
    </row>
    <row r="192" spans="1:3" ht="12.75" customHeight="1" x14ac:dyDescent="0.25">
      <c r="A192" s="89">
        <v>2019</v>
      </c>
      <c r="B192" s="89">
        <v>121884</v>
      </c>
      <c r="C192" s="89" t="s">
        <v>133</v>
      </c>
    </row>
    <row r="193" spans="1:3" ht="12.75" customHeight="1" x14ac:dyDescent="0.25">
      <c r="A193" s="89">
        <v>2019</v>
      </c>
      <c r="B193" s="89">
        <v>121880</v>
      </c>
      <c r="C193" s="89" t="s">
        <v>133</v>
      </c>
    </row>
    <row r="194" spans="1:3" ht="12.75" customHeight="1" x14ac:dyDescent="0.25">
      <c r="A194" s="89">
        <v>2019</v>
      </c>
      <c r="B194" s="89">
        <v>121884</v>
      </c>
      <c r="C194" s="89" t="s">
        <v>133</v>
      </c>
    </row>
    <row r="195" spans="1:3" ht="12.75" customHeight="1" x14ac:dyDescent="0.25">
      <c r="A195" s="89">
        <v>2019</v>
      </c>
      <c r="B195" s="89">
        <v>121884</v>
      </c>
      <c r="C195" s="89" t="s">
        <v>133</v>
      </c>
    </row>
    <row r="196" spans="1:3" ht="12.75" customHeight="1" x14ac:dyDescent="0.25">
      <c r="A196" s="89">
        <v>2019</v>
      </c>
      <c r="B196" s="89">
        <v>1319229</v>
      </c>
      <c r="C196" s="89" t="s">
        <v>133</v>
      </c>
    </row>
    <row r="197" spans="1:3" ht="12.75" customHeight="1" x14ac:dyDescent="0.25">
      <c r="A197" s="89">
        <v>2019</v>
      </c>
      <c r="B197" s="89">
        <v>88399</v>
      </c>
      <c r="C197" s="89" t="s">
        <v>133</v>
      </c>
    </row>
    <row r="198" spans="1:3" ht="12.75" customHeight="1" x14ac:dyDescent="0.25">
      <c r="A198" s="89">
        <v>2019</v>
      </c>
      <c r="B198" s="89">
        <v>1181819</v>
      </c>
      <c r="C198" s="89" t="s">
        <v>133</v>
      </c>
    </row>
    <row r="199" spans="1:3" ht="12.75" customHeight="1" x14ac:dyDescent="0.25">
      <c r="A199" s="89">
        <v>2019</v>
      </c>
      <c r="B199" s="89">
        <v>1181819</v>
      </c>
      <c r="C199" s="89" t="s">
        <v>133</v>
      </c>
    </row>
    <row r="200" spans="1:3" ht="12.75" customHeight="1" x14ac:dyDescent="0.25">
      <c r="A200" s="89">
        <v>2019</v>
      </c>
      <c r="B200" s="89">
        <v>121880</v>
      </c>
      <c r="C200" s="89" t="s">
        <v>133</v>
      </c>
    </row>
    <row r="201" spans="1:3" ht="12.75" customHeight="1" x14ac:dyDescent="0.25">
      <c r="A201" s="89">
        <v>2019</v>
      </c>
      <c r="B201" s="89">
        <v>121884</v>
      </c>
      <c r="C201" s="89" t="s">
        <v>133</v>
      </c>
    </row>
    <row r="202" spans="1:3" ht="12.75" customHeight="1" x14ac:dyDescent="0.25">
      <c r="A202" s="89">
        <v>2019</v>
      </c>
      <c r="B202" s="89">
        <v>123569</v>
      </c>
      <c r="C202" s="89" t="s">
        <v>133</v>
      </c>
    </row>
    <row r="203" spans="1:3" ht="12.75" customHeight="1" x14ac:dyDescent="0.25">
      <c r="A203" s="89">
        <v>2019</v>
      </c>
      <c r="B203" s="89">
        <v>1103831</v>
      </c>
      <c r="C203" s="89" t="s">
        <v>133</v>
      </c>
    </row>
    <row r="204" spans="1:3" ht="12.75" customHeight="1" x14ac:dyDescent="0.25">
      <c r="A204" s="89">
        <v>2019</v>
      </c>
      <c r="B204" s="89">
        <v>121884</v>
      </c>
      <c r="C204" s="89" t="s">
        <v>133</v>
      </c>
    </row>
    <row r="205" spans="1:3" ht="12.75" customHeight="1" x14ac:dyDescent="0.25">
      <c r="A205" s="89">
        <v>2019</v>
      </c>
      <c r="B205" s="89">
        <v>88399</v>
      </c>
      <c r="C205" s="89" t="s">
        <v>133</v>
      </c>
    </row>
    <row r="206" spans="1:3" ht="12.75" customHeight="1" x14ac:dyDescent="0.25">
      <c r="A206" s="89">
        <v>2019</v>
      </c>
      <c r="B206" s="89">
        <v>88399</v>
      </c>
      <c r="C206" s="89" t="s">
        <v>133</v>
      </c>
    </row>
    <row r="207" spans="1:3" ht="12.75" customHeight="1" x14ac:dyDescent="0.25">
      <c r="A207" s="89">
        <v>2019</v>
      </c>
      <c r="B207" s="89">
        <v>1181819</v>
      </c>
      <c r="C207" s="89" t="s">
        <v>133</v>
      </c>
    </row>
    <row r="208" spans="1:3" ht="12.75" customHeight="1" x14ac:dyDescent="0.25">
      <c r="A208" s="89">
        <v>2019</v>
      </c>
      <c r="B208" s="89">
        <v>1181819</v>
      </c>
      <c r="C208" s="89" t="s">
        <v>133</v>
      </c>
    </row>
    <row r="209" spans="1:3" ht="12.75" customHeight="1" x14ac:dyDescent="0.25">
      <c r="A209" s="89">
        <v>2019</v>
      </c>
      <c r="B209" s="89">
        <v>1181819</v>
      </c>
      <c r="C209" s="89" t="s">
        <v>133</v>
      </c>
    </row>
    <row r="210" spans="1:3" ht="12.75" customHeight="1" x14ac:dyDescent="0.25">
      <c r="A210" s="89">
        <v>2019</v>
      </c>
      <c r="B210" s="89">
        <v>121880</v>
      </c>
      <c r="C210" s="89" t="s">
        <v>133</v>
      </c>
    </row>
    <row r="211" spans="1:3" ht="12.75" customHeight="1" x14ac:dyDescent="0.25">
      <c r="A211" s="89">
        <v>2019</v>
      </c>
      <c r="B211" s="89">
        <v>1319229</v>
      </c>
      <c r="C211" s="89" t="s">
        <v>133</v>
      </c>
    </row>
    <row r="212" spans="1:3" ht="12.75" customHeight="1" x14ac:dyDescent="0.25">
      <c r="A212" s="89">
        <v>2019</v>
      </c>
      <c r="B212" s="89">
        <v>121880</v>
      </c>
      <c r="C212" s="89" t="s">
        <v>133</v>
      </c>
    </row>
    <row r="213" spans="1:3" ht="12.75" customHeight="1" x14ac:dyDescent="0.25">
      <c r="A213" s="89">
        <v>2019</v>
      </c>
      <c r="B213" s="89">
        <v>121880</v>
      </c>
      <c r="C213" s="89" t="s">
        <v>133</v>
      </c>
    </row>
    <row r="214" spans="1:3" ht="12.75" customHeight="1" x14ac:dyDescent="0.25">
      <c r="A214" s="89">
        <v>2019</v>
      </c>
      <c r="B214" s="89">
        <v>121880</v>
      </c>
      <c r="C214" s="89" t="s">
        <v>133</v>
      </c>
    </row>
    <row r="215" spans="1:3" ht="12.75" customHeight="1" x14ac:dyDescent="0.25">
      <c r="A215" s="89">
        <v>2019</v>
      </c>
      <c r="B215" s="89">
        <v>121884</v>
      </c>
      <c r="C215" s="89" t="s">
        <v>133</v>
      </c>
    </row>
    <row r="216" spans="1:3" ht="12.75" customHeight="1" x14ac:dyDescent="0.25">
      <c r="A216" s="89">
        <v>2019</v>
      </c>
      <c r="B216" s="89">
        <v>1103831</v>
      </c>
      <c r="C216" s="89" t="s">
        <v>133</v>
      </c>
    </row>
    <row r="217" spans="1:3" ht="12.75" customHeight="1" x14ac:dyDescent="0.25">
      <c r="A217" s="89">
        <v>2019</v>
      </c>
      <c r="B217" s="89">
        <v>121884</v>
      </c>
      <c r="C217" s="89" t="s">
        <v>133</v>
      </c>
    </row>
    <row r="218" spans="1:3" ht="12.75" customHeight="1" x14ac:dyDescent="0.25">
      <c r="A218" s="89">
        <v>2019</v>
      </c>
      <c r="B218" s="89">
        <v>88399</v>
      </c>
      <c r="C218" s="89" t="s">
        <v>133</v>
      </c>
    </row>
    <row r="219" spans="1:3" ht="12.75" customHeight="1" x14ac:dyDescent="0.25">
      <c r="A219" s="89">
        <v>2019</v>
      </c>
      <c r="B219" s="89">
        <v>121884</v>
      </c>
      <c r="C219" s="89" t="s">
        <v>133</v>
      </c>
    </row>
    <row r="220" spans="1:3" ht="12.75" customHeight="1" x14ac:dyDescent="0.25">
      <c r="A220" s="89">
        <v>2019</v>
      </c>
      <c r="B220" s="89">
        <v>1181819</v>
      </c>
      <c r="C220" s="89" t="s">
        <v>133</v>
      </c>
    </row>
    <row r="221" spans="1:3" ht="12.75" customHeight="1" x14ac:dyDescent="0.25">
      <c r="A221" s="89">
        <v>2019</v>
      </c>
      <c r="B221" s="89">
        <v>1181819</v>
      </c>
      <c r="C221" s="89" t="s">
        <v>133</v>
      </c>
    </row>
    <row r="222" spans="1:3" ht="12.75" customHeight="1" x14ac:dyDescent="0.25">
      <c r="A222" s="89">
        <v>2019</v>
      </c>
      <c r="B222" s="89">
        <v>1103831</v>
      </c>
      <c r="C222" s="89" t="s">
        <v>133</v>
      </c>
    </row>
    <row r="223" spans="1:3" ht="12.75" customHeight="1" x14ac:dyDescent="0.25">
      <c r="A223" s="89">
        <v>2019</v>
      </c>
      <c r="B223" s="89">
        <v>88399</v>
      </c>
      <c r="C223" s="89" t="s">
        <v>133</v>
      </c>
    </row>
    <row r="224" spans="1:3" ht="12.75" customHeight="1" x14ac:dyDescent="0.25">
      <c r="A224" s="89">
        <v>2019</v>
      </c>
      <c r="B224" s="89">
        <v>121884</v>
      </c>
      <c r="C224" s="89" t="s">
        <v>133</v>
      </c>
    </row>
    <row r="225" spans="1:3" ht="12.75" customHeight="1" x14ac:dyDescent="0.25">
      <c r="A225" s="89">
        <v>2019</v>
      </c>
      <c r="B225" s="89">
        <v>102499</v>
      </c>
      <c r="C225" s="89" t="s">
        <v>133</v>
      </c>
    </row>
    <row r="226" spans="1:3" ht="12.75" customHeight="1" x14ac:dyDescent="0.25">
      <c r="A226" s="89">
        <v>2019</v>
      </c>
      <c r="B226" s="89">
        <v>121884</v>
      </c>
      <c r="C226" s="89" t="s">
        <v>133</v>
      </c>
    </row>
    <row r="227" spans="1:3" ht="12.75" customHeight="1" x14ac:dyDescent="0.25">
      <c r="A227" s="89">
        <v>2019</v>
      </c>
      <c r="B227" s="89">
        <v>1181819</v>
      </c>
      <c r="C227" s="89" t="s">
        <v>133</v>
      </c>
    </row>
    <row r="228" spans="1:3" ht="12.75" customHeight="1" x14ac:dyDescent="0.25">
      <c r="A228" s="89">
        <v>2019</v>
      </c>
      <c r="B228" s="89">
        <v>1319229</v>
      </c>
      <c r="C228" s="89" t="s">
        <v>133</v>
      </c>
    </row>
    <row r="229" spans="1:3" ht="12.75" customHeight="1" x14ac:dyDescent="0.25">
      <c r="A229" s="89">
        <v>2019</v>
      </c>
      <c r="B229" s="89">
        <v>121880</v>
      </c>
      <c r="C229" s="89" t="s">
        <v>133</v>
      </c>
    </row>
    <row r="230" spans="1:3" ht="12.75" customHeight="1" x14ac:dyDescent="0.25">
      <c r="A230" s="89">
        <v>2019</v>
      </c>
      <c r="B230" s="89">
        <v>88399</v>
      </c>
      <c r="C230" s="89" t="s">
        <v>133</v>
      </c>
    </row>
    <row r="231" spans="1:3" ht="12.75" customHeight="1" x14ac:dyDescent="0.25">
      <c r="A231" s="89">
        <v>2019</v>
      </c>
      <c r="B231" s="89">
        <v>121880</v>
      </c>
      <c r="C231" s="89" t="s">
        <v>133</v>
      </c>
    </row>
    <row r="232" spans="1:3" ht="12.75" customHeight="1" x14ac:dyDescent="0.25">
      <c r="A232" s="89">
        <v>2019</v>
      </c>
      <c r="B232" s="89">
        <v>1103831</v>
      </c>
      <c r="C232" s="89" t="s">
        <v>133</v>
      </c>
    </row>
    <row r="233" spans="1:3" ht="12.75" customHeight="1" x14ac:dyDescent="0.25">
      <c r="A233" s="89">
        <v>2019</v>
      </c>
      <c r="B233" s="89">
        <v>121884</v>
      </c>
      <c r="C233" s="89" t="s">
        <v>133</v>
      </c>
    </row>
    <row r="234" spans="1:3" ht="12.75" customHeight="1" x14ac:dyDescent="0.25">
      <c r="A234" s="89">
        <v>2019</v>
      </c>
      <c r="B234" s="89">
        <v>1117583</v>
      </c>
      <c r="C234" s="89" t="s">
        <v>133</v>
      </c>
    </row>
    <row r="235" spans="1:3" ht="12.75" customHeight="1" x14ac:dyDescent="0.25">
      <c r="A235" s="89">
        <v>2019</v>
      </c>
      <c r="B235" s="89">
        <v>88399</v>
      </c>
      <c r="C235" s="89" t="s">
        <v>133</v>
      </c>
    </row>
    <row r="236" spans="1:3" ht="12.75" customHeight="1" x14ac:dyDescent="0.25">
      <c r="A236" s="89">
        <v>2019</v>
      </c>
      <c r="B236" s="89">
        <v>1181819</v>
      </c>
      <c r="C236" s="89" t="s">
        <v>133</v>
      </c>
    </row>
    <row r="237" spans="1:3" ht="12.75" customHeight="1" x14ac:dyDescent="0.25">
      <c r="A237" s="89">
        <v>2019</v>
      </c>
      <c r="B237" s="89">
        <v>1181819</v>
      </c>
      <c r="C237" s="89" t="s">
        <v>133</v>
      </c>
    </row>
    <row r="238" spans="1:3" ht="12.75" customHeight="1" x14ac:dyDescent="0.25">
      <c r="A238" s="89">
        <v>2019</v>
      </c>
      <c r="B238" s="89">
        <v>1117583</v>
      </c>
      <c r="C238" s="89" t="s">
        <v>133</v>
      </c>
    </row>
    <row r="239" spans="1:3" ht="12.75" customHeight="1" x14ac:dyDescent="0.25">
      <c r="A239" s="89">
        <v>2019</v>
      </c>
      <c r="B239" s="89">
        <v>1181819</v>
      </c>
      <c r="C239" s="89" t="s">
        <v>133</v>
      </c>
    </row>
    <row r="240" spans="1:3" ht="12.75" customHeight="1" x14ac:dyDescent="0.25">
      <c r="A240" s="89">
        <v>2019</v>
      </c>
      <c r="B240" s="89">
        <v>102499</v>
      </c>
      <c r="C240" s="89" t="s">
        <v>133</v>
      </c>
    </row>
    <row r="241" spans="1:3" ht="12.75" customHeight="1" x14ac:dyDescent="0.25">
      <c r="A241" s="89">
        <v>2019</v>
      </c>
      <c r="B241" s="89">
        <v>121884</v>
      </c>
      <c r="C241" s="89" t="s">
        <v>133</v>
      </c>
    </row>
    <row r="242" spans="1:3" ht="12.75" customHeight="1" x14ac:dyDescent="0.25">
      <c r="A242" s="89">
        <v>2019</v>
      </c>
      <c r="B242" s="89">
        <v>121884</v>
      </c>
      <c r="C242" s="89" t="s">
        <v>133</v>
      </c>
    </row>
    <row r="243" spans="1:3" ht="12.75" customHeight="1" x14ac:dyDescent="0.25">
      <c r="A243" s="89">
        <v>2019</v>
      </c>
      <c r="B243" s="89">
        <v>121880</v>
      </c>
      <c r="C243" s="89" t="s">
        <v>133</v>
      </c>
    </row>
    <row r="244" spans="1:3" ht="12.75" customHeight="1" x14ac:dyDescent="0.25">
      <c r="A244" s="89">
        <v>2019</v>
      </c>
      <c r="B244" s="89">
        <v>88399</v>
      </c>
      <c r="C244" s="89" t="s">
        <v>133</v>
      </c>
    </row>
    <row r="245" spans="1:3" ht="12.75" customHeight="1" x14ac:dyDescent="0.25">
      <c r="A245" s="89">
        <v>2019</v>
      </c>
      <c r="B245" s="89">
        <v>121884</v>
      </c>
      <c r="C245" s="89" t="s">
        <v>133</v>
      </c>
    </row>
    <row r="246" spans="1:3" ht="12.75" customHeight="1" x14ac:dyDescent="0.25">
      <c r="A246" s="89">
        <v>2019</v>
      </c>
      <c r="B246" s="89">
        <v>121884</v>
      </c>
      <c r="C246" s="89" t="s">
        <v>133</v>
      </c>
    </row>
    <row r="247" spans="1:3" ht="12.75" customHeight="1" x14ac:dyDescent="0.25">
      <c r="A247" s="89">
        <v>2019</v>
      </c>
      <c r="B247" s="89">
        <v>121880</v>
      </c>
      <c r="C247" s="89" t="s">
        <v>133</v>
      </c>
    </row>
    <row r="248" spans="1:3" ht="12.75" customHeight="1" x14ac:dyDescent="0.25">
      <c r="A248" s="89">
        <v>2019</v>
      </c>
      <c r="B248" s="89">
        <v>88399</v>
      </c>
      <c r="C248" s="89" t="s">
        <v>133</v>
      </c>
    </row>
    <row r="249" spans="1:3" ht="12.75" customHeight="1" x14ac:dyDescent="0.25">
      <c r="A249" s="89">
        <v>2019</v>
      </c>
      <c r="B249" s="89">
        <v>88399</v>
      </c>
      <c r="C249" s="89" t="s">
        <v>133</v>
      </c>
    </row>
    <row r="250" spans="1:3" ht="12.75" customHeight="1" x14ac:dyDescent="0.25">
      <c r="A250" s="89">
        <v>2019</v>
      </c>
      <c r="B250" s="89">
        <v>121884</v>
      </c>
      <c r="C250" s="89" t="s">
        <v>133</v>
      </c>
    </row>
    <row r="251" spans="1:3" ht="12.75" customHeight="1" x14ac:dyDescent="0.25">
      <c r="A251" s="89">
        <v>2019</v>
      </c>
      <c r="B251" s="89">
        <v>1181819</v>
      </c>
      <c r="C251" s="89" t="s">
        <v>133</v>
      </c>
    </row>
    <row r="252" spans="1:3" ht="12.75" customHeight="1" x14ac:dyDescent="0.25">
      <c r="A252" s="89">
        <v>2019</v>
      </c>
      <c r="B252" s="89">
        <v>88399</v>
      </c>
      <c r="C252" s="89" t="s">
        <v>133</v>
      </c>
    </row>
    <row r="253" spans="1:3" ht="12.75" customHeight="1" x14ac:dyDescent="0.25">
      <c r="A253" s="89">
        <v>2019</v>
      </c>
      <c r="B253" s="89">
        <v>121880</v>
      </c>
      <c r="C253" s="89" t="s">
        <v>133</v>
      </c>
    </row>
    <row r="254" spans="1:3" ht="12.75" customHeight="1" x14ac:dyDescent="0.25">
      <c r="A254" s="89">
        <v>2019</v>
      </c>
      <c r="B254" s="89">
        <v>121880</v>
      </c>
      <c r="C254" s="89" t="s">
        <v>133</v>
      </c>
    </row>
    <row r="255" spans="1:3" ht="12.75" customHeight="1" x14ac:dyDescent="0.25">
      <c r="A255" s="89">
        <v>2019</v>
      </c>
      <c r="B255" s="89">
        <v>123569</v>
      </c>
      <c r="C255" s="89" t="s">
        <v>133</v>
      </c>
    </row>
    <row r="256" spans="1:3" ht="12.75" customHeight="1" x14ac:dyDescent="0.25">
      <c r="A256" s="89">
        <v>2019</v>
      </c>
      <c r="B256" s="89">
        <v>1103831</v>
      </c>
      <c r="C256" s="89" t="s">
        <v>133</v>
      </c>
    </row>
    <row r="257" spans="1:3" ht="12.75" customHeight="1" x14ac:dyDescent="0.25">
      <c r="A257" s="89">
        <v>2019</v>
      </c>
      <c r="B257" s="89">
        <v>1181819</v>
      </c>
      <c r="C257" s="89" t="s">
        <v>133</v>
      </c>
    </row>
    <row r="258" spans="1:3" ht="12.75" customHeight="1" x14ac:dyDescent="0.25">
      <c r="A258" s="89">
        <v>2019</v>
      </c>
      <c r="B258" s="89">
        <v>1181819</v>
      </c>
      <c r="C258" s="89" t="s">
        <v>133</v>
      </c>
    </row>
    <row r="259" spans="1:3" ht="12.75" customHeight="1" x14ac:dyDescent="0.25">
      <c r="A259" s="89">
        <v>2019</v>
      </c>
      <c r="B259" s="89">
        <v>1181819</v>
      </c>
      <c r="C259" s="89" t="s">
        <v>817</v>
      </c>
    </row>
    <row r="260" spans="1:3" ht="12.75" customHeight="1" x14ac:dyDescent="0.25">
      <c r="A260" s="89">
        <v>2019</v>
      </c>
      <c r="B260" s="89">
        <v>123569</v>
      </c>
      <c r="C260" s="89" t="s">
        <v>817</v>
      </c>
    </row>
    <row r="261" spans="1:3" ht="12.75" customHeight="1" x14ac:dyDescent="0.25">
      <c r="A261" s="89">
        <v>2019</v>
      </c>
      <c r="B261" s="89">
        <v>121880</v>
      </c>
      <c r="C261" s="89" t="s">
        <v>817</v>
      </c>
    </row>
    <row r="262" spans="1:3" ht="12.75" customHeight="1" x14ac:dyDescent="0.25">
      <c r="A262" s="89">
        <v>2019</v>
      </c>
      <c r="B262" s="89">
        <v>1181815</v>
      </c>
      <c r="C262" s="89" t="s">
        <v>817</v>
      </c>
    </row>
    <row r="263" spans="1:3" ht="12.75" customHeight="1" x14ac:dyDescent="0.25">
      <c r="A263" s="89">
        <v>2019</v>
      </c>
      <c r="B263" s="89">
        <v>102499</v>
      </c>
      <c r="C263" s="89" t="s">
        <v>817</v>
      </c>
    </row>
    <row r="264" spans="1:3" ht="12.75" customHeight="1" x14ac:dyDescent="0.25">
      <c r="A264" s="89">
        <v>2019</v>
      </c>
      <c r="B264" s="89">
        <v>102499</v>
      </c>
      <c r="C264" s="89" t="s">
        <v>817</v>
      </c>
    </row>
    <row r="265" spans="1:3" ht="12.75" customHeight="1" x14ac:dyDescent="0.25">
      <c r="A265" s="89">
        <v>2019</v>
      </c>
      <c r="B265" s="89">
        <v>102499</v>
      </c>
      <c r="C265" s="89" t="s">
        <v>817</v>
      </c>
    </row>
    <row r="266" spans="1:3" ht="12.75" customHeight="1" x14ac:dyDescent="0.25">
      <c r="A266" s="89">
        <v>2019</v>
      </c>
      <c r="B266" s="89">
        <v>102499</v>
      </c>
      <c r="C266" s="89" t="s">
        <v>817</v>
      </c>
    </row>
    <row r="267" spans="1:3" ht="12.75" customHeight="1" x14ac:dyDescent="0.25">
      <c r="A267" s="89">
        <v>2019</v>
      </c>
      <c r="B267" s="89">
        <v>123569</v>
      </c>
      <c r="C267" s="89" t="s">
        <v>817</v>
      </c>
    </row>
    <row r="268" spans="1:3" ht="12.75" customHeight="1" x14ac:dyDescent="0.25">
      <c r="A268" s="89">
        <v>2019</v>
      </c>
      <c r="B268" s="89">
        <v>121880</v>
      </c>
      <c r="C268" s="89" t="s">
        <v>817</v>
      </c>
    </row>
    <row r="269" spans="1:3" ht="12.75" customHeight="1" x14ac:dyDescent="0.25">
      <c r="A269" s="89">
        <v>2019</v>
      </c>
      <c r="B269" s="89">
        <v>121880</v>
      </c>
      <c r="C269" s="89" t="s">
        <v>817</v>
      </c>
    </row>
    <row r="270" spans="1:3" ht="12.75" customHeight="1" x14ac:dyDescent="0.25">
      <c r="A270" s="89">
        <v>2019</v>
      </c>
      <c r="B270" s="89">
        <v>102499</v>
      </c>
      <c r="C270" s="89" t="s">
        <v>817</v>
      </c>
    </row>
    <row r="271" spans="1:3" ht="12.75" customHeight="1" x14ac:dyDescent="0.25">
      <c r="A271" s="89">
        <v>2019</v>
      </c>
      <c r="B271" s="89">
        <v>123569</v>
      </c>
      <c r="C271" s="89" t="s">
        <v>817</v>
      </c>
    </row>
    <row r="272" spans="1:3" ht="12.75" customHeight="1" x14ac:dyDescent="0.25">
      <c r="A272" s="89">
        <v>2019</v>
      </c>
      <c r="B272" s="89">
        <v>102499</v>
      </c>
      <c r="C272" s="89" t="s">
        <v>817</v>
      </c>
    </row>
    <row r="273" spans="1:3" ht="12.75" customHeight="1" x14ac:dyDescent="0.25">
      <c r="A273" s="89">
        <v>2019</v>
      </c>
      <c r="B273" s="89">
        <v>123569</v>
      </c>
      <c r="C273" s="89" t="s">
        <v>817</v>
      </c>
    </row>
    <row r="274" spans="1:3" ht="12.75" customHeight="1" x14ac:dyDescent="0.25">
      <c r="A274" s="89">
        <v>2019</v>
      </c>
      <c r="B274" s="89">
        <v>123569</v>
      </c>
      <c r="C274" s="89" t="s">
        <v>817</v>
      </c>
    </row>
    <row r="275" spans="1:3" ht="12.75" customHeight="1" x14ac:dyDescent="0.25">
      <c r="A275" s="89">
        <v>2019</v>
      </c>
      <c r="B275" s="89">
        <v>88399</v>
      </c>
      <c r="C275" s="89" t="s">
        <v>817</v>
      </c>
    </row>
    <row r="276" spans="1:3" ht="12.75" customHeight="1" x14ac:dyDescent="0.25">
      <c r="A276" s="89">
        <v>2019</v>
      </c>
      <c r="B276" s="89">
        <v>1181815</v>
      </c>
      <c r="C276" s="89" t="s">
        <v>817</v>
      </c>
    </row>
    <row r="277" spans="1:3" ht="12.75" customHeight="1" x14ac:dyDescent="0.25">
      <c r="A277" s="89">
        <v>2019</v>
      </c>
      <c r="B277" s="89">
        <v>121880</v>
      </c>
      <c r="C277" s="89" t="s">
        <v>817</v>
      </c>
    </row>
    <row r="278" spans="1:3" ht="12.75" customHeight="1" x14ac:dyDescent="0.25">
      <c r="A278" s="89">
        <v>2019</v>
      </c>
      <c r="B278" s="89">
        <v>123569</v>
      </c>
      <c r="C278" s="89" t="s">
        <v>817</v>
      </c>
    </row>
    <row r="279" spans="1:3" ht="12.75" customHeight="1" x14ac:dyDescent="0.25">
      <c r="A279" s="89">
        <v>2019</v>
      </c>
      <c r="B279" s="89">
        <v>102499</v>
      </c>
      <c r="C279" s="89" t="s">
        <v>817</v>
      </c>
    </row>
    <row r="280" spans="1:3" ht="12.75" customHeight="1" x14ac:dyDescent="0.25">
      <c r="A280" s="89">
        <v>2019</v>
      </c>
      <c r="B280" s="89">
        <v>121880</v>
      </c>
      <c r="C280" s="89" t="s">
        <v>817</v>
      </c>
    </row>
    <row r="281" spans="1:3" ht="12.75" customHeight="1" x14ac:dyDescent="0.25">
      <c r="A281" s="89">
        <v>2019</v>
      </c>
      <c r="B281" s="89">
        <v>88399</v>
      </c>
      <c r="C281" s="89" t="s">
        <v>817</v>
      </c>
    </row>
    <row r="282" spans="1:3" ht="12.75" customHeight="1" x14ac:dyDescent="0.25">
      <c r="A282" s="89">
        <v>2019</v>
      </c>
      <c r="B282" s="89">
        <v>121880</v>
      </c>
      <c r="C282" s="89" t="s">
        <v>817</v>
      </c>
    </row>
    <row r="283" spans="1:3" ht="12.75" customHeight="1" x14ac:dyDescent="0.25">
      <c r="A283" s="89">
        <v>2019</v>
      </c>
      <c r="B283" s="89">
        <v>121880</v>
      </c>
      <c r="C283" s="89" t="s">
        <v>817</v>
      </c>
    </row>
    <row r="284" spans="1:3" ht="12.75" customHeight="1" x14ac:dyDescent="0.25">
      <c r="A284" s="89">
        <v>2019</v>
      </c>
      <c r="B284" s="89">
        <v>88399</v>
      </c>
      <c r="C284" s="89" t="s">
        <v>817</v>
      </c>
    </row>
    <row r="285" spans="1:3" ht="12.75" customHeight="1" x14ac:dyDescent="0.25">
      <c r="A285" s="89">
        <v>2019</v>
      </c>
      <c r="B285" s="89">
        <v>121880</v>
      </c>
      <c r="C285" s="89" t="s">
        <v>817</v>
      </c>
    </row>
    <row r="286" spans="1:3" ht="12.75" customHeight="1" x14ac:dyDescent="0.25">
      <c r="A286" s="89">
        <v>2019</v>
      </c>
      <c r="B286" s="89">
        <v>102499</v>
      </c>
      <c r="C286" s="89" t="s">
        <v>817</v>
      </c>
    </row>
    <row r="287" spans="1:3" ht="12.75" customHeight="1" x14ac:dyDescent="0.25">
      <c r="A287" s="89">
        <v>2019</v>
      </c>
      <c r="B287" s="89">
        <v>88399</v>
      </c>
      <c r="C287" s="89" t="s">
        <v>817</v>
      </c>
    </row>
    <row r="288" spans="1:3" ht="12.75" customHeight="1" x14ac:dyDescent="0.25">
      <c r="A288" s="89">
        <v>2019</v>
      </c>
      <c r="B288" s="89">
        <v>102499</v>
      </c>
      <c r="C288" s="89" t="s">
        <v>817</v>
      </c>
    </row>
    <row r="289" spans="1:3" ht="12.75" customHeight="1" x14ac:dyDescent="0.25">
      <c r="A289" s="89">
        <v>2019</v>
      </c>
      <c r="B289" s="89">
        <v>121880</v>
      </c>
      <c r="C289" s="89" t="s">
        <v>817</v>
      </c>
    </row>
    <row r="290" spans="1:3" ht="12.75" customHeight="1" x14ac:dyDescent="0.25">
      <c r="A290" s="89">
        <v>2019</v>
      </c>
      <c r="B290" s="89">
        <v>123569</v>
      </c>
      <c r="C290" s="89" t="s">
        <v>817</v>
      </c>
    </row>
    <row r="291" spans="1:3" ht="12.75" customHeight="1" x14ac:dyDescent="0.25">
      <c r="A291" s="89">
        <v>2019</v>
      </c>
      <c r="B291" s="89">
        <v>88399</v>
      </c>
      <c r="C291" s="89" t="s">
        <v>817</v>
      </c>
    </row>
    <row r="292" spans="1:3" ht="12.75" customHeight="1" x14ac:dyDescent="0.25">
      <c r="A292" s="89">
        <v>2019</v>
      </c>
      <c r="B292" s="89">
        <v>121880</v>
      </c>
      <c r="C292" s="89" t="s">
        <v>817</v>
      </c>
    </row>
    <row r="293" spans="1:3" ht="12.75" customHeight="1" x14ac:dyDescent="0.25">
      <c r="A293" s="89">
        <v>2019</v>
      </c>
      <c r="B293" s="89">
        <v>121880</v>
      </c>
      <c r="C293" s="89" t="s">
        <v>817</v>
      </c>
    </row>
    <row r="294" spans="1:3" ht="12.75" customHeight="1" x14ac:dyDescent="0.25">
      <c r="A294" s="89">
        <v>2019</v>
      </c>
      <c r="B294" s="89">
        <v>121884</v>
      </c>
      <c r="C294" s="89" t="s">
        <v>817</v>
      </c>
    </row>
    <row r="295" spans="1:3" ht="12.75" customHeight="1" x14ac:dyDescent="0.25">
      <c r="A295" s="89">
        <v>2019</v>
      </c>
      <c r="B295" s="89">
        <v>1103831</v>
      </c>
      <c r="C295" s="89" t="s">
        <v>817</v>
      </c>
    </row>
    <row r="296" spans="1:3" ht="12.75" customHeight="1" x14ac:dyDescent="0.25">
      <c r="A296" s="89">
        <v>2019</v>
      </c>
      <c r="B296" s="89">
        <v>121880</v>
      </c>
      <c r="C296" s="89" t="s">
        <v>817</v>
      </c>
    </row>
    <row r="297" spans="1:3" ht="12.75" customHeight="1" x14ac:dyDescent="0.25">
      <c r="A297" s="89">
        <v>2019</v>
      </c>
      <c r="B297" s="89">
        <v>102499</v>
      </c>
      <c r="C297" s="89" t="s">
        <v>817</v>
      </c>
    </row>
    <row r="298" spans="1:3" ht="12.75" customHeight="1" x14ac:dyDescent="0.25">
      <c r="A298" s="89">
        <v>2019</v>
      </c>
      <c r="B298" s="89">
        <v>88399</v>
      </c>
      <c r="C298" s="89" t="s">
        <v>817</v>
      </c>
    </row>
    <row r="299" spans="1:3" ht="12.75" customHeight="1" x14ac:dyDescent="0.25">
      <c r="A299" s="89">
        <v>2019</v>
      </c>
      <c r="B299" s="89">
        <v>102499</v>
      </c>
      <c r="C299" s="89" t="s">
        <v>817</v>
      </c>
    </row>
    <row r="300" spans="1:3" ht="12.75" customHeight="1" x14ac:dyDescent="0.25">
      <c r="A300" s="89">
        <v>2019</v>
      </c>
      <c r="B300" s="89">
        <v>121880</v>
      </c>
      <c r="C300" s="89" t="s">
        <v>817</v>
      </c>
    </row>
    <row r="301" spans="1:3" ht="12.75" customHeight="1" x14ac:dyDescent="0.25">
      <c r="A301" s="89">
        <v>2019</v>
      </c>
      <c r="B301" s="89">
        <v>121880</v>
      </c>
      <c r="C301" s="89" t="s">
        <v>817</v>
      </c>
    </row>
    <row r="302" spans="1:3" ht="12.75" customHeight="1" x14ac:dyDescent="0.25">
      <c r="A302" s="89">
        <v>2019</v>
      </c>
      <c r="B302" s="89">
        <v>121880</v>
      </c>
      <c r="C302" s="89" t="s">
        <v>817</v>
      </c>
    </row>
    <row r="303" spans="1:3" ht="12.75" customHeight="1" x14ac:dyDescent="0.25">
      <c r="A303" s="89">
        <v>2019</v>
      </c>
      <c r="B303" s="89">
        <v>1181819</v>
      </c>
      <c r="C303" s="89" t="s">
        <v>817</v>
      </c>
    </row>
    <row r="304" spans="1:3" ht="12.75" customHeight="1" x14ac:dyDescent="0.25">
      <c r="A304" s="89">
        <v>2019</v>
      </c>
      <c r="B304" s="89">
        <v>1117583</v>
      </c>
      <c r="C304" s="89" t="s">
        <v>817</v>
      </c>
    </row>
    <row r="305" spans="1:3" ht="12.75" customHeight="1" x14ac:dyDescent="0.25">
      <c r="A305" s="89">
        <v>2019</v>
      </c>
      <c r="B305" s="89">
        <v>121880</v>
      </c>
      <c r="C305" s="89" t="s">
        <v>817</v>
      </c>
    </row>
    <row r="306" spans="1:3" ht="12.75" customHeight="1" x14ac:dyDescent="0.25">
      <c r="A306" s="89">
        <v>2019</v>
      </c>
      <c r="B306" s="89">
        <v>88399</v>
      </c>
      <c r="C306" s="89" t="s">
        <v>817</v>
      </c>
    </row>
    <row r="307" spans="1:3" ht="12.75" customHeight="1" x14ac:dyDescent="0.25">
      <c r="A307" s="89">
        <v>2019</v>
      </c>
      <c r="B307" s="89">
        <v>102499</v>
      </c>
      <c r="C307" s="89" t="s">
        <v>817</v>
      </c>
    </row>
    <row r="308" spans="1:3" ht="12.75" customHeight="1" x14ac:dyDescent="0.25">
      <c r="A308" s="89">
        <v>2019</v>
      </c>
      <c r="B308" s="89">
        <v>102499</v>
      </c>
      <c r="C308" s="89" t="s">
        <v>817</v>
      </c>
    </row>
    <row r="309" spans="1:3" ht="12.75" customHeight="1" x14ac:dyDescent="0.25">
      <c r="A309" s="89">
        <v>2019</v>
      </c>
      <c r="B309" s="89">
        <v>102499</v>
      </c>
      <c r="C309" s="89" t="s">
        <v>817</v>
      </c>
    </row>
    <row r="310" spans="1:3" ht="12.75" customHeight="1" x14ac:dyDescent="0.25">
      <c r="A310" s="89">
        <v>2019</v>
      </c>
      <c r="B310" s="89">
        <v>102499</v>
      </c>
      <c r="C310" s="89" t="s">
        <v>817</v>
      </c>
    </row>
    <row r="311" spans="1:3" ht="12.75" customHeight="1" x14ac:dyDescent="0.25">
      <c r="A311" s="89">
        <v>2019</v>
      </c>
      <c r="B311" s="89">
        <v>121880</v>
      </c>
      <c r="C311" s="89" t="s">
        <v>817</v>
      </c>
    </row>
    <row r="312" spans="1:3" ht="12.75" customHeight="1" x14ac:dyDescent="0.25">
      <c r="A312" s="89">
        <v>2019</v>
      </c>
      <c r="B312" s="89">
        <v>88399</v>
      </c>
      <c r="C312" s="89" t="s">
        <v>818</v>
      </c>
    </row>
    <row r="313" spans="1:3" ht="12.75" customHeight="1" x14ac:dyDescent="0.25">
      <c r="A313" s="89">
        <v>2019</v>
      </c>
      <c r="B313" s="89">
        <v>102499</v>
      </c>
      <c r="C313" s="89" t="s">
        <v>818</v>
      </c>
    </row>
    <row r="314" spans="1:3" ht="12.75" customHeight="1" x14ac:dyDescent="0.25">
      <c r="A314" s="89">
        <v>2019</v>
      </c>
      <c r="B314" s="89">
        <v>121880</v>
      </c>
      <c r="C314" s="89" t="s">
        <v>818</v>
      </c>
    </row>
    <row r="315" spans="1:3" ht="12.75" customHeight="1" x14ac:dyDescent="0.25">
      <c r="A315" s="89">
        <v>2019</v>
      </c>
      <c r="B315" s="89">
        <v>102499</v>
      </c>
      <c r="C315" s="89" t="s">
        <v>818</v>
      </c>
    </row>
    <row r="316" spans="1:3" ht="12.75" customHeight="1" x14ac:dyDescent="0.25">
      <c r="A316" s="89">
        <v>2019</v>
      </c>
      <c r="B316" s="89">
        <v>88399</v>
      </c>
      <c r="C316" s="89" t="s">
        <v>818</v>
      </c>
    </row>
    <row r="317" spans="1:3" ht="12.75" customHeight="1" x14ac:dyDescent="0.25">
      <c r="A317" s="89">
        <v>2019</v>
      </c>
      <c r="B317" s="89">
        <v>102499</v>
      </c>
      <c r="C317" s="89" t="s">
        <v>818</v>
      </c>
    </row>
    <row r="318" spans="1:3" ht="12.75" customHeight="1" x14ac:dyDescent="0.25">
      <c r="A318" s="89">
        <v>2019</v>
      </c>
      <c r="B318" s="89">
        <v>1181815</v>
      </c>
      <c r="C318" s="89" t="s">
        <v>818</v>
      </c>
    </row>
    <row r="319" spans="1:3" ht="12.75" customHeight="1" x14ac:dyDescent="0.25">
      <c r="A319" s="89">
        <v>2019</v>
      </c>
      <c r="B319" s="89">
        <v>121880</v>
      </c>
      <c r="C319" s="89" t="s">
        <v>818</v>
      </c>
    </row>
    <row r="320" spans="1:3" ht="12.75" customHeight="1" x14ac:dyDescent="0.25">
      <c r="A320" s="89">
        <v>2019</v>
      </c>
      <c r="B320" s="89">
        <v>1319229</v>
      </c>
      <c r="C320" s="89" t="s">
        <v>818</v>
      </c>
    </row>
    <row r="321" spans="1:3" ht="12.75" customHeight="1" x14ac:dyDescent="0.25">
      <c r="A321" s="89">
        <v>2019</v>
      </c>
      <c r="B321" s="89">
        <v>88399</v>
      </c>
      <c r="C321" s="89" t="s">
        <v>818</v>
      </c>
    </row>
    <row r="322" spans="1:3" ht="12.75" customHeight="1" x14ac:dyDescent="0.25">
      <c r="A322" s="89">
        <v>2019</v>
      </c>
      <c r="B322" s="89">
        <v>123569</v>
      </c>
      <c r="C322" s="89" t="s">
        <v>818</v>
      </c>
    </row>
    <row r="323" spans="1:3" ht="12.75" customHeight="1" x14ac:dyDescent="0.25">
      <c r="A323" s="89">
        <v>2019</v>
      </c>
      <c r="B323" s="89">
        <v>121884</v>
      </c>
      <c r="C323" s="89" t="s">
        <v>818</v>
      </c>
    </row>
    <row r="324" spans="1:3" ht="12.75" customHeight="1" x14ac:dyDescent="0.25">
      <c r="A324" s="89">
        <v>2019</v>
      </c>
      <c r="B324" s="89">
        <v>88399</v>
      </c>
      <c r="C324" s="89" t="s">
        <v>818</v>
      </c>
    </row>
    <row r="325" spans="1:3" ht="12.75" customHeight="1" x14ac:dyDescent="0.25">
      <c r="A325" s="89">
        <v>2019</v>
      </c>
      <c r="B325" s="89">
        <v>121880</v>
      </c>
      <c r="C325" s="89" t="s">
        <v>818</v>
      </c>
    </row>
    <row r="326" spans="1:3" ht="12.75" customHeight="1" x14ac:dyDescent="0.25">
      <c r="A326" s="89">
        <v>2019</v>
      </c>
      <c r="B326" s="89">
        <v>121880</v>
      </c>
      <c r="C326" s="89" t="s">
        <v>818</v>
      </c>
    </row>
    <row r="327" spans="1:3" ht="12.75" customHeight="1" x14ac:dyDescent="0.25">
      <c r="A327" s="89">
        <v>2019</v>
      </c>
      <c r="B327" s="89">
        <v>121880</v>
      </c>
      <c r="C327" s="89" t="s">
        <v>818</v>
      </c>
    </row>
    <row r="328" spans="1:3" ht="12.75" customHeight="1" x14ac:dyDescent="0.25">
      <c r="A328" s="89">
        <v>2019</v>
      </c>
      <c r="B328" s="89">
        <v>123569</v>
      </c>
      <c r="C328" s="89" t="s">
        <v>818</v>
      </c>
    </row>
    <row r="329" spans="1:3" ht="12.75" customHeight="1" x14ac:dyDescent="0.25">
      <c r="A329" s="89">
        <v>2019</v>
      </c>
      <c r="B329" s="89">
        <v>102499</v>
      </c>
      <c r="C329" s="89" t="s">
        <v>818</v>
      </c>
    </row>
    <row r="330" spans="1:3" ht="12.75" customHeight="1" x14ac:dyDescent="0.25">
      <c r="A330" s="89">
        <v>2019</v>
      </c>
      <c r="B330" s="89">
        <v>102499</v>
      </c>
      <c r="C330" s="89" t="s">
        <v>818</v>
      </c>
    </row>
    <row r="331" spans="1:3" ht="12.75" customHeight="1" x14ac:dyDescent="0.25">
      <c r="A331" s="89">
        <v>2019</v>
      </c>
      <c r="B331" s="89">
        <v>121880</v>
      </c>
      <c r="C331" s="89" t="s">
        <v>818</v>
      </c>
    </row>
    <row r="332" spans="1:3" ht="12.75" customHeight="1" x14ac:dyDescent="0.25">
      <c r="A332" s="89">
        <v>2019</v>
      </c>
      <c r="B332" s="89">
        <v>102499</v>
      </c>
      <c r="C332" s="89" t="s">
        <v>818</v>
      </c>
    </row>
    <row r="333" spans="1:3" ht="12.75" customHeight="1" x14ac:dyDescent="0.25">
      <c r="A333" s="89">
        <v>2019</v>
      </c>
      <c r="B333" s="89">
        <v>121880</v>
      </c>
      <c r="C333" s="89" t="s">
        <v>818</v>
      </c>
    </row>
    <row r="334" spans="1:3" ht="12.75" customHeight="1" x14ac:dyDescent="0.25">
      <c r="A334" s="89">
        <v>2019</v>
      </c>
      <c r="B334" s="89">
        <v>121880</v>
      </c>
      <c r="C334" s="89" t="s">
        <v>818</v>
      </c>
    </row>
    <row r="335" spans="1:3" ht="12.75" customHeight="1" x14ac:dyDescent="0.25">
      <c r="A335" s="89">
        <v>2019</v>
      </c>
      <c r="B335" s="89">
        <v>88399</v>
      </c>
      <c r="C335" s="89" t="s">
        <v>818</v>
      </c>
    </row>
    <row r="336" spans="1:3" ht="12.75" customHeight="1" x14ac:dyDescent="0.25">
      <c r="A336" s="89">
        <v>2019</v>
      </c>
      <c r="B336" s="89">
        <v>121880</v>
      </c>
      <c r="C336" s="89" t="s">
        <v>818</v>
      </c>
    </row>
    <row r="337" spans="1:3" ht="12.75" customHeight="1" x14ac:dyDescent="0.25">
      <c r="A337" s="89">
        <v>2019</v>
      </c>
      <c r="B337" s="89">
        <v>121880</v>
      </c>
      <c r="C337" s="89" t="s">
        <v>818</v>
      </c>
    </row>
    <row r="338" spans="1:3" ht="12.75" customHeight="1" x14ac:dyDescent="0.25">
      <c r="A338" s="89">
        <v>2019</v>
      </c>
      <c r="B338" s="89">
        <v>123569</v>
      </c>
      <c r="C338" s="89" t="s">
        <v>818</v>
      </c>
    </row>
    <row r="339" spans="1:3" ht="12.75" customHeight="1" x14ac:dyDescent="0.25">
      <c r="A339" s="89">
        <v>2019</v>
      </c>
      <c r="B339" s="89">
        <v>121880</v>
      </c>
      <c r="C339" s="89" t="s">
        <v>818</v>
      </c>
    </row>
    <row r="340" spans="1:3" ht="12.75" customHeight="1" x14ac:dyDescent="0.25">
      <c r="A340" s="89">
        <v>2019</v>
      </c>
      <c r="B340" s="89">
        <v>121880</v>
      </c>
      <c r="C340" s="89" t="s">
        <v>818</v>
      </c>
    </row>
    <row r="341" spans="1:3" ht="12.75" customHeight="1" x14ac:dyDescent="0.25">
      <c r="A341" s="89">
        <v>2019</v>
      </c>
      <c r="B341" s="89">
        <v>121880</v>
      </c>
      <c r="C341" s="89" t="s">
        <v>818</v>
      </c>
    </row>
    <row r="342" spans="1:3" ht="12.75" customHeight="1" x14ac:dyDescent="0.25">
      <c r="A342" s="89">
        <v>2019</v>
      </c>
      <c r="B342" s="89">
        <v>102499</v>
      </c>
      <c r="C342" s="89" t="s">
        <v>818</v>
      </c>
    </row>
    <row r="343" spans="1:3" ht="12.75" customHeight="1" x14ac:dyDescent="0.25">
      <c r="A343" s="89">
        <v>2019</v>
      </c>
      <c r="B343" s="89">
        <v>102499</v>
      </c>
      <c r="C343" s="89" t="s">
        <v>818</v>
      </c>
    </row>
    <row r="344" spans="1:3" ht="12.75" customHeight="1" x14ac:dyDescent="0.25">
      <c r="A344" s="89">
        <v>2019</v>
      </c>
      <c r="B344" s="89">
        <v>102499</v>
      </c>
      <c r="C344" s="89" t="s">
        <v>818</v>
      </c>
    </row>
    <row r="345" spans="1:3" ht="12.75" customHeight="1" x14ac:dyDescent="0.25">
      <c r="A345" s="89">
        <v>2019</v>
      </c>
      <c r="B345" s="89">
        <v>121880</v>
      </c>
      <c r="C345" s="89" t="s">
        <v>818</v>
      </c>
    </row>
    <row r="346" spans="1:3" ht="12.75" customHeight="1" x14ac:dyDescent="0.25">
      <c r="A346" s="89">
        <v>2019</v>
      </c>
      <c r="B346" s="89">
        <v>123569</v>
      </c>
      <c r="C346" s="89" t="s">
        <v>818</v>
      </c>
    </row>
    <row r="347" spans="1:3" ht="12.75" customHeight="1" x14ac:dyDescent="0.25">
      <c r="A347" s="89">
        <v>2019</v>
      </c>
      <c r="B347" s="89">
        <v>121880</v>
      </c>
      <c r="C347" s="89" t="s">
        <v>1484</v>
      </c>
    </row>
    <row r="348" spans="1:3" ht="12.75" customHeight="1" x14ac:dyDescent="0.25">
      <c r="A348" s="89">
        <v>2019</v>
      </c>
      <c r="B348" s="89">
        <v>102499</v>
      </c>
      <c r="C348" s="89" t="s">
        <v>1484</v>
      </c>
    </row>
    <row r="349" spans="1:3" ht="12.75" customHeight="1" x14ac:dyDescent="0.25">
      <c r="A349" s="89">
        <v>2019</v>
      </c>
      <c r="B349" s="89">
        <v>88399</v>
      </c>
      <c r="C349" s="89" t="s">
        <v>1484</v>
      </c>
    </row>
    <row r="350" spans="1:3" ht="12.75" customHeight="1" x14ac:dyDescent="0.25">
      <c r="A350" s="89">
        <v>2019</v>
      </c>
      <c r="B350" s="89">
        <v>1103831</v>
      </c>
      <c r="C350" s="89" t="s">
        <v>1484</v>
      </c>
    </row>
    <row r="351" spans="1:3" ht="12.75" customHeight="1" x14ac:dyDescent="0.25">
      <c r="A351" s="89">
        <v>2019</v>
      </c>
      <c r="B351" s="89">
        <v>1319229</v>
      </c>
      <c r="C351" s="89" t="s">
        <v>1484</v>
      </c>
    </row>
    <row r="352" spans="1:3" ht="12.75" customHeight="1" x14ac:dyDescent="0.25">
      <c r="A352" s="89">
        <v>2019</v>
      </c>
      <c r="B352" s="89">
        <v>88399</v>
      </c>
      <c r="C352" s="89" t="s">
        <v>1484</v>
      </c>
    </row>
    <row r="353" spans="1:3" ht="12.75" customHeight="1" x14ac:dyDescent="0.25">
      <c r="A353" s="89">
        <v>2019</v>
      </c>
      <c r="B353" s="89">
        <v>121880</v>
      </c>
      <c r="C353" s="89" t="s">
        <v>1484</v>
      </c>
    </row>
    <row r="354" spans="1:3" ht="12.75" customHeight="1" x14ac:dyDescent="0.25">
      <c r="A354" s="89">
        <v>2019</v>
      </c>
      <c r="B354" s="89">
        <v>88399</v>
      </c>
      <c r="C354" s="89" t="s">
        <v>1484</v>
      </c>
    </row>
    <row r="355" spans="1:3" ht="12.75" customHeight="1" x14ac:dyDescent="0.25">
      <c r="A355" s="89">
        <v>2019</v>
      </c>
      <c r="B355" s="89">
        <v>88399</v>
      </c>
      <c r="C355" s="89" t="s">
        <v>1484</v>
      </c>
    </row>
    <row r="356" spans="1:3" ht="12.75" customHeight="1" x14ac:dyDescent="0.25">
      <c r="A356" s="89">
        <v>2019</v>
      </c>
      <c r="B356" s="89">
        <v>102499</v>
      </c>
      <c r="C356" s="89" t="s">
        <v>1484</v>
      </c>
    </row>
    <row r="357" spans="1:3" ht="12.75" customHeight="1" x14ac:dyDescent="0.25">
      <c r="A357" s="89">
        <v>2019</v>
      </c>
      <c r="B357" s="89">
        <v>102499</v>
      </c>
      <c r="C357" s="89" t="s">
        <v>1484</v>
      </c>
    </row>
    <row r="358" spans="1:3" ht="12.75" customHeight="1" x14ac:dyDescent="0.25">
      <c r="A358" s="89">
        <v>2019</v>
      </c>
      <c r="B358" s="89">
        <v>102499</v>
      </c>
      <c r="C358" s="89" t="s">
        <v>1484</v>
      </c>
    </row>
    <row r="359" spans="1:3" ht="12.75" customHeight="1" x14ac:dyDescent="0.25">
      <c r="A359" s="89">
        <v>2019</v>
      </c>
      <c r="B359" s="89">
        <v>121880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499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1181815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1103831</v>
      </c>
      <c r="C5" s="89" t="s">
        <v>823</v>
      </c>
    </row>
    <row r="6" spans="1:3" ht="12.75" customHeight="1" x14ac:dyDescent="0.25">
      <c r="A6" s="89">
        <v>2019</v>
      </c>
      <c r="B6" s="89">
        <v>121884</v>
      </c>
      <c r="C6" s="89" t="s">
        <v>823</v>
      </c>
    </row>
    <row r="7" spans="1:3" ht="12.75" customHeight="1" x14ac:dyDescent="0.25">
      <c r="A7" s="89">
        <v>2019</v>
      </c>
      <c r="B7" s="89">
        <v>88399</v>
      </c>
      <c r="C7" s="89" t="s">
        <v>823</v>
      </c>
    </row>
    <row r="8" spans="1:3" ht="12.75" customHeight="1" x14ac:dyDescent="0.25">
      <c r="A8" s="89">
        <v>2019</v>
      </c>
      <c r="B8" s="89">
        <v>121880</v>
      </c>
      <c r="C8" s="89" t="s">
        <v>823</v>
      </c>
    </row>
    <row r="9" spans="1:3" ht="12.75" customHeight="1" x14ac:dyDescent="0.25">
      <c r="A9" s="89">
        <v>2019</v>
      </c>
      <c r="B9" s="89">
        <v>121884</v>
      </c>
      <c r="C9" s="89" t="s">
        <v>823</v>
      </c>
    </row>
    <row r="10" spans="1:3" ht="12.75" customHeight="1" x14ac:dyDescent="0.25">
      <c r="A10" s="89">
        <v>2019</v>
      </c>
      <c r="B10" s="89">
        <v>88399</v>
      </c>
      <c r="C10" s="89" t="s">
        <v>823</v>
      </c>
    </row>
    <row r="11" spans="1:3" ht="12.75" customHeight="1" x14ac:dyDescent="0.25">
      <c r="A11" s="89">
        <v>2019</v>
      </c>
      <c r="B11" s="89">
        <v>102499</v>
      </c>
      <c r="C11" s="89" t="s">
        <v>823</v>
      </c>
    </row>
    <row r="12" spans="1:3" ht="12.75" customHeight="1" x14ac:dyDescent="0.25">
      <c r="A12" s="89">
        <v>2019</v>
      </c>
      <c r="B12" s="89">
        <v>121880</v>
      </c>
      <c r="C12" s="89" t="s">
        <v>823</v>
      </c>
    </row>
    <row r="13" spans="1:3" ht="12.75" customHeight="1" x14ac:dyDescent="0.25">
      <c r="A13" s="89">
        <v>2019</v>
      </c>
      <c r="B13" s="89">
        <v>123569</v>
      </c>
      <c r="C13" s="89" t="s">
        <v>823</v>
      </c>
    </row>
    <row r="14" spans="1:3" ht="12.75" customHeight="1" x14ac:dyDescent="0.25">
      <c r="A14" s="89">
        <v>2019</v>
      </c>
      <c r="B14" s="89">
        <v>1319229</v>
      </c>
      <c r="C14" s="89" t="s">
        <v>823</v>
      </c>
    </row>
    <row r="15" spans="1:3" ht="12.75" customHeight="1" x14ac:dyDescent="0.25">
      <c r="A15" s="89">
        <v>2019</v>
      </c>
      <c r="B15" s="89">
        <v>88399</v>
      </c>
      <c r="C15" s="89" t="s">
        <v>823</v>
      </c>
    </row>
    <row r="16" spans="1:3" ht="12.75" customHeight="1" x14ac:dyDescent="0.25">
      <c r="A16" s="89">
        <v>2019</v>
      </c>
      <c r="B16" s="89">
        <v>102499</v>
      </c>
      <c r="C16" s="89" t="s">
        <v>823</v>
      </c>
    </row>
    <row r="17" spans="1:3" ht="12.75" customHeight="1" x14ac:dyDescent="0.25">
      <c r="A17" s="89">
        <v>2019</v>
      </c>
      <c r="B17" s="89">
        <v>1181815</v>
      </c>
      <c r="C17" s="89" t="s">
        <v>823</v>
      </c>
    </row>
    <row r="18" spans="1:3" ht="12.75" customHeight="1" x14ac:dyDescent="0.25">
      <c r="A18" s="89">
        <v>2019</v>
      </c>
      <c r="B18" s="89">
        <v>1181819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123569</v>
      </c>
      <c r="C20" s="89" t="s">
        <v>823</v>
      </c>
    </row>
    <row r="21" spans="1:3" ht="12.75" customHeight="1" x14ac:dyDescent="0.25">
      <c r="A21" s="89">
        <v>2019</v>
      </c>
      <c r="B21" s="89">
        <v>121884</v>
      </c>
      <c r="C21" s="89" t="s">
        <v>823</v>
      </c>
    </row>
    <row r="22" spans="1:3" ht="12.75" customHeight="1" x14ac:dyDescent="0.25">
      <c r="A22" s="89">
        <v>2019</v>
      </c>
      <c r="B22" s="89">
        <v>123569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123569</v>
      </c>
      <c r="C24" s="89" t="s">
        <v>823</v>
      </c>
    </row>
    <row r="25" spans="1:3" ht="12.75" customHeight="1" x14ac:dyDescent="0.25">
      <c r="A25" s="89">
        <v>2019</v>
      </c>
      <c r="B25" s="89">
        <v>1103831</v>
      </c>
      <c r="C25" s="89" t="s">
        <v>823</v>
      </c>
    </row>
    <row r="26" spans="1:3" ht="12.75" customHeight="1" x14ac:dyDescent="0.25">
      <c r="A26" s="89">
        <v>2019</v>
      </c>
      <c r="B26" s="89">
        <v>121884</v>
      </c>
      <c r="C26" s="89" t="s">
        <v>823</v>
      </c>
    </row>
    <row r="27" spans="1:3" ht="12.75" customHeight="1" x14ac:dyDescent="0.25">
      <c r="A27" s="89">
        <v>2019</v>
      </c>
      <c r="B27" s="89">
        <v>1181819</v>
      </c>
      <c r="C27" s="89" t="s">
        <v>823</v>
      </c>
    </row>
    <row r="28" spans="1:3" ht="12.75" customHeight="1" x14ac:dyDescent="0.25">
      <c r="A28" s="89">
        <v>2019</v>
      </c>
      <c r="B28" s="89">
        <v>1181815</v>
      </c>
      <c r="C28" s="89" t="s">
        <v>823</v>
      </c>
    </row>
    <row r="29" spans="1:3" ht="12.75" customHeight="1" x14ac:dyDescent="0.25">
      <c r="A29" s="89">
        <v>2019</v>
      </c>
      <c r="B29" s="89">
        <v>1181815</v>
      </c>
      <c r="C29" s="89" t="s">
        <v>823</v>
      </c>
    </row>
    <row r="30" spans="1:3" ht="12.75" customHeight="1" x14ac:dyDescent="0.25">
      <c r="A30" s="89">
        <v>2019</v>
      </c>
      <c r="B30" s="89">
        <v>1181815</v>
      </c>
      <c r="C30" s="89" t="s">
        <v>823</v>
      </c>
    </row>
    <row r="31" spans="1:3" ht="12.75" customHeight="1" x14ac:dyDescent="0.25">
      <c r="A31" s="89">
        <v>2019</v>
      </c>
      <c r="B31" s="89">
        <v>1181815</v>
      </c>
      <c r="C31" s="89" t="s">
        <v>823</v>
      </c>
    </row>
    <row r="32" spans="1:3" ht="12.75" customHeight="1" x14ac:dyDescent="0.25">
      <c r="A32" s="89">
        <v>2019</v>
      </c>
      <c r="B32" s="89">
        <v>1181815</v>
      </c>
      <c r="C32" s="89" t="s">
        <v>823</v>
      </c>
    </row>
    <row r="33" spans="1:3" ht="12.75" customHeight="1" x14ac:dyDescent="0.25">
      <c r="A33" s="89">
        <v>2019</v>
      </c>
      <c r="B33" s="89">
        <v>88399</v>
      </c>
      <c r="C33" s="89" t="s">
        <v>823</v>
      </c>
    </row>
    <row r="34" spans="1:3" ht="12.75" customHeight="1" x14ac:dyDescent="0.25">
      <c r="A34" s="89">
        <v>2019</v>
      </c>
      <c r="B34" s="89">
        <v>1319229</v>
      </c>
      <c r="C34" s="89" t="s">
        <v>823</v>
      </c>
    </row>
    <row r="35" spans="1:3" ht="12.75" customHeight="1" x14ac:dyDescent="0.25">
      <c r="A35" s="89">
        <v>2019</v>
      </c>
      <c r="B35" s="89">
        <v>88399</v>
      </c>
      <c r="C35" s="89" t="s">
        <v>823</v>
      </c>
    </row>
    <row r="36" spans="1:3" ht="12.75" customHeight="1" x14ac:dyDescent="0.25">
      <c r="A36" s="89">
        <v>2019</v>
      </c>
      <c r="B36" s="89">
        <v>121884</v>
      </c>
      <c r="C36" s="89" t="s">
        <v>823</v>
      </c>
    </row>
    <row r="37" spans="1:3" ht="12.75" customHeight="1" x14ac:dyDescent="0.25">
      <c r="A37" s="89">
        <v>2019</v>
      </c>
      <c r="B37" s="89">
        <v>88399</v>
      </c>
      <c r="C37" s="89" t="s">
        <v>823</v>
      </c>
    </row>
    <row r="38" spans="1:3" ht="12.75" customHeight="1" x14ac:dyDescent="0.25">
      <c r="A38" s="89">
        <v>2019</v>
      </c>
      <c r="B38" s="89">
        <v>123569</v>
      </c>
      <c r="C38" s="89" t="s">
        <v>823</v>
      </c>
    </row>
    <row r="39" spans="1:3" ht="12.75" customHeight="1" x14ac:dyDescent="0.25">
      <c r="A39" s="89">
        <v>2019</v>
      </c>
      <c r="B39" s="89">
        <v>123569</v>
      </c>
      <c r="C39" s="89" t="s">
        <v>823</v>
      </c>
    </row>
    <row r="40" spans="1:3" ht="12.75" customHeight="1" x14ac:dyDescent="0.25">
      <c r="A40" s="89">
        <v>2019</v>
      </c>
      <c r="B40" s="89">
        <v>121884</v>
      </c>
      <c r="C40" s="89" t="s">
        <v>823</v>
      </c>
    </row>
    <row r="41" spans="1:3" ht="12.75" customHeight="1" x14ac:dyDescent="0.25">
      <c r="A41" s="89">
        <v>2019</v>
      </c>
      <c r="B41" s="89">
        <v>88399</v>
      </c>
      <c r="C41" s="89" t="s">
        <v>823</v>
      </c>
    </row>
    <row r="42" spans="1:3" ht="12.75" customHeight="1" x14ac:dyDescent="0.25">
      <c r="A42" s="89">
        <v>2019</v>
      </c>
      <c r="B42" s="89">
        <v>123569</v>
      </c>
      <c r="C42" s="89" t="s">
        <v>823</v>
      </c>
    </row>
    <row r="43" spans="1:3" ht="12.75" customHeight="1" x14ac:dyDescent="0.25">
      <c r="A43" s="89">
        <v>2019</v>
      </c>
      <c r="B43" s="89">
        <v>1181815</v>
      </c>
      <c r="C43" s="89" t="s">
        <v>823</v>
      </c>
    </row>
    <row r="44" spans="1:3" ht="12.75" customHeight="1" x14ac:dyDescent="0.25">
      <c r="A44" s="89">
        <v>2019</v>
      </c>
      <c r="B44" s="89">
        <v>1181819</v>
      </c>
      <c r="C44" s="89" t="s">
        <v>823</v>
      </c>
    </row>
    <row r="45" spans="1:3" ht="12.75" customHeight="1" x14ac:dyDescent="0.25">
      <c r="A45" s="89">
        <v>2019</v>
      </c>
      <c r="B45" s="89">
        <v>123569</v>
      </c>
      <c r="C45" s="89" t="s">
        <v>823</v>
      </c>
    </row>
    <row r="46" spans="1:3" ht="12.75" customHeight="1" x14ac:dyDescent="0.25">
      <c r="A46" s="89">
        <v>2019</v>
      </c>
      <c r="B46" s="89">
        <v>123569</v>
      </c>
      <c r="C46" s="89" t="s">
        <v>823</v>
      </c>
    </row>
    <row r="47" spans="1:3" ht="12.75" customHeight="1" x14ac:dyDescent="0.25">
      <c r="A47" s="89">
        <v>2019</v>
      </c>
      <c r="B47" s="89">
        <v>102499</v>
      </c>
      <c r="C47" s="89" t="s">
        <v>823</v>
      </c>
    </row>
    <row r="48" spans="1:3" ht="12.75" customHeight="1" x14ac:dyDescent="0.25">
      <c r="A48" s="89">
        <v>2019</v>
      </c>
      <c r="B48" s="89">
        <v>88399</v>
      </c>
      <c r="C48" s="89" t="s">
        <v>823</v>
      </c>
    </row>
    <row r="49" spans="1:3" ht="12.75" customHeight="1" x14ac:dyDescent="0.25">
      <c r="A49" s="89">
        <v>2019</v>
      </c>
      <c r="B49" s="89">
        <v>121880</v>
      </c>
      <c r="C49" s="89" t="s">
        <v>823</v>
      </c>
    </row>
    <row r="50" spans="1:3" ht="12.75" customHeight="1" x14ac:dyDescent="0.25">
      <c r="A50" s="89">
        <v>2019</v>
      </c>
      <c r="B50" s="89">
        <v>123569</v>
      </c>
      <c r="C50" s="89" t="s">
        <v>823</v>
      </c>
    </row>
    <row r="51" spans="1:3" ht="12.75" customHeight="1" x14ac:dyDescent="0.25">
      <c r="A51" s="89">
        <v>2019</v>
      </c>
      <c r="B51" s="89">
        <v>121880</v>
      </c>
      <c r="C51" s="89" t="s">
        <v>823</v>
      </c>
    </row>
    <row r="52" spans="1:3" ht="12.75" customHeight="1" x14ac:dyDescent="0.25">
      <c r="A52" s="89">
        <v>2019</v>
      </c>
      <c r="B52" s="89">
        <v>123569</v>
      </c>
      <c r="C52" s="89" t="s">
        <v>823</v>
      </c>
    </row>
    <row r="53" spans="1:3" ht="12.75" customHeight="1" x14ac:dyDescent="0.25">
      <c r="A53" s="89">
        <v>2019</v>
      </c>
      <c r="B53" s="89">
        <v>121884</v>
      </c>
      <c r="C53" s="89" t="s">
        <v>823</v>
      </c>
    </row>
    <row r="54" spans="1:3" ht="12.75" customHeight="1" x14ac:dyDescent="0.25">
      <c r="A54" s="89">
        <v>2019</v>
      </c>
      <c r="B54" s="89">
        <v>88399</v>
      </c>
      <c r="C54" s="89" t="s">
        <v>823</v>
      </c>
    </row>
    <row r="55" spans="1:3" ht="12.75" customHeight="1" x14ac:dyDescent="0.25">
      <c r="A55" s="89">
        <v>2019</v>
      </c>
      <c r="B55" s="89">
        <v>121880</v>
      </c>
      <c r="C55" s="89" t="s">
        <v>823</v>
      </c>
    </row>
    <row r="56" spans="1:3" ht="12.75" customHeight="1" x14ac:dyDescent="0.25">
      <c r="A56" s="89">
        <v>2019</v>
      </c>
      <c r="B56" s="89">
        <v>1117583</v>
      </c>
      <c r="C56" s="89" t="s">
        <v>823</v>
      </c>
    </row>
    <row r="57" spans="1:3" ht="12.75" customHeight="1" x14ac:dyDescent="0.25">
      <c r="A57" s="89">
        <v>2019</v>
      </c>
      <c r="B57" s="89">
        <v>1319229</v>
      </c>
      <c r="C57" s="89" t="s">
        <v>823</v>
      </c>
    </row>
    <row r="58" spans="1:3" ht="12.75" customHeight="1" x14ac:dyDescent="0.25">
      <c r="A58" s="89">
        <v>2019</v>
      </c>
      <c r="B58" s="89">
        <v>1319229</v>
      </c>
      <c r="C58" s="89" t="s">
        <v>823</v>
      </c>
    </row>
    <row r="59" spans="1:3" ht="12.75" customHeight="1" x14ac:dyDescent="0.25">
      <c r="A59" s="89">
        <v>2019</v>
      </c>
      <c r="B59" s="89">
        <v>1319229</v>
      </c>
      <c r="C59" s="89" t="s">
        <v>823</v>
      </c>
    </row>
    <row r="60" spans="1:3" ht="12.75" customHeight="1" x14ac:dyDescent="0.25">
      <c r="A60" s="89">
        <v>2019</v>
      </c>
      <c r="B60" s="89">
        <v>102499</v>
      </c>
      <c r="C60" s="89" t="s">
        <v>823</v>
      </c>
    </row>
    <row r="61" spans="1:3" ht="12.75" customHeight="1" x14ac:dyDescent="0.25">
      <c r="A61" s="89">
        <v>2019</v>
      </c>
      <c r="B61" s="89">
        <v>121880</v>
      </c>
      <c r="C61" s="89" t="s">
        <v>823</v>
      </c>
    </row>
    <row r="62" spans="1:3" ht="12.75" customHeight="1" x14ac:dyDescent="0.25">
      <c r="A62" s="89">
        <v>2019</v>
      </c>
      <c r="B62" s="89">
        <v>88399</v>
      </c>
      <c r="C62" s="89" t="s">
        <v>823</v>
      </c>
    </row>
    <row r="63" spans="1:3" ht="12.75" customHeight="1" x14ac:dyDescent="0.25">
      <c r="A63" s="89">
        <v>2019</v>
      </c>
      <c r="B63" s="89">
        <v>1181815</v>
      </c>
      <c r="C63" s="89" t="s">
        <v>823</v>
      </c>
    </row>
    <row r="64" spans="1:3" ht="12.75" customHeight="1" x14ac:dyDescent="0.25">
      <c r="A64" s="89">
        <v>2019</v>
      </c>
      <c r="B64" s="89">
        <v>1117583</v>
      </c>
      <c r="C64" s="89" t="s">
        <v>823</v>
      </c>
    </row>
    <row r="65" spans="1:3" ht="12.75" customHeight="1" x14ac:dyDescent="0.25">
      <c r="A65" s="89">
        <v>2019</v>
      </c>
      <c r="B65" s="89">
        <v>1181819</v>
      </c>
      <c r="C65" s="89" t="s">
        <v>823</v>
      </c>
    </row>
    <row r="66" spans="1:3" ht="12.75" customHeight="1" x14ac:dyDescent="0.25">
      <c r="A66" s="89">
        <v>2019</v>
      </c>
      <c r="B66" s="89">
        <v>88399</v>
      </c>
      <c r="C66" s="89" t="s">
        <v>823</v>
      </c>
    </row>
    <row r="67" spans="1:3" ht="12.75" customHeight="1" x14ac:dyDescent="0.25">
      <c r="A67" s="89">
        <v>2019</v>
      </c>
      <c r="B67" s="89">
        <v>1181815</v>
      </c>
      <c r="C67" s="89" t="s">
        <v>823</v>
      </c>
    </row>
    <row r="68" spans="1:3" ht="12.75" customHeight="1" x14ac:dyDescent="0.25">
      <c r="A68" s="89">
        <v>2019</v>
      </c>
      <c r="B68" s="89">
        <v>121880</v>
      </c>
      <c r="C68" s="89" t="s">
        <v>823</v>
      </c>
    </row>
    <row r="69" spans="1:3" ht="12.75" customHeight="1" x14ac:dyDescent="0.25">
      <c r="A69" s="89">
        <v>2019</v>
      </c>
      <c r="B69" s="89">
        <v>123569</v>
      </c>
      <c r="C69" s="89" t="s">
        <v>823</v>
      </c>
    </row>
    <row r="70" spans="1:3" ht="12.75" customHeight="1" x14ac:dyDescent="0.25">
      <c r="A70" s="89">
        <v>2019</v>
      </c>
      <c r="B70" s="89">
        <v>1319229</v>
      </c>
      <c r="C70" s="89" t="s">
        <v>823</v>
      </c>
    </row>
    <row r="71" spans="1:3" ht="12.75" customHeight="1" x14ac:dyDescent="0.25">
      <c r="A71" s="89">
        <v>2019</v>
      </c>
      <c r="B71" s="89">
        <v>123569</v>
      </c>
      <c r="C71" s="89" t="s">
        <v>823</v>
      </c>
    </row>
    <row r="72" spans="1:3" ht="12.75" customHeight="1" x14ac:dyDescent="0.25">
      <c r="A72" s="89">
        <v>2019</v>
      </c>
      <c r="B72" s="89">
        <v>1181819</v>
      </c>
      <c r="C72" s="89" t="s">
        <v>823</v>
      </c>
    </row>
    <row r="73" spans="1:3" ht="12.75" customHeight="1" x14ac:dyDescent="0.25">
      <c r="A73" s="89">
        <v>2019</v>
      </c>
      <c r="B73" s="89">
        <v>1103831</v>
      </c>
      <c r="C73" s="89" t="s">
        <v>823</v>
      </c>
    </row>
    <row r="74" spans="1:3" ht="12.75" customHeight="1" x14ac:dyDescent="0.25">
      <c r="A74" s="89">
        <v>2019</v>
      </c>
      <c r="B74" s="89">
        <v>1319229</v>
      </c>
      <c r="C74" s="89" t="s">
        <v>823</v>
      </c>
    </row>
    <row r="75" spans="1:3" ht="12.75" customHeight="1" x14ac:dyDescent="0.25">
      <c r="A75" s="89">
        <v>2019</v>
      </c>
      <c r="B75" s="89">
        <v>1181819</v>
      </c>
      <c r="C75" s="89" t="s">
        <v>823</v>
      </c>
    </row>
    <row r="76" spans="1:3" ht="12.75" customHeight="1" x14ac:dyDescent="0.25">
      <c r="A76" s="89">
        <v>2019</v>
      </c>
      <c r="B76" s="89">
        <v>123569</v>
      </c>
      <c r="C76" s="89" t="s">
        <v>823</v>
      </c>
    </row>
    <row r="77" spans="1:3" ht="12.75" customHeight="1" x14ac:dyDescent="0.25">
      <c r="A77" s="89">
        <v>2019</v>
      </c>
      <c r="B77" s="89">
        <v>1319229</v>
      </c>
      <c r="C77" s="89" t="s">
        <v>823</v>
      </c>
    </row>
    <row r="78" spans="1:3" ht="12.75" customHeight="1" x14ac:dyDescent="0.25">
      <c r="A78" s="89">
        <v>2019</v>
      </c>
      <c r="B78" s="89">
        <v>123569</v>
      </c>
      <c r="C78" s="89" t="s">
        <v>823</v>
      </c>
    </row>
    <row r="79" spans="1:3" ht="12.75" customHeight="1" x14ac:dyDescent="0.25">
      <c r="A79" s="89">
        <v>2019</v>
      </c>
      <c r="B79" s="89">
        <v>1181815</v>
      </c>
      <c r="C79" s="89" t="s">
        <v>823</v>
      </c>
    </row>
    <row r="80" spans="1:3" ht="12.75" customHeight="1" x14ac:dyDescent="0.25">
      <c r="A80" s="89">
        <v>2019</v>
      </c>
      <c r="B80" s="89">
        <v>102499</v>
      </c>
      <c r="C80" s="89" t="s">
        <v>823</v>
      </c>
    </row>
    <row r="81" spans="1:3" ht="12.75" customHeight="1" x14ac:dyDescent="0.25">
      <c r="A81" s="89">
        <v>2019</v>
      </c>
      <c r="B81" s="89">
        <v>121880</v>
      </c>
      <c r="C81" s="89" t="s">
        <v>823</v>
      </c>
    </row>
    <row r="82" spans="1:3" ht="12.75" customHeight="1" x14ac:dyDescent="0.25">
      <c r="A82" s="89">
        <v>2019</v>
      </c>
      <c r="B82" s="89">
        <v>1103831</v>
      </c>
      <c r="C82" s="89" t="s">
        <v>823</v>
      </c>
    </row>
    <row r="83" spans="1:3" ht="12.75" customHeight="1" x14ac:dyDescent="0.25">
      <c r="A83" s="89">
        <v>2019</v>
      </c>
      <c r="B83" s="89">
        <v>102499</v>
      </c>
      <c r="C83" s="89" t="s">
        <v>823</v>
      </c>
    </row>
    <row r="84" spans="1:3" ht="12.75" customHeight="1" x14ac:dyDescent="0.25">
      <c r="A84" s="89">
        <v>2019</v>
      </c>
      <c r="B84" s="89">
        <v>102499</v>
      </c>
      <c r="C84" s="89" t="s">
        <v>823</v>
      </c>
    </row>
    <row r="85" spans="1:3" ht="12.75" customHeight="1" x14ac:dyDescent="0.25">
      <c r="A85" s="89">
        <v>2019</v>
      </c>
      <c r="B85" s="89">
        <v>121880</v>
      </c>
      <c r="C85" s="89" t="s">
        <v>823</v>
      </c>
    </row>
    <row r="86" spans="1:3" ht="12.75" customHeight="1" x14ac:dyDescent="0.25">
      <c r="A86" s="89">
        <v>2019</v>
      </c>
      <c r="B86" s="89">
        <v>88399</v>
      </c>
      <c r="C86" s="89" t="s">
        <v>823</v>
      </c>
    </row>
    <row r="87" spans="1:3" ht="12.75" customHeight="1" x14ac:dyDescent="0.25">
      <c r="A87" s="89">
        <v>2019</v>
      </c>
      <c r="B87" s="89">
        <v>121880</v>
      </c>
      <c r="C87" s="89" t="s">
        <v>823</v>
      </c>
    </row>
    <row r="88" spans="1:3" ht="12.75" customHeight="1" x14ac:dyDescent="0.25">
      <c r="A88" s="89">
        <v>2019</v>
      </c>
      <c r="B88" s="89">
        <v>1319229</v>
      </c>
      <c r="C88" s="89" t="s">
        <v>823</v>
      </c>
    </row>
    <row r="89" spans="1:3" ht="12.75" customHeight="1" x14ac:dyDescent="0.25">
      <c r="A89" s="89">
        <v>2019</v>
      </c>
      <c r="B89" s="89">
        <v>1319229</v>
      </c>
      <c r="C89" s="89" t="s">
        <v>823</v>
      </c>
    </row>
    <row r="90" spans="1:3" ht="12.75" customHeight="1" x14ac:dyDescent="0.25">
      <c r="A90" s="89">
        <v>2019</v>
      </c>
      <c r="B90" s="89">
        <v>121880</v>
      </c>
      <c r="C90" s="89" t="s">
        <v>823</v>
      </c>
    </row>
    <row r="91" spans="1:3" ht="12.75" customHeight="1" x14ac:dyDescent="0.25">
      <c r="A91" s="89">
        <v>2019</v>
      </c>
      <c r="B91" s="89">
        <v>121884</v>
      </c>
      <c r="C91" s="89" t="s">
        <v>823</v>
      </c>
    </row>
    <row r="92" spans="1:3" ht="12.75" customHeight="1" x14ac:dyDescent="0.25">
      <c r="A92" s="89">
        <v>2019</v>
      </c>
      <c r="B92" s="89">
        <v>1181819</v>
      </c>
      <c r="C92" s="89" t="s">
        <v>823</v>
      </c>
    </row>
    <row r="93" spans="1:3" ht="12.75" customHeight="1" x14ac:dyDescent="0.25">
      <c r="A93" s="89">
        <v>2019</v>
      </c>
      <c r="B93" s="89">
        <v>1117583</v>
      </c>
      <c r="C93" s="89" t="s">
        <v>823</v>
      </c>
    </row>
    <row r="94" spans="1:3" ht="12.75" customHeight="1" x14ac:dyDescent="0.25">
      <c r="A94" s="89">
        <v>2019</v>
      </c>
      <c r="B94" s="89">
        <v>121884</v>
      </c>
      <c r="C94" s="89" t="s">
        <v>823</v>
      </c>
    </row>
    <row r="95" spans="1:3" ht="12.75" customHeight="1" x14ac:dyDescent="0.25">
      <c r="A95" s="89">
        <v>2019</v>
      </c>
      <c r="B95" s="89">
        <v>1117583</v>
      </c>
      <c r="C95" s="89" t="s">
        <v>823</v>
      </c>
    </row>
    <row r="96" spans="1:3" ht="12.75" customHeight="1" x14ac:dyDescent="0.25">
      <c r="A96" s="89">
        <v>2019</v>
      </c>
      <c r="B96" s="89">
        <v>1181819</v>
      </c>
      <c r="C96" s="89" t="s">
        <v>823</v>
      </c>
    </row>
    <row r="97" spans="1:3" ht="12.75" customHeight="1" x14ac:dyDescent="0.25">
      <c r="A97" s="89">
        <v>2019</v>
      </c>
      <c r="B97" s="89">
        <v>88399</v>
      </c>
      <c r="C97" s="89" t="s">
        <v>823</v>
      </c>
    </row>
    <row r="98" spans="1:3" ht="12.75" customHeight="1" x14ac:dyDescent="0.25">
      <c r="A98" s="89">
        <v>2019</v>
      </c>
      <c r="B98" s="89">
        <v>1319229</v>
      </c>
      <c r="C98" s="89" t="s">
        <v>823</v>
      </c>
    </row>
    <row r="99" spans="1:3" ht="12.75" customHeight="1" x14ac:dyDescent="0.25">
      <c r="A99" s="89">
        <v>2019</v>
      </c>
      <c r="B99" s="89">
        <v>1181819</v>
      </c>
      <c r="C99" s="89" t="s">
        <v>823</v>
      </c>
    </row>
    <row r="100" spans="1:3" ht="12.75" customHeight="1" x14ac:dyDescent="0.25">
      <c r="A100" s="89">
        <v>2019</v>
      </c>
      <c r="B100" s="89">
        <v>1181819</v>
      </c>
      <c r="C100" s="89" t="s">
        <v>823</v>
      </c>
    </row>
    <row r="101" spans="1:3" ht="12.75" customHeight="1" x14ac:dyDescent="0.25">
      <c r="A101" s="89">
        <v>2019</v>
      </c>
      <c r="B101" s="89">
        <v>1181819</v>
      </c>
      <c r="C101" s="89" t="s">
        <v>823</v>
      </c>
    </row>
    <row r="102" spans="1:3" ht="12.75" customHeight="1" x14ac:dyDescent="0.25">
      <c r="A102" s="89">
        <v>2019</v>
      </c>
      <c r="B102" s="89">
        <v>1103831</v>
      </c>
      <c r="C102" s="89" t="s">
        <v>823</v>
      </c>
    </row>
    <row r="103" spans="1:3" ht="12.75" customHeight="1" x14ac:dyDescent="0.25">
      <c r="A103" s="89">
        <v>2019</v>
      </c>
      <c r="B103" s="89">
        <v>1117583</v>
      </c>
      <c r="C103" s="89" t="s">
        <v>823</v>
      </c>
    </row>
    <row r="104" spans="1:3" ht="12.75" customHeight="1" x14ac:dyDescent="0.25">
      <c r="A104" s="89">
        <v>2019</v>
      </c>
      <c r="B104" s="89">
        <v>1103831</v>
      </c>
      <c r="C104" s="89" t="s">
        <v>823</v>
      </c>
    </row>
    <row r="105" spans="1:3" ht="12.75" customHeight="1" x14ac:dyDescent="0.25">
      <c r="A105" s="89">
        <v>2019</v>
      </c>
      <c r="B105" s="89">
        <v>1103831</v>
      </c>
      <c r="C105" s="89" t="s">
        <v>823</v>
      </c>
    </row>
    <row r="106" spans="1:3" ht="12.75" customHeight="1" x14ac:dyDescent="0.25">
      <c r="A106" s="89">
        <v>2019</v>
      </c>
      <c r="B106" s="89">
        <v>1319229</v>
      </c>
      <c r="C106" s="89" t="s">
        <v>823</v>
      </c>
    </row>
    <row r="107" spans="1:3" ht="12.75" customHeight="1" x14ac:dyDescent="0.25">
      <c r="A107" s="89">
        <v>2019</v>
      </c>
      <c r="B107" s="89">
        <v>88399</v>
      </c>
      <c r="C107" s="89" t="s">
        <v>823</v>
      </c>
    </row>
    <row r="108" spans="1:3" ht="12.75" customHeight="1" x14ac:dyDescent="0.25">
      <c r="A108" s="89">
        <v>2019</v>
      </c>
      <c r="B108" s="89">
        <v>123569</v>
      </c>
      <c r="C108" s="89" t="s">
        <v>823</v>
      </c>
    </row>
    <row r="109" spans="1:3" ht="12.75" customHeight="1" x14ac:dyDescent="0.25">
      <c r="A109" s="89">
        <v>2019</v>
      </c>
      <c r="B109" s="89">
        <v>1319229</v>
      </c>
      <c r="C109" s="89" t="s">
        <v>823</v>
      </c>
    </row>
    <row r="110" spans="1:3" ht="12.75" customHeight="1" x14ac:dyDescent="0.25">
      <c r="A110" s="89">
        <v>2019</v>
      </c>
      <c r="B110" s="89">
        <v>1103831</v>
      </c>
      <c r="C110" s="89" t="s">
        <v>823</v>
      </c>
    </row>
    <row r="111" spans="1:3" ht="12.75" customHeight="1" x14ac:dyDescent="0.25">
      <c r="A111" s="89">
        <v>2019</v>
      </c>
      <c r="B111" s="89">
        <v>1117583</v>
      </c>
      <c r="C111" s="89" t="s">
        <v>823</v>
      </c>
    </row>
    <row r="112" spans="1:3" ht="12.75" customHeight="1" x14ac:dyDescent="0.25">
      <c r="A112" s="89">
        <v>2019</v>
      </c>
      <c r="B112" s="89">
        <v>88399</v>
      </c>
      <c r="C112" s="89" t="s">
        <v>823</v>
      </c>
    </row>
    <row r="113" spans="1:3" ht="12.75" customHeight="1" x14ac:dyDescent="0.25">
      <c r="A113" s="89">
        <v>2019</v>
      </c>
      <c r="B113" s="89">
        <v>121880</v>
      </c>
      <c r="C113" s="89" t="s">
        <v>823</v>
      </c>
    </row>
    <row r="114" spans="1:3" ht="12.75" customHeight="1" x14ac:dyDescent="0.25">
      <c r="A114" s="89">
        <v>2019</v>
      </c>
      <c r="B114" s="89">
        <v>121884</v>
      </c>
      <c r="C114" s="89" t="s">
        <v>823</v>
      </c>
    </row>
    <row r="115" spans="1:3" ht="12.75" customHeight="1" x14ac:dyDescent="0.25">
      <c r="A115" s="89">
        <v>2019</v>
      </c>
      <c r="B115" s="89">
        <v>102499</v>
      </c>
      <c r="C115" s="89" t="s">
        <v>823</v>
      </c>
    </row>
    <row r="116" spans="1:3" ht="12.75" customHeight="1" x14ac:dyDescent="0.25">
      <c r="A116" s="89">
        <v>2019</v>
      </c>
      <c r="B116" s="89">
        <v>1117583</v>
      </c>
      <c r="C116" s="89" t="s">
        <v>823</v>
      </c>
    </row>
    <row r="117" spans="1:3" ht="12.75" customHeight="1" x14ac:dyDescent="0.25">
      <c r="A117" s="89">
        <v>2019</v>
      </c>
      <c r="B117" s="89">
        <v>1117583</v>
      </c>
      <c r="C117" s="89" t="s">
        <v>823</v>
      </c>
    </row>
    <row r="118" spans="1:3" ht="12.75" customHeight="1" x14ac:dyDescent="0.25">
      <c r="A118" s="89">
        <v>2019</v>
      </c>
      <c r="B118" s="89">
        <v>1103831</v>
      </c>
      <c r="C118" s="89" t="s">
        <v>823</v>
      </c>
    </row>
    <row r="119" spans="1:3" ht="12.75" customHeight="1" x14ac:dyDescent="0.25">
      <c r="A119" s="89">
        <v>2019</v>
      </c>
      <c r="B119" s="89">
        <v>1117583</v>
      </c>
      <c r="C119" s="89" t="s">
        <v>823</v>
      </c>
    </row>
    <row r="120" spans="1:3" ht="12.75" customHeight="1" x14ac:dyDescent="0.25">
      <c r="A120" s="89">
        <v>2019</v>
      </c>
      <c r="B120" s="89">
        <v>1181819</v>
      </c>
      <c r="C120" s="89" t="s">
        <v>823</v>
      </c>
    </row>
    <row r="121" spans="1:3" ht="12.75" customHeight="1" x14ac:dyDescent="0.25">
      <c r="A121" s="89">
        <v>2019</v>
      </c>
      <c r="B121" s="89">
        <v>1117583</v>
      </c>
      <c r="C121" s="89" t="s">
        <v>823</v>
      </c>
    </row>
    <row r="122" spans="1:3" ht="12.75" customHeight="1" x14ac:dyDescent="0.25">
      <c r="A122" s="89">
        <v>2019</v>
      </c>
      <c r="B122" s="89">
        <v>1103831</v>
      </c>
      <c r="C122" s="89" t="s">
        <v>823</v>
      </c>
    </row>
    <row r="123" spans="1:3" ht="12.75" customHeight="1" x14ac:dyDescent="0.25">
      <c r="A123" s="89">
        <v>2019</v>
      </c>
      <c r="B123" s="89">
        <v>1181819</v>
      </c>
      <c r="C123" s="89" t="s">
        <v>823</v>
      </c>
    </row>
    <row r="124" spans="1:3" ht="12.75" customHeight="1" x14ac:dyDescent="0.25">
      <c r="A124" s="89">
        <v>2019</v>
      </c>
      <c r="B124" s="89">
        <v>123569</v>
      </c>
      <c r="C124" s="89" t="s">
        <v>823</v>
      </c>
    </row>
    <row r="125" spans="1:3" ht="12.75" customHeight="1" x14ac:dyDescent="0.25">
      <c r="A125" s="89">
        <v>2019</v>
      </c>
      <c r="B125" s="89">
        <v>1181819</v>
      </c>
      <c r="C125" s="89" t="s">
        <v>823</v>
      </c>
    </row>
    <row r="126" spans="1:3" ht="12.75" customHeight="1" x14ac:dyDescent="0.25">
      <c r="A126" s="89">
        <v>2019</v>
      </c>
      <c r="B126" s="89">
        <v>121884</v>
      </c>
      <c r="C126" s="89" t="s">
        <v>823</v>
      </c>
    </row>
    <row r="127" spans="1:3" ht="12.75" customHeight="1" x14ac:dyDescent="0.25">
      <c r="A127" s="89">
        <v>2019</v>
      </c>
      <c r="B127" s="89">
        <v>1117583</v>
      </c>
      <c r="C127" s="89" t="s">
        <v>823</v>
      </c>
    </row>
    <row r="128" spans="1:3" ht="12.75" customHeight="1" x14ac:dyDescent="0.25">
      <c r="A128" s="89">
        <v>2019</v>
      </c>
      <c r="B128" s="89">
        <v>121880</v>
      </c>
      <c r="C128" s="89" t="s">
        <v>823</v>
      </c>
    </row>
    <row r="129" spans="1:3" ht="12.75" customHeight="1" x14ac:dyDescent="0.25">
      <c r="A129" s="89">
        <v>2019</v>
      </c>
      <c r="B129" s="89">
        <v>102499</v>
      </c>
      <c r="C129" s="89" t="s">
        <v>823</v>
      </c>
    </row>
    <row r="130" spans="1:3" ht="12.75" customHeight="1" x14ac:dyDescent="0.25">
      <c r="A130" s="89">
        <v>2019</v>
      </c>
      <c r="B130" s="89">
        <v>121884</v>
      </c>
      <c r="C130" s="89" t="s">
        <v>823</v>
      </c>
    </row>
    <row r="131" spans="1:3" ht="12.75" customHeight="1" x14ac:dyDescent="0.25">
      <c r="A131" s="89">
        <v>2019</v>
      </c>
      <c r="B131" s="89">
        <v>1181819</v>
      </c>
      <c r="C131" s="89" t="s">
        <v>823</v>
      </c>
    </row>
    <row r="132" spans="1:3" ht="12.75" customHeight="1" x14ac:dyDescent="0.25">
      <c r="A132" s="89">
        <v>2019</v>
      </c>
      <c r="B132" s="89">
        <v>1103831</v>
      </c>
      <c r="C132" s="89" t="s">
        <v>823</v>
      </c>
    </row>
    <row r="133" spans="1:3" ht="12.75" customHeight="1" x14ac:dyDescent="0.25">
      <c r="A133" s="89">
        <v>2019</v>
      </c>
      <c r="B133" s="89">
        <v>1181819</v>
      </c>
      <c r="C133" s="89" t="s">
        <v>823</v>
      </c>
    </row>
    <row r="134" spans="1:3" ht="12.75" customHeight="1" x14ac:dyDescent="0.25">
      <c r="A134" s="89">
        <v>2019</v>
      </c>
      <c r="B134" s="89">
        <v>121884</v>
      </c>
      <c r="C134" s="89" t="s">
        <v>823</v>
      </c>
    </row>
    <row r="135" spans="1:3" ht="12.75" customHeight="1" x14ac:dyDescent="0.25">
      <c r="A135" s="89">
        <v>2019</v>
      </c>
      <c r="B135" s="89">
        <v>121880</v>
      </c>
      <c r="C135" s="89" t="s">
        <v>823</v>
      </c>
    </row>
    <row r="136" spans="1:3" ht="12.75" customHeight="1" x14ac:dyDescent="0.25">
      <c r="A136" s="89">
        <v>2019</v>
      </c>
      <c r="B136" s="89">
        <v>1117583</v>
      </c>
      <c r="C136" s="89" t="s">
        <v>823</v>
      </c>
    </row>
    <row r="137" spans="1:3" ht="12.75" customHeight="1" x14ac:dyDescent="0.25">
      <c r="A137" s="89">
        <v>2019</v>
      </c>
      <c r="B137" s="89">
        <v>121884</v>
      </c>
      <c r="C137" s="89" t="s">
        <v>823</v>
      </c>
    </row>
    <row r="138" spans="1:3" ht="12.75" customHeight="1" x14ac:dyDescent="0.25">
      <c r="A138" s="89">
        <v>2019</v>
      </c>
      <c r="B138" s="89">
        <v>121884</v>
      </c>
      <c r="C138" s="89" t="s">
        <v>823</v>
      </c>
    </row>
    <row r="139" spans="1:3" ht="12.75" customHeight="1" x14ac:dyDescent="0.25">
      <c r="A139" s="89">
        <v>2019</v>
      </c>
      <c r="B139" s="89">
        <v>102499</v>
      </c>
      <c r="C139" s="89" t="s">
        <v>823</v>
      </c>
    </row>
    <row r="140" spans="1:3" ht="12.75" customHeight="1" x14ac:dyDescent="0.25">
      <c r="A140" s="89">
        <v>2019</v>
      </c>
      <c r="B140" s="89">
        <v>1181819</v>
      </c>
      <c r="C140" s="89" t="s">
        <v>823</v>
      </c>
    </row>
    <row r="141" spans="1:3" ht="12.75" customHeight="1" x14ac:dyDescent="0.25">
      <c r="A141" s="89">
        <v>2019</v>
      </c>
      <c r="B141" s="89">
        <v>1103831</v>
      </c>
      <c r="C141" s="89" t="s">
        <v>823</v>
      </c>
    </row>
    <row r="142" spans="1:3" ht="12.75" customHeight="1" x14ac:dyDescent="0.25">
      <c r="A142" s="89">
        <v>2019</v>
      </c>
      <c r="B142" s="89">
        <v>1117583</v>
      </c>
      <c r="C142" s="89" t="s">
        <v>823</v>
      </c>
    </row>
    <row r="143" spans="1:3" ht="12.75" customHeight="1" x14ac:dyDescent="0.25">
      <c r="A143" s="89">
        <v>2019</v>
      </c>
      <c r="B143" s="89">
        <v>121880</v>
      </c>
      <c r="C143" s="89" t="s">
        <v>823</v>
      </c>
    </row>
    <row r="144" spans="1:3" ht="12.75" customHeight="1" x14ac:dyDescent="0.25">
      <c r="A144" s="89">
        <v>2019</v>
      </c>
      <c r="B144" s="89">
        <v>123569</v>
      </c>
      <c r="C144" s="89" t="s">
        <v>823</v>
      </c>
    </row>
    <row r="145" spans="1:3" ht="12.75" customHeight="1" x14ac:dyDescent="0.25">
      <c r="A145" s="89">
        <v>2019</v>
      </c>
      <c r="B145" s="89">
        <v>1103831</v>
      </c>
      <c r="C145" s="89" t="s">
        <v>823</v>
      </c>
    </row>
    <row r="146" spans="1:3" ht="12.75" customHeight="1" x14ac:dyDescent="0.25">
      <c r="A146" s="89">
        <v>2019</v>
      </c>
      <c r="B146" s="89">
        <v>1117583</v>
      </c>
      <c r="C146" s="89" t="s">
        <v>823</v>
      </c>
    </row>
    <row r="147" spans="1:3" ht="12.75" customHeight="1" x14ac:dyDescent="0.25">
      <c r="A147" s="89">
        <v>2019</v>
      </c>
      <c r="B147" s="89">
        <v>121884</v>
      </c>
      <c r="C147" s="89" t="s">
        <v>823</v>
      </c>
    </row>
    <row r="148" spans="1:3" ht="12.75" customHeight="1" x14ac:dyDescent="0.25">
      <c r="A148" s="89">
        <v>2019</v>
      </c>
      <c r="B148" s="89">
        <v>1181815</v>
      </c>
      <c r="C148" s="89" t="s">
        <v>823</v>
      </c>
    </row>
    <row r="149" spans="1:3" ht="12.75" customHeight="1" x14ac:dyDescent="0.25">
      <c r="A149" s="89">
        <v>2019</v>
      </c>
      <c r="B149" s="89">
        <v>121884</v>
      </c>
      <c r="C149" s="89" t="s">
        <v>823</v>
      </c>
    </row>
    <row r="150" spans="1:3" ht="12.75" customHeight="1" x14ac:dyDescent="0.25">
      <c r="A150" s="89">
        <v>2019</v>
      </c>
      <c r="B150" s="89">
        <v>102499</v>
      </c>
      <c r="C150" s="89" t="s">
        <v>823</v>
      </c>
    </row>
    <row r="151" spans="1:3" ht="12.75" customHeight="1" x14ac:dyDescent="0.25">
      <c r="A151" s="89">
        <v>2019</v>
      </c>
      <c r="B151" s="89">
        <v>1117583</v>
      </c>
      <c r="C151" s="89" t="s">
        <v>823</v>
      </c>
    </row>
    <row r="152" spans="1:3" ht="12.75" customHeight="1" x14ac:dyDescent="0.25">
      <c r="A152" s="89">
        <v>2019</v>
      </c>
      <c r="B152" s="89">
        <v>1181819</v>
      </c>
      <c r="C152" s="89" t="s">
        <v>823</v>
      </c>
    </row>
    <row r="153" spans="1:3" ht="12.75" customHeight="1" x14ac:dyDescent="0.25">
      <c r="A153" s="89">
        <v>2019</v>
      </c>
      <c r="B153" s="89">
        <v>1181819</v>
      </c>
      <c r="C153" s="89" t="s">
        <v>823</v>
      </c>
    </row>
    <row r="154" spans="1:3" ht="12.75" customHeight="1" x14ac:dyDescent="0.25">
      <c r="A154" s="89">
        <v>2019</v>
      </c>
      <c r="B154" s="89">
        <v>123569</v>
      </c>
      <c r="C154" s="89" t="s">
        <v>823</v>
      </c>
    </row>
    <row r="155" spans="1:3" ht="12.75" customHeight="1" x14ac:dyDescent="0.25">
      <c r="A155" s="89">
        <v>2019</v>
      </c>
      <c r="B155" s="89">
        <v>1319229</v>
      </c>
      <c r="C155" s="89" t="s">
        <v>823</v>
      </c>
    </row>
    <row r="156" spans="1:3" ht="12.75" customHeight="1" x14ac:dyDescent="0.25">
      <c r="A156" s="89">
        <v>2019</v>
      </c>
      <c r="B156" s="89">
        <v>1181819</v>
      </c>
      <c r="C156" s="89" t="s">
        <v>823</v>
      </c>
    </row>
    <row r="157" spans="1:3" ht="12.75" customHeight="1" x14ac:dyDescent="0.25">
      <c r="A157" s="89">
        <v>2019</v>
      </c>
      <c r="B157" s="89">
        <v>1103831</v>
      </c>
      <c r="C157" s="89" t="s">
        <v>823</v>
      </c>
    </row>
    <row r="158" spans="1:3" ht="12.75" customHeight="1" x14ac:dyDescent="0.25">
      <c r="A158" s="89">
        <v>2019</v>
      </c>
      <c r="B158" s="89">
        <v>121884</v>
      </c>
      <c r="C158" s="89" t="s">
        <v>823</v>
      </c>
    </row>
    <row r="159" spans="1:3" ht="12.75" customHeight="1" x14ac:dyDescent="0.25">
      <c r="A159" s="89">
        <v>2019</v>
      </c>
      <c r="B159" s="89">
        <v>88399</v>
      </c>
      <c r="C159" s="89" t="s">
        <v>823</v>
      </c>
    </row>
    <row r="160" spans="1:3" ht="12.75" customHeight="1" x14ac:dyDescent="0.25">
      <c r="A160" s="89">
        <v>2019</v>
      </c>
      <c r="B160" s="89">
        <v>1117583</v>
      </c>
      <c r="C160" s="89" t="s">
        <v>823</v>
      </c>
    </row>
    <row r="161" spans="1:3" ht="12.75" customHeight="1" x14ac:dyDescent="0.25">
      <c r="A161" s="89">
        <v>2019</v>
      </c>
      <c r="B161" s="89">
        <v>1103831</v>
      </c>
      <c r="C161" s="89" t="s">
        <v>823</v>
      </c>
    </row>
    <row r="162" spans="1:3" ht="12.75" customHeight="1" x14ac:dyDescent="0.25">
      <c r="A162" s="89">
        <v>2019</v>
      </c>
      <c r="B162" s="89">
        <v>88399</v>
      </c>
      <c r="C162" s="89" t="s">
        <v>823</v>
      </c>
    </row>
    <row r="163" spans="1:3" ht="12.75" customHeight="1" x14ac:dyDescent="0.25">
      <c r="A163" s="89">
        <v>2019</v>
      </c>
      <c r="B163" s="89">
        <v>1103831</v>
      </c>
      <c r="C163" s="89" t="s">
        <v>823</v>
      </c>
    </row>
    <row r="164" spans="1:3" ht="12.75" customHeight="1" x14ac:dyDescent="0.25">
      <c r="A164" s="89">
        <v>2019</v>
      </c>
      <c r="B164" s="89">
        <v>1181819</v>
      </c>
      <c r="C164" s="89" t="s">
        <v>823</v>
      </c>
    </row>
    <row r="165" spans="1:3" ht="12.75" customHeight="1" x14ac:dyDescent="0.25">
      <c r="A165" s="89">
        <v>2019</v>
      </c>
      <c r="B165" s="89">
        <v>121880</v>
      </c>
      <c r="C165" s="89" t="s">
        <v>823</v>
      </c>
    </row>
    <row r="166" spans="1:3" ht="12.75" customHeight="1" x14ac:dyDescent="0.25">
      <c r="A166" s="89">
        <v>2019</v>
      </c>
      <c r="B166" s="89">
        <v>1103831</v>
      </c>
      <c r="C166" s="89" t="s">
        <v>823</v>
      </c>
    </row>
    <row r="167" spans="1:3" ht="12.75" customHeight="1" x14ac:dyDescent="0.25">
      <c r="A167" s="89">
        <v>2019</v>
      </c>
      <c r="B167" s="89">
        <v>1181819</v>
      </c>
      <c r="C167" s="89" t="s">
        <v>823</v>
      </c>
    </row>
    <row r="168" spans="1:3" ht="12.75" customHeight="1" x14ac:dyDescent="0.25">
      <c r="A168" s="89">
        <v>2019</v>
      </c>
      <c r="B168" s="89">
        <v>1117583</v>
      </c>
      <c r="C168" s="89" t="s">
        <v>823</v>
      </c>
    </row>
    <row r="169" spans="1:3" ht="12.75" customHeight="1" x14ac:dyDescent="0.25">
      <c r="A169" s="89">
        <v>2019</v>
      </c>
      <c r="B169" s="89">
        <v>1117583</v>
      </c>
      <c r="C169" s="89" t="s">
        <v>823</v>
      </c>
    </row>
    <row r="170" spans="1:3" ht="12.75" customHeight="1" x14ac:dyDescent="0.25">
      <c r="A170" s="89">
        <v>2019</v>
      </c>
      <c r="B170" s="89">
        <v>102499</v>
      </c>
      <c r="C170" s="89" t="s">
        <v>823</v>
      </c>
    </row>
    <row r="171" spans="1:3" ht="12.75" customHeight="1" x14ac:dyDescent="0.25">
      <c r="A171" s="89">
        <v>2019</v>
      </c>
      <c r="B171" s="89">
        <v>88399</v>
      </c>
      <c r="C171" s="89" t="s">
        <v>823</v>
      </c>
    </row>
    <row r="172" spans="1:3" ht="12.75" customHeight="1" x14ac:dyDescent="0.25">
      <c r="A172" s="89">
        <v>2019</v>
      </c>
      <c r="B172" s="89">
        <v>121884</v>
      </c>
      <c r="C172" s="89" t="s">
        <v>823</v>
      </c>
    </row>
    <row r="173" spans="1:3" ht="12.75" customHeight="1" x14ac:dyDescent="0.25">
      <c r="A173" s="89">
        <v>2019</v>
      </c>
      <c r="B173" s="89">
        <v>1117583</v>
      </c>
      <c r="C173" s="89" t="s">
        <v>823</v>
      </c>
    </row>
    <row r="174" spans="1:3" ht="12.75" customHeight="1" x14ac:dyDescent="0.25">
      <c r="A174" s="89">
        <v>2019</v>
      </c>
      <c r="B174" s="89">
        <v>88399</v>
      </c>
      <c r="C174" s="89" t="s">
        <v>823</v>
      </c>
    </row>
    <row r="175" spans="1:3" ht="12.75" customHeight="1" x14ac:dyDescent="0.25">
      <c r="A175" s="89">
        <v>2019</v>
      </c>
      <c r="B175" s="89">
        <v>121884</v>
      </c>
      <c r="C175" s="89" t="s">
        <v>823</v>
      </c>
    </row>
    <row r="176" spans="1:3" ht="12.75" customHeight="1" x14ac:dyDescent="0.25">
      <c r="A176" s="89">
        <v>2019</v>
      </c>
      <c r="B176" s="89">
        <v>121880</v>
      </c>
      <c r="C176" s="89" t="s">
        <v>823</v>
      </c>
    </row>
    <row r="177" spans="1:3" ht="12.75" customHeight="1" x14ac:dyDescent="0.25">
      <c r="A177" s="89">
        <v>2019</v>
      </c>
      <c r="B177" s="89">
        <v>88399</v>
      </c>
      <c r="C177" s="89" t="s">
        <v>823</v>
      </c>
    </row>
    <row r="178" spans="1:3" ht="12.75" customHeight="1" x14ac:dyDescent="0.25">
      <c r="A178" s="89">
        <v>2019</v>
      </c>
      <c r="B178" s="89">
        <v>88399</v>
      </c>
      <c r="C178" s="89" t="s">
        <v>823</v>
      </c>
    </row>
    <row r="179" spans="1:3" ht="12.75" customHeight="1" x14ac:dyDescent="0.25">
      <c r="A179" s="89">
        <v>2019</v>
      </c>
      <c r="B179" s="89">
        <v>121884</v>
      </c>
      <c r="C179" s="89" t="s">
        <v>823</v>
      </c>
    </row>
    <row r="180" spans="1:3" ht="12.75" customHeight="1" x14ac:dyDescent="0.25">
      <c r="A180" s="89">
        <v>2019</v>
      </c>
      <c r="B180" s="89">
        <v>1181819</v>
      </c>
      <c r="C180" s="89" t="s">
        <v>823</v>
      </c>
    </row>
    <row r="181" spans="1:3" ht="12.75" customHeight="1" x14ac:dyDescent="0.25">
      <c r="A181" s="89">
        <v>2019</v>
      </c>
      <c r="B181" s="89">
        <v>121880</v>
      </c>
      <c r="C181" s="89" t="s">
        <v>823</v>
      </c>
    </row>
    <row r="182" spans="1:3" ht="12.75" customHeight="1" x14ac:dyDescent="0.25">
      <c r="A182" s="89">
        <v>2019</v>
      </c>
      <c r="B182" s="89">
        <v>1319229</v>
      </c>
      <c r="C182" s="89" t="s">
        <v>823</v>
      </c>
    </row>
    <row r="183" spans="1:3" ht="12.75" customHeight="1" x14ac:dyDescent="0.25">
      <c r="A183" s="89">
        <v>2019</v>
      </c>
      <c r="B183" s="89">
        <v>121884</v>
      </c>
      <c r="C183" s="89" t="s">
        <v>823</v>
      </c>
    </row>
    <row r="184" spans="1:3" ht="12.75" customHeight="1" x14ac:dyDescent="0.25">
      <c r="A184" s="89">
        <v>2019</v>
      </c>
      <c r="B184" s="89">
        <v>88399</v>
      </c>
      <c r="C184" s="89" t="s">
        <v>823</v>
      </c>
    </row>
    <row r="185" spans="1:3" ht="12.75" customHeight="1" x14ac:dyDescent="0.25">
      <c r="A185" s="89">
        <v>2019</v>
      </c>
      <c r="B185" s="89">
        <v>123569</v>
      </c>
      <c r="C185" s="89" t="s">
        <v>823</v>
      </c>
    </row>
    <row r="186" spans="1:3" ht="12.75" customHeight="1" x14ac:dyDescent="0.25">
      <c r="A186" s="89">
        <v>2019</v>
      </c>
      <c r="B186" s="89">
        <v>1103831</v>
      </c>
      <c r="C186" s="89" t="s">
        <v>823</v>
      </c>
    </row>
    <row r="187" spans="1:3" ht="12.75" customHeight="1" x14ac:dyDescent="0.25">
      <c r="A187" s="89">
        <v>2019</v>
      </c>
      <c r="B187" s="89">
        <v>1181819</v>
      </c>
      <c r="C187" s="89" t="s">
        <v>823</v>
      </c>
    </row>
    <row r="188" spans="1:3" ht="12.75" customHeight="1" x14ac:dyDescent="0.25">
      <c r="A188" s="89">
        <v>2019</v>
      </c>
      <c r="B188" s="89">
        <v>1181819</v>
      </c>
      <c r="C188" s="89" t="s">
        <v>823</v>
      </c>
    </row>
    <row r="189" spans="1:3" ht="12.75" customHeight="1" x14ac:dyDescent="0.25">
      <c r="A189" s="89">
        <v>2019</v>
      </c>
      <c r="B189" s="89">
        <v>123569</v>
      </c>
      <c r="C189" s="89" t="s">
        <v>819</v>
      </c>
    </row>
    <row r="190" spans="1:3" ht="12.75" customHeight="1" x14ac:dyDescent="0.25">
      <c r="A190" s="89">
        <v>2019</v>
      </c>
      <c r="B190" s="89">
        <v>1181819</v>
      </c>
      <c r="C190" s="89" t="s">
        <v>819</v>
      </c>
    </row>
    <row r="191" spans="1:3" ht="12.75" customHeight="1" x14ac:dyDescent="0.25">
      <c r="A191" s="89">
        <v>2019</v>
      </c>
      <c r="B191" s="89">
        <v>102499</v>
      </c>
      <c r="C191" s="89" t="s">
        <v>819</v>
      </c>
    </row>
    <row r="192" spans="1:3" ht="12.75" customHeight="1" x14ac:dyDescent="0.25">
      <c r="A192" s="89">
        <v>2019</v>
      </c>
      <c r="B192" s="89">
        <v>88399</v>
      </c>
      <c r="C192" s="89" t="s">
        <v>819</v>
      </c>
    </row>
    <row r="193" spans="1:3" ht="12.75" customHeight="1" x14ac:dyDescent="0.25">
      <c r="A193" s="89">
        <v>2019</v>
      </c>
      <c r="B193" s="89">
        <v>123569</v>
      </c>
      <c r="C193" s="89" t="s">
        <v>819</v>
      </c>
    </row>
    <row r="194" spans="1:3" ht="12.75" customHeight="1" x14ac:dyDescent="0.25">
      <c r="A194" s="89">
        <v>2019</v>
      </c>
      <c r="B194" s="89">
        <v>1319229</v>
      </c>
      <c r="C194" s="89" t="s">
        <v>819</v>
      </c>
    </row>
    <row r="195" spans="1:3" ht="12.75" customHeight="1" x14ac:dyDescent="0.25">
      <c r="A195" s="89">
        <v>2019</v>
      </c>
      <c r="B195" s="89">
        <v>123569</v>
      </c>
      <c r="C195" s="89" t="s">
        <v>819</v>
      </c>
    </row>
    <row r="196" spans="1:3" ht="12.75" customHeight="1" x14ac:dyDescent="0.25">
      <c r="A196" s="89">
        <v>2019</v>
      </c>
      <c r="B196" s="89">
        <v>123569</v>
      </c>
      <c r="C196" s="89" t="s">
        <v>819</v>
      </c>
    </row>
    <row r="197" spans="1:3" ht="12.75" customHeight="1" x14ac:dyDescent="0.25">
      <c r="A197" s="89">
        <v>2019</v>
      </c>
      <c r="B197" s="89">
        <v>1181815</v>
      </c>
      <c r="C197" s="89" t="s">
        <v>819</v>
      </c>
    </row>
    <row r="198" spans="1:3" ht="12.75" customHeight="1" x14ac:dyDescent="0.25">
      <c r="A198" s="89">
        <v>2019</v>
      </c>
      <c r="B198" s="89">
        <v>1103831</v>
      </c>
      <c r="C198" s="89" t="s">
        <v>819</v>
      </c>
    </row>
    <row r="199" spans="1:3" ht="12.75" customHeight="1" x14ac:dyDescent="0.25">
      <c r="A199" s="89">
        <v>2019</v>
      </c>
      <c r="B199" s="89">
        <v>1181819</v>
      </c>
      <c r="C199" s="89" t="s">
        <v>819</v>
      </c>
    </row>
    <row r="200" spans="1:3" ht="12.75" customHeight="1" x14ac:dyDescent="0.25">
      <c r="A200" s="89">
        <v>2019</v>
      </c>
      <c r="B200" s="89">
        <v>1103831</v>
      </c>
      <c r="C200" s="89" t="s">
        <v>819</v>
      </c>
    </row>
    <row r="201" spans="1:3" ht="12.75" customHeight="1" x14ac:dyDescent="0.25">
      <c r="A201" s="89">
        <v>2019</v>
      </c>
      <c r="B201" s="89">
        <v>1181815</v>
      </c>
      <c r="C201" s="89" t="s">
        <v>819</v>
      </c>
    </row>
    <row r="202" spans="1:3" ht="12.75" customHeight="1" x14ac:dyDescent="0.25">
      <c r="A202" s="89">
        <v>2019</v>
      </c>
      <c r="B202" s="89">
        <v>121880</v>
      </c>
      <c r="C202" s="89" t="s">
        <v>819</v>
      </c>
    </row>
    <row r="203" spans="1:3" ht="12.75" customHeight="1" x14ac:dyDescent="0.25">
      <c r="A203" s="89">
        <v>2019</v>
      </c>
      <c r="B203" s="89">
        <v>121884</v>
      </c>
      <c r="C203" s="89" t="s">
        <v>819</v>
      </c>
    </row>
    <row r="204" spans="1:3" ht="12.75" customHeight="1" x14ac:dyDescent="0.25">
      <c r="A204" s="89">
        <v>2019</v>
      </c>
      <c r="B204" s="89">
        <v>102499</v>
      </c>
      <c r="C204" s="89" t="s">
        <v>819</v>
      </c>
    </row>
    <row r="205" spans="1:3" ht="12.75" customHeight="1" x14ac:dyDescent="0.25">
      <c r="A205" s="89">
        <v>2019</v>
      </c>
      <c r="B205" s="89">
        <v>121880</v>
      </c>
      <c r="C205" s="89" t="s">
        <v>819</v>
      </c>
    </row>
    <row r="206" spans="1:3" ht="12.75" customHeight="1" x14ac:dyDescent="0.25">
      <c r="A206" s="89">
        <v>2019</v>
      </c>
      <c r="B206" s="89">
        <v>123569</v>
      </c>
      <c r="C206" s="89" t="s">
        <v>819</v>
      </c>
    </row>
    <row r="207" spans="1:3" ht="12.75" customHeight="1" x14ac:dyDescent="0.25">
      <c r="A207" s="89">
        <v>2019</v>
      </c>
      <c r="B207" s="89">
        <v>1103831</v>
      </c>
      <c r="C207" s="89" t="s">
        <v>819</v>
      </c>
    </row>
    <row r="208" spans="1:3" ht="12.75" customHeight="1" x14ac:dyDescent="0.25">
      <c r="A208" s="89">
        <v>2019</v>
      </c>
      <c r="B208" s="89">
        <v>88399</v>
      </c>
      <c r="C208" s="89" t="s">
        <v>819</v>
      </c>
    </row>
    <row r="209" spans="1:3" ht="12.75" customHeight="1" x14ac:dyDescent="0.25">
      <c r="A209" s="89">
        <v>2019</v>
      </c>
      <c r="B209" s="89">
        <v>1103831</v>
      </c>
      <c r="C209" s="89" t="s">
        <v>819</v>
      </c>
    </row>
    <row r="210" spans="1:3" ht="12.75" customHeight="1" x14ac:dyDescent="0.25">
      <c r="A210" s="89">
        <v>2019</v>
      </c>
      <c r="B210" s="89">
        <v>1181819</v>
      </c>
      <c r="C210" s="89" t="s">
        <v>819</v>
      </c>
    </row>
    <row r="211" spans="1:3" ht="12.75" customHeight="1" x14ac:dyDescent="0.25">
      <c r="A211" s="89">
        <v>2019</v>
      </c>
      <c r="B211" s="89">
        <v>1181819</v>
      </c>
      <c r="C211" s="89" t="s">
        <v>819</v>
      </c>
    </row>
    <row r="212" spans="1:3" ht="12.75" customHeight="1" x14ac:dyDescent="0.25">
      <c r="A212" s="89">
        <v>2019</v>
      </c>
      <c r="B212" s="89">
        <v>1319229</v>
      </c>
      <c r="C212" s="89" t="s">
        <v>819</v>
      </c>
    </row>
    <row r="213" spans="1:3" ht="12.75" customHeight="1" x14ac:dyDescent="0.25">
      <c r="A213" s="89">
        <v>2019</v>
      </c>
      <c r="B213" s="89">
        <v>1103831</v>
      </c>
      <c r="C213" s="89" t="s">
        <v>819</v>
      </c>
    </row>
    <row r="214" spans="1:3" ht="12.75" customHeight="1" x14ac:dyDescent="0.25">
      <c r="A214" s="89">
        <v>2019</v>
      </c>
      <c r="B214" s="89">
        <v>1103831</v>
      </c>
      <c r="C214" s="89" t="s">
        <v>819</v>
      </c>
    </row>
    <row r="215" spans="1:3" ht="12.75" customHeight="1" x14ac:dyDescent="0.25">
      <c r="A215" s="89">
        <v>2019</v>
      </c>
      <c r="B215" s="89">
        <v>1117583</v>
      </c>
      <c r="C215" s="89" t="s">
        <v>819</v>
      </c>
    </row>
    <row r="216" spans="1:3" ht="12.75" customHeight="1" x14ac:dyDescent="0.25">
      <c r="A216" s="89">
        <v>2019</v>
      </c>
      <c r="B216" s="89">
        <v>1181819</v>
      </c>
      <c r="C216" s="89" t="s">
        <v>819</v>
      </c>
    </row>
    <row r="217" spans="1:3" ht="12.75" customHeight="1" x14ac:dyDescent="0.25">
      <c r="A217" s="89">
        <v>2019</v>
      </c>
      <c r="B217" s="89">
        <v>88399</v>
      </c>
      <c r="C217" s="89" t="s">
        <v>819</v>
      </c>
    </row>
    <row r="218" spans="1:3" ht="12.75" customHeight="1" x14ac:dyDescent="0.25">
      <c r="A218" s="89">
        <v>2019</v>
      </c>
      <c r="B218" s="89">
        <v>1103831</v>
      </c>
      <c r="C218" s="89" t="s">
        <v>819</v>
      </c>
    </row>
    <row r="219" spans="1:3" ht="12.75" customHeight="1" x14ac:dyDescent="0.25">
      <c r="A219" s="89">
        <v>2019</v>
      </c>
      <c r="B219" s="89">
        <v>1181819</v>
      </c>
      <c r="C219" s="89" t="s">
        <v>819</v>
      </c>
    </row>
    <row r="220" spans="1:3" ht="12.75" customHeight="1" x14ac:dyDescent="0.25">
      <c r="A220" s="89">
        <v>2019</v>
      </c>
      <c r="B220" s="89">
        <v>1103831</v>
      </c>
      <c r="C220" s="89" t="s">
        <v>819</v>
      </c>
    </row>
    <row r="221" spans="1:3" ht="12.75" customHeight="1" x14ac:dyDescent="0.25">
      <c r="A221" s="89">
        <v>2019</v>
      </c>
      <c r="B221" s="89">
        <v>1181819</v>
      </c>
      <c r="C221" s="89" t="s">
        <v>819</v>
      </c>
    </row>
    <row r="222" spans="1:3" ht="12.75" customHeight="1" x14ac:dyDescent="0.25">
      <c r="A222" s="89">
        <v>2019</v>
      </c>
      <c r="B222" s="89">
        <v>1103831</v>
      </c>
      <c r="C222" s="89" t="s">
        <v>819</v>
      </c>
    </row>
    <row r="223" spans="1:3" ht="12.75" customHeight="1" x14ac:dyDescent="0.25">
      <c r="A223" s="89">
        <v>2019</v>
      </c>
      <c r="B223" s="89">
        <v>123569</v>
      </c>
      <c r="C223" s="89" t="s">
        <v>819</v>
      </c>
    </row>
    <row r="224" spans="1:3" ht="12.75" customHeight="1" x14ac:dyDescent="0.25">
      <c r="A224" s="89">
        <v>2019</v>
      </c>
      <c r="B224" s="89">
        <v>1103831</v>
      </c>
      <c r="C224" s="89" t="s">
        <v>819</v>
      </c>
    </row>
    <row r="225" spans="1:3" ht="12.75" customHeight="1" x14ac:dyDescent="0.25">
      <c r="A225" s="89">
        <v>2019</v>
      </c>
      <c r="B225" s="89">
        <v>1181819</v>
      </c>
      <c r="C225" s="89" t="s">
        <v>819</v>
      </c>
    </row>
    <row r="226" spans="1:3" ht="12.75" customHeight="1" x14ac:dyDescent="0.25">
      <c r="A226" s="89">
        <v>2019</v>
      </c>
      <c r="B226" s="89">
        <v>88399</v>
      </c>
      <c r="C226" s="89" t="s">
        <v>133</v>
      </c>
    </row>
    <row r="227" spans="1:3" ht="12.75" customHeight="1" x14ac:dyDescent="0.25">
      <c r="A227" s="89">
        <v>2019</v>
      </c>
      <c r="B227" s="89">
        <v>1117583</v>
      </c>
      <c r="C227" s="89" t="s">
        <v>133</v>
      </c>
    </row>
    <row r="228" spans="1:3" ht="12.75" customHeight="1" x14ac:dyDescent="0.25">
      <c r="A228" s="89">
        <v>2019</v>
      </c>
      <c r="B228" s="89">
        <v>121880</v>
      </c>
      <c r="C228" s="89" t="s">
        <v>133</v>
      </c>
    </row>
    <row r="229" spans="1:3" ht="12.75" customHeight="1" x14ac:dyDescent="0.25">
      <c r="A229" s="89">
        <v>2019</v>
      </c>
      <c r="B229" s="89">
        <v>102499</v>
      </c>
      <c r="C229" s="89" t="s">
        <v>133</v>
      </c>
    </row>
    <row r="230" spans="1:3" ht="12.75" customHeight="1" x14ac:dyDescent="0.25">
      <c r="A230" s="89">
        <v>2019</v>
      </c>
      <c r="B230" s="89">
        <v>121884</v>
      </c>
      <c r="C230" s="89" t="s">
        <v>133</v>
      </c>
    </row>
    <row r="231" spans="1:3" ht="12.75" customHeight="1" x14ac:dyDescent="0.25">
      <c r="A231" s="89">
        <v>2019</v>
      </c>
      <c r="B231" s="89">
        <v>1181819</v>
      </c>
      <c r="C231" s="89" t="s">
        <v>133</v>
      </c>
    </row>
    <row r="232" spans="1:3" ht="12.75" customHeight="1" x14ac:dyDescent="0.25">
      <c r="A232" s="89">
        <v>2019</v>
      </c>
      <c r="B232" s="89">
        <v>1103831</v>
      </c>
      <c r="C232" s="89" t="s">
        <v>133</v>
      </c>
    </row>
    <row r="233" spans="1:3" ht="12.75" customHeight="1" x14ac:dyDescent="0.25">
      <c r="A233" s="89">
        <v>2019</v>
      </c>
      <c r="B233" s="89">
        <v>1103831</v>
      </c>
      <c r="C233" s="89" t="s">
        <v>133</v>
      </c>
    </row>
    <row r="234" spans="1:3" ht="12.75" customHeight="1" x14ac:dyDescent="0.25">
      <c r="A234" s="89">
        <v>2019</v>
      </c>
      <c r="B234" s="89">
        <v>1181819</v>
      </c>
      <c r="C234" s="89" t="s">
        <v>133</v>
      </c>
    </row>
    <row r="235" spans="1:3" ht="12.75" customHeight="1" x14ac:dyDescent="0.25">
      <c r="A235" s="89">
        <v>2019</v>
      </c>
      <c r="B235" s="89">
        <v>121884</v>
      </c>
      <c r="C235" s="89" t="s">
        <v>133</v>
      </c>
    </row>
    <row r="236" spans="1:3" ht="12.75" customHeight="1" x14ac:dyDescent="0.25">
      <c r="A236" s="89">
        <v>2019</v>
      </c>
      <c r="B236" s="89">
        <v>123569</v>
      </c>
      <c r="C236" s="89" t="s">
        <v>817</v>
      </c>
    </row>
    <row r="237" spans="1:3" ht="12.75" customHeight="1" x14ac:dyDescent="0.25">
      <c r="A237" s="89">
        <v>2019</v>
      </c>
      <c r="B237" s="89">
        <v>121880</v>
      </c>
      <c r="C237" s="89" t="s">
        <v>817</v>
      </c>
    </row>
    <row r="238" spans="1:3" ht="12.75" customHeight="1" x14ac:dyDescent="0.25">
      <c r="A238" s="89">
        <v>2019</v>
      </c>
      <c r="B238" s="89">
        <v>88399</v>
      </c>
      <c r="C238" s="89" t="s">
        <v>817</v>
      </c>
    </row>
    <row r="239" spans="1:3" ht="12.75" customHeight="1" x14ac:dyDescent="0.25">
      <c r="A239" s="89">
        <v>2019</v>
      </c>
      <c r="B239" s="89">
        <v>123569</v>
      </c>
      <c r="C239" s="89" t="s">
        <v>817</v>
      </c>
    </row>
    <row r="240" spans="1:3" ht="12.75" customHeight="1" x14ac:dyDescent="0.25">
      <c r="A240" s="89">
        <v>2019</v>
      </c>
      <c r="B240" s="89">
        <v>1319229</v>
      </c>
      <c r="C240" s="89" t="s">
        <v>817</v>
      </c>
    </row>
    <row r="241" spans="1:3" ht="12.75" customHeight="1" x14ac:dyDescent="0.25">
      <c r="A241" s="89">
        <v>2019</v>
      </c>
      <c r="B241" s="89">
        <v>1181815</v>
      </c>
      <c r="C241" s="89" t="s">
        <v>817</v>
      </c>
    </row>
    <row r="242" spans="1:3" ht="12.75" customHeight="1" x14ac:dyDescent="0.25">
      <c r="A242" s="89">
        <v>2019</v>
      </c>
      <c r="B242" s="89">
        <v>102499</v>
      </c>
      <c r="C242" s="89" t="s">
        <v>817</v>
      </c>
    </row>
    <row r="243" spans="1:3" ht="12.75" customHeight="1" x14ac:dyDescent="0.25">
      <c r="A243" s="89">
        <v>2019</v>
      </c>
      <c r="B243" s="89">
        <v>121884</v>
      </c>
      <c r="C243" s="89" t="s">
        <v>817</v>
      </c>
    </row>
    <row r="244" spans="1:3" ht="12.75" customHeight="1" x14ac:dyDescent="0.25">
      <c r="A244" s="89">
        <v>2019</v>
      </c>
      <c r="B244" s="89">
        <v>102499</v>
      </c>
      <c r="C244" s="89" t="s">
        <v>817</v>
      </c>
    </row>
    <row r="245" spans="1:3" ht="12.75" customHeight="1" x14ac:dyDescent="0.25">
      <c r="A245" s="89">
        <v>2019</v>
      </c>
      <c r="B245" s="89">
        <v>88399</v>
      </c>
      <c r="C245" s="89" t="s">
        <v>817</v>
      </c>
    </row>
    <row r="246" spans="1:3" ht="12.75" customHeight="1" x14ac:dyDescent="0.25">
      <c r="A246" s="89">
        <v>2019</v>
      </c>
      <c r="B246" s="89">
        <v>102499</v>
      </c>
      <c r="C246" s="89" t="s">
        <v>817</v>
      </c>
    </row>
    <row r="247" spans="1:3" ht="12.75" customHeight="1" x14ac:dyDescent="0.25">
      <c r="A247" s="89">
        <v>2019</v>
      </c>
      <c r="B247" s="89">
        <v>88399</v>
      </c>
      <c r="C247" s="89" t="s">
        <v>817</v>
      </c>
    </row>
    <row r="248" spans="1:3" ht="12.75" customHeight="1" x14ac:dyDescent="0.25">
      <c r="A248" s="89">
        <v>2019</v>
      </c>
      <c r="B248" s="89">
        <v>1181819</v>
      </c>
      <c r="C248" s="89" t="s">
        <v>817</v>
      </c>
    </row>
    <row r="249" spans="1:3" ht="12.75" customHeight="1" x14ac:dyDescent="0.25">
      <c r="A249" s="89">
        <v>2019</v>
      </c>
      <c r="B249" s="89">
        <v>121884</v>
      </c>
      <c r="C249" s="89" t="s">
        <v>817</v>
      </c>
    </row>
    <row r="250" spans="1:3" ht="12.75" customHeight="1" x14ac:dyDescent="0.25">
      <c r="A250" s="89">
        <v>2019</v>
      </c>
      <c r="B250" s="89">
        <v>121880</v>
      </c>
      <c r="C250" s="89" t="s">
        <v>817</v>
      </c>
    </row>
    <row r="251" spans="1:3" ht="12.75" customHeight="1" x14ac:dyDescent="0.25">
      <c r="A251" s="89">
        <v>2019</v>
      </c>
      <c r="B251" s="89">
        <v>88399</v>
      </c>
      <c r="C251" s="89" t="s">
        <v>817</v>
      </c>
    </row>
    <row r="252" spans="1:3" ht="12.75" customHeight="1" x14ac:dyDescent="0.25">
      <c r="A252" s="89">
        <v>2019</v>
      </c>
      <c r="B252" s="89">
        <v>121880</v>
      </c>
      <c r="C252" s="89" t="s">
        <v>817</v>
      </c>
    </row>
    <row r="253" spans="1:3" ht="12.75" customHeight="1" x14ac:dyDescent="0.25">
      <c r="A253" s="89">
        <v>2019</v>
      </c>
      <c r="B253" s="89">
        <v>88399</v>
      </c>
      <c r="C253" s="89" t="s">
        <v>817</v>
      </c>
    </row>
    <row r="254" spans="1:3" ht="12.75" customHeight="1" x14ac:dyDescent="0.25">
      <c r="A254" s="89">
        <v>2019</v>
      </c>
      <c r="B254" s="89">
        <v>102499</v>
      </c>
      <c r="C254" s="89" t="s">
        <v>817</v>
      </c>
    </row>
    <row r="255" spans="1:3" ht="12.75" customHeight="1" x14ac:dyDescent="0.25">
      <c r="A255" s="89">
        <v>2019</v>
      </c>
      <c r="B255" s="89">
        <v>121880</v>
      </c>
      <c r="C255" s="89" t="s">
        <v>817</v>
      </c>
    </row>
    <row r="256" spans="1:3" ht="12.75" customHeight="1" x14ac:dyDescent="0.25">
      <c r="A256" s="89">
        <v>2019</v>
      </c>
      <c r="B256" s="89">
        <v>121884</v>
      </c>
      <c r="C256" s="89" t="s">
        <v>817</v>
      </c>
    </row>
    <row r="257" spans="1:3" ht="12.75" customHeight="1" x14ac:dyDescent="0.25">
      <c r="A257" s="89">
        <v>2019</v>
      </c>
      <c r="B257" s="89">
        <v>121880</v>
      </c>
      <c r="C257" s="89" t="s">
        <v>817</v>
      </c>
    </row>
    <row r="258" spans="1:3" ht="12.75" customHeight="1" x14ac:dyDescent="0.25">
      <c r="A258" s="89">
        <v>2019</v>
      </c>
      <c r="B258" s="89">
        <v>102499</v>
      </c>
      <c r="C258" s="89" t="s">
        <v>817</v>
      </c>
    </row>
    <row r="259" spans="1:3" ht="12.75" customHeight="1" x14ac:dyDescent="0.25">
      <c r="A259" s="89">
        <v>2019</v>
      </c>
      <c r="B259" s="89">
        <v>121880</v>
      </c>
      <c r="C259" s="89" t="s">
        <v>817</v>
      </c>
    </row>
    <row r="260" spans="1:3" ht="12.75" customHeight="1" x14ac:dyDescent="0.25">
      <c r="A260" s="89">
        <v>2019</v>
      </c>
      <c r="B260" s="89">
        <v>121880</v>
      </c>
      <c r="C260" s="89" t="s">
        <v>817</v>
      </c>
    </row>
    <row r="261" spans="1:3" ht="12.75" customHeight="1" x14ac:dyDescent="0.25">
      <c r="A261" s="89">
        <v>2019</v>
      </c>
      <c r="B261" s="89">
        <v>121880</v>
      </c>
      <c r="C261" s="89" t="s">
        <v>817</v>
      </c>
    </row>
    <row r="262" spans="1:3" ht="12.75" customHeight="1" x14ac:dyDescent="0.25">
      <c r="A262" s="89">
        <v>2019</v>
      </c>
      <c r="B262" s="89">
        <v>1181819</v>
      </c>
      <c r="C262" s="89" t="s">
        <v>817</v>
      </c>
    </row>
    <row r="263" spans="1:3" ht="12.75" customHeight="1" x14ac:dyDescent="0.25">
      <c r="A263" s="89">
        <v>2019</v>
      </c>
      <c r="B263" s="89">
        <v>121880</v>
      </c>
      <c r="C263" s="89" t="s">
        <v>817</v>
      </c>
    </row>
    <row r="264" spans="1:3" ht="12.75" customHeight="1" x14ac:dyDescent="0.25">
      <c r="A264" s="89">
        <v>2019</v>
      </c>
      <c r="B264" s="89">
        <v>102499</v>
      </c>
      <c r="C264" s="89" t="s">
        <v>817</v>
      </c>
    </row>
    <row r="265" spans="1:3" ht="12.75" customHeight="1" x14ac:dyDescent="0.25">
      <c r="A265" s="89">
        <v>2019</v>
      </c>
      <c r="B265" s="89">
        <v>121880</v>
      </c>
      <c r="C265" s="89" t="s">
        <v>817</v>
      </c>
    </row>
    <row r="266" spans="1:3" ht="12.75" customHeight="1" x14ac:dyDescent="0.25">
      <c r="A266" s="89">
        <v>2019</v>
      </c>
      <c r="B266" s="89">
        <v>121880</v>
      </c>
      <c r="C266" s="89" t="s">
        <v>817</v>
      </c>
    </row>
    <row r="267" spans="1:3" ht="12.75" customHeight="1" x14ac:dyDescent="0.25">
      <c r="A267" s="89">
        <v>2019</v>
      </c>
      <c r="B267" s="89">
        <v>123569</v>
      </c>
      <c r="C267" s="89" t="s">
        <v>817</v>
      </c>
    </row>
    <row r="268" spans="1:3" ht="12.75" customHeight="1" x14ac:dyDescent="0.25">
      <c r="A268" s="89">
        <v>2019</v>
      </c>
      <c r="B268" s="89">
        <v>121880</v>
      </c>
      <c r="C268" s="89" t="s">
        <v>818</v>
      </c>
    </row>
    <row r="269" spans="1:3" ht="12.75" customHeight="1" x14ac:dyDescent="0.25">
      <c r="A269" s="89">
        <v>2019</v>
      </c>
      <c r="B269" s="89">
        <v>88399</v>
      </c>
      <c r="C269" s="89" t="s">
        <v>818</v>
      </c>
    </row>
    <row r="270" spans="1:3" ht="12.75" customHeight="1" x14ac:dyDescent="0.25">
      <c r="A270" s="89">
        <v>2019</v>
      </c>
      <c r="B270" s="89">
        <v>123569</v>
      </c>
      <c r="C270" s="89" t="s">
        <v>818</v>
      </c>
    </row>
    <row r="271" spans="1:3" ht="12.75" customHeight="1" x14ac:dyDescent="0.25">
      <c r="A271" s="89">
        <v>2019</v>
      </c>
      <c r="B271" s="89">
        <v>121880</v>
      </c>
      <c r="C271" s="89" t="s">
        <v>818</v>
      </c>
    </row>
    <row r="272" spans="1:3" ht="12.75" customHeight="1" x14ac:dyDescent="0.25">
      <c r="A272" s="89">
        <v>2019</v>
      </c>
      <c r="B272" s="89">
        <v>1181815</v>
      </c>
      <c r="C272" s="89" t="s">
        <v>818</v>
      </c>
    </row>
    <row r="273" spans="1:3" ht="12.75" customHeight="1" x14ac:dyDescent="0.25">
      <c r="A273" s="89">
        <v>2019</v>
      </c>
      <c r="B273" s="89">
        <v>123569</v>
      </c>
      <c r="C273" s="89" t="s">
        <v>818</v>
      </c>
    </row>
    <row r="274" spans="1:3" ht="12.75" customHeight="1" x14ac:dyDescent="0.25">
      <c r="A274" s="89">
        <v>2019</v>
      </c>
      <c r="B274" s="89">
        <v>88399</v>
      </c>
      <c r="C274" s="89" t="s">
        <v>818</v>
      </c>
    </row>
    <row r="275" spans="1:3" ht="12.75" customHeight="1" x14ac:dyDescent="0.25">
      <c r="A275" s="89">
        <v>2019</v>
      </c>
      <c r="B275" s="89">
        <v>102499</v>
      </c>
      <c r="C275" s="89" t="s">
        <v>818</v>
      </c>
    </row>
    <row r="276" spans="1:3" ht="12.75" customHeight="1" x14ac:dyDescent="0.25">
      <c r="A276" s="89">
        <v>2019</v>
      </c>
      <c r="B276" s="89">
        <v>121880</v>
      </c>
      <c r="C276" s="89" t="s">
        <v>818</v>
      </c>
    </row>
    <row r="277" spans="1:3" ht="12.75" customHeight="1" x14ac:dyDescent="0.25">
      <c r="A277" s="89">
        <v>2019</v>
      </c>
      <c r="B277" s="89">
        <v>123569</v>
      </c>
      <c r="C277" s="89" t="s">
        <v>818</v>
      </c>
    </row>
    <row r="278" spans="1:3" ht="12.75" customHeight="1" x14ac:dyDescent="0.25">
      <c r="A278" s="89">
        <v>2019</v>
      </c>
      <c r="B278" s="89">
        <v>102499</v>
      </c>
      <c r="C278" s="89" t="s">
        <v>818</v>
      </c>
    </row>
    <row r="279" spans="1:3" ht="12.75" customHeight="1" x14ac:dyDescent="0.25">
      <c r="A279" s="89">
        <v>2019</v>
      </c>
      <c r="B279" s="89">
        <v>102499</v>
      </c>
      <c r="C279" s="89" t="s">
        <v>818</v>
      </c>
    </row>
    <row r="280" spans="1:3" ht="12.75" customHeight="1" x14ac:dyDescent="0.25">
      <c r="A280" s="89">
        <v>2019</v>
      </c>
      <c r="B280" s="89">
        <v>102499</v>
      </c>
      <c r="C280" s="89" t="s">
        <v>818</v>
      </c>
    </row>
    <row r="281" spans="1:3" ht="12.75" customHeight="1" x14ac:dyDescent="0.25">
      <c r="A281" s="89">
        <v>2019</v>
      </c>
      <c r="B281" s="89">
        <v>102499</v>
      </c>
      <c r="C281" s="89" t="s">
        <v>818</v>
      </c>
    </row>
    <row r="282" spans="1:3" ht="12.75" customHeight="1" x14ac:dyDescent="0.25">
      <c r="A282" s="89">
        <v>2019</v>
      </c>
      <c r="B282" s="89">
        <v>102499</v>
      </c>
      <c r="C282" s="89" t="s">
        <v>818</v>
      </c>
    </row>
    <row r="283" spans="1:3" ht="12.75" customHeight="1" x14ac:dyDescent="0.25">
      <c r="A283" s="89">
        <v>2019</v>
      </c>
      <c r="B283" s="89">
        <v>121880</v>
      </c>
      <c r="C283" s="89" t="s">
        <v>818</v>
      </c>
    </row>
    <row r="284" spans="1:3" ht="12.75" customHeight="1" x14ac:dyDescent="0.25">
      <c r="A284" s="89">
        <v>2019</v>
      </c>
      <c r="B284" s="89">
        <v>121880</v>
      </c>
      <c r="C284" s="89" t="s">
        <v>818</v>
      </c>
    </row>
    <row r="285" spans="1:3" ht="12.75" customHeight="1" x14ac:dyDescent="0.25">
      <c r="A285" s="89">
        <v>2019</v>
      </c>
      <c r="B285" s="89">
        <v>121880</v>
      </c>
      <c r="C285" s="89" t="s">
        <v>818</v>
      </c>
    </row>
    <row r="286" spans="1:3" ht="12.75" customHeight="1" x14ac:dyDescent="0.25">
      <c r="A286" s="89">
        <v>2019</v>
      </c>
      <c r="B286" s="89">
        <v>88399</v>
      </c>
      <c r="C286" s="89" t="s">
        <v>818</v>
      </c>
    </row>
    <row r="287" spans="1:3" ht="12.75" customHeight="1" x14ac:dyDescent="0.25">
      <c r="A287" s="89">
        <v>2019</v>
      </c>
      <c r="B287" s="89">
        <v>102499</v>
      </c>
      <c r="C287" s="89" t="s">
        <v>818</v>
      </c>
    </row>
    <row r="288" spans="1:3" ht="12.75" customHeight="1" x14ac:dyDescent="0.25">
      <c r="A288" s="89">
        <v>2019</v>
      </c>
      <c r="B288" s="89">
        <v>102499</v>
      </c>
      <c r="C288" s="89" t="s">
        <v>818</v>
      </c>
    </row>
    <row r="289" spans="1:3" ht="12.75" customHeight="1" x14ac:dyDescent="0.25">
      <c r="A289" s="89">
        <v>2019</v>
      </c>
      <c r="B289" s="89">
        <v>123569</v>
      </c>
      <c r="C289" s="89" t="s">
        <v>818</v>
      </c>
    </row>
    <row r="290" spans="1:3" ht="12.75" customHeight="1" x14ac:dyDescent="0.25">
      <c r="A290" s="89">
        <v>2019</v>
      </c>
      <c r="B290" s="89">
        <v>102499</v>
      </c>
      <c r="C290" s="89" t="s">
        <v>818</v>
      </c>
    </row>
    <row r="291" spans="1:3" ht="12.75" customHeight="1" x14ac:dyDescent="0.25">
      <c r="A291" s="89">
        <v>2019</v>
      </c>
      <c r="B291" s="89">
        <v>102499</v>
      </c>
      <c r="C291" s="89" t="s">
        <v>818</v>
      </c>
    </row>
    <row r="292" spans="1:3" ht="12.75" customHeight="1" x14ac:dyDescent="0.25">
      <c r="A292" s="89">
        <v>2019</v>
      </c>
      <c r="B292" s="89">
        <v>121880</v>
      </c>
      <c r="C292" s="89" t="s">
        <v>818</v>
      </c>
    </row>
    <row r="293" spans="1:3" ht="12.75" customHeight="1" x14ac:dyDescent="0.25">
      <c r="A293" s="89">
        <v>2019</v>
      </c>
      <c r="B293" s="89">
        <v>121880</v>
      </c>
      <c r="C293" s="89" t="s">
        <v>818</v>
      </c>
    </row>
    <row r="294" spans="1:3" ht="12.75" customHeight="1" x14ac:dyDescent="0.25">
      <c r="A294" s="89">
        <v>2019</v>
      </c>
      <c r="B294" s="89">
        <v>102499</v>
      </c>
      <c r="C294" s="89" t="s">
        <v>818</v>
      </c>
    </row>
    <row r="295" spans="1:3" ht="12.75" customHeight="1" x14ac:dyDescent="0.25">
      <c r="A295" s="89">
        <v>2019</v>
      </c>
      <c r="B295" s="89">
        <v>123569</v>
      </c>
      <c r="C295" s="89" t="s">
        <v>818</v>
      </c>
    </row>
    <row r="296" spans="1:3" ht="12.75" customHeight="1" x14ac:dyDescent="0.25">
      <c r="A296" s="89">
        <v>2019</v>
      </c>
      <c r="B296" s="89">
        <v>88399</v>
      </c>
      <c r="C296" s="89" t="s">
        <v>818</v>
      </c>
    </row>
    <row r="297" spans="1:3" ht="12.75" customHeight="1" x14ac:dyDescent="0.25">
      <c r="A297" s="89">
        <v>2019</v>
      </c>
      <c r="B297" s="89">
        <v>88399</v>
      </c>
      <c r="C297" s="89" t="s">
        <v>818</v>
      </c>
    </row>
    <row r="298" spans="1:3" ht="12.75" customHeight="1" x14ac:dyDescent="0.25">
      <c r="A298" s="89">
        <v>2019</v>
      </c>
      <c r="B298" s="89">
        <v>121880</v>
      </c>
      <c r="C298" s="89" t="s">
        <v>818</v>
      </c>
    </row>
    <row r="299" spans="1:3" ht="12.75" customHeight="1" x14ac:dyDescent="0.25">
      <c r="A299" s="89">
        <v>2019</v>
      </c>
      <c r="B299" s="89">
        <v>102499</v>
      </c>
      <c r="C299" s="89" t="s">
        <v>818</v>
      </c>
    </row>
    <row r="300" spans="1:3" ht="12.75" customHeight="1" x14ac:dyDescent="0.25">
      <c r="A300" s="89">
        <v>2019</v>
      </c>
      <c r="B300" s="89">
        <v>88399</v>
      </c>
      <c r="C300" s="89" t="s">
        <v>818</v>
      </c>
    </row>
    <row r="301" spans="1:3" ht="12.75" customHeight="1" x14ac:dyDescent="0.25">
      <c r="A301" s="89">
        <v>2019</v>
      </c>
      <c r="B301" s="89">
        <v>102499</v>
      </c>
      <c r="C301" s="89" t="s">
        <v>818</v>
      </c>
    </row>
    <row r="302" spans="1:3" ht="12.75" customHeight="1" x14ac:dyDescent="0.25">
      <c r="A302" s="89">
        <v>2019</v>
      </c>
      <c r="B302" s="89">
        <v>121880</v>
      </c>
      <c r="C302" s="89" t="s">
        <v>818</v>
      </c>
    </row>
    <row r="303" spans="1:3" ht="12.75" customHeight="1" x14ac:dyDescent="0.25">
      <c r="A303" s="89">
        <v>2019</v>
      </c>
      <c r="B303" s="89">
        <v>88399</v>
      </c>
      <c r="C303" s="89" t="s">
        <v>818</v>
      </c>
    </row>
    <row r="304" spans="1:3" ht="12.75" customHeight="1" x14ac:dyDescent="0.25">
      <c r="A304" s="89">
        <v>2019</v>
      </c>
      <c r="B304" s="89">
        <v>121880</v>
      </c>
      <c r="C304" s="89" t="s">
        <v>818</v>
      </c>
    </row>
    <row r="305" spans="1:3" ht="12.75" customHeight="1" x14ac:dyDescent="0.25">
      <c r="A305" s="89">
        <v>2019</v>
      </c>
      <c r="B305" s="89">
        <v>123569</v>
      </c>
      <c r="C305" s="89" t="s">
        <v>818</v>
      </c>
    </row>
    <row r="306" spans="1:3" ht="12.75" customHeight="1" x14ac:dyDescent="0.25">
      <c r="A306" s="89">
        <v>2019</v>
      </c>
      <c r="B306" s="89">
        <v>121880</v>
      </c>
      <c r="C306" s="89" t="s">
        <v>818</v>
      </c>
    </row>
    <row r="307" spans="1:3" ht="12.75" customHeight="1" x14ac:dyDescent="0.25">
      <c r="A307" s="89">
        <v>2019</v>
      </c>
      <c r="B307" s="89">
        <v>123569</v>
      </c>
      <c r="C307" s="89" t="s">
        <v>818</v>
      </c>
    </row>
    <row r="308" spans="1:3" ht="12.75" customHeight="1" x14ac:dyDescent="0.25">
      <c r="A308" s="89">
        <v>2019</v>
      </c>
      <c r="B308" s="89">
        <v>102499</v>
      </c>
      <c r="C308" s="89" t="s">
        <v>818</v>
      </c>
    </row>
    <row r="309" spans="1:3" ht="12.75" customHeight="1" x14ac:dyDescent="0.25">
      <c r="A309" s="89">
        <v>2019</v>
      </c>
      <c r="B309" s="89">
        <v>102499</v>
      </c>
      <c r="C309" s="89" t="s">
        <v>818</v>
      </c>
    </row>
    <row r="310" spans="1:3" ht="12.75" customHeight="1" x14ac:dyDescent="0.25">
      <c r="A310" s="89">
        <v>2019</v>
      </c>
      <c r="B310" s="89">
        <v>121880</v>
      </c>
      <c r="C310" s="89" t="s">
        <v>818</v>
      </c>
    </row>
    <row r="311" spans="1:3" ht="12.75" customHeight="1" x14ac:dyDescent="0.25">
      <c r="A311" s="89">
        <v>2019</v>
      </c>
      <c r="B311" s="89">
        <v>121880</v>
      </c>
      <c r="C311" s="89" t="s">
        <v>818</v>
      </c>
    </row>
    <row r="312" spans="1:3" ht="12.75" customHeight="1" x14ac:dyDescent="0.25">
      <c r="A312" s="89">
        <v>2019</v>
      </c>
      <c r="B312" s="89">
        <v>88399</v>
      </c>
      <c r="C312" s="89" t="s">
        <v>818</v>
      </c>
    </row>
    <row r="313" spans="1:3" ht="12.75" customHeight="1" x14ac:dyDescent="0.25">
      <c r="A313" s="89">
        <v>2019</v>
      </c>
      <c r="B313" s="89">
        <v>1319229</v>
      </c>
      <c r="C313" s="89" t="s">
        <v>818</v>
      </c>
    </row>
    <row r="314" spans="1:3" ht="12.75" customHeight="1" x14ac:dyDescent="0.25">
      <c r="A314" s="89">
        <v>2019</v>
      </c>
      <c r="B314" s="89">
        <v>123569</v>
      </c>
      <c r="C314" s="89" t="s">
        <v>818</v>
      </c>
    </row>
    <row r="315" spans="1:3" ht="12.75" customHeight="1" x14ac:dyDescent="0.25">
      <c r="A315" s="89">
        <v>2019</v>
      </c>
      <c r="B315" s="89">
        <v>121880</v>
      </c>
      <c r="C315" s="89" t="s">
        <v>818</v>
      </c>
    </row>
    <row r="316" spans="1:3" ht="12.75" customHeight="1" x14ac:dyDescent="0.25">
      <c r="A316" s="89">
        <v>2019</v>
      </c>
      <c r="B316" s="89">
        <v>121884</v>
      </c>
      <c r="C316" s="89" t="s">
        <v>818</v>
      </c>
    </row>
    <row r="317" spans="1:3" ht="12.75" customHeight="1" x14ac:dyDescent="0.25">
      <c r="A317" s="89">
        <v>2019</v>
      </c>
      <c r="B317" s="89">
        <v>102499</v>
      </c>
      <c r="C317" s="89" t="s">
        <v>818</v>
      </c>
    </row>
    <row r="318" spans="1:3" ht="12.75" customHeight="1" x14ac:dyDescent="0.25">
      <c r="A318" s="89">
        <v>2019</v>
      </c>
      <c r="B318" s="89">
        <v>102499</v>
      </c>
      <c r="C318" s="89" t="s">
        <v>818</v>
      </c>
    </row>
    <row r="319" spans="1:3" ht="12.75" customHeight="1" x14ac:dyDescent="0.25">
      <c r="A319" s="89">
        <v>2019</v>
      </c>
      <c r="B319" s="89">
        <v>121880</v>
      </c>
      <c r="C319" s="89" t="s">
        <v>818</v>
      </c>
    </row>
    <row r="320" spans="1:3" ht="12.75" customHeight="1" x14ac:dyDescent="0.25">
      <c r="A320" s="89">
        <v>2019</v>
      </c>
      <c r="B320" s="89">
        <v>1181819</v>
      </c>
      <c r="C320" s="89" t="s">
        <v>818</v>
      </c>
    </row>
    <row r="321" spans="1:3" ht="12.75" customHeight="1" x14ac:dyDescent="0.25">
      <c r="A321" s="89">
        <v>2019</v>
      </c>
      <c r="B321" s="89">
        <v>123569</v>
      </c>
      <c r="C321" s="89" t="s">
        <v>818</v>
      </c>
    </row>
    <row r="322" spans="1:3" ht="12.75" customHeight="1" x14ac:dyDescent="0.25">
      <c r="A322" s="89">
        <v>2019</v>
      </c>
      <c r="B322" s="89">
        <v>121880</v>
      </c>
      <c r="C322" s="89" t="s">
        <v>818</v>
      </c>
    </row>
    <row r="323" spans="1:3" ht="12.75" customHeight="1" x14ac:dyDescent="0.25">
      <c r="A323" s="89">
        <v>2019</v>
      </c>
      <c r="B323" s="89">
        <v>121880</v>
      </c>
      <c r="C323" s="89" t="s">
        <v>818</v>
      </c>
    </row>
    <row r="324" spans="1:3" ht="12.75" customHeight="1" x14ac:dyDescent="0.25">
      <c r="A324" s="89">
        <v>2019</v>
      </c>
      <c r="B324" s="89">
        <v>121880</v>
      </c>
      <c r="C324" s="89" t="s">
        <v>818</v>
      </c>
    </row>
    <row r="325" spans="1:3" ht="12.75" customHeight="1" x14ac:dyDescent="0.25">
      <c r="A325" s="89">
        <v>2019</v>
      </c>
      <c r="B325" s="89">
        <v>1319229</v>
      </c>
      <c r="C325" s="89" t="s">
        <v>818</v>
      </c>
    </row>
    <row r="326" spans="1:3" ht="12.75" customHeight="1" x14ac:dyDescent="0.25">
      <c r="A326" s="89">
        <v>2019</v>
      </c>
      <c r="B326" s="89">
        <v>102499</v>
      </c>
      <c r="C326" s="89" t="s">
        <v>818</v>
      </c>
    </row>
    <row r="327" spans="1:3" ht="12.75" customHeight="1" x14ac:dyDescent="0.25">
      <c r="A327" s="89">
        <v>2019</v>
      </c>
      <c r="B327" s="89">
        <v>121880</v>
      </c>
      <c r="C327" s="89" t="s">
        <v>818</v>
      </c>
    </row>
    <row r="328" spans="1:3" ht="12.75" customHeight="1" x14ac:dyDescent="0.25">
      <c r="A328" s="89">
        <v>2019</v>
      </c>
      <c r="B328" s="89">
        <v>121880</v>
      </c>
      <c r="C328" s="89" t="s">
        <v>818</v>
      </c>
    </row>
    <row r="329" spans="1:3" ht="12.75" customHeight="1" x14ac:dyDescent="0.25">
      <c r="A329" s="89">
        <v>2019</v>
      </c>
      <c r="B329" s="89">
        <v>121884</v>
      </c>
      <c r="C329" s="89" t="s">
        <v>818</v>
      </c>
    </row>
    <row r="330" spans="1:3" ht="12.75" customHeight="1" x14ac:dyDescent="0.25">
      <c r="A330" s="89">
        <v>2019</v>
      </c>
      <c r="B330" s="89">
        <v>121880</v>
      </c>
      <c r="C330" s="89" t="s">
        <v>818</v>
      </c>
    </row>
    <row r="331" spans="1:3" ht="12.75" customHeight="1" x14ac:dyDescent="0.25">
      <c r="A331" s="89">
        <v>2019</v>
      </c>
      <c r="B331" s="89">
        <v>88399</v>
      </c>
      <c r="C331" s="89" t="s">
        <v>818</v>
      </c>
    </row>
    <row r="332" spans="1:3" ht="12.75" customHeight="1" x14ac:dyDescent="0.25">
      <c r="A332" s="89">
        <v>2019</v>
      </c>
      <c r="B332" s="89">
        <v>1181819</v>
      </c>
      <c r="C332" s="89" t="s">
        <v>818</v>
      </c>
    </row>
    <row r="333" spans="1:3" ht="12.75" customHeight="1" x14ac:dyDescent="0.25">
      <c r="A333" s="89">
        <v>2019</v>
      </c>
      <c r="B333" s="89">
        <v>88399</v>
      </c>
      <c r="C333" s="89" t="s">
        <v>818</v>
      </c>
    </row>
    <row r="334" spans="1:3" ht="12.75" customHeight="1" x14ac:dyDescent="0.25">
      <c r="A334" s="89">
        <v>2019</v>
      </c>
      <c r="B334" s="89">
        <v>88399</v>
      </c>
      <c r="C334" s="89" t="s">
        <v>818</v>
      </c>
    </row>
    <row r="335" spans="1:3" ht="12.75" customHeight="1" x14ac:dyDescent="0.25">
      <c r="A335" s="89">
        <v>2019</v>
      </c>
      <c r="B335" s="89">
        <v>121884</v>
      </c>
      <c r="C335" s="89" t="s">
        <v>818</v>
      </c>
    </row>
    <row r="336" spans="1:3" ht="12.75" customHeight="1" x14ac:dyDescent="0.25">
      <c r="A336" s="89">
        <v>2019</v>
      </c>
      <c r="B336" s="89">
        <v>121880</v>
      </c>
      <c r="C336" s="89" t="s">
        <v>818</v>
      </c>
    </row>
    <row r="337" spans="1:3" ht="12.75" customHeight="1" x14ac:dyDescent="0.25">
      <c r="A337" s="89">
        <v>2019</v>
      </c>
      <c r="B337" s="89">
        <v>121880</v>
      </c>
      <c r="C337" s="89" t="s">
        <v>818</v>
      </c>
    </row>
    <row r="338" spans="1:3" ht="12.75" customHeight="1" x14ac:dyDescent="0.25">
      <c r="A338" s="89">
        <v>2019</v>
      </c>
      <c r="B338" s="89">
        <v>88399</v>
      </c>
      <c r="C338" s="89" t="s">
        <v>818</v>
      </c>
    </row>
    <row r="339" spans="1:3" ht="12.75" customHeight="1" x14ac:dyDescent="0.25">
      <c r="A339" s="89">
        <v>2019</v>
      </c>
      <c r="B339" s="89">
        <v>121880</v>
      </c>
      <c r="C339" s="89" t="s">
        <v>818</v>
      </c>
    </row>
    <row r="340" spans="1:3" ht="12.75" customHeight="1" x14ac:dyDescent="0.25">
      <c r="A340" s="89">
        <v>2019</v>
      </c>
      <c r="B340" s="89">
        <v>123569</v>
      </c>
      <c r="C340" s="89" t="s">
        <v>818</v>
      </c>
    </row>
    <row r="341" spans="1:3" ht="12.75" customHeight="1" x14ac:dyDescent="0.25">
      <c r="A341" s="89">
        <v>2019</v>
      </c>
      <c r="B341" s="89">
        <v>121880</v>
      </c>
      <c r="C341" s="89" t="s">
        <v>818</v>
      </c>
    </row>
    <row r="342" spans="1:3" ht="12.75" customHeight="1" x14ac:dyDescent="0.25">
      <c r="A342" s="89">
        <v>2019</v>
      </c>
      <c r="B342" s="89">
        <v>121884</v>
      </c>
      <c r="C342" s="89" t="s">
        <v>818</v>
      </c>
    </row>
    <row r="343" spans="1:3" ht="12.75" customHeight="1" x14ac:dyDescent="0.25">
      <c r="A343" s="89">
        <v>2019</v>
      </c>
      <c r="B343" s="89">
        <v>121880</v>
      </c>
      <c r="C343" s="89" t="s">
        <v>818</v>
      </c>
    </row>
    <row r="344" spans="1:3" ht="12.75" customHeight="1" x14ac:dyDescent="0.25">
      <c r="A344" s="89">
        <v>2019</v>
      </c>
      <c r="B344" s="89">
        <v>121880</v>
      </c>
      <c r="C344" s="89" t="s">
        <v>818</v>
      </c>
    </row>
    <row r="345" spans="1:3" ht="12.75" customHeight="1" x14ac:dyDescent="0.25">
      <c r="A345" s="89">
        <v>2019</v>
      </c>
      <c r="B345" s="89">
        <v>1117583</v>
      </c>
      <c r="C345" s="89" t="s">
        <v>818</v>
      </c>
    </row>
    <row r="346" spans="1:3" ht="12.75" customHeight="1" x14ac:dyDescent="0.25">
      <c r="A346" s="89">
        <v>2019</v>
      </c>
      <c r="B346" s="89">
        <v>88399</v>
      </c>
      <c r="C346" s="89" t="s">
        <v>818</v>
      </c>
    </row>
    <row r="347" spans="1:3" ht="12.75" customHeight="1" x14ac:dyDescent="0.25">
      <c r="A347" s="89">
        <v>2019</v>
      </c>
      <c r="B347" s="89">
        <v>88399</v>
      </c>
      <c r="C347" s="89" t="s">
        <v>818</v>
      </c>
    </row>
    <row r="348" spans="1:3" ht="12.75" customHeight="1" x14ac:dyDescent="0.25">
      <c r="A348" s="89">
        <v>2019</v>
      </c>
      <c r="B348" s="89">
        <v>102499</v>
      </c>
      <c r="C348" s="89" t="s">
        <v>818</v>
      </c>
    </row>
    <row r="349" spans="1:3" ht="12.75" customHeight="1" x14ac:dyDescent="0.25">
      <c r="A349" s="89">
        <v>2019</v>
      </c>
      <c r="B349" s="89">
        <v>102499</v>
      </c>
      <c r="C349" s="89" t="s">
        <v>818</v>
      </c>
    </row>
    <row r="350" spans="1:3" ht="12.75" customHeight="1" x14ac:dyDescent="0.25">
      <c r="A350" s="89">
        <v>2019</v>
      </c>
      <c r="B350" s="89">
        <v>102499</v>
      </c>
      <c r="C350" s="89" t="s">
        <v>818</v>
      </c>
    </row>
    <row r="351" spans="1:3" ht="12.75" customHeight="1" x14ac:dyDescent="0.25">
      <c r="A351" s="89">
        <v>2019</v>
      </c>
      <c r="B351" s="89">
        <v>102499</v>
      </c>
      <c r="C351" s="89" t="s">
        <v>818</v>
      </c>
    </row>
    <row r="352" spans="1:3" ht="12.75" customHeight="1" x14ac:dyDescent="0.25">
      <c r="A352" s="89">
        <v>2019</v>
      </c>
      <c r="B352" s="89">
        <v>102499</v>
      </c>
      <c r="C352" s="89" t="s">
        <v>818</v>
      </c>
    </row>
    <row r="353" spans="1:3" ht="12.75" customHeight="1" x14ac:dyDescent="0.25">
      <c r="A353" s="89">
        <v>2019</v>
      </c>
      <c r="B353" s="89">
        <v>102499</v>
      </c>
      <c r="C353" s="89" t="s">
        <v>818</v>
      </c>
    </row>
    <row r="354" spans="1:3" ht="12.75" customHeight="1" x14ac:dyDescent="0.25">
      <c r="A354" s="89">
        <v>2019</v>
      </c>
      <c r="B354" s="89">
        <v>102499</v>
      </c>
      <c r="C354" s="89" t="s">
        <v>818</v>
      </c>
    </row>
    <row r="355" spans="1:3" ht="12.75" customHeight="1" x14ac:dyDescent="0.25">
      <c r="A355" s="89">
        <v>2019</v>
      </c>
      <c r="B355" s="89">
        <v>102499</v>
      </c>
      <c r="C355" s="89" t="s">
        <v>818</v>
      </c>
    </row>
    <row r="356" spans="1:3" ht="12.75" customHeight="1" x14ac:dyDescent="0.25">
      <c r="A356" s="89">
        <v>2019</v>
      </c>
      <c r="B356" s="89">
        <v>102499</v>
      </c>
      <c r="C356" s="89" t="s">
        <v>818</v>
      </c>
    </row>
    <row r="357" spans="1:3" ht="12.75" customHeight="1" x14ac:dyDescent="0.25">
      <c r="A357" s="89">
        <v>2019</v>
      </c>
      <c r="B357" s="89">
        <v>121880</v>
      </c>
      <c r="C357" s="89" t="s">
        <v>818</v>
      </c>
    </row>
    <row r="358" spans="1:3" ht="12.75" customHeight="1" x14ac:dyDescent="0.25">
      <c r="A358" s="89">
        <v>2019</v>
      </c>
      <c r="B358" s="89">
        <v>121880</v>
      </c>
      <c r="C358" s="89" t="s">
        <v>818</v>
      </c>
    </row>
    <row r="359" spans="1:3" ht="12.75" customHeight="1" x14ac:dyDescent="0.25">
      <c r="A359" s="89">
        <v>2019</v>
      </c>
      <c r="B359" s="89">
        <v>121880</v>
      </c>
      <c r="C359" s="89" t="s">
        <v>818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506</v>
      </c>
    </row>
    <row r="2" spans="1:3" ht="12.75" customHeight="1" x14ac:dyDescent="0.25">
      <c r="A2" s="89">
        <v>2019</v>
      </c>
      <c r="B2" s="89">
        <v>121880</v>
      </c>
      <c r="C2" s="89" t="s">
        <v>823</v>
      </c>
    </row>
    <row r="3" spans="1:3" ht="12.75" customHeight="1" x14ac:dyDescent="0.25">
      <c r="A3" s="89">
        <v>2019</v>
      </c>
      <c r="B3" s="89">
        <v>88399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1181819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1103831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1181815</v>
      </c>
      <c r="C10" s="89" t="s">
        <v>823</v>
      </c>
    </row>
    <row r="11" spans="1:3" ht="12.75" customHeight="1" x14ac:dyDescent="0.25">
      <c r="A11" s="89">
        <v>2019</v>
      </c>
      <c r="B11" s="89">
        <v>123569</v>
      </c>
      <c r="C11" s="89" t="s">
        <v>823</v>
      </c>
    </row>
    <row r="12" spans="1:3" ht="12.75" customHeight="1" x14ac:dyDescent="0.25">
      <c r="A12" s="89">
        <v>2019</v>
      </c>
      <c r="B12" s="89">
        <v>88399</v>
      </c>
      <c r="C12" s="89" t="s">
        <v>823</v>
      </c>
    </row>
    <row r="13" spans="1:3" ht="12.75" customHeight="1" x14ac:dyDescent="0.25">
      <c r="A13" s="89">
        <v>2019</v>
      </c>
      <c r="B13" s="89">
        <v>102499</v>
      </c>
      <c r="C13" s="89" t="s">
        <v>823</v>
      </c>
    </row>
    <row r="14" spans="1:3" ht="12.75" customHeight="1" x14ac:dyDescent="0.25">
      <c r="A14" s="89">
        <v>2019</v>
      </c>
      <c r="B14" s="89">
        <v>102499</v>
      </c>
      <c r="C14" s="89" t="s">
        <v>823</v>
      </c>
    </row>
    <row r="15" spans="1:3" ht="12.75" customHeight="1" x14ac:dyDescent="0.25">
      <c r="A15" s="89">
        <v>2019</v>
      </c>
      <c r="B15" s="89">
        <v>121884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121880</v>
      </c>
      <c r="C17" s="89" t="s">
        <v>823</v>
      </c>
    </row>
    <row r="18" spans="1:3" ht="12.75" customHeight="1" x14ac:dyDescent="0.25">
      <c r="A18" s="89">
        <v>2019</v>
      </c>
      <c r="B18" s="89">
        <v>121884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121880</v>
      </c>
      <c r="C20" s="89" t="s">
        <v>823</v>
      </c>
    </row>
    <row r="21" spans="1:3" ht="12.75" customHeight="1" x14ac:dyDescent="0.25">
      <c r="A21" s="89">
        <v>2019</v>
      </c>
      <c r="B21" s="89">
        <v>88399</v>
      </c>
      <c r="C21" s="89" t="s">
        <v>823</v>
      </c>
    </row>
    <row r="22" spans="1:3" ht="12.75" customHeight="1" x14ac:dyDescent="0.25">
      <c r="A22" s="89">
        <v>2019</v>
      </c>
      <c r="B22" s="89">
        <v>123569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121880</v>
      </c>
      <c r="C24" s="89" t="s">
        <v>823</v>
      </c>
    </row>
    <row r="25" spans="1:3" ht="12.75" customHeight="1" x14ac:dyDescent="0.25">
      <c r="A25" s="89">
        <v>2019</v>
      </c>
      <c r="B25" s="89">
        <v>88399</v>
      </c>
      <c r="C25" s="89" t="s">
        <v>823</v>
      </c>
    </row>
    <row r="26" spans="1:3" ht="12.75" customHeight="1" x14ac:dyDescent="0.25">
      <c r="A26" s="89">
        <v>2019</v>
      </c>
      <c r="B26" s="89">
        <v>121880</v>
      </c>
      <c r="C26" s="89" t="s">
        <v>823</v>
      </c>
    </row>
    <row r="27" spans="1:3" ht="12.75" customHeight="1" x14ac:dyDescent="0.25">
      <c r="A27" s="89">
        <v>2019</v>
      </c>
      <c r="B27" s="89">
        <v>102499</v>
      </c>
      <c r="C27" s="89" t="s">
        <v>823</v>
      </c>
    </row>
    <row r="28" spans="1:3" ht="12.75" customHeight="1" x14ac:dyDescent="0.25">
      <c r="A28" s="89">
        <v>2019</v>
      </c>
      <c r="B28" s="89">
        <v>123569</v>
      </c>
      <c r="C28" s="89" t="s">
        <v>823</v>
      </c>
    </row>
    <row r="29" spans="1:3" ht="12.75" customHeight="1" x14ac:dyDescent="0.25">
      <c r="A29" s="89">
        <v>2019</v>
      </c>
      <c r="B29" s="89">
        <v>1319229</v>
      </c>
      <c r="C29" s="89" t="s">
        <v>823</v>
      </c>
    </row>
    <row r="30" spans="1:3" ht="12.75" customHeight="1" x14ac:dyDescent="0.25">
      <c r="A30" s="89">
        <v>2019</v>
      </c>
      <c r="B30" s="89">
        <v>88399</v>
      </c>
      <c r="C30" s="89" t="s">
        <v>823</v>
      </c>
    </row>
    <row r="31" spans="1:3" ht="12.75" customHeight="1" x14ac:dyDescent="0.25">
      <c r="A31" s="89">
        <v>2019</v>
      </c>
      <c r="B31" s="89">
        <v>102499</v>
      </c>
      <c r="C31" s="89" t="s">
        <v>823</v>
      </c>
    </row>
    <row r="32" spans="1:3" ht="12.75" customHeight="1" x14ac:dyDescent="0.25">
      <c r="A32" s="89">
        <v>2019</v>
      </c>
      <c r="B32" s="89">
        <v>88399</v>
      </c>
      <c r="C32" s="89" t="s">
        <v>823</v>
      </c>
    </row>
    <row r="33" spans="1:3" ht="12.75" customHeight="1" x14ac:dyDescent="0.25">
      <c r="A33" s="89">
        <v>2019</v>
      </c>
      <c r="B33" s="89">
        <v>102499</v>
      </c>
      <c r="C33" s="89" t="s">
        <v>823</v>
      </c>
    </row>
    <row r="34" spans="1:3" ht="12.75" customHeight="1" x14ac:dyDescent="0.25">
      <c r="A34" s="89">
        <v>2019</v>
      </c>
      <c r="B34" s="89">
        <v>123569</v>
      </c>
      <c r="C34" s="89" t="s">
        <v>823</v>
      </c>
    </row>
    <row r="35" spans="1:3" ht="12.75" customHeight="1" x14ac:dyDescent="0.25">
      <c r="A35" s="89">
        <v>2019</v>
      </c>
      <c r="B35" s="89">
        <v>102499</v>
      </c>
      <c r="C35" s="89" t="s">
        <v>823</v>
      </c>
    </row>
    <row r="36" spans="1:3" ht="12.75" customHeight="1" x14ac:dyDescent="0.25">
      <c r="A36" s="89">
        <v>2019</v>
      </c>
      <c r="B36" s="89">
        <v>102499</v>
      </c>
      <c r="C36" s="89" t="s">
        <v>823</v>
      </c>
    </row>
    <row r="37" spans="1:3" ht="12.75" customHeight="1" x14ac:dyDescent="0.25">
      <c r="A37" s="89">
        <v>2019</v>
      </c>
      <c r="B37" s="89">
        <v>1181819</v>
      </c>
      <c r="C37" s="89" t="s">
        <v>823</v>
      </c>
    </row>
    <row r="38" spans="1:3" ht="12.75" customHeight="1" x14ac:dyDescent="0.25">
      <c r="A38" s="89">
        <v>2019</v>
      </c>
      <c r="B38" s="89">
        <v>102499</v>
      </c>
      <c r="C38" s="89" t="s">
        <v>823</v>
      </c>
    </row>
    <row r="39" spans="1:3" ht="12.75" customHeight="1" x14ac:dyDescent="0.25">
      <c r="A39" s="89">
        <v>2019</v>
      </c>
      <c r="B39" s="89">
        <v>1319229</v>
      </c>
      <c r="C39" s="89" t="s">
        <v>823</v>
      </c>
    </row>
    <row r="40" spans="1:3" ht="12.75" customHeight="1" x14ac:dyDescent="0.25">
      <c r="A40" s="89">
        <v>2019</v>
      </c>
      <c r="B40" s="89">
        <v>123569</v>
      </c>
      <c r="C40" s="89" t="s">
        <v>823</v>
      </c>
    </row>
    <row r="41" spans="1:3" ht="12.75" customHeight="1" x14ac:dyDescent="0.25">
      <c r="A41" s="89">
        <v>2019</v>
      </c>
      <c r="B41" s="89">
        <v>123569</v>
      </c>
      <c r="C41" s="89" t="s">
        <v>823</v>
      </c>
    </row>
    <row r="42" spans="1:3" ht="12.75" customHeight="1" x14ac:dyDescent="0.25">
      <c r="A42" s="89">
        <v>2019</v>
      </c>
      <c r="B42" s="89">
        <v>123569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121884</v>
      </c>
      <c r="C44" s="89" t="s">
        <v>823</v>
      </c>
    </row>
    <row r="45" spans="1:3" ht="12.75" customHeight="1" x14ac:dyDescent="0.25">
      <c r="A45" s="89">
        <v>2019</v>
      </c>
      <c r="B45" s="89">
        <v>123569</v>
      </c>
      <c r="C45" s="89" t="s">
        <v>823</v>
      </c>
    </row>
    <row r="46" spans="1:3" ht="12.75" customHeight="1" x14ac:dyDescent="0.25">
      <c r="A46" s="89">
        <v>2019</v>
      </c>
      <c r="B46" s="89">
        <v>121880</v>
      </c>
      <c r="C46" s="89" t="s">
        <v>823</v>
      </c>
    </row>
    <row r="47" spans="1:3" ht="12.75" customHeight="1" x14ac:dyDescent="0.25">
      <c r="A47" s="89">
        <v>2019</v>
      </c>
      <c r="B47" s="89">
        <v>88399</v>
      </c>
      <c r="C47" s="89" t="s">
        <v>823</v>
      </c>
    </row>
    <row r="48" spans="1:3" ht="12.75" customHeight="1" x14ac:dyDescent="0.25">
      <c r="A48" s="89">
        <v>2019</v>
      </c>
      <c r="B48" s="89">
        <v>88399</v>
      </c>
      <c r="C48" s="89" t="s">
        <v>823</v>
      </c>
    </row>
    <row r="49" spans="1:3" ht="12.75" customHeight="1" x14ac:dyDescent="0.25">
      <c r="A49" s="89">
        <v>2019</v>
      </c>
      <c r="B49" s="89">
        <v>102499</v>
      </c>
      <c r="C49" s="89" t="s">
        <v>823</v>
      </c>
    </row>
    <row r="50" spans="1:3" ht="12.75" customHeight="1" x14ac:dyDescent="0.25">
      <c r="A50" s="89">
        <v>2019</v>
      </c>
      <c r="B50" s="89">
        <v>123569</v>
      </c>
      <c r="C50" s="89" t="s">
        <v>823</v>
      </c>
    </row>
    <row r="51" spans="1:3" ht="12.75" customHeight="1" x14ac:dyDescent="0.25">
      <c r="A51" s="89">
        <v>2019</v>
      </c>
      <c r="B51" s="89">
        <v>102499</v>
      </c>
      <c r="C51" s="89" t="s">
        <v>823</v>
      </c>
    </row>
    <row r="52" spans="1:3" ht="12.75" customHeight="1" x14ac:dyDescent="0.25">
      <c r="A52" s="89">
        <v>2019</v>
      </c>
      <c r="B52" s="89">
        <v>1103831</v>
      </c>
      <c r="C52" s="89" t="s">
        <v>823</v>
      </c>
    </row>
    <row r="53" spans="1:3" ht="12.75" customHeight="1" x14ac:dyDescent="0.25">
      <c r="A53" s="89">
        <v>2019</v>
      </c>
      <c r="B53" s="89">
        <v>102499</v>
      </c>
      <c r="C53" s="89" t="s">
        <v>823</v>
      </c>
    </row>
    <row r="54" spans="1:3" ht="12.75" customHeight="1" x14ac:dyDescent="0.25">
      <c r="A54" s="89">
        <v>2019</v>
      </c>
      <c r="B54" s="89">
        <v>121884</v>
      </c>
      <c r="C54" s="89" t="s">
        <v>823</v>
      </c>
    </row>
    <row r="55" spans="1:3" ht="12.75" customHeight="1" x14ac:dyDescent="0.25">
      <c r="A55" s="89">
        <v>2019</v>
      </c>
      <c r="B55" s="89">
        <v>123569</v>
      </c>
      <c r="C55" s="89" t="s">
        <v>823</v>
      </c>
    </row>
    <row r="56" spans="1:3" ht="12.75" customHeight="1" x14ac:dyDescent="0.25">
      <c r="A56" s="89">
        <v>2019</v>
      </c>
      <c r="B56" s="89">
        <v>123569</v>
      </c>
      <c r="C56" s="89" t="s">
        <v>823</v>
      </c>
    </row>
    <row r="57" spans="1:3" ht="12.75" customHeight="1" x14ac:dyDescent="0.25">
      <c r="A57" s="89">
        <v>2019</v>
      </c>
      <c r="B57" s="89">
        <v>1181819</v>
      </c>
      <c r="C57" s="89" t="s">
        <v>823</v>
      </c>
    </row>
    <row r="58" spans="1:3" ht="12.75" customHeight="1" x14ac:dyDescent="0.25">
      <c r="A58" s="89">
        <v>2019</v>
      </c>
      <c r="B58" s="89">
        <v>102499</v>
      </c>
      <c r="C58" s="89" t="s">
        <v>823</v>
      </c>
    </row>
    <row r="59" spans="1:3" ht="12.75" customHeight="1" x14ac:dyDescent="0.25">
      <c r="A59" s="89">
        <v>2019</v>
      </c>
      <c r="B59" s="89">
        <v>1181815</v>
      </c>
      <c r="C59" s="89" t="s">
        <v>823</v>
      </c>
    </row>
    <row r="60" spans="1:3" ht="12.75" customHeight="1" x14ac:dyDescent="0.25">
      <c r="A60" s="89">
        <v>2019</v>
      </c>
      <c r="B60" s="89">
        <v>1181815</v>
      </c>
      <c r="C60" s="89" t="s">
        <v>823</v>
      </c>
    </row>
    <row r="61" spans="1:3" ht="12.75" customHeight="1" x14ac:dyDescent="0.25">
      <c r="A61" s="89">
        <v>2019</v>
      </c>
      <c r="B61" s="89">
        <v>1181815</v>
      </c>
      <c r="C61" s="89" t="s">
        <v>823</v>
      </c>
    </row>
    <row r="62" spans="1:3" ht="12.75" customHeight="1" x14ac:dyDescent="0.25">
      <c r="A62" s="89">
        <v>2019</v>
      </c>
      <c r="B62" s="89">
        <v>102499</v>
      </c>
      <c r="C62" s="89" t="s">
        <v>823</v>
      </c>
    </row>
    <row r="63" spans="1:3" ht="12.75" customHeight="1" x14ac:dyDescent="0.25">
      <c r="A63" s="89">
        <v>2019</v>
      </c>
      <c r="B63" s="89">
        <v>1181815</v>
      </c>
      <c r="C63" s="89" t="s">
        <v>823</v>
      </c>
    </row>
    <row r="64" spans="1:3" ht="12.75" customHeight="1" x14ac:dyDescent="0.25">
      <c r="A64" s="89">
        <v>2019</v>
      </c>
      <c r="B64" s="89">
        <v>121880</v>
      </c>
      <c r="C64" s="89" t="s">
        <v>823</v>
      </c>
    </row>
    <row r="65" spans="1:3" ht="12.75" customHeight="1" x14ac:dyDescent="0.25">
      <c r="A65" s="89">
        <v>2019</v>
      </c>
      <c r="B65" s="89">
        <v>121880</v>
      </c>
      <c r="C65" s="89" t="s">
        <v>823</v>
      </c>
    </row>
    <row r="66" spans="1:3" ht="12.75" customHeight="1" x14ac:dyDescent="0.25">
      <c r="A66" s="89">
        <v>2019</v>
      </c>
      <c r="B66" s="89">
        <v>1181815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1319229</v>
      </c>
      <c r="C68" s="89" t="s">
        <v>823</v>
      </c>
    </row>
    <row r="69" spans="1:3" ht="12.75" customHeight="1" x14ac:dyDescent="0.25">
      <c r="A69" s="89">
        <v>2019</v>
      </c>
      <c r="B69" s="89">
        <v>1319229</v>
      </c>
      <c r="C69" s="89" t="s">
        <v>823</v>
      </c>
    </row>
    <row r="70" spans="1:3" ht="12.75" customHeight="1" x14ac:dyDescent="0.25">
      <c r="A70" s="89">
        <v>2019</v>
      </c>
      <c r="B70" s="89">
        <v>88399</v>
      </c>
      <c r="C70" s="89" t="s">
        <v>823</v>
      </c>
    </row>
    <row r="71" spans="1:3" ht="12.75" customHeight="1" x14ac:dyDescent="0.25">
      <c r="A71" s="89">
        <v>2019</v>
      </c>
      <c r="B71" s="89">
        <v>121884</v>
      </c>
      <c r="C71" s="89" t="s">
        <v>823</v>
      </c>
    </row>
    <row r="72" spans="1:3" ht="12.75" customHeight="1" x14ac:dyDescent="0.25">
      <c r="A72" s="89">
        <v>2019</v>
      </c>
      <c r="B72" s="89">
        <v>102499</v>
      </c>
      <c r="C72" s="89" t="s">
        <v>823</v>
      </c>
    </row>
    <row r="73" spans="1:3" ht="12.75" customHeight="1" x14ac:dyDescent="0.25">
      <c r="A73" s="89">
        <v>2019</v>
      </c>
      <c r="B73" s="89">
        <v>123569</v>
      </c>
      <c r="C73" s="89" t="s">
        <v>823</v>
      </c>
    </row>
    <row r="74" spans="1:3" ht="12.75" customHeight="1" x14ac:dyDescent="0.25">
      <c r="A74" s="89">
        <v>2019</v>
      </c>
      <c r="B74" s="89">
        <v>88399</v>
      </c>
      <c r="C74" s="89" t="s">
        <v>823</v>
      </c>
    </row>
    <row r="75" spans="1:3" ht="12.75" customHeight="1" x14ac:dyDescent="0.25">
      <c r="A75" s="89">
        <v>2019</v>
      </c>
      <c r="B75" s="89">
        <v>123569</v>
      </c>
      <c r="C75" s="89" t="s">
        <v>823</v>
      </c>
    </row>
    <row r="76" spans="1:3" ht="12.75" customHeight="1" x14ac:dyDescent="0.25">
      <c r="A76" s="89">
        <v>2019</v>
      </c>
      <c r="B76" s="89">
        <v>1181815</v>
      </c>
      <c r="C76" s="89" t="s">
        <v>823</v>
      </c>
    </row>
    <row r="77" spans="1:3" ht="12.75" customHeight="1" x14ac:dyDescent="0.25">
      <c r="A77" s="89">
        <v>2019</v>
      </c>
      <c r="B77" s="89">
        <v>123569</v>
      </c>
      <c r="C77" s="89" t="s">
        <v>823</v>
      </c>
    </row>
    <row r="78" spans="1:3" ht="12.75" customHeight="1" x14ac:dyDescent="0.25">
      <c r="A78" s="89">
        <v>2019</v>
      </c>
      <c r="B78" s="89">
        <v>123569</v>
      </c>
      <c r="C78" s="89" t="s">
        <v>823</v>
      </c>
    </row>
    <row r="79" spans="1:3" ht="12.75" customHeight="1" x14ac:dyDescent="0.25">
      <c r="A79" s="89">
        <v>2019</v>
      </c>
      <c r="B79" s="89">
        <v>121884</v>
      </c>
      <c r="C79" s="89" t="s">
        <v>823</v>
      </c>
    </row>
    <row r="80" spans="1:3" ht="12.75" customHeight="1" x14ac:dyDescent="0.25">
      <c r="A80" s="89">
        <v>2019</v>
      </c>
      <c r="B80" s="89">
        <v>88399</v>
      </c>
      <c r="C80" s="89" t="s">
        <v>823</v>
      </c>
    </row>
    <row r="81" spans="1:3" ht="12.75" customHeight="1" x14ac:dyDescent="0.25">
      <c r="A81" s="89">
        <v>2019</v>
      </c>
      <c r="B81" s="89">
        <v>88399</v>
      </c>
      <c r="C81" s="89" t="s">
        <v>823</v>
      </c>
    </row>
    <row r="82" spans="1:3" ht="12.75" customHeight="1" x14ac:dyDescent="0.25">
      <c r="A82" s="89">
        <v>2019</v>
      </c>
      <c r="B82" s="89">
        <v>121880</v>
      </c>
      <c r="C82" s="89" t="s">
        <v>823</v>
      </c>
    </row>
    <row r="83" spans="1:3" ht="12.75" customHeight="1" x14ac:dyDescent="0.25">
      <c r="A83" s="89">
        <v>2019</v>
      </c>
      <c r="B83" s="89">
        <v>88399</v>
      </c>
      <c r="C83" s="89" t="s">
        <v>823</v>
      </c>
    </row>
    <row r="84" spans="1:3" ht="12.75" customHeight="1" x14ac:dyDescent="0.25">
      <c r="A84" s="89">
        <v>2019</v>
      </c>
      <c r="B84" s="89">
        <v>123569</v>
      </c>
      <c r="C84" s="89" t="s">
        <v>823</v>
      </c>
    </row>
    <row r="85" spans="1:3" ht="12.75" customHeight="1" x14ac:dyDescent="0.25">
      <c r="A85" s="89">
        <v>2019</v>
      </c>
      <c r="B85" s="89">
        <v>1181815</v>
      </c>
      <c r="C85" s="89" t="s">
        <v>823</v>
      </c>
    </row>
    <row r="86" spans="1:3" ht="12.75" customHeight="1" x14ac:dyDescent="0.25">
      <c r="A86" s="89">
        <v>2019</v>
      </c>
      <c r="B86" s="89">
        <v>102499</v>
      </c>
      <c r="C86" s="89" t="s">
        <v>823</v>
      </c>
    </row>
    <row r="87" spans="1:3" ht="12.75" customHeight="1" x14ac:dyDescent="0.25">
      <c r="A87" s="89">
        <v>2019</v>
      </c>
      <c r="B87" s="89">
        <v>1181819</v>
      </c>
      <c r="C87" s="89" t="s">
        <v>823</v>
      </c>
    </row>
    <row r="88" spans="1:3" ht="12.75" customHeight="1" x14ac:dyDescent="0.25">
      <c r="A88" s="89">
        <v>2019</v>
      </c>
      <c r="B88" s="89">
        <v>123569</v>
      </c>
      <c r="C88" s="89" t="s">
        <v>823</v>
      </c>
    </row>
    <row r="89" spans="1:3" ht="12.75" customHeight="1" x14ac:dyDescent="0.25">
      <c r="A89" s="89">
        <v>2019</v>
      </c>
      <c r="B89" s="89">
        <v>123569</v>
      </c>
      <c r="C89" s="89" t="s">
        <v>823</v>
      </c>
    </row>
    <row r="90" spans="1:3" ht="12.75" customHeight="1" x14ac:dyDescent="0.25">
      <c r="A90" s="89">
        <v>2019</v>
      </c>
      <c r="B90" s="89">
        <v>1181815</v>
      </c>
      <c r="C90" s="89" t="s">
        <v>823</v>
      </c>
    </row>
    <row r="91" spans="1:3" ht="12.75" customHeight="1" x14ac:dyDescent="0.25">
      <c r="A91" s="89">
        <v>2019</v>
      </c>
      <c r="B91" s="89">
        <v>102499</v>
      </c>
      <c r="C91" s="89" t="s">
        <v>823</v>
      </c>
    </row>
    <row r="92" spans="1:3" ht="12.75" customHeight="1" x14ac:dyDescent="0.25">
      <c r="A92" s="89">
        <v>2019</v>
      </c>
      <c r="B92" s="89">
        <v>88399</v>
      </c>
      <c r="C92" s="89" t="s">
        <v>823</v>
      </c>
    </row>
    <row r="93" spans="1:3" ht="12.75" customHeight="1" x14ac:dyDescent="0.25">
      <c r="A93" s="89">
        <v>2019</v>
      </c>
      <c r="B93" s="89">
        <v>102499</v>
      </c>
      <c r="C93" s="89" t="s">
        <v>823</v>
      </c>
    </row>
    <row r="94" spans="1:3" ht="12.75" customHeight="1" x14ac:dyDescent="0.25">
      <c r="A94" s="89">
        <v>2019</v>
      </c>
      <c r="B94" s="89">
        <v>88399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102499</v>
      </c>
      <c r="C96" s="89" t="s">
        <v>823</v>
      </c>
    </row>
    <row r="97" spans="1:3" ht="12.75" customHeight="1" x14ac:dyDescent="0.25">
      <c r="A97" s="89">
        <v>2019</v>
      </c>
      <c r="B97" s="89">
        <v>123569</v>
      </c>
      <c r="C97" s="89" t="s">
        <v>823</v>
      </c>
    </row>
    <row r="98" spans="1:3" ht="12.75" customHeight="1" x14ac:dyDescent="0.25">
      <c r="A98" s="89">
        <v>2019</v>
      </c>
      <c r="B98" s="89">
        <v>121880</v>
      </c>
      <c r="C98" s="89" t="s">
        <v>823</v>
      </c>
    </row>
    <row r="99" spans="1:3" ht="12.75" customHeight="1" x14ac:dyDescent="0.25">
      <c r="A99" s="89">
        <v>2019</v>
      </c>
      <c r="B99" s="89">
        <v>121880</v>
      </c>
      <c r="C99" s="89" t="s">
        <v>823</v>
      </c>
    </row>
    <row r="100" spans="1:3" ht="12.75" customHeight="1" x14ac:dyDescent="0.25">
      <c r="A100" s="89">
        <v>2019</v>
      </c>
      <c r="B100" s="89">
        <v>121884</v>
      </c>
      <c r="C100" s="89" t="s">
        <v>823</v>
      </c>
    </row>
    <row r="101" spans="1:3" ht="12.75" customHeight="1" x14ac:dyDescent="0.25">
      <c r="A101" s="89">
        <v>2019</v>
      </c>
      <c r="B101" s="89">
        <v>123569</v>
      </c>
      <c r="C101" s="89" t="s">
        <v>823</v>
      </c>
    </row>
    <row r="102" spans="1:3" ht="12.75" customHeight="1" x14ac:dyDescent="0.25">
      <c r="A102" s="89">
        <v>2019</v>
      </c>
      <c r="B102" s="89">
        <v>121884</v>
      </c>
      <c r="C102" s="89" t="s">
        <v>823</v>
      </c>
    </row>
    <row r="103" spans="1:3" ht="12.75" customHeight="1" x14ac:dyDescent="0.25">
      <c r="A103" s="89">
        <v>2019</v>
      </c>
      <c r="B103" s="89">
        <v>88399</v>
      </c>
      <c r="C103" s="89" t="s">
        <v>823</v>
      </c>
    </row>
    <row r="104" spans="1:3" ht="12.75" customHeight="1" x14ac:dyDescent="0.25">
      <c r="A104" s="89">
        <v>2019</v>
      </c>
      <c r="B104" s="89">
        <v>121880</v>
      </c>
      <c r="C104" s="89" t="s">
        <v>823</v>
      </c>
    </row>
    <row r="105" spans="1:3" ht="12.75" customHeight="1" x14ac:dyDescent="0.25">
      <c r="A105" s="89">
        <v>2019</v>
      </c>
      <c r="B105" s="89">
        <v>121880</v>
      </c>
      <c r="C105" s="89" t="s">
        <v>823</v>
      </c>
    </row>
    <row r="106" spans="1:3" ht="12.75" customHeight="1" x14ac:dyDescent="0.25">
      <c r="A106" s="89">
        <v>2019</v>
      </c>
      <c r="B106" s="89">
        <v>88399</v>
      </c>
      <c r="C106" s="89" t="s">
        <v>823</v>
      </c>
    </row>
    <row r="107" spans="1:3" ht="12.75" customHeight="1" x14ac:dyDescent="0.25">
      <c r="A107" s="89">
        <v>2019</v>
      </c>
      <c r="B107" s="89">
        <v>121880</v>
      </c>
      <c r="C107" s="89" t="s">
        <v>823</v>
      </c>
    </row>
    <row r="108" spans="1:3" ht="12.75" customHeight="1" x14ac:dyDescent="0.25">
      <c r="A108" s="89">
        <v>2019</v>
      </c>
      <c r="B108" s="89">
        <v>1117583</v>
      </c>
      <c r="C108" s="89" t="s">
        <v>823</v>
      </c>
    </row>
    <row r="109" spans="1:3" ht="12.75" customHeight="1" x14ac:dyDescent="0.25">
      <c r="A109" s="89">
        <v>2019</v>
      </c>
      <c r="B109" s="89">
        <v>123569</v>
      </c>
      <c r="C109" s="89" t="s">
        <v>823</v>
      </c>
    </row>
    <row r="110" spans="1:3" ht="12.75" customHeight="1" x14ac:dyDescent="0.25">
      <c r="A110" s="89">
        <v>2019</v>
      </c>
      <c r="B110" s="89">
        <v>1319229</v>
      </c>
      <c r="C110" s="89" t="s">
        <v>823</v>
      </c>
    </row>
    <row r="111" spans="1:3" ht="12.75" customHeight="1" x14ac:dyDescent="0.25">
      <c r="A111" s="89">
        <v>2019</v>
      </c>
      <c r="B111" s="89">
        <v>102499</v>
      </c>
      <c r="C111" s="89" t="s">
        <v>823</v>
      </c>
    </row>
    <row r="112" spans="1:3" ht="12.75" customHeight="1" x14ac:dyDescent="0.25">
      <c r="A112" s="89">
        <v>2019</v>
      </c>
      <c r="B112" s="89">
        <v>1319229</v>
      </c>
      <c r="C112" s="89" t="s">
        <v>823</v>
      </c>
    </row>
    <row r="113" spans="1:3" ht="12.75" customHeight="1" x14ac:dyDescent="0.25">
      <c r="A113" s="89">
        <v>2019</v>
      </c>
      <c r="B113" s="89">
        <v>1319229</v>
      </c>
      <c r="C113" s="89" t="s">
        <v>823</v>
      </c>
    </row>
    <row r="114" spans="1:3" ht="12.75" customHeight="1" x14ac:dyDescent="0.25">
      <c r="A114" s="89">
        <v>2019</v>
      </c>
      <c r="B114" s="89">
        <v>102499</v>
      </c>
      <c r="C114" s="89" t="s">
        <v>823</v>
      </c>
    </row>
    <row r="115" spans="1:3" ht="12.75" customHeight="1" x14ac:dyDescent="0.25">
      <c r="A115" s="89">
        <v>2019</v>
      </c>
      <c r="B115" s="89">
        <v>121880</v>
      </c>
      <c r="C115" s="89" t="s">
        <v>823</v>
      </c>
    </row>
    <row r="116" spans="1:3" ht="12.75" customHeight="1" x14ac:dyDescent="0.25">
      <c r="A116" s="89">
        <v>2019</v>
      </c>
      <c r="B116" s="89">
        <v>88399</v>
      </c>
      <c r="C116" s="89" t="s">
        <v>823</v>
      </c>
    </row>
    <row r="117" spans="1:3" ht="12.75" customHeight="1" x14ac:dyDescent="0.25">
      <c r="A117" s="89">
        <v>2019</v>
      </c>
      <c r="B117" s="89">
        <v>1181815</v>
      </c>
      <c r="C117" s="89" t="s">
        <v>823</v>
      </c>
    </row>
    <row r="118" spans="1:3" ht="12.75" customHeight="1" x14ac:dyDescent="0.25">
      <c r="A118" s="89">
        <v>2019</v>
      </c>
      <c r="B118" s="89">
        <v>1117583</v>
      </c>
      <c r="C118" s="89" t="s">
        <v>823</v>
      </c>
    </row>
    <row r="119" spans="1:3" ht="12.75" customHeight="1" x14ac:dyDescent="0.25">
      <c r="A119" s="89">
        <v>2019</v>
      </c>
      <c r="B119" s="89">
        <v>102499</v>
      </c>
      <c r="C119" s="89" t="s">
        <v>823</v>
      </c>
    </row>
    <row r="120" spans="1:3" ht="12.75" customHeight="1" x14ac:dyDescent="0.25">
      <c r="A120" s="89">
        <v>2019</v>
      </c>
      <c r="B120" s="89">
        <v>121880</v>
      </c>
      <c r="C120" s="89" t="s">
        <v>823</v>
      </c>
    </row>
    <row r="121" spans="1:3" ht="12.75" customHeight="1" x14ac:dyDescent="0.25">
      <c r="A121" s="89">
        <v>2019</v>
      </c>
      <c r="B121" s="89">
        <v>1181819</v>
      </c>
      <c r="C121" s="89" t="s">
        <v>823</v>
      </c>
    </row>
    <row r="122" spans="1:3" ht="12.75" customHeight="1" x14ac:dyDescent="0.25">
      <c r="A122" s="89">
        <v>2019</v>
      </c>
      <c r="B122" s="89">
        <v>88399</v>
      </c>
      <c r="C122" s="89" t="s">
        <v>823</v>
      </c>
    </row>
    <row r="123" spans="1:3" ht="12.75" customHeight="1" x14ac:dyDescent="0.25">
      <c r="A123" s="89">
        <v>2019</v>
      </c>
      <c r="B123" s="89">
        <v>1181815</v>
      </c>
      <c r="C123" s="89" t="s">
        <v>823</v>
      </c>
    </row>
    <row r="124" spans="1:3" ht="12.75" customHeight="1" x14ac:dyDescent="0.25">
      <c r="A124" s="89">
        <v>2019</v>
      </c>
      <c r="B124" s="89">
        <v>121880</v>
      </c>
      <c r="C124" s="89" t="s">
        <v>823</v>
      </c>
    </row>
    <row r="125" spans="1:3" ht="12.75" customHeight="1" x14ac:dyDescent="0.25">
      <c r="A125" s="89">
        <v>2019</v>
      </c>
      <c r="B125" s="89">
        <v>123569</v>
      </c>
      <c r="C125" s="89" t="s">
        <v>823</v>
      </c>
    </row>
    <row r="126" spans="1:3" ht="12.75" customHeight="1" x14ac:dyDescent="0.25">
      <c r="A126" s="89">
        <v>2019</v>
      </c>
      <c r="B126" s="89">
        <v>123569</v>
      </c>
      <c r="C126" s="89" t="s">
        <v>823</v>
      </c>
    </row>
    <row r="127" spans="1:3" ht="12.75" customHeight="1" x14ac:dyDescent="0.25">
      <c r="A127" s="89">
        <v>2019</v>
      </c>
      <c r="B127" s="89">
        <v>102499</v>
      </c>
      <c r="C127" s="89" t="s">
        <v>823</v>
      </c>
    </row>
    <row r="128" spans="1:3" ht="12.75" customHeight="1" x14ac:dyDescent="0.25">
      <c r="A128" s="89">
        <v>2019</v>
      </c>
      <c r="B128" s="89">
        <v>1103831</v>
      </c>
      <c r="C128" s="89" t="s">
        <v>823</v>
      </c>
    </row>
    <row r="129" spans="1:3" ht="12.75" customHeight="1" x14ac:dyDescent="0.25">
      <c r="A129" s="89">
        <v>2019</v>
      </c>
      <c r="B129" s="89">
        <v>1319229</v>
      </c>
      <c r="C129" s="89" t="s">
        <v>823</v>
      </c>
    </row>
    <row r="130" spans="1:3" ht="12.75" customHeight="1" x14ac:dyDescent="0.25">
      <c r="A130" s="89">
        <v>2019</v>
      </c>
      <c r="B130" s="89">
        <v>123569</v>
      </c>
      <c r="C130" s="89" t="s">
        <v>823</v>
      </c>
    </row>
    <row r="131" spans="1:3" ht="12.75" customHeight="1" x14ac:dyDescent="0.25">
      <c r="A131" s="89">
        <v>2019</v>
      </c>
      <c r="B131" s="89">
        <v>1181819</v>
      </c>
      <c r="C131" s="89" t="s">
        <v>823</v>
      </c>
    </row>
    <row r="132" spans="1:3" ht="12.75" customHeight="1" x14ac:dyDescent="0.25">
      <c r="A132" s="89">
        <v>2019</v>
      </c>
      <c r="B132" s="89">
        <v>1103831</v>
      </c>
      <c r="C132" s="89" t="s">
        <v>823</v>
      </c>
    </row>
    <row r="133" spans="1:3" ht="12.75" customHeight="1" x14ac:dyDescent="0.25">
      <c r="A133" s="89">
        <v>2019</v>
      </c>
      <c r="B133" s="89">
        <v>1319229</v>
      </c>
      <c r="C133" s="89" t="s">
        <v>823</v>
      </c>
    </row>
    <row r="134" spans="1:3" ht="12.75" customHeight="1" x14ac:dyDescent="0.25">
      <c r="A134" s="89">
        <v>2019</v>
      </c>
      <c r="B134" s="89">
        <v>102499</v>
      </c>
      <c r="C134" s="89" t="s">
        <v>823</v>
      </c>
    </row>
    <row r="135" spans="1:3" ht="12.75" customHeight="1" x14ac:dyDescent="0.25">
      <c r="A135" s="89">
        <v>2019</v>
      </c>
      <c r="B135" s="89">
        <v>1181815</v>
      </c>
      <c r="C135" s="89" t="s">
        <v>823</v>
      </c>
    </row>
    <row r="136" spans="1:3" ht="12.75" customHeight="1" x14ac:dyDescent="0.25">
      <c r="A136" s="89">
        <v>2019</v>
      </c>
      <c r="B136" s="89">
        <v>1181819</v>
      </c>
      <c r="C136" s="89" t="s">
        <v>823</v>
      </c>
    </row>
    <row r="137" spans="1:3" ht="12.75" customHeight="1" x14ac:dyDescent="0.25">
      <c r="A137" s="89">
        <v>2019</v>
      </c>
      <c r="B137" s="89">
        <v>123569</v>
      </c>
      <c r="C137" s="89" t="s">
        <v>823</v>
      </c>
    </row>
    <row r="138" spans="1:3" ht="12.75" customHeight="1" x14ac:dyDescent="0.25">
      <c r="A138" s="89">
        <v>2019</v>
      </c>
      <c r="B138" s="89">
        <v>1319229</v>
      </c>
      <c r="C138" s="89" t="s">
        <v>823</v>
      </c>
    </row>
    <row r="139" spans="1:3" ht="12.75" customHeight="1" x14ac:dyDescent="0.25">
      <c r="A139" s="89">
        <v>2019</v>
      </c>
      <c r="B139" s="89">
        <v>123569</v>
      </c>
      <c r="C139" s="89" t="s">
        <v>823</v>
      </c>
    </row>
    <row r="140" spans="1:3" ht="12.75" customHeight="1" x14ac:dyDescent="0.25">
      <c r="A140" s="89">
        <v>2019</v>
      </c>
      <c r="B140" s="89">
        <v>1181815</v>
      </c>
      <c r="C140" s="89" t="s">
        <v>823</v>
      </c>
    </row>
    <row r="141" spans="1:3" ht="12.75" customHeight="1" x14ac:dyDescent="0.25">
      <c r="A141" s="89">
        <v>2019</v>
      </c>
      <c r="B141" s="89">
        <v>121880</v>
      </c>
      <c r="C141" s="89" t="s">
        <v>823</v>
      </c>
    </row>
    <row r="142" spans="1:3" ht="12.75" customHeight="1" x14ac:dyDescent="0.25">
      <c r="A142" s="89">
        <v>2019</v>
      </c>
      <c r="B142" s="89">
        <v>102499</v>
      </c>
      <c r="C142" s="89" t="s">
        <v>823</v>
      </c>
    </row>
    <row r="143" spans="1:3" ht="12.75" customHeight="1" x14ac:dyDescent="0.25">
      <c r="A143" s="89">
        <v>2019</v>
      </c>
      <c r="B143" s="89">
        <v>121880</v>
      </c>
      <c r="C143" s="89" t="s">
        <v>823</v>
      </c>
    </row>
    <row r="144" spans="1:3" ht="12.75" customHeight="1" x14ac:dyDescent="0.25">
      <c r="A144" s="89">
        <v>2019</v>
      </c>
      <c r="B144" s="89">
        <v>1103831</v>
      </c>
      <c r="C144" s="89" t="s">
        <v>823</v>
      </c>
    </row>
    <row r="145" spans="1:3" ht="12.75" customHeight="1" x14ac:dyDescent="0.25">
      <c r="A145" s="89">
        <v>2019</v>
      </c>
      <c r="B145" s="89">
        <v>102499</v>
      </c>
      <c r="C145" s="89" t="s">
        <v>823</v>
      </c>
    </row>
    <row r="146" spans="1:3" ht="12.75" customHeight="1" x14ac:dyDescent="0.25">
      <c r="A146" s="89">
        <v>2019</v>
      </c>
      <c r="B146" s="89">
        <v>102499</v>
      </c>
      <c r="C146" s="89" t="s">
        <v>823</v>
      </c>
    </row>
    <row r="147" spans="1:3" ht="12.75" customHeight="1" x14ac:dyDescent="0.25">
      <c r="A147" s="89">
        <v>2019</v>
      </c>
      <c r="B147" s="89">
        <v>121880</v>
      </c>
      <c r="C147" s="89" t="s">
        <v>823</v>
      </c>
    </row>
    <row r="148" spans="1:3" ht="12.75" customHeight="1" x14ac:dyDescent="0.25">
      <c r="A148" s="89">
        <v>2019</v>
      </c>
      <c r="B148" s="89">
        <v>121880</v>
      </c>
      <c r="C148" s="89" t="s">
        <v>823</v>
      </c>
    </row>
    <row r="149" spans="1:3" ht="12.75" customHeight="1" x14ac:dyDescent="0.25">
      <c r="A149" s="89">
        <v>2019</v>
      </c>
      <c r="B149" s="89">
        <v>88399</v>
      </c>
      <c r="C149" s="89" t="s">
        <v>823</v>
      </c>
    </row>
    <row r="150" spans="1:3" ht="12.75" customHeight="1" x14ac:dyDescent="0.25">
      <c r="A150" s="89">
        <v>2019</v>
      </c>
      <c r="B150" s="89">
        <v>88399</v>
      </c>
      <c r="C150" s="89" t="s">
        <v>823</v>
      </c>
    </row>
    <row r="151" spans="1:3" ht="12.75" customHeight="1" x14ac:dyDescent="0.25">
      <c r="A151" s="89">
        <v>2019</v>
      </c>
      <c r="B151" s="89">
        <v>121880</v>
      </c>
      <c r="C151" s="89" t="s">
        <v>823</v>
      </c>
    </row>
    <row r="152" spans="1:3" ht="12.75" customHeight="1" x14ac:dyDescent="0.25">
      <c r="A152" s="89">
        <v>2019</v>
      </c>
      <c r="B152" s="89">
        <v>121880</v>
      </c>
      <c r="C152" s="89" t="s">
        <v>823</v>
      </c>
    </row>
    <row r="153" spans="1:3" ht="12.75" customHeight="1" x14ac:dyDescent="0.25">
      <c r="A153" s="89">
        <v>2019</v>
      </c>
      <c r="B153" s="89">
        <v>121884</v>
      </c>
      <c r="C153" s="89" t="s">
        <v>823</v>
      </c>
    </row>
    <row r="154" spans="1:3" ht="12.75" customHeight="1" x14ac:dyDescent="0.25">
      <c r="A154" s="89">
        <v>2019</v>
      </c>
      <c r="B154" s="89">
        <v>1319229</v>
      </c>
      <c r="C154" s="89" t="s">
        <v>823</v>
      </c>
    </row>
    <row r="155" spans="1:3" ht="12.75" customHeight="1" x14ac:dyDescent="0.25">
      <c r="A155" s="89">
        <v>2019</v>
      </c>
      <c r="B155" s="89">
        <v>121880</v>
      </c>
      <c r="C155" s="89" t="s">
        <v>823</v>
      </c>
    </row>
    <row r="156" spans="1:3" ht="12.75" customHeight="1" x14ac:dyDescent="0.25">
      <c r="A156" s="89">
        <v>2019</v>
      </c>
      <c r="B156" s="89">
        <v>88399</v>
      </c>
      <c r="C156" s="89" t="s">
        <v>823</v>
      </c>
    </row>
    <row r="157" spans="1:3" ht="12.75" customHeight="1" x14ac:dyDescent="0.25">
      <c r="A157" s="89">
        <v>2019</v>
      </c>
      <c r="B157" s="89">
        <v>121884</v>
      </c>
      <c r="C157" s="89" t="s">
        <v>823</v>
      </c>
    </row>
    <row r="158" spans="1:3" ht="12.75" customHeight="1" x14ac:dyDescent="0.25">
      <c r="A158" s="89">
        <v>2019</v>
      </c>
      <c r="B158" s="89">
        <v>121884</v>
      </c>
      <c r="C158" s="89" t="s">
        <v>823</v>
      </c>
    </row>
    <row r="159" spans="1:3" ht="12.75" customHeight="1" x14ac:dyDescent="0.25">
      <c r="A159" s="89">
        <v>2019</v>
      </c>
      <c r="B159" s="89">
        <v>1319229</v>
      </c>
      <c r="C159" s="89" t="s">
        <v>823</v>
      </c>
    </row>
    <row r="160" spans="1:3" ht="12.75" customHeight="1" x14ac:dyDescent="0.25">
      <c r="A160" s="89">
        <v>2019</v>
      </c>
      <c r="B160" s="89">
        <v>1181819</v>
      </c>
      <c r="C160" s="89" t="s">
        <v>823</v>
      </c>
    </row>
    <row r="161" spans="1:3" ht="12.75" customHeight="1" x14ac:dyDescent="0.25">
      <c r="A161" s="89">
        <v>2019</v>
      </c>
      <c r="B161" s="89">
        <v>1117583</v>
      </c>
      <c r="C161" s="89" t="s">
        <v>823</v>
      </c>
    </row>
    <row r="162" spans="1:3" ht="12.75" customHeight="1" x14ac:dyDescent="0.25">
      <c r="A162" s="89">
        <v>2019</v>
      </c>
      <c r="B162" s="89">
        <v>121884</v>
      </c>
      <c r="C162" s="89" t="s">
        <v>823</v>
      </c>
    </row>
    <row r="163" spans="1:3" ht="12.75" customHeight="1" x14ac:dyDescent="0.25">
      <c r="A163" s="89">
        <v>2019</v>
      </c>
      <c r="B163" s="89">
        <v>1117583</v>
      </c>
      <c r="C163" s="89" t="s">
        <v>823</v>
      </c>
    </row>
    <row r="164" spans="1:3" ht="12.75" customHeight="1" x14ac:dyDescent="0.25">
      <c r="A164" s="89">
        <v>2019</v>
      </c>
      <c r="B164" s="89">
        <v>123569</v>
      </c>
      <c r="C164" s="89" t="s">
        <v>823</v>
      </c>
    </row>
    <row r="165" spans="1:3" ht="12.75" customHeight="1" x14ac:dyDescent="0.25">
      <c r="A165" s="89">
        <v>2019</v>
      </c>
      <c r="B165" s="89">
        <v>1181819</v>
      </c>
      <c r="C165" s="89" t="s">
        <v>823</v>
      </c>
    </row>
    <row r="166" spans="1:3" ht="12.75" customHeight="1" x14ac:dyDescent="0.25">
      <c r="A166" s="89">
        <v>2019</v>
      </c>
      <c r="B166" s="89">
        <v>88399</v>
      </c>
      <c r="C166" s="89" t="s">
        <v>823</v>
      </c>
    </row>
    <row r="167" spans="1:3" ht="12.75" customHeight="1" x14ac:dyDescent="0.25">
      <c r="A167" s="89">
        <v>2019</v>
      </c>
      <c r="B167" s="89">
        <v>1319229</v>
      </c>
      <c r="C167" s="89" t="s">
        <v>823</v>
      </c>
    </row>
    <row r="168" spans="1:3" ht="12.75" customHeight="1" x14ac:dyDescent="0.25">
      <c r="A168" s="89">
        <v>2019</v>
      </c>
      <c r="B168" s="89">
        <v>121880</v>
      </c>
      <c r="C168" s="89" t="s">
        <v>823</v>
      </c>
    </row>
    <row r="169" spans="1:3" ht="12.75" customHeight="1" x14ac:dyDescent="0.25">
      <c r="A169" s="89">
        <v>2019</v>
      </c>
      <c r="B169" s="89">
        <v>1181819</v>
      </c>
      <c r="C169" s="89" t="s">
        <v>823</v>
      </c>
    </row>
    <row r="170" spans="1:3" ht="12.75" customHeight="1" x14ac:dyDescent="0.25">
      <c r="A170" s="89">
        <v>2019</v>
      </c>
      <c r="B170" s="89">
        <v>102499</v>
      </c>
      <c r="C170" s="89" t="s">
        <v>823</v>
      </c>
    </row>
    <row r="171" spans="1:3" ht="12.75" customHeight="1" x14ac:dyDescent="0.25">
      <c r="A171" s="89">
        <v>2019</v>
      </c>
      <c r="B171" s="89">
        <v>88399</v>
      </c>
      <c r="C171" s="89" t="s">
        <v>823</v>
      </c>
    </row>
    <row r="172" spans="1:3" ht="12.75" customHeight="1" x14ac:dyDescent="0.25">
      <c r="A172" s="89">
        <v>2019</v>
      </c>
      <c r="B172" s="89">
        <v>102499</v>
      </c>
      <c r="C172" s="89" t="s">
        <v>823</v>
      </c>
    </row>
    <row r="173" spans="1:3" ht="12.75" customHeight="1" x14ac:dyDescent="0.25">
      <c r="A173" s="89">
        <v>2019</v>
      </c>
      <c r="B173" s="89">
        <v>1181819</v>
      </c>
      <c r="C173" s="89" t="s">
        <v>823</v>
      </c>
    </row>
    <row r="174" spans="1:3" ht="12.75" customHeight="1" x14ac:dyDescent="0.25">
      <c r="A174" s="89">
        <v>2019</v>
      </c>
      <c r="B174" s="89">
        <v>1181819</v>
      </c>
      <c r="C174" s="89" t="s">
        <v>823</v>
      </c>
    </row>
    <row r="175" spans="1:3" ht="12.75" customHeight="1" x14ac:dyDescent="0.25">
      <c r="A175" s="89">
        <v>2019</v>
      </c>
      <c r="B175" s="89">
        <v>1181819</v>
      </c>
      <c r="C175" s="89" t="s">
        <v>823</v>
      </c>
    </row>
    <row r="176" spans="1:3" ht="12.75" customHeight="1" x14ac:dyDescent="0.25">
      <c r="A176" s="89">
        <v>2019</v>
      </c>
      <c r="B176" s="89">
        <v>121880</v>
      </c>
      <c r="C176" s="89" t="s">
        <v>823</v>
      </c>
    </row>
    <row r="177" spans="1:3" ht="12.75" customHeight="1" x14ac:dyDescent="0.25">
      <c r="A177" s="89">
        <v>2019</v>
      </c>
      <c r="B177" s="89">
        <v>121884</v>
      </c>
      <c r="C177" s="89" t="s">
        <v>823</v>
      </c>
    </row>
    <row r="178" spans="1:3" ht="12.75" customHeight="1" x14ac:dyDescent="0.25">
      <c r="A178" s="89">
        <v>2019</v>
      </c>
      <c r="B178" s="89">
        <v>123569</v>
      </c>
      <c r="C178" s="89" t="s">
        <v>823</v>
      </c>
    </row>
    <row r="179" spans="1:3" ht="12.75" customHeight="1" x14ac:dyDescent="0.25">
      <c r="A179" s="89">
        <v>2019</v>
      </c>
      <c r="B179" s="89">
        <v>1103831</v>
      </c>
      <c r="C179" s="89" t="s">
        <v>823</v>
      </c>
    </row>
    <row r="180" spans="1:3" ht="12.75" customHeight="1" x14ac:dyDescent="0.25">
      <c r="A180" s="89">
        <v>2019</v>
      </c>
      <c r="B180" s="89">
        <v>1103831</v>
      </c>
      <c r="C180" s="89" t="s">
        <v>823</v>
      </c>
    </row>
    <row r="181" spans="1:3" ht="12.75" customHeight="1" x14ac:dyDescent="0.25">
      <c r="A181" s="89">
        <v>2019</v>
      </c>
      <c r="B181" s="89">
        <v>121884</v>
      </c>
      <c r="C181" s="89" t="s">
        <v>823</v>
      </c>
    </row>
    <row r="182" spans="1:3" ht="12.75" customHeight="1" x14ac:dyDescent="0.25">
      <c r="A182" s="89">
        <v>2019</v>
      </c>
      <c r="B182" s="89">
        <v>1117583</v>
      </c>
      <c r="C182" s="89" t="s">
        <v>823</v>
      </c>
    </row>
    <row r="183" spans="1:3" ht="12.75" customHeight="1" x14ac:dyDescent="0.25">
      <c r="A183" s="89">
        <v>2019</v>
      </c>
      <c r="B183" s="89">
        <v>88399</v>
      </c>
      <c r="C183" s="89" t="s">
        <v>823</v>
      </c>
    </row>
    <row r="184" spans="1:3" ht="12.75" customHeight="1" x14ac:dyDescent="0.25">
      <c r="A184" s="89">
        <v>2019</v>
      </c>
      <c r="B184" s="89">
        <v>102499</v>
      </c>
      <c r="C184" s="89" t="s">
        <v>823</v>
      </c>
    </row>
    <row r="185" spans="1:3" ht="12.75" customHeight="1" x14ac:dyDescent="0.25">
      <c r="A185" s="89">
        <v>2019</v>
      </c>
      <c r="B185" s="89">
        <v>1103831</v>
      </c>
      <c r="C185" s="89" t="s">
        <v>823</v>
      </c>
    </row>
    <row r="186" spans="1:3" ht="12.75" customHeight="1" x14ac:dyDescent="0.25">
      <c r="A186" s="89">
        <v>2019</v>
      </c>
      <c r="B186" s="89">
        <v>1103831</v>
      </c>
      <c r="C186" s="89" t="s">
        <v>823</v>
      </c>
    </row>
    <row r="187" spans="1:3" ht="12.75" customHeight="1" x14ac:dyDescent="0.25">
      <c r="A187" s="89">
        <v>2019</v>
      </c>
      <c r="B187" s="89">
        <v>102499</v>
      </c>
      <c r="C187" s="89" t="s">
        <v>823</v>
      </c>
    </row>
    <row r="188" spans="1:3" ht="12.75" customHeight="1" x14ac:dyDescent="0.25">
      <c r="A188" s="89">
        <v>2019</v>
      </c>
      <c r="B188" s="89">
        <v>1319229</v>
      </c>
      <c r="C188" s="89" t="s">
        <v>823</v>
      </c>
    </row>
    <row r="189" spans="1:3" ht="12.75" customHeight="1" x14ac:dyDescent="0.25">
      <c r="A189" s="89">
        <v>2019</v>
      </c>
      <c r="B189" s="89">
        <v>88399</v>
      </c>
      <c r="C189" s="89" t="s">
        <v>823</v>
      </c>
    </row>
    <row r="190" spans="1:3" ht="12.75" customHeight="1" x14ac:dyDescent="0.25">
      <c r="A190" s="89">
        <v>2019</v>
      </c>
      <c r="B190" s="89">
        <v>123569</v>
      </c>
      <c r="C190" s="89" t="s">
        <v>823</v>
      </c>
    </row>
    <row r="191" spans="1:3" ht="12.75" customHeight="1" x14ac:dyDescent="0.25">
      <c r="A191" s="89">
        <v>2019</v>
      </c>
      <c r="B191" s="89">
        <v>121880</v>
      </c>
      <c r="C191" s="89" t="s">
        <v>823</v>
      </c>
    </row>
    <row r="192" spans="1:3" ht="12.75" customHeight="1" x14ac:dyDescent="0.25">
      <c r="A192" s="89">
        <v>2019</v>
      </c>
      <c r="B192" s="89">
        <v>1319229</v>
      </c>
      <c r="C192" s="89" t="s">
        <v>823</v>
      </c>
    </row>
    <row r="193" spans="1:3" ht="12.75" customHeight="1" x14ac:dyDescent="0.25">
      <c r="A193" s="89">
        <v>2019</v>
      </c>
      <c r="B193" s="89">
        <v>1181819</v>
      </c>
      <c r="C193" s="89" t="s">
        <v>823</v>
      </c>
    </row>
    <row r="194" spans="1:3" ht="12.75" customHeight="1" x14ac:dyDescent="0.25">
      <c r="A194" s="89">
        <v>2019</v>
      </c>
      <c r="B194" s="89">
        <v>123569</v>
      </c>
      <c r="C194" s="89" t="s">
        <v>823</v>
      </c>
    </row>
    <row r="195" spans="1:3" ht="12.75" customHeight="1" x14ac:dyDescent="0.25">
      <c r="A195" s="89">
        <v>2019</v>
      </c>
      <c r="B195" s="89">
        <v>1103831</v>
      </c>
      <c r="C195" s="89" t="s">
        <v>823</v>
      </c>
    </row>
    <row r="196" spans="1:3" ht="12.75" customHeight="1" x14ac:dyDescent="0.25">
      <c r="A196" s="89">
        <v>2019</v>
      </c>
      <c r="B196" s="89">
        <v>1103831</v>
      </c>
      <c r="C196" s="89" t="s">
        <v>823</v>
      </c>
    </row>
    <row r="197" spans="1:3" ht="12.75" customHeight="1" x14ac:dyDescent="0.25">
      <c r="A197" s="89">
        <v>2019</v>
      </c>
      <c r="B197" s="89">
        <v>1103831</v>
      </c>
      <c r="C197" s="89" t="s">
        <v>823</v>
      </c>
    </row>
    <row r="198" spans="1:3" ht="12.75" customHeight="1" x14ac:dyDescent="0.25">
      <c r="A198" s="89">
        <v>2019</v>
      </c>
      <c r="B198" s="89">
        <v>1181819</v>
      </c>
      <c r="C198" s="89" t="s">
        <v>823</v>
      </c>
    </row>
    <row r="199" spans="1:3" ht="12.75" customHeight="1" x14ac:dyDescent="0.25">
      <c r="A199" s="89">
        <v>2019</v>
      </c>
      <c r="B199" s="89">
        <v>1181819</v>
      </c>
      <c r="C199" s="89" t="s">
        <v>823</v>
      </c>
    </row>
    <row r="200" spans="1:3" ht="12.75" customHeight="1" x14ac:dyDescent="0.25">
      <c r="A200" s="89">
        <v>2019</v>
      </c>
      <c r="B200" s="89">
        <v>121880</v>
      </c>
      <c r="C200" s="89" t="s">
        <v>823</v>
      </c>
    </row>
    <row r="201" spans="1:3" ht="12.75" customHeight="1" x14ac:dyDescent="0.25">
      <c r="A201" s="89">
        <v>2019</v>
      </c>
      <c r="B201" s="89">
        <v>1117583</v>
      </c>
      <c r="C201" s="89" t="s">
        <v>823</v>
      </c>
    </row>
    <row r="202" spans="1:3" ht="12.75" customHeight="1" x14ac:dyDescent="0.25">
      <c r="A202" s="89">
        <v>2019</v>
      </c>
      <c r="B202" s="89">
        <v>88399</v>
      </c>
      <c r="C202" s="89" t="s">
        <v>823</v>
      </c>
    </row>
    <row r="203" spans="1:3" ht="12.75" customHeight="1" x14ac:dyDescent="0.25">
      <c r="A203" s="89">
        <v>2019</v>
      </c>
      <c r="B203" s="89">
        <v>121880</v>
      </c>
      <c r="C203" s="89" t="s">
        <v>823</v>
      </c>
    </row>
    <row r="204" spans="1:3" ht="12.75" customHeight="1" x14ac:dyDescent="0.25">
      <c r="A204" s="89">
        <v>2019</v>
      </c>
      <c r="B204" s="89">
        <v>121884</v>
      </c>
      <c r="C204" s="89" t="s">
        <v>823</v>
      </c>
    </row>
    <row r="205" spans="1:3" ht="12.75" customHeight="1" x14ac:dyDescent="0.25">
      <c r="A205" s="89">
        <v>2019</v>
      </c>
      <c r="B205" s="89">
        <v>1319229</v>
      </c>
      <c r="C205" s="89" t="s">
        <v>823</v>
      </c>
    </row>
    <row r="206" spans="1:3" ht="12.75" customHeight="1" x14ac:dyDescent="0.25">
      <c r="A206" s="89">
        <v>2019</v>
      </c>
      <c r="B206" s="89">
        <v>102499</v>
      </c>
      <c r="C206" s="89" t="s">
        <v>823</v>
      </c>
    </row>
    <row r="207" spans="1:3" ht="12.75" customHeight="1" x14ac:dyDescent="0.25">
      <c r="A207" s="89">
        <v>2019</v>
      </c>
      <c r="B207" s="89">
        <v>121880</v>
      </c>
      <c r="C207" s="89" t="s">
        <v>823</v>
      </c>
    </row>
    <row r="208" spans="1:3" ht="12.75" customHeight="1" x14ac:dyDescent="0.25">
      <c r="A208" s="89">
        <v>2019</v>
      </c>
      <c r="B208" s="89">
        <v>1117583</v>
      </c>
      <c r="C208" s="89" t="s">
        <v>823</v>
      </c>
    </row>
    <row r="209" spans="1:3" ht="12.75" customHeight="1" x14ac:dyDescent="0.25">
      <c r="A209" s="89">
        <v>2019</v>
      </c>
      <c r="B209" s="89">
        <v>1117583</v>
      </c>
      <c r="C209" s="89" t="s">
        <v>823</v>
      </c>
    </row>
    <row r="210" spans="1:3" ht="12.75" customHeight="1" x14ac:dyDescent="0.25">
      <c r="A210" s="89">
        <v>2019</v>
      </c>
      <c r="B210" s="89">
        <v>1103831</v>
      </c>
      <c r="C210" s="89" t="s">
        <v>823</v>
      </c>
    </row>
    <row r="211" spans="1:3" ht="12.75" customHeight="1" x14ac:dyDescent="0.25">
      <c r="A211" s="89">
        <v>2019</v>
      </c>
      <c r="B211" s="89">
        <v>1117583</v>
      </c>
      <c r="C211" s="89" t="s">
        <v>823</v>
      </c>
    </row>
    <row r="212" spans="1:3" ht="12.75" customHeight="1" x14ac:dyDescent="0.25">
      <c r="A212" s="89">
        <v>2019</v>
      </c>
      <c r="B212" s="89">
        <v>121880</v>
      </c>
      <c r="C212" s="89" t="s">
        <v>823</v>
      </c>
    </row>
    <row r="213" spans="1:3" ht="12.75" customHeight="1" x14ac:dyDescent="0.25">
      <c r="A213" s="89">
        <v>2019</v>
      </c>
      <c r="B213" s="89">
        <v>121880</v>
      </c>
      <c r="C213" s="89" t="s">
        <v>823</v>
      </c>
    </row>
    <row r="214" spans="1:3" ht="12.75" customHeight="1" x14ac:dyDescent="0.25">
      <c r="A214" s="89">
        <v>2019</v>
      </c>
      <c r="B214" s="89">
        <v>1319229</v>
      </c>
      <c r="C214" s="89" t="s">
        <v>823</v>
      </c>
    </row>
    <row r="215" spans="1:3" ht="12.75" customHeight="1" x14ac:dyDescent="0.25">
      <c r="A215" s="89">
        <v>2019</v>
      </c>
      <c r="B215" s="89">
        <v>1181819</v>
      </c>
      <c r="C215" s="89" t="s">
        <v>823</v>
      </c>
    </row>
    <row r="216" spans="1:3" ht="12.75" customHeight="1" x14ac:dyDescent="0.25">
      <c r="A216" s="89">
        <v>2019</v>
      </c>
      <c r="B216" s="89">
        <v>1117583</v>
      </c>
      <c r="C216" s="89" t="s">
        <v>823</v>
      </c>
    </row>
    <row r="217" spans="1:3" ht="12.75" customHeight="1" x14ac:dyDescent="0.25">
      <c r="A217" s="89">
        <v>2019</v>
      </c>
      <c r="B217" s="89">
        <v>1103831</v>
      </c>
      <c r="C217" s="89" t="s">
        <v>823</v>
      </c>
    </row>
    <row r="218" spans="1:3" ht="12.75" customHeight="1" x14ac:dyDescent="0.25">
      <c r="A218" s="89">
        <v>2019</v>
      </c>
      <c r="B218" s="89">
        <v>1181819</v>
      </c>
      <c r="C218" s="89" t="s">
        <v>823</v>
      </c>
    </row>
    <row r="219" spans="1:3" ht="12.75" customHeight="1" x14ac:dyDescent="0.25">
      <c r="A219" s="89">
        <v>2019</v>
      </c>
      <c r="B219" s="89">
        <v>123569</v>
      </c>
      <c r="C219" s="89" t="s">
        <v>823</v>
      </c>
    </row>
    <row r="220" spans="1:3" ht="12.75" customHeight="1" x14ac:dyDescent="0.25">
      <c r="A220" s="89">
        <v>2019</v>
      </c>
      <c r="B220" s="89">
        <v>1181819</v>
      </c>
      <c r="C220" s="89" t="s">
        <v>823</v>
      </c>
    </row>
    <row r="221" spans="1:3" ht="12.75" customHeight="1" x14ac:dyDescent="0.25">
      <c r="A221" s="89">
        <v>2019</v>
      </c>
      <c r="B221" s="89">
        <v>121884</v>
      </c>
      <c r="C221" s="89" t="s">
        <v>823</v>
      </c>
    </row>
    <row r="222" spans="1:3" ht="12.75" customHeight="1" x14ac:dyDescent="0.25">
      <c r="A222" s="89">
        <v>2019</v>
      </c>
      <c r="B222" s="89">
        <v>1117583</v>
      </c>
      <c r="C222" s="89" t="s">
        <v>823</v>
      </c>
    </row>
    <row r="223" spans="1:3" ht="12.75" customHeight="1" x14ac:dyDescent="0.25">
      <c r="A223" s="89">
        <v>2019</v>
      </c>
      <c r="B223" s="89">
        <v>121880</v>
      </c>
      <c r="C223" s="89" t="s">
        <v>823</v>
      </c>
    </row>
    <row r="224" spans="1:3" ht="12.75" customHeight="1" x14ac:dyDescent="0.25">
      <c r="A224" s="89">
        <v>2019</v>
      </c>
      <c r="B224" s="89">
        <v>102499</v>
      </c>
      <c r="C224" s="89" t="s">
        <v>823</v>
      </c>
    </row>
    <row r="225" spans="1:3" ht="12.75" customHeight="1" x14ac:dyDescent="0.25">
      <c r="A225" s="89">
        <v>2019</v>
      </c>
      <c r="B225" s="89">
        <v>102499</v>
      </c>
      <c r="C225" s="89" t="s">
        <v>823</v>
      </c>
    </row>
    <row r="226" spans="1:3" ht="12.75" customHeight="1" x14ac:dyDescent="0.25">
      <c r="A226" s="89">
        <v>2019</v>
      </c>
      <c r="B226" s="89">
        <v>88399</v>
      </c>
      <c r="C226" s="89" t="s">
        <v>823</v>
      </c>
    </row>
    <row r="227" spans="1:3" ht="12.75" customHeight="1" x14ac:dyDescent="0.25">
      <c r="A227" s="89">
        <v>2019</v>
      </c>
      <c r="B227" s="89">
        <v>121884</v>
      </c>
      <c r="C227" s="89" t="s">
        <v>823</v>
      </c>
    </row>
    <row r="228" spans="1:3" ht="12.75" customHeight="1" x14ac:dyDescent="0.25">
      <c r="A228" s="89">
        <v>2019</v>
      </c>
      <c r="B228" s="89">
        <v>121880</v>
      </c>
      <c r="C228" s="89" t="s">
        <v>823</v>
      </c>
    </row>
    <row r="229" spans="1:3" ht="12.75" customHeight="1" x14ac:dyDescent="0.25">
      <c r="A229" s="89">
        <v>2019</v>
      </c>
      <c r="B229" s="89">
        <v>1181819</v>
      </c>
      <c r="C229" s="89" t="s">
        <v>823</v>
      </c>
    </row>
    <row r="230" spans="1:3" ht="12.75" customHeight="1" x14ac:dyDescent="0.25">
      <c r="A230" s="89">
        <v>2019</v>
      </c>
      <c r="B230" s="89">
        <v>121880</v>
      </c>
      <c r="C230" s="89" t="s">
        <v>823</v>
      </c>
    </row>
    <row r="231" spans="1:3" ht="12.75" customHeight="1" x14ac:dyDescent="0.25">
      <c r="A231" s="89">
        <v>2019</v>
      </c>
      <c r="B231" s="89">
        <v>1103831</v>
      </c>
      <c r="C231" s="89" t="s">
        <v>823</v>
      </c>
    </row>
    <row r="232" spans="1:3" ht="12.75" customHeight="1" x14ac:dyDescent="0.25">
      <c r="A232" s="89">
        <v>2019</v>
      </c>
      <c r="B232" s="89">
        <v>1181819</v>
      </c>
      <c r="C232" s="89" t="s">
        <v>823</v>
      </c>
    </row>
    <row r="233" spans="1:3" ht="12.75" customHeight="1" x14ac:dyDescent="0.25">
      <c r="A233" s="89">
        <v>2019</v>
      </c>
      <c r="B233" s="89">
        <v>121880</v>
      </c>
      <c r="C233" s="89" t="s">
        <v>823</v>
      </c>
    </row>
    <row r="234" spans="1:3" ht="12.75" customHeight="1" x14ac:dyDescent="0.25">
      <c r="A234" s="89">
        <v>2019</v>
      </c>
      <c r="B234" s="89">
        <v>121884</v>
      </c>
      <c r="C234" s="89" t="s">
        <v>823</v>
      </c>
    </row>
    <row r="235" spans="1:3" ht="12.75" customHeight="1" x14ac:dyDescent="0.25">
      <c r="A235" s="89">
        <v>2019</v>
      </c>
      <c r="B235" s="89">
        <v>121880</v>
      </c>
      <c r="C235" s="89" t="s">
        <v>823</v>
      </c>
    </row>
    <row r="236" spans="1:3" ht="12.75" customHeight="1" x14ac:dyDescent="0.25">
      <c r="A236" s="89">
        <v>2019</v>
      </c>
      <c r="B236" s="89">
        <v>1117583</v>
      </c>
      <c r="C236" s="89" t="s">
        <v>823</v>
      </c>
    </row>
    <row r="237" spans="1:3" ht="12.75" customHeight="1" x14ac:dyDescent="0.25">
      <c r="A237" s="89">
        <v>2019</v>
      </c>
      <c r="B237" s="89">
        <v>1103831</v>
      </c>
      <c r="C237" s="89" t="s">
        <v>823</v>
      </c>
    </row>
    <row r="238" spans="1:3" ht="12.75" customHeight="1" x14ac:dyDescent="0.25">
      <c r="A238" s="89">
        <v>2019</v>
      </c>
      <c r="B238" s="89">
        <v>1103831</v>
      </c>
      <c r="C238" s="89" t="s">
        <v>823</v>
      </c>
    </row>
    <row r="239" spans="1:3" ht="12.75" customHeight="1" x14ac:dyDescent="0.25">
      <c r="A239" s="89">
        <v>2019</v>
      </c>
      <c r="B239" s="89">
        <v>121884</v>
      </c>
      <c r="C239" s="89" t="s">
        <v>823</v>
      </c>
    </row>
    <row r="240" spans="1:3" ht="12.75" customHeight="1" x14ac:dyDescent="0.25">
      <c r="A240" s="89">
        <v>2019</v>
      </c>
      <c r="B240" s="89">
        <v>88399</v>
      </c>
      <c r="C240" s="89" t="s">
        <v>823</v>
      </c>
    </row>
    <row r="241" spans="1:3" ht="12.75" customHeight="1" x14ac:dyDescent="0.25">
      <c r="A241" s="89">
        <v>2019</v>
      </c>
      <c r="B241" s="89">
        <v>121880</v>
      </c>
      <c r="C241" s="89" t="s">
        <v>823</v>
      </c>
    </row>
    <row r="242" spans="1:3" ht="12.75" customHeight="1" x14ac:dyDescent="0.25">
      <c r="A242" s="89">
        <v>2019</v>
      </c>
      <c r="B242" s="89">
        <v>121884</v>
      </c>
      <c r="C242" s="89" t="s">
        <v>823</v>
      </c>
    </row>
    <row r="243" spans="1:3" ht="12.75" customHeight="1" x14ac:dyDescent="0.25">
      <c r="A243" s="89">
        <v>2019</v>
      </c>
      <c r="B243" s="89">
        <v>121884</v>
      </c>
      <c r="C243" s="89" t="s">
        <v>823</v>
      </c>
    </row>
    <row r="244" spans="1:3" ht="12.75" customHeight="1" x14ac:dyDescent="0.25">
      <c r="A244" s="89">
        <v>2019</v>
      </c>
      <c r="B244" s="89">
        <v>88399</v>
      </c>
      <c r="C244" s="89" t="s">
        <v>823</v>
      </c>
    </row>
    <row r="245" spans="1:3" ht="12.75" customHeight="1" x14ac:dyDescent="0.25">
      <c r="A245" s="89">
        <v>2019</v>
      </c>
      <c r="B245" s="89">
        <v>102499</v>
      </c>
      <c r="C245" s="89" t="s">
        <v>823</v>
      </c>
    </row>
    <row r="246" spans="1:3" ht="12.75" customHeight="1" x14ac:dyDescent="0.25">
      <c r="A246" s="89">
        <v>2019</v>
      </c>
      <c r="B246" s="89">
        <v>102499</v>
      </c>
      <c r="C246" s="89" t="s">
        <v>823</v>
      </c>
    </row>
    <row r="247" spans="1:3" ht="12.75" customHeight="1" x14ac:dyDescent="0.25">
      <c r="A247" s="89">
        <v>2019</v>
      </c>
      <c r="B247" s="89">
        <v>1181819</v>
      </c>
      <c r="C247" s="89" t="s">
        <v>823</v>
      </c>
    </row>
    <row r="248" spans="1:3" ht="12.75" customHeight="1" x14ac:dyDescent="0.25">
      <c r="A248" s="89">
        <v>2019</v>
      </c>
      <c r="B248" s="89">
        <v>1181819</v>
      </c>
      <c r="C248" s="89" t="s">
        <v>823</v>
      </c>
    </row>
    <row r="249" spans="1:3" ht="12.75" customHeight="1" x14ac:dyDescent="0.25">
      <c r="A249" s="89">
        <v>2019</v>
      </c>
      <c r="B249" s="89">
        <v>1103831</v>
      </c>
      <c r="C249" s="89" t="s">
        <v>823</v>
      </c>
    </row>
    <row r="250" spans="1:3" ht="12.75" customHeight="1" x14ac:dyDescent="0.25">
      <c r="A250" s="89">
        <v>2019</v>
      </c>
      <c r="B250" s="89">
        <v>1117583</v>
      </c>
      <c r="C250" s="89" t="s">
        <v>823</v>
      </c>
    </row>
    <row r="251" spans="1:3" ht="12.75" customHeight="1" x14ac:dyDescent="0.25">
      <c r="A251" s="89">
        <v>2019</v>
      </c>
      <c r="B251" s="89">
        <v>121880</v>
      </c>
      <c r="C251" s="89" t="s">
        <v>823</v>
      </c>
    </row>
    <row r="252" spans="1:3" ht="12.75" customHeight="1" x14ac:dyDescent="0.25">
      <c r="A252" s="89">
        <v>2019</v>
      </c>
      <c r="B252" s="89">
        <v>123569</v>
      </c>
      <c r="C252" s="89" t="s">
        <v>823</v>
      </c>
    </row>
    <row r="253" spans="1:3" ht="12.75" customHeight="1" x14ac:dyDescent="0.25">
      <c r="A253" s="89">
        <v>2019</v>
      </c>
      <c r="B253" s="89">
        <v>1103831</v>
      </c>
      <c r="C253" s="89" t="s">
        <v>823</v>
      </c>
    </row>
    <row r="254" spans="1:3" ht="12.75" customHeight="1" x14ac:dyDescent="0.25">
      <c r="A254" s="89">
        <v>2019</v>
      </c>
      <c r="B254" s="89">
        <v>88399</v>
      </c>
      <c r="C254" s="89" t="s">
        <v>823</v>
      </c>
    </row>
    <row r="255" spans="1:3" ht="12.75" customHeight="1" x14ac:dyDescent="0.25">
      <c r="A255" s="89">
        <v>2019</v>
      </c>
      <c r="B255" s="89">
        <v>1103831</v>
      </c>
      <c r="C255" s="89" t="s">
        <v>823</v>
      </c>
    </row>
    <row r="256" spans="1:3" ht="12.75" customHeight="1" x14ac:dyDescent="0.25">
      <c r="A256" s="89">
        <v>2019</v>
      </c>
      <c r="B256" s="89">
        <v>88399</v>
      </c>
      <c r="C256" s="89" t="s">
        <v>823</v>
      </c>
    </row>
    <row r="257" spans="1:3" ht="12.75" customHeight="1" x14ac:dyDescent="0.25">
      <c r="A257" s="89">
        <v>2019</v>
      </c>
      <c r="B257" s="89">
        <v>121884</v>
      </c>
      <c r="C257" s="89" t="s">
        <v>823</v>
      </c>
    </row>
    <row r="258" spans="1:3" ht="12.75" customHeight="1" x14ac:dyDescent="0.25">
      <c r="A258" s="89">
        <v>2019</v>
      </c>
      <c r="B258" s="89">
        <v>1117583</v>
      </c>
      <c r="C258" s="89" t="s">
        <v>823</v>
      </c>
    </row>
    <row r="259" spans="1:3" ht="12.75" customHeight="1" x14ac:dyDescent="0.25">
      <c r="A259" s="89">
        <v>2019</v>
      </c>
      <c r="B259" s="89">
        <v>121884</v>
      </c>
      <c r="C259" s="89" t="s">
        <v>823</v>
      </c>
    </row>
    <row r="260" spans="1:3" ht="12.75" customHeight="1" x14ac:dyDescent="0.25">
      <c r="A260" s="89">
        <v>2019</v>
      </c>
      <c r="B260" s="89">
        <v>1181815</v>
      </c>
      <c r="C260" s="89" t="s">
        <v>823</v>
      </c>
    </row>
    <row r="261" spans="1:3" ht="12.75" customHeight="1" x14ac:dyDescent="0.25">
      <c r="A261" s="89">
        <v>2019</v>
      </c>
      <c r="B261" s="89">
        <v>121884</v>
      </c>
      <c r="C261" s="89" t="s">
        <v>823</v>
      </c>
    </row>
    <row r="262" spans="1:3" ht="12.75" customHeight="1" x14ac:dyDescent="0.25">
      <c r="A262" s="89">
        <v>2019</v>
      </c>
      <c r="B262" s="89">
        <v>121880</v>
      </c>
      <c r="C262" s="89" t="s">
        <v>823</v>
      </c>
    </row>
    <row r="263" spans="1:3" ht="12.75" customHeight="1" x14ac:dyDescent="0.25">
      <c r="A263" s="89">
        <v>2019</v>
      </c>
      <c r="B263" s="89">
        <v>102499</v>
      </c>
      <c r="C263" s="89" t="s">
        <v>823</v>
      </c>
    </row>
    <row r="264" spans="1:3" ht="12.75" customHeight="1" x14ac:dyDescent="0.25">
      <c r="A264" s="89">
        <v>2019</v>
      </c>
      <c r="B264" s="89">
        <v>1117583</v>
      </c>
      <c r="C264" s="89" t="s">
        <v>823</v>
      </c>
    </row>
    <row r="265" spans="1:3" ht="12.75" customHeight="1" x14ac:dyDescent="0.25">
      <c r="A265" s="89">
        <v>2019</v>
      </c>
      <c r="B265" s="89">
        <v>1181819</v>
      </c>
      <c r="C265" s="89" t="s">
        <v>823</v>
      </c>
    </row>
    <row r="266" spans="1:3" ht="12.75" customHeight="1" x14ac:dyDescent="0.25">
      <c r="A266" s="89">
        <v>2019</v>
      </c>
      <c r="B266" s="89">
        <v>121884</v>
      </c>
      <c r="C266" s="89" t="s">
        <v>823</v>
      </c>
    </row>
    <row r="267" spans="1:3" ht="12.75" customHeight="1" x14ac:dyDescent="0.25">
      <c r="A267" s="89">
        <v>2019</v>
      </c>
      <c r="B267" s="89">
        <v>1181819</v>
      </c>
      <c r="C267" s="89" t="s">
        <v>823</v>
      </c>
    </row>
    <row r="268" spans="1:3" ht="12.75" customHeight="1" x14ac:dyDescent="0.25">
      <c r="A268" s="89">
        <v>2019</v>
      </c>
      <c r="B268" s="89">
        <v>121880</v>
      </c>
      <c r="C268" s="89" t="s">
        <v>823</v>
      </c>
    </row>
    <row r="269" spans="1:3" ht="12.75" customHeight="1" x14ac:dyDescent="0.25">
      <c r="A269" s="89">
        <v>2019</v>
      </c>
      <c r="B269" s="89">
        <v>1181819</v>
      </c>
      <c r="C269" s="89" t="s">
        <v>823</v>
      </c>
    </row>
    <row r="270" spans="1:3" ht="12.75" customHeight="1" x14ac:dyDescent="0.25">
      <c r="A270" s="89">
        <v>2019</v>
      </c>
      <c r="B270" s="89">
        <v>123569</v>
      </c>
      <c r="C270" s="89" t="s">
        <v>823</v>
      </c>
    </row>
    <row r="271" spans="1:3" ht="12.75" customHeight="1" x14ac:dyDescent="0.25">
      <c r="A271" s="89">
        <v>2019</v>
      </c>
      <c r="B271" s="89">
        <v>1319229</v>
      </c>
      <c r="C271" s="89" t="s">
        <v>823</v>
      </c>
    </row>
    <row r="272" spans="1:3" ht="12.75" customHeight="1" x14ac:dyDescent="0.25">
      <c r="A272" s="89">
        <v>2019</v>
      </c>
      <c r="B272" s="89">
        <v>102499</v>
      </c>
      <c r="C272" s="89" t="s">
        <v>823</v>
      </c>
    </row>
    <row r="273" spans="1:3" ht="12.75" customHeight="1" x14ac:dyDescent="0.25">
      <c r="A273" s="89">
        <v>2019</v>
      </c>
      <c r="B273" s="89">
        <v>121880</v>
      </c>
      <c r="C273" s="89" t="s">
        <v>823</v>
      </c>
    </row>
    <row r="274" spans="1:3" ht="12.75" customHeight="1" x14ac:dyDescent="0.25">
      <c r="A274" s="89">
        <v>2019</v>
      </c>
      <c r="B274" s="89">
        <v>1181819</v>
      </c>
      <c r="C274" s="89" t="s">
        <v>823</v>
      </c>
    </row>
    <row r="275" spans="1:3" ht="12.75" customHeight="1" x14ac:dyDescent="0.25">
      <c r="A275" s="89">
        <v>2019</v>
      </c>
      <c r="B275" s="89">
        <v>121880</v>
      </c>
      <c r="C275" s="89" t="s">
        <v>823</v>
      </c>
    </row>
    <row r="276" spans="1:3" ht="12.75" customHeight="1" x14ac:dyDescent="0.25">
      <c r="A276" s="89">
        <v>2019</v>
      </c>
      <c r="B276" s="89">
        <v>88399</v>
      </c>
      <c r="C276" s="89" t="s">
        <v>823</v>
      </c>
    </row>
    <row r="277" spans="1:3" ht="12.75" customHeight="1" x14ac:dyDescent="0.25">
      <c r="A277" s="89">
        <v>2019</v>
      </c>
      <c r="B277" s="89">
        <v>88399</v>
      </c>
      <c r="C277" s="89" t="s">
        <v>823</v>
      </c>
    </row>
    <row r="278" spans="1:3" ht="12.75" customHeight="1" x14ac:dyDescent="0.25">
      <c r="A278" s="89">
        <v>2019</v>
      </c>
      <c r="B278" s="89">
        <v>1103831</v>
      </c>
      <c r="C278" s="89" t="s">
        <v>823</v>
      </c>
    </row>
    <row r="279" spans="1:3" ht="12.75" customHeight="1" x14ac:dyDescent="0.25">
      <c r="A279" s="89">
        <v>2019</v>
      </c>
      <c r="B279" s="89">
        <v>121880</v>
      </c>
      <c r="C279" s="89" t="s">
        <v>823</v>
      </c>
    </row>
    <row r="280" spans="1:3" ht="12.75" customHeight="1" x14ac:dyDescent="0.25">
      <c r="A280" s="89">
        <v>2019</v>
      </c>
      <c r="B280" s="89">
        <v>1103831</v>
      </c>
      <c r="C280" s="89" t="s">
        <v>823</v>
      </c>
    </row>
    <row r="281" spans="1:3" ht="12.75" customHeight="1" x14ac:dyDescent="0.25">
      <c r="A281" s="89">
        <v>2019</v>
      </c>
      <c r="B281" s="89">
        <v>121884</v>
      </c>
      <c r="C281" s="89" t="s">
        <v>823</v>
      </c>
    </row>
    <row r="282" spans="1:3" ht="12.75" customHeight="1" x14ac:dyDescent="0.25">
      <c r="A282" s="89">
        <v>2019</v>
      </c>
      <c r="B282" s="89">
        <v>88399</v>
      </c>
      <c r="C282" s="89" t="s">
        <v>823</v>
      </c>
    </row>
    <row r="283" spans="1:3" ht="12.75" customHeight="1" x14ac:dyDescent="0.25">
      <c r="A283" s="89">
        <v>2019</v>
      </c>
      <c r="B283" s="89">
        <v>1181819</v>
      </c>
      <c r="C283" s="89" t="s">
        <v>823</v>
      </c>
    </row>
    <row r="284" spans="1:3" ht="12.75" customHeight="1" x14ac:dyDescent="0.25">
      <c r="A284" s="89">
        <v>2019</v>
      </c>
      <c r="B284" s="89">
        <v>1117583</v>
      </c>
      <c r="C284" s="89" t="s">
        <v>823</v>
      </c>
    </row>
    <row r="285" spans="1:3" ht="12.75" customHeight="1" x14ac:dyDescent="0.25">
      <c r="A285" s="89">
        <v>2019</v>
      </c>
      <c r="B285" s="89">
        <v>1103831</v>
      </c>
      <c r="C285" s="89" t="s">
        <v>823</v>
      </c>
    </row>
    <row r="286" spans="1:3" ht="12.75" customHeight="1" x14ac:dyDescent="0.25">
      <c r="A286" s="89">
        <v>2019</v>
      </c>
      <c r="B286" s="89">
        <v>88399</v>
      </c>
      <c r="C286" s="89" t="s">
        <v>823</v>
      </c>
    </row>
    <row r="287" spans="1:3" ht="12.75" customHeight="1" x14ac:dyDescent="0.25">
      <c r="A287" s="89">
        <v>2019</v>
      </c>
      <c r="B287" s="89">
        <v>1103831</v>
      </c>
      <c r="C287" s="89" t="s">
        <v>823</v>
      </c>
    </row>
    <row r="288" spans="1:3" ht="12.75" customHeight="1" x14ac:dyDescent="0.25">
      <c r="A288" s="89">
        <v>2019</v>
      </c>
      <c r="B288" s="89">
        <v>1181819</v>
      </c>
      <c r="C288" s="89" t="s">
        <v>823</v>
      </c>
    </row>
    <row r="289" spans="1:3" ht="12.75" customHeight="1" x14ac:dyDescent="0.25">
      <c r="A289" s="89">
        <v>2019</v>
      </c>
      <c r="B289" s="89">
        <v>121880</v>
      </c>
      <c r="C289" s="89" t="s">
        <v>823</v>
      </c>
    </row>
    <row r="290" spans="1:3" ht="12.75" customHeight="1" x14ac:dyDescent="0.25">
      <c r="A290" s="89">
        <v>2019</v>
      </c>
      <c r="B290" s="89">
        <v>1103831</v>
      </c>
      <c r="C290" s="89" t="s">
        <v>823</v>
      </c>
    </row>
    <row r="291" spans="1:3" ht="12.75" customHeight="1" x14ac:dyDescent="0.25">
      <c r="A291" s="89">
        <v>2019</v>
      </c>
      <c r="B291" s="89">
        <v>121880</v>
      </c>
      <c r="C291" s="89" t="s">
        <v>823</v>
      </c>
    </row>
    <row r="292" spans="1:3" ht="12.75" customHeight="1" x14ac:dyDescent="0.25">
      <c r="A292" s="89">
        <v>2019</v>
      </c>
      <c r="B292" s="89">
        <v>1181819</v>
      </c>
      <c r="C292" s="89" t="s">
        <v>823</v>
      </c>
    </row>
    <row r="293" spans="1:3" ht="12.75" customHeight="1" x14ac:dyDescent="0.25">
      <c r="A293" s="89">
        <v>2019</v>
      </c>
      <c r="B293" s="89">
        <v>121880</v>
      </c>
      <c r="C293" s="89" t="s">
        <v>823</v>
      </c>
    </row>
    <row r="294" spans="1:3" ht="12.75" customHeight="1" x14ac:dyDescent="0.25">
      <c r="A294" s="89">
        <v>2019</v>
      </c>
      <c r="B294" s="89">
        <v>123569</v>
      </c>
      <c r="C294" s="89" t="s">
        <v>823</v>
      </c>
    </row>
    <row r="295" spans="1:3" ht="12.75" customHeight="1" x14ac:dyDescent="0.25">
      <c r="A295" s="89">
        <v>2019</v>
      </c>
      <c r="B295" s="89">
        <v>121880</v>
      </c>
      <c r="C295" s="89" t="s">
        <v>823</v>
      </c>
    </row>
    <row r="296" spans="1:3" ht="12.75" customHeight="1" x14ac:dyDescent="0.25">
      <c r="A296" s="89">
        <v>2019</v>
      </c>
      <c r="B296" s="89">
        <v>1181819</v>
      </c>
      <c r="C296" s="89" t="s">
        <v>823</v>
      </c>
    </row>
    <row r="297" spans="1:3" ht="12.75" customHeight="1" x14ac:dyDescent="0.25">
      <c r="A297" s="89">
        <v>2019</v>
      </c>
      <c r="B297" s="89">
        <v>121880</v>
      </c>
      <c r="C297" s="89" t="s">
        <v>823</v>
      </c>
    </row>
    <row r="298" spans="1:3" ht="12.75" customHeight="1" x14ac:dyDescent="0.25">
      <c r="A298" s="89">
        <v>2019</v>
      </c>
      <c r="B298" s="89">
        <v>1103831</v>
      </c>
      <c r="C298" s="89" t="s">
        <v>823</v>
      </c>
    </row>
    <row r="299" spans="1:3" ht="12.75" customHeight="1" x14ac:dyDescent="0.25">
      <c r="A299" s="89">
        <v>2019</v>
      </c>
      <c r="B299" s="89">
        <v>1117583</v>
      </c>
      <c r="C299" s="89" t="s">
        <v>823</v>
      </c>
    </row>
    <row r="300" spans="1:3" ht="12.75" customHeight="1" x14ac:dyDescent="0.25">
      <c r="A300" s="89">
        <v>2019</v>
      </c>
      <c r="B300" s="89">
        <v>1117583</v>
      </c>
      <c r="C300" s="89" t="s">
        <v>823</v>
      </c>
    </row>
    <row r="301" spans="1:3" ht="12.75" customHeight="1" x14ac:dyDescent="0.25">
      <c r="A301" s="89">
        <v>2019</v>
      </c>
      <c r="B301" s="89">
        <v>1181819</v>
      </c>
      <c r="C301" s="89" t="s">
        <v>823</v>
      </c>
    </row>
    <row r="302" spans="1:3" ht="12.75" customHeight="1" x14ac:dyDescent="0.25">
      <c r="A302" s="89">
        <v>2019</v>
      </c>
      <c r="B302" s="89">
        <v>1181819</v>
      </c>
      <c r="C302" s="89" t="s">
        <v>823</v>
      </c>
    </row>
    <row r="303" spans="1:3" ht="12.75" customHeight="1" x14ac:dyDescent="0.25">
      <c r="A303" s="89">
        <v>2019</v>
      </c>
      <c r="B303" s="89">
        <v>102499</v>
      </c>
      <c r="C303" s="89" t="s">
        <v>823</v>
      </c>
    </row>
    <row r="304" spans="1:3" ht="12.75" customHeight="1" x14ac:dyDescent="0.25">
      <c r="A304" s="89">
        <v>2019</v>
      </c>
      <c r="B304" s="89">
        <v>88399</v>
      </c>
      <c r="C304" s="89" t="s">
        <v>823</v>
      </c>
    </row>
    <row r="305" spans="1:3" ht="12.75" customHeight="1" x14ac:dyDescent="0.25">
      <c r="A305" s="89">
        <v>2019</v>
      </c>
      <c r="B305" s="89">
        <v>121884</v>
      </c>
      <c r="C305" s="89" t="s">
        <v>823</v>
      </c>
    </row>
    <row r="306" spans="1:3" ht="12.75" customHeight="1" x14ac:dyDescent="0.25">
      <c r="A306" s="89">
        <v>2019</v>
      </c>
      <c r="B306" s="89">
        <v>121884</v>
      </c>
      <c r="C306" s="89" t="s">
        <v>823</v>
      </c>
    </row>
    <row r="307" spans="1:3" ht="12.75" customHeight="1" x14ac:dyDescent="0.25">
      <c r="A307" s="89">
        <v>2019</v>
      </c>
      <c r="B307" s="89">
        <v>121880</v>
      </c>
      <c r="C307" s="89" t="s">
        <v>823</v>
      </c>
    </row>
    <row r="308" spans="1:3" ht="12.75" customHeight="1" x14ac:dyDescent="0.25">
      <c r="A308" s="89">
        <v>2019</v>
      </c>
      <c r="B308" s="89">
        <v>121880</v>
      </c>
      <c r="C308" s="89" t="s">
        <v>823</v>
      </c>
    </row>
    <row r="309" spans="1:3" ht="12.75" customHeight="1" x14ac:dyDescent="0.25">
      <c r="A309" s="89">
        <v>2019</v>
      </c>
      <c r="B309" s="89">
        <v>1117583</v>
      </c>
      <c r="C309" s="89" t="s">
        <v>823</v>
      </c>
    </row>
    <row r="310" spans="1:3" ht="12.75" customHeight="1" x14ac:dyDescent="0.25">
      <c r="A310" s="89">
        <v>2019</v>
      </c>
      <c r="B310" s="89">
        <v>121880</v>
      </c>
      <c r="C310" s="89" t="s">
        <v>823</v>
      </c>
    </row>
    <row r="311" spans="1:3" ht="12.75" customHeight="1" x14ac:dyDescent="0.25">
      <c r="A311" s="89">
        <v>2019</v>
      </c>
      <c r="B311" s="89">
        <v>88399</v>
      </c>
      <c r="C311" s="89" t="s">
        <v>823</v>
      </c>
    </row>
    <row r="312" spans="1:3" ht="12.75" customHeight="1" x14ac:dyDescent="0.25">
      <c r="A312" s="89">
        <v>2019</v>
      </c>
      <c r="B312" s="89">
        <v>121884</v>
      </c>
      <c r="C312" s="89" t="s">
        <v>823</v>
      </c>
    </row>
    <row r="313" spans="1:3" ht="12.75" customHeight="1" x14ac:dyDescent="0.25">
      <c r="A313" s="89">
        <v>2019</v>
      </c>
      <c r="B313" s="89">
        <v>1103831</v>
      </c>
      <c r="C313" s="89" t="s">
        <v>823</v>
      </c>
    </row>
    <row r="314" spans="1:3" ht="12.75" customHeight="1" x14ac:dyDescent="0.25">
      <c r="A314" s="89">
        <v>2019</v>
      </c>
      <c r="B314" s="89">
        <v>1117583</v>
      </c>
      <c r="C314" s="89" t="s">
        <v>823</v>
      </c>
    </row>
    <row r="315" spans="1:3" ht="12.75" customHeight="1" x14ac:dyDescent="0.25">
      <c r="A315" s="89">
        <v>2019</v>
      </c>
      <c r="B315" s="89">
        <v>121884</v>
      </c>
      <c r="C315" s="89" t="s">
        <v>823</v>
      </c>
    </row>
    <row r="316" spans="1:3" ht="12.75" customHeight="1" x14ac:dyDescent="0.25">
      <c r="A316" s="89">
        <v>2019</v>
      </c>
      <c r="B316" s="89">
        <v>121880</v>
      </c>
      <c r="C316" s="89" t="s">
        <v>823</v>
      </c>
    </row>
    <row r="317" spans="1:3" ht="12.75" customHeight="1" x14ac:dyDescent="0.25">
      <c r="A317" s="89">
        <v>2019</v>
      </c>
      <c r="B317" s="89">
        <v>88399</v>
      </c>
      <c r="C317" s="89" t="s">
        <v>823</v>
      </c>
    </row>
    <row r="318" spans="1:3" ht="12.75" customHeight="1" x14ac:dyDescent="0.25">
      <c r="A318" s="89">
        <v>2019</v>
      </c>
      <c r="B318" s="89">
        <v>88399</v>
      </c>
      <c r="C318" s="89" t="s">
        <v>823</v>
      </c>
    </row>
    <row r="319" spans="1:3" ht="12.75" customHeight="1" x14ac:dyDescent="0.25">
      <c r="A319" s="89">
        <v>2019</v>
      </c>
      <c r="B319" s="89">
        <v>121884</v>
      </c>
      <c r="C319" s="89" t="s">
        <v>823</v>
      </c>
    </row>
    <row r="320" spans="1:3" ht="12.75" customHeight="1" x14ac:dyDescent="0.25">
      <c r="A320" s="89">
        <v>2019</v>
      </c>
      <c r="B320" s="89">
        <v>1181819</v>
      </c>
      <c r="C320" s="89" t="s">
        <v>823</v>
      </c>
    </row>
    <row r="321" spans="1:3" ht="12.75" customHeight="1" x14ac:dyDescent="0.25">
      <c r="A321" s="89">
        <v>2019</v>
      </c>
      <c r="B321" s="89">
        <v>121880</v>
      </c>
      <c r="C321" s="89" t="s">
        <v>823</v>
      </c>
    </row>
    <row r="322" spans="1:3" ht="12.75" customHeight="1" x14ac:dyDescent="0.25">
      <c r="A322" s="89">
        <v>2019</v>
      </c>
      <c r="B322" s="89">
        <v>1319229</v>
      </c>
      <c r="C322" s="89" t="s">
        <v>823</v>
      </c>
    </row>
    <row r="323" spans="1:3" ht="12.75" customHeight="1" x14ac:dyDescent="0.25">
      <c r="A323" s="89">
        <v>2019</v>
      </c>
      <c r="B323" s="89">
        <v>121884</v>
      </c>
      <c r="C323" s="89" t="s">
        <v>823</v>
      </c>
    </row>
    <row r="324" spans="1:3" ht="12.75" customHeight="1" x14ac:dyDescent="0.25">
      <c r="A324" s="89">
        <v>2019</v>
      </c>
      <c r="B324" s="89">
        <v>88399</v>
      </c>
      <c r="C324" s="89" t="s">
        <v>823</v>
      </c>
    </row>
    <row r="325" spans="1:3" ht="12.75" customHeight="1" x14ac:dyDescent="0.25">
      <c r="A325" s="89">
        <v>2019</v>
      </c>
      <c r="B325" s="89">
        <v>88399</v>
      </c>
      <c r="C325" s="89" t="s">
        <v>823</v>
      </c>
    </row>
    <row r="326" spans="1:3" ht="12.75" customHeight="1" x14ac:dyDescent="0.25">
      <c r="A326" s="89">
        <v>2019</v>
      </c>
      <c r="B326" s="89">
        <v>88399</v>
      </c>
      <c r="C326" s="89" t="s">
        <v>823</v>
      </c>
    </row>
    <row r="327" spans="1:3" ht="12.75" customHeight="1" x14ac:dyDescent="0.25">
      <c r="A327" s="89">
        <v>2019</v>
      </c>
      <c r="B327" s="89">
        <v>102499</v>
      </c>
      <c r="C327" s="89" t="s">
        <v>823</v>
      </c>
    </row>
    <row r="328" spans="1:3" ht="12.75" customHeight="1" x14ac:dyDescent="0.25">
      <c r="A328" s="89">
        <v>2019</v>
      </c>
      <c r="B328" s="89">
        <v>102499</v>
      </c>
      <c r="C328" s="89" t="s">
        <v>823</v>
      </c>
    </row>
    <row r="329" spans="1:3" ht="12.75" customHeight="1" x14ac:dyDescent="0.25">
      <c r="A329" s="89">
        <v>2019</v>
      </c>
      <c r="B329" s="89">
        <v>102499</v>
      </c>
      <c r="C329" s="89" t="s">
        <v>823</v>
      </c>
    </row>
    <row r="330" spans="1:3" ht="12.75" customHeight="1" x14ac:dyDescent="0.25">
      <c r="A330" s="89">
        <v>2019</v>
      </c>
      <c r="B330" s="89">
        <v>102499</v>
      </c>
      <c r="C330" s="89" t="s">
        <v>823</v>
      </c>
    </row>
    <row r="331" spans="1:3" ht="12.75" customHeight="1" x14ac:dyDescent="0.25">
      <c r="A331" s="89">
        <v>2019</v>
      </c>
      <c r="B331" s="89">
        <v>102499</v>
      </c>
      <c r="C331" s="89" t="s">
        <v>823</v>
      </c>
    </row>
    <row r="332" spans="1:3" ht="12.75" customHeight="1" x14ac:dyDescent="0.25">
      <c r="A332" s="89">
        <v>2019</v>
      </c>
      <c r="B332" s="89">
        <v>102499</v>
      </c>
      <c r="C332" s="89" t="s">
        <v>823</v>
      </c>
    </row>
    <row r="333" spans="1:3" ht="12.75" customHeight="1" x14ac:dyDescent="0.25">
      <c r="A333" s="89">
        <v>2019</v>
      </c>
      <c r="B333" s="89">
        <v>102499</v>
      </c>
      <c r="C333" s="89" t="s">
        <v>823</v>
      </c>
    </row>
    <row r="334" spans="1:3" ht="12.75" customHeight="1" x14ac:dyDescent="0.25">
      <c r="A334" s="89">
        <v>2019</v>
      </c>
      <c r="B334" s="89">
        <v>102499</v>
      </c>
      <c r="C334" s="89" t="s">
        <v>823</v>
      </c>
    </row>
    <row r="335" spans="1:3" ht="12.75" customHeight="1" x14ac:dyDescent="0.25">
      <c r="A335" s="89">
        <v>2019</v>
      </c>
      <c r="B335" s="89">
        <v>102499</v>
      </c>
      <c r="C335" s="89" t="s">
        <v>823</v>
      </c>
    </row>
    <row r="336" spans="1:3" ht="12.75" customHeight="1" x14ac:dyDescent="0.25">
      <c r="A336" s="89">
        <v>2019</v>
      </c>
      <c r="B336" s="89">
        <v>102499</v>
      </c>
      <c r="C336" s="89" t="s">
        <v>823</v>
      </c>
    </row>
    <row r="337" spans="1:3" ht="12.75" customHeight="1" x14ac:dyDescent="0.25">
      <c r="A337" s="89">
        <v>2019</v>
      </c>
      <c r="B337" s="89">
        <v>121880</v>
      </c>
      <c r="C337" s="89" t="s">
        <v>823</v>
      </c>
    </row>
    <row r="338" spans="1:3" ht="12.75" customHeight="1" x14ac:dyDescent="0.25">
      <c r="A338" s="89">
        <v>2019</v>
      </c>
      <c r="B338" s="89">
        <v>121880</v>
      </c>
      <c r="C338" s="89" t="s">
        <v>823</v>
      </c>
    </row>
    <row r="339" spans="1:3" ht="12.75" customHeight="1" x14ac:dyDescent="0.25">
      <c r="A339" s="89">
        <v>2019</v>
      </c>
      <c r="B339" s="89">
        <v>121880</v>
      </c>
      <c r="C339" s="89" t="s">
        <v>823</v>
      </c>
    </row>
    <row r="340" spans="1:3" ht="12.75" customHeight="1" x14ac:dyDescent="0.25">
      <c r="A340" s="89">
        <v>2019</v>
      </c>
      <c r="B340" s="89">
        <v>121880</v>
      </c>
      <c r="C340" s="89" t="s">
        <v>823</v>
      </c>
    </row>
    <row r="341" spans="1:3" ht="12.75" customHeight="1" x14ac:dyDescent="0.25">
      <c r="A341" s="89">
        <v>2019</v>
      </c>
      <c r="B341" s="89">
        <v>121880</v>
      </c>
      <c r="C341" s="89" t="s">
        <v>823</v>
      </c>
    </row>
    <row r="342" spans="1:3" ht="12.75" customHeight="1" x14ac:dyDescent="0.25">
      <c r="A342" s="89">
        <v>2019</v>
      </c>
      <c r="B342" s="89">
        <v>123569</v>
      </c>
      <c r="C342" s="89" t="s">
        <v>823</v>
      </c>
    </row>
    <row r="343" spans="1:3" ht="12.75" customHeight="1" x14ac:dyDescent="0.25">
      <c r="A343" s="89">
        <v>2019</v>
      </c>
      <c r="B343" s="89">
        <v>123569</v>
      </c>
      <c r="C343" s="89" t="s">
        <v>823</v>
      </c>
    </row>
    <row r="344" spans="1:3" ht="12.75" customHeight="1" x14ac:dyDescent="0.25">
      <c r="A344" s="89">
        <v>2019</v>
      </c>
      <c r="B344" s="89">
        <v>1103831</v>
      </c>
      <c r="C344" s="89" t="s">
        <v>823</v>
      </c>
    </row>
    <row r="345" spans="1:3" ht="12.75" customHeight="1" x14ac:dyDescent="0.25">
      <c r="A345" s="89">
        <v>2019</v>
      </c>
      <c r="B345" s="89">
        <v>1103831</v>
      </c>
      <c r="C345" s="89" t="s">
        <v>823</v>
      </c>
    </row>
    <row r="346" spans="1:3" ht="12.75" customHeight="1" x14ac:dyDescent="0.25">
      <c r="A346" s="89">
        <v>2019</v>
      </c>
      <c r="B346" s="89">
        <v>1181819</v>
      </c>
      <c r="C346" s="89" t="s">
        <v>823</v>
      </c>
    </row>
    <row r="347" spans="1:3" ht="12.75" customHeight="1" x14ac:dyDescent="0.25">
      <c r="A347" s="89">
        <v>2019</v>
      </c>
      <c r="B347" s="89">
        <v>1181819</v>
      </c>
      <c r="C347" s="89" t="s">
        <v>823</v>
      </c>
    </row>
    <row r="348" spans="1:3" ht="12.75" customHeight="1" x14ac:dyDescent="0.25">
      <c r="A348" s="89">
        <v>2019</v>
      </c>
      <c r="B348" s="89">
        <v>1181819</v>
      </c>
      <c r="C348" s="89" t="s">
        <v>823</v>
      </c>
    </row>
    <row r="349" spans="1:3" ht="12.75" customHeight="1" x14ac:dyDescent="0.25">
      <c r="A349" s="89">
        <v>2019</v>
      </c>
      <c r="B349" s="89">
        <v>1117583</v>
      </c>
      <c r="C349" s="89" t="s">
        <v>819</v>
      </c>
    </row>
    <row r="350" spans="1:3" ht="12.75" customHeight="1" x14ac:dyDescent="0.25">
      <c r="A350" s="89">
        <v>2019</v>
      </c>
      <c r="B350" s="89">
        <v>1181819</v>
      </c>
      <c r="C350" s="89" t="s">
        <v>819</v>
      </c>
    </row>
    <row r="351" spans="1:3" ht="12.75" customHeight="1" x14ac:dyDescent="0.25">
      <c r="A351" s="89">
        <v>2019</v>
      </c>
      <c r="B351" s="89">
        <v>1319229</v>
      </c>
      <c r="C351" s="89" t="s">
        <v>819</v>
      </c>
    </row>
    <row r="352" spans="1:3" ht="12.75" customHeight="1" x14ac:dyDescent="0.25">
      <c r="A352" s="89">
        <v>2019</v>
      </c>
      <c r="B352" s="89">
        <v>1181815</v>
      </c>
      <c r="C352" s="89" t="s">
        <v>1488</v>
      </c>
    </row>
    <row r="353" spans="1:3" ht="12.75" customHeight="1" x14ac:dyDescent="0.25">
      <c r="A353" s="89">
        <v>2019</v>
      </c>
      <c r="B353" s="89">
        <v>1181815</v>
      </c>
      <c r="C353" s="89" t="s">
        <v>1488</v>
      </c>
    </row>
    <row r="354" spans="1:3" ht="12.75" customHeight="1" x14ac:dyDescent="0.25">
      <c r="A354" s="89">
        <v>2019</v>
      </c>
      <c r="B354" s="89">
        <v>121880</v>
      </c>
      <c r="C354" s="89" t="s">
        <v>1488</v>
      </c>
    </row>
    <row r="355" spans="1:3" ht="12.75" customHeight="1" x14ac:dyDescent="0.25">
      <c r="A355" s="89">
        <v>2019</v>
      </c>
      <c r="B355" s="89">
        <v>1117583</v>
      </c>
      <c r="C355" s="89" t="s">
        <v>1488</v>
      </c>
    </row>
    <row r="356" spans="1:3" ht="12.75" customHeight="1" x14ac:dyDescent="0.25">
      <c r="A356" s="89">
        <v>2019</v>
      </c>
      <c r="B356" s="89">
        <v>1181819</v>
      </c>
      <c r="C356" s="89" t="s">
        <v>1488</v>
      </c>
    </row>
    <row r="357" spans="1:3" ht="12.75" customHeight="1" x14ac:dyDescent="0.25">
      <c r="A357" s="89">
        <v>2019</v>
      </c>
      <c r="B357" s="89">
        <v>1117583</v>
      </c>
      <c r="C357" s="89" t="s">
        <v>1488</v>
      </c>
    </row>
    <row r="358" spans="1:3" ht="12.75" customHeight="1" x14ac:dyDescent="0.25">
      <c r="A358" s="89">
        <v>2019</v>
      </c>
      <c r="B358" s="89">
        <v>123569</v>
      </c>
      <c r="C358" s="89" t="s">
        <v>1488</v>
      </c>
    </row>
    <row r="359" spans="1:3" ht="12.75" customHeight="1" x14ac:dyDescent="0.25">
      <c r="A359" s="89">
        <v>2019</v>
      </c>
      <c r="B359" s="89">
        <v>1103831</v>
      </c>
      <c r="C359" s="89" t="s">
        <v>1489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519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1181819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1103831</v>
      </c>
      <c r="C8" s="89" t="s">
        <v>823</v>
      </c>
    </row>
    <row r="9" spans="1:3" ht="12.75" customHeight="1" x14ac:dyDescent="0.25">
      <c r="A9" s="89">
        <v>2019</v>
      </c>
      <c r="B9" s="89">
        <v>123569</v>
      </c>
      <c r="C9" s="89" t="s">
        <v>823</v>
      </c>
    </row>
    <row r="10" spans="1:3" ht="12.75" customHeight="1" x14ac:dyDescent="0.25">
      <c r="A10" s="89">
        <v>2019</v>
      </c>
      <c r="B10" s="89">
        <v>102499</v>
      </c>
      <c r="C10" s="89" t="s">
        <v>823</v>
      </c>
    </row>
    <row r="11" spans="1:3" ht="12.75" customHeight="1" x14ac:dyDescent="0.25">
      <c r="A11" s="89">
        <v>2019</v>
      </c>
      <c r="B11" s="89">
        <v>102499</v>
      </c>
      <c r="C11" s="89" t="s">
        <v>823</v>
      </c>
    </row>
    <row r="12" spans="1:3" ht="12.75" customHeight="1" x14ac:dyDescent="0.25">
      <c r="A12" s="89">
        <v>2019</v>
      </c>
      <c r="B12" s="89">
        <v>121884</v>
      </c>
      <c r="C12" s="89" t="s">
        <v>823</v>
      </c>
    </row>
    <row r="13" spans="1:3" ht="12.75" customHeight="1" x14ac:dyDescent="0.25">
      <c r="A13" s="89">
        <v>2019</v>
      </c>
      <c r="B13" s="89">
        <v>88399</v>
      </c>
      <c r="C13" s="89" t="s">
        <v>823</v>
      </c>
    </row>
    <row r="14" spans="1:3" ht="12.75" customHeight="1" x14ac:dyDescent="0.25">
      <c r="A14" s="89">
        <v>2019</v>
      </c>
      <c r="B14" s="89">
        <v>123569</v>
      </c>
      <c r="C14" s="89" t="s">
        <v>823</v>
      </c>
    </row>
    <row r="15" spans="1:3" ht="12.75" customHeight="1" x14ac:dyDescent="0.25">
      <c r="A15" s="89">
        <v>2019</v>
      </c>
      <c r="B15" s="89">
        <v>121880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88399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102499</v>
      </c>
      <c r="C20" s="89" t="s">
        <v>823</v>
      </c>
    </row>
    <row r="21" spans="1:3" ht="12.75" customHeight="1" x14ac:dyDescent="0.25">
      <c r="A21" s="89">
        <v>2019</v>
      </c>
      <c r="B21" s="89">
        <v>123569</v>
      </c>
      <c r="C21" s="89" t="s">
        <v>823</v>
      </c>
    </row>
    <row r="22" spans="1:3" ht="12.75" customHeight="1" x14ac:dyDescent="0.25">
      <c r="A22" s="89">
        <v>2019</v>
      </c>
      <c r="B22" s="89">
        <v>88399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102499</v>
      </c>
      <c r="C25" s="89" t="s">
        <v>823</v>
      </c>
    </row>
    <row r="26" spans="1:3" ht="12.75" customHeight="1" x14ac:dyDescent="0.25">
      <c r="A26" s="89">
        <v>2019</v>
      </c>
      <c r="B26" s="89">
        <v>102499</v>
      </c>
      <c r="C26" s="89" t="s">
        <v>823</v>
      </c>
    </row>
    <row r="27" spans="1:3" ht="12.75" customHeight="1" x14ac:dyDescent="0.25">
      <c r="A27" s="89">
        <v>2019</v>
      </c>
      <c r="B27" s="89">
        <v>102499</v>
      </c>
      <c r="C27" s="89" t="s">
        <v>823</v>
      </c>
    </row>
    <row r="28" spans="1:3" ht="12.75" customHeight="1" x14ac:dyDescent="0.25">
      <c r="A28" s="89">
        <v>2019</v>
      </c>
      <c r="B28" s="89">
        <v>102499</v>
      </c>
      <c r="C28" s="89" t="s">
        <v>823</v>
      </c>
    </row>
    <row r="29" spans="1:3" ht="12.75" customHeight="1" x14ac:dyDescent="0.25">
      <c r="A29" s="89">
        <v>2019</v>
      </c>
      <c r="B29" s="89">
        <v>1319229</v>
      </c>
      <c r="C29" s="89" t="s">
        <v>823</v>
      </c>
    </row>
    <row r="30" spans="1:3" ht="12.75" customHeight="1" x14ac:dyDescent="0.25">
      <c r="A30" s="89">
        <v>2019</v>
      </c>
      <c r="B30" s="89">
        <v>123569</v>
      </c>
      <c r="C30" s="89" t="s">
        <v>823</v>
      </c>
    </row>
    <row r="31" spans="1:3" ht="12.75" customHeight="1" x14ac:dyDescent="0.25">
      <c r="A31" s="89">
        <v>2019</v>
      </c>
      <c r="B31" s="89">
        <v>123569</v>
      </c>
      <c r="C31" s="89" t="s">
        <v>823</v>
      </c>
    </row>
    <row r="32" spans="1:3" ht="12.75" customHeight="1" x14ac:dyDescent="0.25">
      <c r="A32" s="89">
        <v>2019</v>
      </c>
      <c r="B32" s="89">
        <v>123569</v>
      </c>
      <c r="C32" s="89" t="s">
        <v>823</v>
      </c>
    </row>
    <row r="33" spans="1:3" ht="12.75" customHeight="1" x14ac:dyDescent="0.25">
      <c r="A33" s="89">
        <v>2019</v>
      </c>
      <c r="B33" s="89">
        <v>121880</v>
      </c>
      <c r="C33" s="89" t="s">
        <v>823</v>
      </c>
    </row>
    <row r="34" spans="1:3" ht="12.75" customHeight="1" x14ac:dyDescent="0.25">
      <c r="A34" s="89">
        <v>2019</v>
      </c>
      <c r="B34" s="89">
        <v>121884</v>
      </c>
      <c r="C34" s="89" t="s">
        <v>823</v>
      </c>
    </row>
    <row r="35" spans="1:3" ht="12.75" customHeight="1" x14ac:dyDescent="0.25">
      <c r="A35" s="89">
        <v>2019</v>
      </c>
      <c r="B35" s="89">
        <v>121880</v>
      </c>
      <c r="C35" s="89" t="s">
        <v>823</v>
      </c>
    </row>
    <row r="36" spans="1:3" ht="12.75" customHeight="1" x14ac:dyDescent="0.25">
      <c r="A36" s="89">
        <v>2019</v>
      </c>
      <c r="B36" s="89">
        <v>88399</v>
      </c>
      <c r="C36" s="89" t="s">
        <v>823</v>
      </c>
    </row>
    <row r="37" spans="1:3" ht="12.75" customHeight="1" x14ac:dyDescent="0.25">
      <c r="A37" s="89">
        <v>2019</v>
      </c>
      <c r="B37" s="89">
        <v>88399</v>
      </c>
      <c r="C37" s="89" t="s">
        <v>823</v>
      </c>
    </row>
    <row r="38" spans="1:3" ht="12.75" customHeight="1" x14ac:dyDescent="0.25">
      <c r="A38" s="89">
        <v>2019</v>
      </c>
      <c r="B38" s="89">
        <v>102499</v>
      </c>
      <c r="C38" s="89" t="s">
        <v>823</v>
      </c>
    </row>
    <row r="39" spans="1:3" ht="12.75" customHeight="1" x14ac:dyDescent="0.25">
      <c r="A39" s="89">
        <v>2019</v>
      </c>
      <c r="B39" s="89">
        <v>102499</v>
      </c>
      <c r="C39" s="89" t="s">
        <v>823</v>
      </c>
    </row>
    <row r="40" spans="1:3" ht="12.75" customHeight="1" x14ac:dyDescent="0.25">
      <c r="A40" s="89">
        <v>2019</v>
      </c>
      <c r="B40" s="89">
        <v>102499</v>
      </c>
      <c r="C40" s="89" t="s">
        <v>823</v>
      </c>
    </row>
    <row r="41" spans="1:3" ht="12.75" customHeight="1" x14ac:dyDescent="0.25">
      <c r="A41" s="89">
        <v>2019</v>
      </c>
      <c r="B41" s="89">
        <v>121884</v>
      </c>
      <c r="C41" s="89" t="s">
        <v>823</v>
      </c>
    </row>
    <row r="42" spans="1:3" ht="12.75" customHeight="1" x14ac:dyDescent="0.25">
      <c r="A42" s="89">
        <v>2019</v>
      </c>
      <c r="B42" s="89">
        <v>123569</v>
      </c>
      <c r="C42" s="89" t="s">
        <v>823</v>
      </c>
    </row>
    <row r="43" spans="1:3" ht="12.75" customHeight="1" x14ac:dyDescent="0.25">
      <c r="A43" s="89">
        <v>2019</v>
      </c>
      <c r="B43" s="89">
        <v>123569</v>
      </c>
      <c r="C43" s="89" t="s">
        <v>823</v>
      </c>
    </row>
    <row r="44" spans="1:3" ht="12.75" customHeight="1" x14ac:dyDescent="0.25">
      <c r="A44" s="89">
        <v>2019</v>
      </c>
      <c r="B44" s="89">
        <v>102499</v>
      </c>
      <c r="C44" s="89" t="s">
        <v>823</v>
      </c>
    </row>
    <row r="45" spans="1:3" ht="12.75" customHeight="1" x14ac:dyDescent="0.25">
      <c r="A45" s="89">
        <v>2019</v>
      </c>
      <c r="B45" s="89">
        <v>1181815</v>
      </c>
      <c r="C45" s="89" t="s">
        <v>823</v>
      </c>
    </row>
    <row r="46" spans="1:3" ht="12.75" customHeight="1" x14ac:dyDescent="0.25">
      <c r="A46" s="89">
        <v>2019</v>
      </c>
      <c r="B46" s="89">
        <v>1181815</v>
      </c>
      <c r="C46" s="89" t="s">
        <v>823</v>
      </c>
    </row>
    <row r="47" spans="1:3" ht="12.75" customHeight="1" x14ac:dyDescent="0.25">
      <c r="A47" s="89">
        <v>2019</v>
      </c>
      <c r="B47" s="89">
        <v>102499</v>
      </c>
      <c r="C47" s="89" t="s">
        <v>823</v>
      </c>
    </row>
    <row r="48" spans="1:3" ht="12.75" customHeight="1" x14ac:dyDescent="0.25">
      <c r="A48" s="89">
        <v>2019</v>
      </c>
      <c r="B48" s="89">
        <v>1181815</v>
      </c>
      <c r="C48" s="89" t="s">
        <v>823</v>
      </c>
    </row>
    <row r="49" spans="1:3" ht="12.75" customHeight="1" x14ac:dyDescent="0.25">
      <c r="A49" s="89">
        <v>2019</v>
      </c>
      <c r="B49" s="89">
        <v>88399</v>
      </c>
      <c r="C49" s="89" t="s">
        <v>823</v>
      </c>
    </row>
    <row r="50" spans="1:3" ht="12.75" customHeight="1" x14ac:dyDescent="0.25">
      <c r="A50" s="89">
        <v>2019</v>
      </c>
      <c r="B50" s="89">
        <v>1319229</v>
      </c>
      <c r="C50" s="89" t="s">
        <v>823</v>
      </c>
    </row>
    <row r="51" spans="1:3" ht="12.75" customHeight="1" x14ac:dyDescent="0.25">
      <c r="A51" s="89">
        <v>2019</v>
      </c>
      <c r="B51" s="89">
        <v>88399</v>
      </c>
      <c r="C51" s="89" t="s">
        <v>823</v>
      </c>
    </row>
    <row r="52" spans="1:3" ht="12.75" customHeight="1" x14ac:dyDescent="0.25">
      <c r="A52" s="89">
        <v>2019</v>
      </c>
      <c r="B52" s="89">
        <v>121884</v>
      </c>
      <c r="C52" s="89" t="s">
        <v>823</v>
      </c>
    </row>
    <row r="53" spans="1:3" ht="12.75" customHeight="1" x14ac:dyDescent="0.25">
      <c r="A53" s="89">
        <v>2019</v>
      </c>
      <c r="B53" s="89">
        <v>102499</v>
      </c>
      <c r="C53" s="89" t="s">
        <v>823</v>
      </c>
    </row>
    <row r="54" spans="1:3" ht="12.75" customHeight="1" x14ac:dyDescent="0.25">
      <c r="A54" s="89">
        <v>2019</v>
      </c>
      <c r="B54" s="89">
        <v>123569</v>
      </c>
      <c r="C54" s="89" t="s">
        <v>823</v>
      </c>
    </row>
    <row r="55" spans="1:3" ht="12.75" customHeight="1" x14ac:dyDescent="0.25">
      <c r="A55" s="89">
        <v>2019</v>
      </c>
      <c r="B55" s="89">
        <v>88399</v>
      </c>
      <c r="C55" s="89" t="s">
        <v>823</v>
      </c>
    </row>
    <row r="56" spans="1:3" ht="12.75" customHeight="1" x14ac:dyDescent="0.25">
      <c r="A56" s="89">
        <v>2019</v>
      </c>
      <c r="B56" s="89">
        <v>1181815</v>
      </c>
      <c r="C56" s="89" t="s">
        <v>823</v>
      </c>
    </row>
    <row r="57" spans="1:3" ht="12.75" customHeight="1" x14ac:dyDescent="0.25">
      <c r="A57" s="89">
        <v>2019</v>
      </c>
      <c r="B57" s="89">
        <v>1117583</v>
      </c>
      <c r="C57" s="89" t="s">
        <v>823</v>
      </c>
    </row>
    <row r="58" spans="1:3" ht="12.75" customHeight="1" x14ac:dyDescent="0.25">
      <c r="A58" s="89">
        <v>2019</v>
      </c>
      <c r="B58" s="89">
        <v>123569</v>
      </c>
      <c r="C58" s="89" t="s">
        <v>823</v>
      </c>
    </row>
    <row r="59" spans="1:3" ht="12.75" customHeight="1" x14ac:dyDescent="0.25">
      <c r="A59" s="89">
        <v>2019</v>
      </c>
      <c r="B59" s="89">
        <v>123569</v>
      </c>
      <c r="C59" s="89" t="s">
        <v>823</v>
      </c>
    </row>
    <row r="60" spans="1:3" ht="12.75" customHeight="1" x14ac:dyDescent="0.25">
      <c r="A60" s="89">
        <v>2019</v>
      </c>
      <c r="B60" s="89">
        <v>121884</v>
      </c>
      <c r="C60" s="89" t="s">
        <v>823</v>
      </c>
    </row>
    <row r="61" spans="1:3" ht="12.75" customHeight="1" x14ac:dyDescent="0.25">
      <c r="A61" s="89">
        <v>2019</v>
      </c>
      <c r="B61" s="89">
        <v>88399</v>
      </c>
      <c r="C61" s="89" t="s">
        <v>823</v>
      </c>
    </row>
    <row r="62" spans="1:3" ht="12.75" customHeight="1" x14ac:dyDescent="0.25">
      <c r="A62" s="89">
        <v>2019</v>
      </c>
      <c r="B62" s="89">
        <v>88399</v>
      </c>
      <c r="C62" s="89" t="s">
        <v>823</v>
      </c>
    </row>
    <row r="63" spans="1:3" ht="12.75" customHeight="1" x14ac:dyDescent="0.25">
      <c r="A63" s="89">
        <v>2019</v>
      </c>
      <c r="B63" s="89">
        <v>88399</v>
      </c>
      <c r="C63" s="89" t="s">
        <v>823</v>
      </c>
    </row>
    <row r="64" spans="1:3" ht="12.75" customHeight="1" x14ac:dyDescent="0.25">
      <c r="A64" s="89">
        <v>2019</v>
      </c>
      <c r="B64" s="89">
        <v>123569</v>
      </c>
      <c r="C64" s="89" t="s">
        <v>823</v>
      </c>
    </row>
    <row r="65" spans="1:3" ht="12.75" customHeight="1" x14ac:dyDescent="0.25">
      <c r="A65" s="89">
        <v>2019</v>
      </c>
      <c r="B65" s="89">
        <v>102499</v>
      </c>
      <c r="C65" s="89" t="s">
        <v>823</v>
      </c>
    </row>
    <row r="66" spans="1:3" ht="12.75" customHeight="1" x14ac:dyDescent="0.25">
      <c r="A66" s="89">
        <v>2019</v>
      </c>
      <c r="B66" s="89">
        <v>1103831</v>
      </c>
      <c r="C66" s="89" t="s">
        <v>823</v>
      </c>
    </row>
    <row r="67" spans="1:3" ht="12.75" customHeight="1" x14ac:dyDescent="0.25">
      <c r="A67" s="89">
        <v>2019</v>
      </c>
      <c r="B67" s="89">
        <v>123569</v>
      </c>
      <c r="C67" s="89" t="s">
        <v>823</v>
      </c>
    </row>
    <row r="68" spans="1:3" ht="12.75" customHeight="1" x14ac:dyDescent="0.25">
      <c r="A68" s="89">
        <v>2019</v>
      </c>
      <c r="B68" s="89">
        <v>1181815</v>
      </c>
      <c r="C68" s="89" t="s">
        <v>823</v>
      </c>
    </row>
    <row r="69" spans="1:3" ht="12.75" customHeight="1" x14ac:dyDescent="0.25">
      <c r="A69" s="89">
        <v>2019</v>
      </c>
      <c r="B69" s="89">
        <v>102499</v>
      </c>
      <c r="C69" s="89" t="s">
        <v>823</v>
      </c>
    </row>
    <row r="70" spans="1:3" ht="12.75" customHeight="1" x14ac:dyDescent="0.25">
      <c r="A70" s="89">
        <v>2019</v>
      </c>
      <c r="B70" s="89">
        <v>88399</v>
      </c>
      <c r="C70" s="89" t="s">
        <v>823</v>
      </c>
    </row>
    <row r="71" spans="1:3" ht="12.75" customHeight="1" x14ac:dyDescent="0.25">
      <c r="A71" s="89">
        <v>2019</v>
      </c>
      <c r="B71" s="89">
        <v>102499</v>
      </c>
      <c r="C71" s="89" t="s">
        <v>823</v>
      </c>
    </row>
    <row r="72" spans="1:3" ht="12.75" customHeight="1" x14ac:dyDescent="0.25">
      <c r="A72" s="89">
        <v>2019</v>
      </c>
      <c r="B72" s="89">
        <v>88399</v>
      </c>
      <c r="C72" s="89" t="s">
        <v>823</v>
      </c>
    </row>
    <row r="73" spans="1:3" ht="12.75" customHeight="1" x14ac:dyDescent="0.25">
      <c r="A73" s="89">
        <v>2019</v>
      </c>
      <c r="B73" s="89">
        <v>102499</v>
      </c>
      <c r="C73" s="89" t="s">
        <v>823</v>
      </c>
    </row>
    <row r="74" spans="1:3" ht="12.75" customHeight="1" x14ac:dyDescent="0.25">
      <c r="A74" s="89">
        <v>2019</v>
      </c>
      <c r="B74" s="89">
        <v>123569</v>
      </c>
      <c r="C74" s="89" t="s">
        <v>823</v>
      </c>
    </row>
    <row r="75" spans="1:3" ht="12.75" customHeight="1" x14ac:dyDescent="0.25">
      <c r="A75" s="89">
        <v>2019</v>
      </c>
      <c r="B75" s="89">
        <v>121880</v>
      </c>
      <c r="C75" s="89" t="s">
        <v>823</v>
      </c>
    </row>
    <row r="76" spans="1:3" ht="12.75" customHeight="1" x14ac:dyDescent="0.25">
      <c r="A76" s="89">
        <v>2019</v>
      </c>
      <c r="B76" s="89">
        <v>121880</v>
      </c>
      <c r="C76" s="89" t="s">
        <v>823</v>
      </c>
    </row>
    <row r="77" spans="1:3" ht="12.75" customHeight="1" x14ac:dyDescent="0.25">
      <c r="A77" s="89">
        <v>2019</v>
      </c>
      <c r="B77" s="89">
        <v>123569</v>
      </c>
      <c r="C77" s="89" t="s">
        <v>823</v>
      </c>
    </row>
    <row r="78" spans="1:3" ht="12.75" customHeight="1" x14ac:dyDescent="0.25">
      <c r="A78" s="89">
        <v>2019</v>
      </c>
      <c r="B78" s="89">
        <v>121884</v>
      </c>
      <c r="C78" s="89" t="s">
        <v>823</v>
      </c>
    </row>
    <row r="79" spans="1:3" ht="12.75" customHeight="1" x14ac:dyDescent="0.25">
      <c r="A79" s="89">
        <v>2019</v>
      </c>
      <c r="B79" s="89">
        <v>88399</v>
      </c>
      <c r="C79" s="89" t="s">
        <v>823</v>
      </c>
    </row>
    <row r="80" spans="1:3" ht="12.75" customHeight="1" x14ac:dyDescent="0.25">
      <c r="A80" s="89">
        <v>2019</v>
      </c>
      <c r="B80" s="89">
        <v>121880</v>
      </c>
      <c r="C80" s="89" t="s">
        <v>823</v>
      </c>
    </row>
    <row r="81" spans="1:3" ht="12.75" customHeight="1" x14ac:dyDescent="0.25">
      <c r="A81" s="89">
        <v>2019</v>
      </c>
      <c r="B81" s="89">
        <v>121880</v>
      </c>
      <c r="C81" s="89" t="s">
        <v>823</v>
      </c>
    </row>
    <row r="82" spans="1:3" ht="12.75" customHeight="1" x14ac:dyDescent="0.25">
      <c r="A82" s="89">
        <v>2019</v>
      </c>
      <c r="B82" s="89">
        <v>88399</v>
      </c>
      <c r="C82" s="89" t="s">
        <v>823</v>
      </c>
    </row>
    <row r="83" spans="1:3" ht="12.75" customHeight="1" x14ac:dyDescent="0.25">
      <c r="A83" s="89">
        <v>2019</v>
      </c>
      <c r="B83" s="89">
        <v>121880</v>
      </c>
      <c r="C83" s="89" t="s">
        <v>823</v>
      </c>
    </row>
    <row r="84" spans="1:3" ht="12.75" customHeight="1" x14ac:dyDescent="0.25">
      <c r="A84" s="89">
        <v>2019</v>
      </c>
      <c r="B84" s="89">
        <v>123569</v>
      </c>
      <c r="C84" s="89" t="s">
        <v>823</v>
      </c>
    </row>
    <row r="85" spans="1:3" ht="12.75" customHeight="1" x14ac:dyDescent="0.25">
      <c r="A85" s="89">
        <v>2019</v>
      </c>
      <c r="B85" s="89">
        <v>1319229</v>
      </c>
      <c r="C85" s="89" t="s">
        <v>823</v>
      </c>
    </row>
    <row r="86" spans="1:3" ht="12.75" customHeight="1" x14ac:dyDescent="0.25">
      <c r="A86" s="89">
        <v>2019</v>
      </c>
      <c r="B86" s="89">
        <v>102499</v>
      </c>
      <c r="C86" s="89" t="s">
        <v>823</v>
      </c>
    </row>
    <row r="87" spans="1:3" ht="12.75" customHeight="1" x14ac:dyDescent="0.25">
      <c r="A87" s="89">
        <v>2019</v>
      </c>
      <c r="B87" s="89">
        <v>1319229</v>
      </c>
      <c r="C87" s="89" t="s">
        <v>823</v>
      </c>
    </row>
    <row r="88" spans="1:3" ht="12.75" customHeight="1" x14ac:dyDescent="0.25">
      <c r="A88" s="89">
        <v>2019</v>
      </c>
      <c r="B88" s="89">
        <v>1319229</v>
      </c>
      <c r="C88" s="89" t="s">
        <v>823</v>
      </c>
    </row>
    <row r="89" spans="1:3" ht="12.75" customHeight="1" x14ac:dyDescent="0.25">
      <c r="A89" s="89">
        <v>2019</v>
      </c>
      <c r="B89" s="89">
        <v>121880</v>
      </c>
      <c r="C89" s="89" t="s">
        <v>823</v>
      </c>
    </row>
    <row r="90" spans="1:3" ht="12.75" customHeight="1" x14ac:dyDescent="0.25">
      <c r="A90" s="89">
        <v>2019</v>
      </c>
      <c r="B90" s="89">
        <v>88399</v>
      </c>
      <c r="C90" s="89" t="s">
        <v>823</v>
      </c>
    </row>
    <row r="91" spans="1:3" ht="12.75" customHeight="1" x14ac:dyDescent="0.25">
      <c r="A91" s="89">
        <v>2019</v>
      </c>
      <c r="B91" s="89">
        <v>1181815</v>
      </c>
      <c r="C91" s="89" t="s">
        <v>823</v>
      </c>
    </row>
    <row r="92" spans="1:3" ht="12.75" customHeight="1" x14ac:dyDescent="0.25">
      <c r="A92" s="89">
        <v>2019</v>
      </c>
      <c r="B92" s="89">
        <v>102499</v>
      </c>
      <c r="C92" s="89" t="s">
        <v>823</v>
      </c>
    </row>
    <row r="93" spans="1:3" ht="12.75" customHeight="1" x14ac:dyDescent="0.25">
      <c r="A93" s="89">
        <v>2019</v>
      </c>
      <c r="B93" s="89">
        <v>121880</v>
      </c>
      <c r="C93" s="89" t="s">
        <v>823</v>
      </c>
    </row>
    <row r="94" spans="1:3" ht="12.75" customHeight="1" x14ac:dyDescent="0.25">
      <c r="A94" s="89">
        <v>2019</v>
      </c>
      <c r="B94" s="89">
        <v>1181819</v>
      </c>
      <c r="C94" s="89" t="s">
        <v>823</v>
      </c>
    </row>
    <row r="95" spans="1:3" ht="12.75" customHeight="1" x14ac:dyDescent="0.25">
      <c r="A95" s="89">
        <v>2019</v>
      </c>
      <c r="B95" s="89">
        <v>102499</v>
      </c>
      <c r="C95" s="89" t="s">
        <v>823</v>
      </c>
    </row>
    <row r="96" spans="1:3" ht="12.75" customHeight="1" x14ac:dyDescent="0.25">
      <c r="A96" s="89">
        <v>2019</v>
      </c>
      <c r="B96" s="89">
        <v>1319229</v>
      </c>
      <c r="C96" s="89" t="s">
        <v>823</v>
      </c>
    </row>
    <row r="97" spans="1:3" ht="12.75" customHeight="1" x14ac:dyDescent="0.25">
      <c r="A97" s="89">
        <v>2019</v>
      </c>
      <c r="B97" s="89">
        <v>123569</v>
      </c>
      <c r="C97" s="89" t="s">
        <v>823</v>
      </c>
    </row>
    <row r="98" spans="1:3" ht="12.75" customHeight="1" x14ac:dyDescent="0.25">
      <c r="A98" s="89">
        <v>2019</v>
      </c>
      <c r="B98" s="89">
        <v>1181819</v>
      </c>
      <c r="C98" s="89" t="s">
        <v>823</v>
      </c>
    </row>
    <row r="99" spans="1:3" ht="12.75" customHeight="1" x14ac:dyDescent="0.25">
      <c r="A99" s="89">
        <v>2019</v>
      </c>
      <c r="B99" s="89">
        <v>1319229</v>
      </c>
      <c r="C99" s="89" t="s">
        <v>823</v>
      </c>
    </row>
    <row r="100" spans="1:3" ht="12.75" customHeight="1" x14ac:dyDescent="0.25">
      <c r="A100" s="89">
        <v>2019</v>
      </c>
      <c r="B100" s="89">
        <v>102499</v>
      </c>
      <c r="C100" s="89" t="s">
        <v>823</v>
      </c>
    </row>
    <row r="101" spans="1:3" ht="12.75" customHeight="1" x14ac:dyDescent="0.25">
      <c r="A101" s="89">
        <v>2019</v>
      </c>
      <c r="B101" s="89">
        <v>1181815</v>
      </c>
      <c r="C101" s="89" t="s">
        <v>823</v>
      </c>
    </row>
    <row r="102" spans="1:3" ht="12.75" customHeight="1" x14ac:dyDescent="0.25">
      <c r="A102" s="89">
        <v>2019</v>
      </c>
      <c r="B102" s="89">
        <v>123569</v>
      </c>
      <c r="C102" s="89" t="s">
        <v>823</v>
      </c>
    </row>
    <row r="103" spans="1:3" ht="12.75" customHeight="1" x14ac:dyDescent="0.25">
      <c r="A103" s="89">
        <v>2019</v>
      </c>
      <c r="B103" s="89">
        <v>1319229</v>
      </c>
      <c r="C103" s="89" t="s">
        <v>823</v>
      </c>
    </row>
    <row r="104" spans="1:3" ht="12.75" customHeight="1" x14ac:dyDescent="0.25">
      <c r="A104" s="89">
        <v>2019</v>
      </c>
      <c r="B104" s="89">
        <v>123569</v>
      </c>
      <c r="C104" s="89" t="s">
        <v>823</v>
      </c>
    </row>
    <row r="105" spans="1:3" ht="12.75" customHeight="1" x14ac:dyDescent="0.25">
      <c r="A105" s="89">
        <v>2019</v>
      </c>
      <c r="B105" s="89">
        <v>1181815</v>
      </c>
      <c r="C105" s="89" t="s">
        <v>823</v>
      </c>
    </row>
    <row r="106" spans="1:3" ht="12.75" customHeight="1" x14ac:dyDescent="0.25">
      <c r="A106" s="89">
        <v>2019</v>
      </c>
      <c r="B106" s="89">
        <v>121880</v>
      </c>
      <c r="C106" s="89" t="s">
        <v>823</v>
      </c>
    </row>
    <row r="107" spans="1:3" ht="12.75" customHeight="1" x14ac:dyDescent="0.25">
      <c r="A107" s="89">
        <v>2019</v>
      </c>
      <c r="B107" s="89">
        <v>102499</v>
      </c>
      <c r="C107" s="89" t="s">
        <v>823</v>
      </c>
    </row>
    <row r="108" spans="1:3" ht="12.75" customHeight="1" x14ac:dyDescent="0.25">
      <c r="A108" s="89">
        <v>2019</v>
      </c>
      <c r="B108" s="89">
        <v>121880</v>
      </c>
      <c r="C108" s="89" t="s">
        <v>823</v>
      </c>
    </row>
    <row r="109" spans="1:3" ht="12.75" customHeight="1" x14ac:dyDescent="0.25">
      <c r="A109" s="89">
        <v>2019</v>
      </c>
      <c r="B109" s="89">
        <v>1103831</v>
      </c>
      <c r="C109" s="89" t="s">
        <v>823</v>
      </c>
    </row>
    <row r="110" spans="1:3" ht="12.75" customHeight="1" x14ac:dyDescent="0.25">
      <c r="A110" s="89">
        <v>2019</v>
      </c>
      <c r="B110" s="89">
        <v>102499</v>
      </c>
      <c r="C110" s="89" t="s">
        <v>823</v>
      </c>
    </row>
    <row r="111" spans="1:3" ht="12.75" customHeight="1" x14ac:dyDescent="0.25">
      <c r="A111" s="89">
        <v>2019</v>
      </c>
      <c r="B111" s="89">
        <v>102499</v>
      </c>
      <c r="C111" s="89" t="s">
        <v>823</v>
      </c>
    </row>
    <row r="112" spans="1:3" ht="12.75" customHeight="1" x14ac:dyDescent="0.25">
      <c r="A112" s="89">
        <v>2019</v>
      </c>
      <c r="B112" s="89">
        <v>121880</v>
      </c>
      <c r="C112" s="89" t="s">
        <v>823</v>
      </c>
    </row>
    <row r="113" spans="1:3" ht="12.75" customHeight="1" x14ac:dyDescent="0.25">
      <c r="A113" s="89">
        <v>2019</v>
      </c>
      <c r="B113" s="89">
        <v>88399</v>
      </c>
      <c r="C113" s="89" t="s">
        <v>823</v>
      </c>
    </row>
    <row r="114" spans="1:3" ht="12.75" customHeight="1" x14ac:dyDescent="0.25">
      <c r="A114" s="89">
        <v>2019</v>
      </c>
      <c r="B114" s="89">
        <v>121880</v>
      </c>
      <c r="C114" s="89" t="s">
        <v>823</v>
      </c>
    </row>
    <row r="115" spans="1:3" ht="12.75" customHeight="1" x14ac:dyDescent="0.25">
      <c r="A115" s="89">
        <v>2019</v>
      </c>
      <c r="B115" s="89">
        <v>121880</v>
      </c>
      <c r="C115" s="89" t="s">
        <v>823</v>
      </c>
    </row>
    <row r="116" spans="1:3" ht="12.75" customHeight="1" x14ac:dyDescent="0.25">
      <c r="A116" s="89">
        <v>2019</v>
      </c>
      <c r="B116" s="89">
        <v>1319229</v>
      </c>
      <c r="C116" s="89" t="s">
        <v>823</v>
      </c>
    </row>
    <row r="117" spans="1:3" ht="12.75" customHeight="1" x14ac:dyDescent="0.25">
      <c r="A117" s="89">
        <v>2019</v>
      </c>
      <c r="B117" s="89">
        <v>1319229</v>
      </c>
      <c r="C117" s="89" t="s">
        <v>823</v>
      </c>
    </row>
    <row r="118" spans="1:3" ht="12.75" customHeight="1" x14ac:dyDescent="0.25">
      <c r="A118" s="89">
        <v>2019</v>
      </c>
      <c r="B118" s="89">
        <v>121880</v>
      </c>
      <c r="C118" s="89" t="s">
        <v>823</v>
      </c>
    </row>
    <row r="119" spans="1:3" ht="12.75" customHeight="1" x14ac:dyDescent="0.25">
      <c r="A119" s="89">
        <v>2019</v>
      </c>
      <c r="B119" s="89">
        <v>121884</v>
      </c>
      <c r="C119" s="89" t="s">
        <v>823</v>
      </c>
    </row>
    <row r="120" spans="1:3" ht="12.75" customHeight="1" x14ac:dyDescent="0.25">
      <c r="A120" s="89">
        <v>2019</v>
      </c>
      <c r="B120" s="89">
        <v>1319229</v>
      </c>
      <c r="C120" s="89" t="s">
        <v>823</v>
      </c>
    </row>
    <row r="121" spans="1:3" ht="12.75" customHeight="1" x14ac:dyDescent="0.25">
      <c r="A121" s="89">
        <v>2019</v>
      </c>
      <c r="B121" s="89">
        <v>1117583</v>
      </c>
      <c r="C121" s="89" t="s">
        <v>823</v>
      </c>
    </row>
    <row r="122" spans="1:3" ht="12.75" customHeight="1" x14ac:dyDescent="0.25">
      <c r="A122" s="89">
        <v>2019</v>
      </c>
      <c r="B122" s="89">
        <v>121884</v>
      </c>
      <c r="C122" s="89" t="s">
        <v>823</v>
      </c>
    </row>
    <row r="123" spans="1:3" ht="12.75" customHeight="1" x14ac:dyDescent="0.25">
      <c r="A123" s="89">
        <v>2019</v>
      </c>
      <c r="B123" s="89">
        <v>88399</v>
      </c>
      <c r="C123" s="89" t="s">
        <v>823</v>
      </c>
    </row>
    <row r="124" spans="1:3" ht="12.75" customHeight="1" x14ac:dyDescent="0.25">
      <c r="A124" s="89">
        <v>2019</v>
      </c>
      <c r="B124" s="89">
        <v>1319229</v>
      </c>
      <c r="C124" s="89" t="s">
        <v>823</v>
      </c>
    </row>
    <row r="125" spans="1:3" ht="12.75" customHeight="1" x14ac:dyDescent="0.25">
      <c r="A125" s="89">
        <v>2019</v>
      </c>
      <c r="B125" s="89">
        <v>121880</v>
      </c>
      <c r="C125" s="89" t="s">
        <v>823</v>
      </c>
    </row>
    <row r="126" spans="1:3" ht="12.75" customHeight="1" x14ac:dyDescent="0.25">
      <c r="A126" s="89">
        <v>2019</v>
      </c>
      <c r="B126" s="89">
        <v>1181819</v>
      </c>
      <c r="C126" s="89" t="s">
        <v>823</v>
      </c>
    </row>
    <row r="127" spans="1:3" ht="12.75" customHeight="1" x14ac:dyDescent="0.25">
      <c r="A127" s="89">
        <v>2019</v>
      </c>
      <c r="B127" s="89">
        <v>102499</v>
      </c>
      <c r="C127" s="89" t="s">
        <v>823</v>
      </c>
    </row>
    <row r="128" spans="1:3" ht="12.75" customHeight="1" x14ac:dyDescent="0.25">
      <c r="A128" s="89">
        <v>2019</v>
      </c>
      <c r="B128" s="89">
        <v>88399</v>
      </c>
      <c r="C128" s="89" t="s">
        <v>823</v>
      </c>
    </row>
    <row r="129" spans="1:3" ht="12.75" customHeight="1" x14ac:dyDescent="0.25">
      <c r="A129" s="89">
        <v>2019</v>
      </c>
      <c r="B129" s="89">
        <v>121880</v>
      </c>
      <c r="C129" s="89" t="s">
        <v>823</v>
      </c>
    </row>
    <row r="130" spans="1:3" ht="12.75" customHeight="1" x14ac:dyDescent="0.25">
      <c r="A130" s="89">
        <v>2019</v>
      </c>
      <c r="B130" s="89">
        <v>121884</v>
      </c>
      <c r="C130" s="89" t="s">
        <v>823</v>
      </c>
    </row>
    <row r="131" spans="1:3" ht="12.75" customHeight="1" x14ac:dyDescent="0.25">
      <c r="A131" s="89">
        <v>2019</v>
      </c>
      <c r="B131" s="89">
        <v>1103831</v>
      </c>
      <c r="C131" s="89" t="s">
        <v>823</v>
      </c>
    </row>
    <row r="132" spans="1:3" ht="12.75" customHeight="1" x14ac:dyDescent="0.25">
      <c r="A132" s="89">
        <v>2019</v>
      </c>
      <c r="B132" s="89">
        <v>121884</v>
      </c>
      <c r="C132" s="89" t="s">
        <v>823</v>
      </c>
    </row>
    <row r="133" spans="1:3" ht="12.75" customHeight="1" x14ac:dyDescent="0.25">
      <c r="A133" s="89">
        <v>2019</v>
      </c>
      <c r="B133" s="89">
        <v>102499</v>
      </c>
      <c r="C133" s="89" t="s">
        <v>823</v>
      </c>
    </row>
    <row r="134" spans="1:3" ht="12.75" customHeight="1" x14ac:dyDescent="0.25">
      <c r="A134" s="89">
        <v>2019</v>
      </c>
      <c r="B134" s="89">
        <v>102499</v>
      </c>
      <c r="C134" s="89" t="s">
        <v>823</v>
      </c>
    </row>
    <row r="135" spans="1:3" ht="12.75" customHeight="1" x14ac:dyDescent="0.25">
      <c r="A135" s="89">
        <v>2019</v>
      </c>
      <c r="B135" s="89">
        <v>88399</v>
      </c>
      <c r="C135" s="89" t="s">
        <v>823</v>
      </c>
    </row>
    <row r="136" spans="1:3" ht="12.75" customHeight="1" x14ac:dyDescent="0.25">
      <c r="A136" s="89">
        <v>2019</v>
      </c>
      <c r="B136" s="89">
        <v>123569</v>
      </c>
      <c r="C136" s="89" t="s">
        <v>823</v>
      </c>
    </row>
    <row r="137" spans="1:3" ht="12.75" customHeight="1" x14ac:dyDescent="0.25">
      <c r="A137" s="89">
        <v>2019</v>
      </c>
      <c r="B137" s="89">
        <v>1319229</v>
      </c>
      <c r="C137" s="89" t="s">
        <v>823</v>
      </c>
    </row>
    <row r="138" spans="1:3" ht="12.75" customHeight="1" x14ac:dyDescent="0.25">
      <c r="A138" s="89">
        <v>2019</v>
      </c>
      <c r="B138" s="89">
        <v>123569</v>
      </c>
      <c r="C138" s="89" t="s">
        <v>823</v>
      </c>
    </row>
    <row r="139" spans="1:3" ht="12.75" customHeight="1" x14ac:dyDescent="0.25">
      <c r="A139" s="89">
        <v>2019</v>
      </c>
      <c r="B139" s="89">
        <v>1181819</v>
      </c>
      <c r="C139" s="89" t="s">
        <v>823</v>
      </c>
    </row>
    <row r="140" spans="1:3" ht="12.75" customHeight="1" x14ac:dyDescent="0.25">
      <c r="A140" s="89">
        <v>2019</v>
      </c>
      <c r="B140" s="89">
        <v>121880</v>
      </c>
      <c r="C140" s="89" t="s">
        <v>823</v>
      </c>
    </row>
    <row r="141" spans="1:3" ht="12.75" customHeight="1" x14ac:dyDescent="0.25">
      <c r="A141" s="89">
        <v>2019</v>
      </c>
      <c r="B141" s="89">
        <v>88399</v>
      </c>
      <c r="C141" s="89" t="s">
        <v>823</v>
      </c>
    </row>
    <row r="142" spans="1:3" ht="12.75" customHeight="1" x14ac:dyDescent="0.25">
      <c r="A142" s="89">
        <v>2019</v>
      </c>
      <c r="B142" s="89">
        <v>121880</v>
      </c>
      <c r="C142" s="89" t="s">
        <v>823</v>
      </c>
    </row>
    <row r="143" spans="1:3" ht="12.75" customHeight="1" x14ac:dyDescent="0.25">
      <c r="A143" s="89">
        <v>2019</v>
      </c>
      <c r="B143" s="89">
        <v>1319229</v>
      </c>
      <c r="C143" s="89" t="s">
        <v>823</v>
      </c>
    </row>
    <row r="144" spans="1:3" ht="12.75" customHeight="1" x14ac:dyDescent="0.25">
      <c r="A144" s="89">
        <v>2019</v>
      </c>
      <c r="B144" s="89">
        <v>102499</v>
      </c>
      <c r="C144" s="89" t="s">
        <v>823</v>
      </c>
    </row>
    <row r="145" spans="1:3" ht="12.75" customHeight="1" x14ac:dyDescent="0.25">
      <c r="A145" s="89">
        <v>2019</v>
      </c>
      <c r="B145" s="89">
        <v>121880</v>
      </c>
      <c r="C145" s="89" t="s">
        <v>823</v>
      </c>
    </row>
    <row r="146" spans="1:3" ht="12.75" customHeight="1" x14ac:dyDescent="0.25">
      <c r="A146" s="89">
        <v>2019</v>
      </c>
      <c r="B146" s="89">
        <v>121880</v>
      </c>
      <c r="C146" s="89" t="s">
        <v>823</v>
      </c>
    </row>
    <row r="147" spans="1:3" ht="12.75" customHeight="1" x14ac:dyDescent="0.25">
      <c r="A147" s="89">
        <v>2019</v>
      </c>
      <c r="B147" s="89">
        <v>1319229</v>
      </c>
      <c r="C147" s="89" t="s">
        <v>823</v>
      </c>
    </row>
    <row r="148" spans="1:3" ht="12.75" customHeight="1" x14ac:dyDescent="0.25">
      <c r="A148" s="89">
        <v>2019</v>
      </c>
      <c r="B148" s="89">
        <v>1117583</v>
      </c>
      <c r="C148" s="89" t="s">
        <v>823</v>
      </c>
    </row>
    <row r="149" spans="1:3" ht="12.75" customHeight="1" x14ac:dyDescent="0.25">
      <c r="A149" s="89">
        <v>2019</v>
      </c>
      <c r="B149" s="89">
        <v>1181819</v>
      </c>
      <c r="C149" s="89" t="s">
        <v>823</v>
      </c>
    </row>
    <row r="150" spans="1:3" ht="12.75" customHeight="1" x14ac:dyDescent="0.25">
      <c r="A150" s="89">
        <v>2019</v>
      </c>
      <c r="B150" s="89">
        <v>123569</v>
      </c>
      <c r="C150" s="89" t="s">
        <v>823</v>
      </c>
    </row>
    <row r="151" spans="1:3" ht="12.75" customHeight="1" x14ac:dyDescent="0.25">
      <c r="A151" s="89">
        <v>2019</v>
      </c>
      <c r="B151" s="89">
        <v>121884</v>
      </c>
      <c r="C151" s="89" t="s">
        <v>823</v>
      </c>
    </row>
    <row r="152" spans="1:3" ht="12.75" customHeight="1" x14ac:dyDescent="0.25">
      <c r="A152" s="89">
        <v>2019</v>
      </c>
      <c r="B152" s="89">
        <v>102499</v>
      </c>
      <c r="C152" s="89" t="s">
        <v>823</v>
      </c>
    </row>
    <row r="153" spans="1:3" ht="12.75" customHeight="1" x14ac:dyDescent="0.25">
      <c r="A153" s="89">
        <v>2019</v>
      </c>
      <c r="B153" s="89">
        <v>121884</v>
      </c>
      <c r="C153" s="89" t="s">
        <v>823</v>
      </c>
    </row>
    <row r="154" spans="1:3" ht="12.75" customHeight="1" x14ac:dyDescent="0.25">
      <c r="A154" s="89">
        <v>2019</v>
      </c>
      <c r="B154" s="89">
        <v>121880</v>
      </c>
      <c r="C154" s="89" t="s">
        <v>823</v>
      </c>
    </row>
    <row r="155" spans="1:3" ht="12.75" customHeight="1" x14ac:dyDescent="0.25">
      <c r="A155" s="89">
        <v>2019</v>
      </c>
      <c r="B155" s="89">
        <v>1181819</v>
      </c>
      <c r="C155" s="89" t="s">
        <v>823</v>
      </c>
    </row>
    <row r="156" spans="1:3" ht="12.75" customHeight="1" x14ac:dyDescent="0.25">
      <c r="A156" s="89">
        <v>2019</v>
      </c>
      <c r="B156" s="89">
        <v>121880</v>
      </c>
      <c r="C156" s="89" t="s">
        <v>823</v>
      </c>
    </row>
    <row r="157" spans="1:3" ht="12.75" customHeight="1" x14ac:dyDescent="0.25">
      <c r="A157" s="89">
        <v>2019</v>
      </c>
      <c r="B157" s="89">
        <v>1103831</v>
      </c>
      <c r="C157" s="89" t="s">
        <v>823</v>
      </c>
    </row>
    <row r="158" spans="1:3" ht="12.75" customHeight="1" x14ac:dyDescent="0.25">
      <c r="A158" s="89">
        <v>2019</v>
      </c>
      <c r="B158" s="89">
        <v>121880</v>
      </c>
      <c r="C158" s="89" t="s">
        <v>823</v>
      </c>
    </row>
    <row r="159" spans="1:3" ht="12.75" customHeight="1" x14ac:dyDescent="0.25">
      <c r="A159" s="89">
        <v>2019</v>
      </c>
      <c r="B159" s="89">
        <v>121884</v>
      </c>
      <c r="C159" s="89" t="s">
        <v>823</v>
      </c>
    </row>
    <row r="160" spans="1:3" ht="12.75" customHeight="1" x14ac:dyDescent="0.25">
      <c r="A160" s="89">
        <v>2019</v>
      </c>
      <c r="B160" s="89">
        <v>121880</v>
      </c>
      <c r="C160" s="89" t="s">
        <v>823</v>
      </c>
    </row>
    <row r="161" spans="1:3" ht="12.75" customHeight="1" x14ac:dyDescent="0.25">
      <c r="A161" s="89">
        <v>2019</v>
      </c>
      <c r="B161" s="89">
        <v>1117583</v>
      </c>
      <c r="C161" s="89" t="s">
        <v>823</v>
      </c>
    </row>
    <row r="162" spans="1:3" ht="12.75" customHeight="1" x14ac:dyDescent="0.25">
      <c r="A162" s="89">
        <v>2019</v>
      </c>
      <c r="B162" s="89">
        <v>88399</v>
      </c>
      <c r="C162" s="89" t="s">
        <v>823</v>
      </c>
    </row>
    <row r="163" spans="1:3" ht="12.75" customHeight="1" x14ac:dyDescent="0.25">
      <c r="A163" s="89">
        <v>2019</v>
      </c>
      <c r="B163" s="89">
        <v>121880</v>
      </c>
      <c r="C163" s="89" t="s">
        <v>823</v>
      </c>
    </row>
    <row r="164" spans="1:3" ht="12.75" customHeight="1" x14ac:dyDescent="0.25">
      <c r="A164" s="89">
        <v>2019</v>
      </c>
      <c r="B164" s="89">
        <v>121884</v>
      </c>
      <c r="C164" s="89" t="s">
        <v>823</v>
      </c>
    </row>
    <row r="165" spans="1:3" ht="12.75" customHeight="1" x14ac:dyDescent="0.25">
      <c r="A165" s="89">
        <v>2019</v>
      </c>
      <c r="B165" s="89">
        <v>121884</v>
      </c>
      <c r="C165" s="89" t="s">
        <v>823</v>
      </c>
    </row>
    <row r="166" spans="1:3" ht="12.75" customHeight="1" x14ac:dyDescent="0.25">
      <c r="A166" s="89">
        <v>2019</v>
      </c>
      <c r="B166" s="89">
        <v>88399</v>
      </c>
      <c r="C166" s="89" t="s">
        <v>823</v>
      </c>
    </row>
    <row r="167" spans="1:3" ht="12.75" customHeight="1" x14ac:dyDescent="0.25">
      <c r="A167" s="89">
        <v>2019</v>
      </c>
      <c r="B167" s="89">
        <v>102499</v>
      </c>
      <c r="C167" s="89" t="s">
        <v>823</v>
      </c>
    </row>
    <row r="168" spans="1:3" ht="12.75" customHeight="1" x14ac:dyDescent="0.25">
      <c r="A168" s="89">
        <v>2019</v>
      </c>
      <c r="B168" s="89">
        <v>102499</v>
      </c>
      <c r="C168" s="89" t="s">
        <v>823</v>
      </c>
    </row>
    <row r="169" spans="1:3" ht="12.75" customHeight="1" x14ac:dyDescent="0.25">
      <c r="A169" s="89">
        <v>2019</v>
      </c>
      <c r="B169" s="89">
        <v>1181819</v>
      </c>
      <c r="C169" s="89" t="s">
        <v>823</v>
      </c>
    </row>
    <row r="170" spans="1:3" ht="12.75" customHeight="1" x14ac:dyDescent="0.25">
      <c r="A170" s="89">
        <v>2019</v>
      </c>
      <c r="B170" s="89">
        <v>1117583</v>
      </c>
      <c r="C170" s="89" t="s">
        <v>823</v>
      </c>
    </row>
    <row r="171" spans="1:3" ht="12.75" customHeight="1" x14ac:dyDescent="0.25">
      <c r="A171" s="89">
        <v>2019</v>
      </c>
      <c r="B171" s="89">
        <v>121880</v>
      </c>
      <c r="C171" s="89" t="s">
        <v>823</v>
      </c>
    </row>
    <row r="172" spans="1:3" ht="12.75" customHeight="1" x14ac:dyDescent="0.25">
      <c r="A172" s="89">
        <v>2019</v>
      </c>
      <c r="B172" s="89">
        <v>123569</v>
      </c>
      <c r="C172" s="89" t="s">
        <v>823</v>
      </c>
    </row>
    <row r="173" spans="1:3" ht="12.75" customHeight="1" x14ac:dyDescent="0.25">
      <c r="A173" s="89">
        <v>2019</v>
      </c>
      <c r="B173" s="89">
        <v>88399</v>
      </c>
      <c r="C173" s="89" t="s">
        <v>823</v>
      </c>
    </row>
    <row r="174" spans="1:3" ht="12.75" customHeight="1" x14ac:dyDescent="0.25">
      <c r="A174" s="89">
        <v>2019</v>
      </c>
      <c r="B174" s="89">
        <v>88399</v>
      </c>
      <c r="C174" s="89" t="s">
        <v>823</v>
      </c>
    </row>
    <row r="175" spans="1:3" ht="12.75" customHeight="1" x14ac:dyDescent="0.25">
      <c r="A175" s="89">
        <v>2019</v>
      </c>
      <c r="B175" s="89">
        <v>121884</v>
      </c>
      <c r="C175" s="89" t="s">
        <v>823</v>
      </c>
    </row>
    <row r="176" spans="1:3" ht="12.75" customHeight="1" x14ac:dyDescent="0.25">
      <c r="A176" s="89">
        <v>2019</v>
      </c>
      <c r="B176" s="89">
        <v>121884</v>
      </c>
      <c r="C176" s="89" t="s">
        <v>823</v>
      </c>
    </row>
    <row r="177" spans="1:3" ht="12.75" customHeight="1" x14ac:dyDescent="0.25">
      <c r="A177" s="89">
        <v>2019</v>
      </c>
      <c r="B177" s="89">
        <v>121884</v>
      </c>
      <c r="C177" s="89" t="s">
        <v>823</v>
      </c>
    </row>
    <row r="178" spans="1:3" ht="12.75" customHeight="1" x14ac:dyDescent="0.25">
      <c r="A178" s="89">
        <v>2019</v>
      </c>
      <c r="B178" s="89">
        <v>1181819</v>
      </c>
      <c r="C178" s="89" t="s">
        <v>823</v>
      </c>
    </row>
    <row r="179" spans="1:3" ht="12.75" customHeight="1" x14ac:dyDescent="0.25">
      <c r="A179" s="89">
        <v>2019</v>
      </c>
      <c r="B179" s="89">
        <v>121880</v>
      </c>
      <c r="C179" s="89" t="s">
        <v>823</v>
      </c>
    </row>
    <row r="180" spans="1:3" ht="12.75" customHeight="1" x14ac:dyDescent="0.25">
      <c r="A180" s="89">
        <v>2019</v>
      </c>
      <c r="B180" s="89">
        <v>1319229</v>
      </c>
      <c r="C180" s="89" t="s">
        <v>823</v>
      </c>
    </row>
    <row r="181" spans="1:3" ht="12.75" customHeight="1" x14ac:dyDescent="0.25">
      <c r="A181" s="89">
        <v>2019</v>
      </c>
      <c r="B181" s="89">
        <v>102499</v>
      </c>
      <c r="C181" s="89" t="s">
        <v>823</v>
      </c>
    </row>
    <row r="182" spans="1:3" ht="12.75" customHeight="1" x14ac:dyDescent="0.25">
      <c r="A182" s="89">
        <v>2019</v>
      </c>
      <c r="B182" s="89">
        <v>121880</v>
      </c>
      <c r="C182" s="89" t="s">
        <v>823</v>
      </c>
    </row>
    <row r="183" spans="1:3" ht="12.75" customHeight="1" x14ac:dyDescent="0.25">
      <c r="A183" s="89">
        <v>2019</v>
      </c>
      <c r="B183" s="89">
        <v>1181819</v>
      </c>
      <c r="C183" s="89" t="s">
        <v>823</v>
      </c>
    </row>
    <row r="184" spans="1:3" ht="12.75" customHeight="1" x14ac:dyDescent="0.25">
      <c r="A184" s="89">
        <v>2019</v>
      </c>
      <c r="B184" s="89">
        <v>121880</v>
      </c>
      <c r="C184" s="89" t="s">
        <v>823</v>
      </c>
    </row>
    <row r="185" spans="1:3" ht="12.75" customHeight="1" x14ac:dyDescent="0.25">
      <c r="A185" s="89">
        <v>2019</v>
      </c>
      <c r="B185" s="89">
        <v>88399</v>
      </c>
      <c r="C185" s="89" t="s">
        <v>823</v>
      </c>
    </row>
    <row r="186" spans="1:3" ht="12.75" customHeight="1" x14ac:dyDescent="0.25">
      <c r="A186" s="89">
        <v>2019</v>
      </c>
      <c r="B186" s="89">
        <v>88399</v>
      </c>
      <c r="C186" s="89" t="s">
        <v>823</v>
      </c>
    </row>
    <row r="187" spans="1:3" ht="12.75" customHeight="1" x14ac:dyDescent="0.25">
      <c r="A187" s="89">
        <v>2019</v>
      </c>
      <c r="B187" s="89">
        <v>121880</v>
      </c>
      <c r="C187" s="89" t="s">
        <v>823</v>
      </c>
    </row>
    <row r="188" spans="1:3" ht="12.75" customHeight="1" x14ac:dyDescent="0.25">
      <c r="A188" s="89">
        <v>2019</v>
      </c>
      <c r="B188" s="89">
        <v>121884</v>
      </c>
      <c r="C188" s="89" t="s">
        <v>823</v>
      </c>
    </row>
    <row r="189" spans="1:3" ht="12.75" customHeight="1" x14ac:dyDescent="0.25">
      <c r="A189" s="89">
        <v>2019</v>
      </c>
      <c r="B189" s="89">
        <v>88399</v>
      </c>
      <c r="C189" s="89" t="s">
        <v>823</v>
      </c>
    </row>
    <row r="190" spans="1:3" ht="12.75" customHeight="1" x14ac:dyDescent="0.25">
      <c r="A190" s="89">
        <v>2019</v>
      </c>
      <c r="B190" s="89">
        <v>88399</v>
      </c>
      <c r="C190" s="89" t="s">
        <v>823</v>
      </c>
    </row>
    <row r="191" spans="1:3" ht="12.75" customHeight="1" x14ac:dyDescent="0.25">
      <c r="A191" s="89">
        <v>2019</v>
      </c>
      <c r="B191" s="89">
        <v>1103831</v>
      </c>
      <c r="C191" s="89" t="s">
        <v>823</v>
      </c>
    </row>
    <row r="192" spans="1:3" ht="12.75" customHeight="1" x14ac:dyDescent="0.25">
      <c r="A192" s="89">
        <v>2019</v>
      </c>
      <c r="B192" s="89">
        <v>1181819</v>
      </c>
      <c r="C192" s="89" t="s">
        <v>823</v>
      </c>
    </row>
    <row r="193" spans="1:3" ht="12.75" customHeight="1" x14ac:dyDescent="0.25">
      <c r="A193" s="89">
        <v>2019</v>
      </c>
      <c r="B193" s="89">
        <v>1103831</v>
      </c>
      <c r="C193" s="89" t="s">
        <v>823</v>
      </c>
    </row>
    <row r="194" spans="1:3" ht="12.75" customHeight="1" x14ac:dyDescent="0.25">
      <c r="A194" s="89">
        <v>2019</v>
      </c>
      <c r="B194" s="89">
        <v>121880</v>
      </c>
      <c r="C194" s="89" t="s">
        <v>823</v>
      </c>
    </row>
    <row r="195" spans="1:3" ht="12.75" customHeight="1" x14ac:dyDescent="0.25">
      <c r="A195" s="89">
        <v>2019</v>
      </c>
      <c r="B195" s="89">
        <v>121880</v>
      </c>
      <c r="C195" s="89" t="s">
        <v>823</v>
      </c>
    </row>
    <row r="196" spans="1:3" ht="12.75" customHeight="1" x14ac:dyDescent="0.25">
      <c r="A196" s="89">
        <v>2019</v>
      </c>
      <c r="B196" s="89">
        <v>121880</v>
      </c>
      <c r="C196" s="89" t="s">
        <v>823</v>
      </c>
    </row>
    <row r="197" spans="1:3" ht="12.75" customHeight="1" x14ac:dyDescent="0.25">
      <c r="A197" s="89">
        <v>2019</v>
      </c>
      <c r="B197" s="89">
        <v>1181819</v>
      </c>
      <c r="C197" s="89" t="s">
        <v>823</v>
      </c>
    </row>
    <row r="198" spans="1:3" ht="12.75" customHeight="1" x14ac:dyDescent="0.25">
      <c r="A198" s="89">
        <v>2019</v>
      </c>
      <c r="B198" s="89">
        <v>121880</v>
      </c>
      <c r="C198" s="89" t="s">
        <v>823</v>
      </c>
    </row>
    <row r="199" spans="1:3" ht="12.75" customHeight="1" x14ac:dyDescent="0.25">
      <c r="A199" s="89">
        <v>2019</v>
      </c>
      <c r="B199" s="89">
        <v>1117583</v>
      </c>
      <c r="C199" s="89" t="s">
        <v>823</v>
      </c>
    </row>
    <row r="200" spans="1:3" ht="12.75" customHeight="1" x14ac:dyDescent="0.25">
      <c r="A200" s="89">
        <v>2019</v>
      </c>
      <c r="B200" s="89">
        <v>1181819</v>
      </c>
      <c r="C200" s="89" t="s">
        <v>823</v>
      </c>
    </row>
    <row r="201" spans="1:3" ht="12.75" customHeight="1" x14ac:dyDescent="0.25">
      <c r="A201" s="89">
        <v>2019</v>
      </c>
      <c r="B201" s="89">
        <v>1181819</v>
      </c>
      <c r="C201" s="89" t="s">
        <v>823</v>
      </c>
    </row>
    <row r="202" spans="1:3" ht="12.75" customHeight="1" x14ac:dyDescent="0.25">
      <c r="A202" s="89">
        <v>2019</v>
      </c>
      <c r="B202" s="89">
        <v>102499</v>
      </c>
      <c r="C202" s="89" t="s">
        <v>823</v>
      </c>
    </row>
    <row r="203" spans="1:3" ht="12.75" customHeight="1" x14ac:dyDescent="0.25">
      <c r="A203" s="89">
        <v>2019</v>
      </c>
      <c r="B203" s="89">
        <v>88399</v>
      </c>
      <c r="C203" s="89" t="s">
        <v>823</v>
      </c>
    </row>
    <row r="204" spans="1:3" ht="12.75" customHeight="1" x14ac:dyDescent="0.25">
      <c r="A204" s="89">
        <v>2019</v>
      </c>
      <c r="B204" s="89">
        <v>121884</v>
      </c>
      <c r="C204" s="89" t="s">
        <v>823</v>
      </c>
    </row>
    <row r="205" spans="1:3" ht="12.75" customHeight="1" x14ac:dyDescent="0.25">
      <c r="A205" s="89">
        <v>2019</v>
      </c>
      <c r="B205" s="89">
        <v>121884</v>
      </c>
      <c r="C205" s="89" t="s">
        <v>823</v>
      </c>
    </row>
    <row r="206" spans="1:3" ht="12.75" customHeight="1" x14ac:dyDescent="0.25">
      <c r="A206" s="89">
        <v>2019</v>
      </c>
      <c r="B206" s="89">
        <v>121880</v>
      </c>
      <c r="C206" s="89" t="s">
        <v>823</v>
      </c>
    </row>
    <row r="207" spans="1:3" ht="12.75" customHeight="1" x14ac:dyDescent="0.25">
      <c r="A207" s="89">
        <v>2019</v>
      </c>
      <c r="B207" s="89">
        <v>88399</v>
      </c>
      <c r="C207" s="89" t="s">
        <v>823</v>
      </c>
    </row>
    <row r="208" spans="1:3" ht="12.75" customHeight="1" x14ac:dyDescent="0.25">
      <c r="A208" s="89">
        <v>2019</v>
      </c>
      <c r="B208" s="89">
        <v>121884</v>
      </c>
      <c r="C208" s="89" t="s">
        <v>823</v>
      </c>
    </row>
    <row r="209" spans="1:3" ht="12.75" customHeight="1" x14ac:dyDescent="0.25">
      <c r="A209" s="89">
        <v>2019</v>
      </c>
      <c r="B209" s="89">
        <v>121884</v>
      </c>
      <c r="C209" s="89" t="s">
        <v>823</v>
      </c>
    </row>
    <row r="210" spans="1:3" ht="12.75" customHeight="1" x14ac:dyDescent="0.25">
      <c r="A210" s="89">
        <v>2019</v>
      </c>
      <c r="B210" s="89">
        <v>88399</v>
      </c>
      <c r="C210" s="89" t="s">
        <v>823</v>
      </c>
    </row>
    <row r="211" spans="1:3" ht="12.75" customHeight="1" x14ac:dyDescent="0.25">
      <c r="A211" s="89">
        <v>2019</v>
      </c>
      <c r="B211" s="89">
        <v>88399</v>
      </c>
      <c r="C211" s="89" t="s">
        <v>823</v>
      </c>
    </row>
    <row r="212" spans="1:3" ht="12.75" customHeight="1" x14ac:dyDescent="0.25">
      <c r="A212" s="89">
        <v>2019</v>
      </c>
      <c r="B212" s="89">
        <v>121884</v>
      </c>
      <c r="C212" s="89" t="s">
        <v>823</v>
      </c>
    </row>
    <row r="213" spans="1:3" ht="12.75" customHeight="1" x14ac:dyDescent="0.25">
      <c r="A213" s="89">
        <v>2019</v>
      </c>
      <c r="B213" s="89">
        <v>1181819</v>
      </c>
      <c r="C213" s="89" t="s">
        <v>823</v>
      </c>
    </row>
    <row r="214" spans="1:3" ht="12.75" customHeight="1" x14ac:dyDescent="0.25">
      <c r="A214" s="89">
        <v>2019</v>
      </c>
      <c r="B214" s="89">
        <v>121880</v>
      </c>
      <c r="C214" s="89" t="s">
        <v>823</v>
      </c>
    </row>
    <row r="215" spans="1:3" ht="12.75" customHeight="1" x14ac:dyDescent="0.25">
      <c r="A215" s="89">
        <v>2019</v>
      </c>
      <c r="B215" s="89">
        <v>121884</v>
      </c>
      <c r="C215" s="89" t="s">
        <v>823</v>
      </c>
    </row>
    <row r="216" spans="1:3" ht="12.75" customHeight="1" x14ac:dyDescent="0.25">
      <c r="A216" s="89">
        <v>2019</v>
      </c>
      <c r="B216" s="89">
        <v>88399</v>
      </c>
      <c r="C216" s="89" t="s">
        <v>823</v>
      </c>
    </row>
    <row r="217" spans="1:3" ht="12.75" customHeight="1" x14ac:dyDescent="0.25">
      <c r="A217" s="89">
        <v>2019</v>
      </c>
      <c r="B217" s="89">
        <v>88399</v>
      </c>
      <c r="C217" s="89" t="s">
        <v>823</v>
      </c>
    </row>
    <row r="218" spans="1:3" ht="12.75" customHeight="1" x14ac:dyDescent="0.25">
      <c r="A218" s="89">
        <v>2019</v>
      </c>
      <c r="B218" s="89">
        <v>88399</v>
      </c>
      <c r="C218" s="89" t="s">
        <v>823</v>
      </c>
    </row>
    <row r="219" spans="1:3" ht="12.75" customHeight="1" x14ac:dyDescent="0.25">
      <c r="A219" s="89">
        <v>2019</v>
      </c>
      <c r="B219" s="89">
        <v>102499</v>
      </c>
      <c r="C219" s="89" t="s">
        <v>823</v>
      </c>
    </row>
    <row r="220" spans="1:3" ht="12.75" customHeight="1" x14ac:dyDescent="0.25">
      <c r="A220" s="89">
        <v>2019</v>
      </c>
      <c r="B220" s="89">
        <v>102499</v>
      </c>
      <c r="C220" s="89" t="s">
        <v>823</v>
      </c>
    </row>
    <row r="221" spans="1:3" ht="12.75" customHeight="1" x14ac:dyDescent="0.25">
      <c r="A221" s="89">
        <v>2019</v>
      </c>
      <c r="B221" s="89">
        <v>102499</v>
      </c>
      <c r="C221" s="89" t="s">
        <v>823</v>
      </c>
    </row>
    <row r="222" spans="1:3" ht="12.75" customHeight="1" x14ac:dyDescent="0.25">
      <c r="A222" s="89">
        <v>2019</v>
      </c>
      <c r="B222" s="89">
        <v>102499</v>
      </c>
      <c r="C222" s="89" t="s">
        <v>823</v>
      </c>
    </row>
    <row r="223" spans="1:3" ht="12.75" customHeight="1" x14ac:dyDescent="0.25">
      <c r="A223" s="89">
        <v>2019</v>
      </c>
      <c r="B223" s="89">
        <v>102499</v>
      </c>
      <c r="C223" s="89" t="s">
        <v>823</v>
      </c>
    </row>
    <row r="224" spans="1:3" ht="12.75" customHeight="1" x14ac:dyDescent="0.25">
      <c r="A224" s="89">
        <v>2019</v>
      </c>
      <c r="B224" s="89">
        <v>102499</v>
      </c>
      <c r="C224" s="89" t="s">
        <v>823</v>
      </c>
    </row>
    <row r="225" spans="1:3" ht="12.75" customHeight="1" x14ac:dyDescent="0.25">
      <c r="A225" s="89">
        <v>2019</v>
      </c>
      <c r="B225" s="89">
        <v>102499</v>
      </c>
      <c r="C225" s="89" t="s">
        <v>823</v>
      </c>
    </row>
    <row r="226" spans="1:3" ht="12.75" customHeight="1" x14ac:dyDescent="0.25">
      <c r="A226" s="89">
        <v>2019</v>
      </c>
      <c r="B226" s="89">
        <v>102499</v>
      </c>
      <c r="C226" s="89" t="s">
        <v>823</v>
      </c>
    </row>
    <row r="227" spans="1:3" ht="12.75" customHeight="1" x14ac:dyDescent="0.25">
      <c r="A227" s="89">
        <v>2019</v>
      </c>
      <c r="B227" s="89">
        <v>102499</v>
      </c>
      <c r="C227" s="89" t="s">
        <v>823</v>
      </c>
    </row>
    <row r="228" spans="1:3" ht="12.75" customHeight="1" x14ac:dyDescent="0.25">
      <c r="A228" s="89">
        <v>2019</v>
      </c>
      <c r="B228" s="89">
        <v>121880</v>
      </c>
      <c r="C228" s="89" t="s">
        <v>823</v>
      </c>
    </row>
    <row r="229" spans="1:3" ht="12.75" customHeight="1" x14ac:dyDescent="0.25">
      <c r="A229" s="89">
        <v>2019</v>
      </c>
      <c r="B229" s="89">
        <v>121880</v>
      </c>
      <c r="C229" s="89" t="s">
        <v>823</v>
      </c>
    </row>
    <row r="230" spans="1:3" ht="12.75" customHeight="1" x14ac:dyDescent="0.25">
      <c r="A230" s="89">
        <v>2019</v>
      </c>
      <c r="B230" s="89">
        <v>121880</v>
      </c>
      <c r="C230" s="89" t="s">
        <v>823</v>
      </c>
    </row>
    <row r="231" spans="1:3" ht="12.75" customHeight="1" x14ac:dyDescent="0.25">
      <c r="A231" s="89">
        <v>2019</v>
      </c>
      <c r="B231" s="89">
        <v>121880</v>
      </c>
      <c r="C231" s="89" t="s">
        <v>823</v>
      </c>
    </row>
    <row r="232" spans="1:3" ht="12.75" customHeight="1" x14ac:dyDescent="0.25">
      <c r="A232" s="89">
        <v>2019</v>
      </c>
      <c r="B232" s="89">
        <v>121880</v>
      </c>
      <c r="C232" s="89" t="s">
        <v>823</v>
      </c>
    </row>
    <row r="233" spans="1:3" ht="12.75" customHeight="1" x14ac:dyDescent="0.25">
      <c r="A233" s="89">
        <v>2019</v>
      </c>
      <c r="B233" s="89">
        <v>123569</v>
      </c>
      <c r="C233" s="89" t="s">
        <v>823</v>
      </c>
    </row>
    <row r="234" spans="1:3" ht="12.75" customHeight="1" x14ac:dyDescent="0.25">
      <c r="A234" s="89">
        <v>2019</v>
      </c>
      <c r="B234" s="89">
        <v>123569</v>
      </c>
      <c r="C234" s="89" t="s">
        <v>823</v>
      </c>
    </row>
    <row r="235" spans="1:3" ht="12.75" customHeight="1" x14ac:dyDescent="0.25">
      <c r="A235" s="89">
        <v>2019</v>
      </c>
      <c r="B235" s="89">
        <v>1181819</v>
      </c>
      <c r="C235" s="89" t="s">
        <v>823</v>
      </c>
    </row>
    <row r="236" spans="1:3" ht="12.75" customHeight="1" x14ac:dyDescent="0.25">
      <c r="A236" s="89">
        <v>2019</v>
      </c>
      <c r="B236" s="89">
        <v>1319229</v>
      </c>
      <c r="C236" s="89" t="s">
        <v>819</v>
      </c>
    </row>
    <row r="237" spans="1:3" ht="12.75" customHeight="1" x14ac:dyDescent="0.25">
      <c r="A237" s="89">
        <v>2019</v>
      </c>
      <c r="B237" s="89">
        <v>123569</v>
      </c>
      <c r="C237" s="89" t="s">
        <v>819</v>
      </c>
    </row>
    <row r="238" spans="1:3" ht="12.75" customHeight="1" x14ac:dyDescent="0.25">
      <c r="A238" s="89">
        <v>2019</v>
      </c>
      <c r="B238" s="89">
        <v>121880</v>
      </c>
      <c r="C238" s="89" t="s">
        <v>819</v>
      </c>
    </row>
    <row r="239" spans="1:3" ht="12.75" customHeight="1" x14ac:dyDescent="0.25">
      <c r="A239" s="89">
        <v>2019</v>
      </c>
      <c r="B239" s="89">
        <v>1181819</v>
      </c>
      <c r="C239" s="89" t="s">
        <v>819</v>
      </c>
    </row>
    <row r="240" spans="1:3" ht="12.75" customHeight="1" x14ac:dyDescent="0.25">
      <c r="A240" s="89">
        <v>2019</v>
      </c>
      <c r="B240" s="89">
        <v>1117583</v>
      </c>
      <c r="C240" s="89" t="s">
        <v>819</v>
      </c>
    </row>
    <row r="241" spans="1:3" ht="12.75" customHeight="1" x14ac:dyDescent="0.25">
      <c r="A241" s="89">
        <v>2019</v>
      </c>
      <c r="B241" s="89">
        <v>123569</v>
      </c>
      <c r="C241" s="89" t="s">
        <v>819</v>
      </c>
    </row>
    <row r="242" spans="1:3" ht="12.75" customHeight="1" x14ac:dyDescent="0.25">
      <c r="A242" s="89">
        <v>2019</v>
      </c>
      <c r="B242" s="89">
        <v>123569</v>
      </c>
      <c r="C242" s="89" t="s">
        <v>819</v>
      </c>
    </row>
    <row r="243" spans="1:3" ht="12.75" customHeight="1" x14ac:dyDescent="0.25">
      <c r="A243" s="89">
        <v>2019</v>
      </c>
      <c r="B243" s="89">
        <v>1181819</v>
      </c>
      <c r="C243" s="89" t="s">
        <v>819</v>
      </c>
    </row>
    <row r="244" spans="1:3" ht="12.75" customHeight="1" x14ac:dyDescent="0.25">
      <c r="A244" s="89">
        <v>2019</v>
      </c>
      <c r="B244" s="89">
        <v>102499</v>
      </c>
      <c r="C244" s="89" t="s">
        <v>819</v>
      </c>
    </row>
    <row r="245" spans="1:3" ht="12.75" customHeight="1" x14ac:dyDescent="0.25">
      <c r="A245" s="89">
        <v>2019</v>
      </c>
      <c r="B245" s="89">
        <v>1181819</v>
      </c>
      <c r="C245" s="89" t="s">
        <v>819</v>
      </c>
    </row>
    <row r="246" spans="1:3" ht="12.75" customHeight="1" x14ac:dyDescent="0.25">
      <c r="A246" s="89">
        <v>2019</v>
      </c>
      <c r="B246" s="89">
        <v>1181819</v>
      </c>
      <c r="C246" s="89" t="s">
        <v>819</v>
      </c>
    </row>
    <row r="247" spans="1:3" ht="12.75" customHeight="1" x14ac:dyDescent="0.25">
      <c r="A247" s="89">
        <v>2019</v>
      </c>
      <c r="B247" s="89">
        <v>1103831</v>
      </c>
      <c r="C247" s="89" t="s">
        <v>819</v>
      </c>
    </row>
    <row r="248" spans="1:3" ht="12.75" customHeight="1" x14ac:dyDescent="0.25">
      <c r="A248" s="89">
        <v>2019</v>
      </c>
      <c r="B248" s="89">
        <v>1319229</v>
      </c>
      <c r="C248" s="89" t="s">
        <v>819</v>
      </c>
    </row>
    <row r="249" spans="1:3" ht="12.75" customHeight="1" x14ac:dyDescent="0.25">
      <c r="A249" s="89">
        <v>2019</v>
      </c>
      <c r="B249" s="89">
        <v>1117583</v>
      </c>
      <c r="C249" s="89" t="s">
        <v>819</v>
      </c>
    </row>
    <row r="250" spans="1:3" ht="12.75" customHeight="1" x14ac:dyDescent="0.25">
      <c r="A250" s="89">
        <v>2019</v>
      </c>
      <c r="B250" s="89">
        <v>1103831</v>
      </c>
      <c r="C250" s="89" t="s">
        <v>819</v>
      </c>
    </row>
    <row r="251" spans="1:3" ht="12.75" customHeight="1" x14ac:dyDescent="0.25">
      <c r="A251" s="89">
        <v>2019</v>
      </c>
      <c r="B251" s="89">
        <v>1181819</v>
      </c>
      <c r="C251" s="89" t="s">
        <v>819</v>
      </c>
    </row>
    <row r="252" spans="1:3" ht="12.75" customHeight="1" x14ac:dyDescent="0.25">
      <c r="A252" s="89">
        <v>2019</v>
      </c>
      <c r="B252" s="89">
        <v>1181819</v>
      </c>
      <c r="C252" s="89" t="s">
        <v>819</v>
      </c>
    </row>
    <row r="253" spans="1:3" ht="12.75" customHeight="1" x14ac:dyDescent="0.25">
      <c r="A253" s="89">
        <v>2019</v>
      </c>
      <c r="B253" s="89">
        <v>1103831</v>
      </c>
      <c r="C253" s="89" t="s">
        <v>819</v>
      </c>
    </row>
    <row r="254" spans="1:3" ht="12.75" customHeight="1" x14ac:dyDescent="0.25">
      <c r="A254" s="89">
        <v>2019</v>
      </c>
      <c r="B254" s="89">
        <v>1103831</v>
      </c>
      <c r="C254" s="89" t="s">
        <v>819</v>
      </c>
    </row>
    <row r="255" spans="1:3" ht="12.75" customHeight="1" x14ac:dyDescent="0.25">
      <c r="A255" s="89">
        <v>2019</v>
      </c>
      <c r="B255" s="89">
        <v>1117583</v>
      </c>
      <c r="C255" s="89" t="s">
        <v>819</v>
      </c>
    </row>
    <row r="256" spans="1:3" ht="12.75" customHeight="1" x14ac:dyDescent="0.25">
      <c r="A256" s="89">
        <v>2019</v>
      </c>
      <c r="B256" s="89">
        <v>1117583</v>
      </c>
      <c r="C256" s="89" t="s">
        <v>819</v>
      </c>
    </row>
    <row r="257" spans="1:3" ht="12.75" customHeight="1" x14ac:dyDescent="0.25">
      <c r="A257" s="89">
        <v>2019</v>
      </c>
      <c r="B257" s="89">
        <v>1181819</v>
      </c>
      <c r="C257" s="89" t="s">
        <v>819</v>
      </c>
    </row>
    <row r="258" spans="1:3" ht="12.75" customHeight="1" x14ac:dyDescent="0.25">
      <c r="A258" s="89">
        <v>2019</v>
      </c>
      <c r="B258" s="89">
        <v>123569</v>
      </c>
      <c r="C258" s="89" t="s">
        <v>819</v>
      </c>
    </row>
    <row r="259" spans="1:3" ht="12.75" customHeight="1" x14ac:dyDescent="0.25">
      <c r="A259" s="89">
        <v>2019</v>
      </c>
      <c r="B259" s="89">
        <v>1181819</v>
      </c>
      <c r="C259" s="89" t="s">
        <v>819</v>
      </c>
    </row>
    <row r="260" spans="1:3" ht="12.75" customHeight="1" x14ac:dyDescent="0.25">
      <c r="A260" s="89">
        <v>2019</v>
      </c>
      <c r="B260" s="89">
        <v>1181819</v>
      </c>
      <c r="C260" s="89" t="s">
        <v>819</v>
      </c>
    </row>
    <row r="261" spans="1:3" ht="12.75" customHeight="1" x14ac:dyDescent="0.25">
      <c r="A261" s="89">
        <v>2019</v>
      </c>
      <c r="B261" s="89">
        <v>123569</v>
      </c>
      <c r="C261" s="89" t="s">
        <v>819</v>
      </c>
    </row>
    <row r="262" spans="1:3" ht="12.75" customHeight="1" x14ac:dyDescent="0.25">
      <c r="A262" s="89">
        <v>2019</v>
      </c>
      <c r="B262" s="89">
        <v>1103831</v>
      </c>
      <c r="C262" s="89" t="s">
        <v>819</v>
      </c>
    </row>
    <row r="263" spans="1:3" ht="12.75" customHeight="1" x14ac:dyDescent="0.25">
      <c r="A263" s="89">
        <v>2019</v>
      </c>
      <c r="B263" s="89">
        <v>1181819</v>
      </c>
      <c r="C263" s="89" t="s">
        <v>819</v>
      </c>
    </row>
    <row r="264" spans="1:3" ht="12.75" customHeight="1" x14ac:dyDescent="0.25">
      <c r="A264" s="89">
        <v>2019</v>
      </c>
      <c r="B264" s="89">
        <v>1181819</v>
      </c>
      <c r="C264" s="89" t="s">
        <v>819</v>
      </c>
    </row>
    <row r="265" spans="1:3" ht="12.75" customHeight="1" x14ac:dyDescent="0.25">
      <c r="A265" s="89">
        <v>2019</v>
      </c>
      <c r="B265" s="89">
        <v>1181815</v>
      </c>
      <c r="C265" s="89" t="s">
        <v>133</v>
      </c>
    </row>
    <row r="266" spans="1:3" ht="12.75" customHeight="1" x14ac:dyDescent="0.25">
      <c r="A266" s="89">
        <v>2019</v>
      </c>
      <c r="B266" s="89">
        <v>121880</v>
      </c>
      <c r="C266" s="89" t="s">
        <v>133</v>
      </c>
    </row>
    <row r="267" spans="1:3" ht="12.75" customHeight="1" x14ac:dyDescent="0.25">
      <c r="A267" s="89">
        <v>2019</v>
      </c>
      <c r="B267" s="89">
        <v>1181815</v>
      </c>
      <c r="C267" s="89" t="s">
        <v>133</v>
      </c>
    </row>
    <row r="268" spans="1:3" ht="12.75" customHeight="1" x14ac:dyDescent="0.25">
      <c r="A268" s="89">
        <v>2019</v>
      </c>
      <c r="B268" s="89">
        <v>88399</v>
      </c>
      <c r="C268" s="89" t="s">
        <v>133</v>
      </c>
    </row>
    <row r="269" spans="1:3" ht="12.75" customHeight="1" x14ac:dyDescent="0.25">
      <c r="A269" s="89">
        <v>2019</v>
      </c>
      <c r="B269" s="89">
        <v>121880</v>
      </c>
      <c r="C269" s="89" t="s">
        <v>133</v>
      </c>
    </row>
    <row r="270" spans="1:3" ht="12.75" customHeight="1" x14ac:dyDescent="0.25">
      <c r="A270" s="89">
        <v>2019</v>
      </c>
      <c r="B270" s="89">
        <v>1181819</v>
      </c>
      <c r="C270" s="89" t="s">
        <v>133</v>
      </c>
    </row>
    <row r="271" spans="1:3" ht="12.75" customHeight="1" x14ac:dyDescent="0.25">
      <c r="A271" s="89">
        <v>2019</v>
      </c>
      <c r="B271" s="89">
        <v>1181819</v>
      </c>
      <c r="C271" s="89" t="s">
        <v>133</v>
      </c>
    </row>
    <row r="272" spans="1:3" ht="12.75" customHeight="1" x14ac:dyDescent="0.25">
      <c r="A272" s="89">
        <v>2019</v>
      </c>
      <c r="B272" s="89">
        <v>1181815</v>
      </c>
      <c r="C272" s="89" t="s">
        <v>133</v>
      </c>
    </row>
    <row r="273" spans="1:3" ht="12.75" customHeight="1" x14ac:dyDescent="0.25">
      <c r="A273" s="89">
        <v>2019</v>
      </c>
      <c r="B273" s="89">
        <v>1319229</v>
      </c>
      <c r="C273" s="89" t="s">
        <v>133</v>
      </c>
    </row>
    <row r="274" spans="1:3" ht="12.75" customHeight="1" x14ac:dyDescent="0.25">
      <c r="A274" s="89">
        <v>2019</v>
      </c>
      <c r="B274" s="89">
        <v>123569</v>
      </c>
      <c r="C274" s="89" t="s">
        <v>133</v>
      </c>
    </row>
    <row r="275" spans="1:3" ht="12.75" customHeight="1" x14ac:dyDescent="0.25">
      <c r="A275" s="89">
        <v>2019</v>
      </c>
      <c r="B275" s="89">
        <v>121880</v>
      </c>
      <c r="C275" s="89" t="s">
        <v>133</v>
      </c>
    </row>
    <row r="276" spans="1:3" ht="12.75" customHeight="1" x14ac:dyDescent="0.25">
      <c r="A276" s="89">
        <v>2019</v>
      </c>
      <c r="B276" s="89">
        <v>1181819</v>
      </c>
      <c r="C276" s="89" t="s">
        <v>133</v>
      </c>
    </row>
    <row r="277" spans="1:3" ht="12.75" customHeight="1" x14ac:dyDescent="0.25">
      <c r="A277" s="89">
        <v>2019</v>
      </c>
      <c r="B277" s="89">
        <v>121880</v>
      </c>
      <c r="C277" s="89" t="s">
        <v>133</v>
      </c>
    </row>
    <row r="278" spans="1:3" ht="12.75" customHeight="1" x14ac:dyDescent="0.25">
      <c r="A278" s="89">
        <v>2019</v>
      </c>
      <c r="B278" s="89">
        <v>121884</v>
      </c>
      <c r="C278" s="89" t="s">
        <v>133</v>
      </c>
    </row>
    <row r="279" spans="1:3" ht="12.75" customHeight="1" x14ac:dyDescent="0.25">
      <c r="A279" s="89">
        <v>2019</v>
      </c>
      <c r="B279" s="89">
        <v>102499</v>
      </c>
      <c r="C279" s="89" t="s">
        <v>133</v>
      </c>
    </row>
    <row r="280" spans="1:3" ht="12.75" customHeight="1" x14ac:dyDescent="0.25">
      <c r="A280" s="89">
        <v>2019</v>
      </c>
      <c r="B280" s="89">
        <v>88399</v>
      </c>
      <c r="C280" s="89" t="s">
        <v>133</v>
      </c>
    </row>
    <row r="281" spans="1:3" ht="12.75" customHeight="1" x14ac:dyDescent="0.25">
      <c r="A281" s="89">
        <v>2019</v>
      </c>
      <c r="B281" s="89">
        <v>1181815</v>
      </c>
      <c r="C281" s="89" t="s">
        <v>133</v>
      </c>
    </row>
    <row r="282" spans="1:3" ht="12.75" customHeight="1" x14ac:dyDescent="0.25">
      <c r="A282" s="89">
        <v>2019</v>
      </c>
      <c r="B282" s="89">
        <v>121880</v>
      </c>
      <c r="C282" s="89" t="s">
        <v>133</v>
      </c>
    </row>
    <row r="283" spans="1:3" ht="12.75" customHeight="1" x14ac:dyDescent="0.25">
      <c r="A283" s="89">
        <v>2019</v>
      </c>
      <c r="B283" s="89">
        <v>1181819</v>
      </c>
      <c r="C283" s="89" t="s">
        <v>133</v>
      </c>
    </row>
    <row r="284" spans="1:3" ht="12.75" customHeight="1" x14ac:dyDescent="0.25">
      <c r="A284" s="89">
        <v>2019</v>
      </c>
      <c r="B284" s="89">
        <v>121880</v>
      </c>
      <c r="C284" s="89" t="s">
        <v>133</v>
      </c>
    </row>
    <row r="285" spans="1:3" ht="12.75" customHeight="1" x14ac:dyDescent="0.25">
      <c r="A285" s="89">
        <v>2019</v>
      </c>
      <c r="B285" s="89">
        <v>88399</v>
      </c>
      <c r="C285" s="89" t="s">
        <v>133</v>
      </c>
    </row>
    <row r="286" spans="1:3" ht="12.75" customHeight="1" x14ac:dyDescent="0.25">
      <c r="A286" s="89">
        <v>2019</v>
      </c>
      <c r="B286" s="89">
        <v>121884</v>
      </c>
      <c r="C286" s="89" t="s">
        <v>133</v>
      </c>
    </row>
    <row r="287" spans="1:3" ht="12.75" customHeight="1" x14ac:dyDescent="0.25">
      <c r="A287" s="89">
        <v>2019</v>
      </c>
      <c r="B287" s="89">
        <v>1181819</v>
      </c>
      <c r="C287" s="89" t="s">
        <v>133</v>
      </c>
    </row>
    <row r="288" spans="1:3" ht="12.75" customHeight="1" x14ac:dyDescent="0.25">
      <c r="A288" s="89">
        <v>2019</v>
      </c>
      <c r="B288" s="89">
        <v>1117583</v>
      </c>
      <c r="C288" s="89" t="s">
        <v>133</v>
      </c>
    </row>
    <row r="289" spans="1:3" ht="12.75" customHeight="1" x14ac:dyDescent="0.25">
      <c r="A289" s="89">
        <v>2019</v>
      </c>
      <c r="B289" s="89">
        <v>1181819</v>
      </c>
      <c r="C289" s="89" t="s">
        <v>133</v>
      </c>
    </row>
    <row r="290" spans="1:3" ht="12.75" customHeight="1" x14ac:dyDescent="0.25">
      <c r="A290" s="89">
        <v>2019</v>
      </c>
      <c r="B290" s="89">
        <v>123569</v>
      </c>
      <c r="C290" s="89" t="s">
        <v>133</v>
      </c>
    </row>
    <row r="291" spans="1:3" ht="12.75" customHeight="1" x14ac:dyDescent="0.25">
      <c r="A291" s="89">
        <v>2019</v>
      </c>
      <c r="B291" s="89">
        <v>88399</v>
      </c>
      <c r="C291" s="89" t="s">
        <v>133</v>
      </c>
    </row>
    <row r="292" spans="1:3" ht="12.75" customHeight="1" x14ac:dyDescent="0.25">
      <c r="A292" s="89">
        <v>2019</v>
      </c>
      <c r="B292" s="89">
        <v>1103831</v>
      </c>
      <c r="C292" s="89" t="s">
        <v>133</v>
      </c>
    </row>
    <row r="293" spans="1:3" ht="12.75" customHeight="1" x14ac:dyDescent="0.25">
      <c r="A293" s="89">
        <v>2019</v>
      </c>
      <c r="B293" s="89">
        <v>1103831</v>
      </c>
      <c r="C293" s="89" t="s">
        <v>133</v>
      </c>
    </row>
    <row r="294" spans="1:3" ht="12.75" customHeight="1" x14ac:dyDescent="0.25">
      <c r="A294" s="89">
        <v>2019</v>
      </c>
      <c r="B294" s="89">
        <v>1181819</v>
      </c>
      <c r="C294" s="89" t="s">
        <v>133</v>
      </c>
    </row>
    <row r="295" spans="1:3" ht="12.75" customHeight="1" x14ac:dyDescent="0.25">
      <c r="A295" s="89">
        <v>2019</v>
      </c>
      <c r="B295" s="89">
        <v>1181819</v>
      </c>
      <c r="C295" s="89" t="s">
        <v>133</v>
      </c>
    </row>
    <row r="296" spans="1:3" ht="12.75" customHeight="1" x14ac:dyDescent="0.25">
      <c r="A296" s="89">
        <v>2019</v>
      </c>
      <c r="B296" s="89">
        <v>1103831</v>
      </c>
      <c r="C296" s="89" t="s">
        <v>133</v>
      </c>
    </row>
    <row r="297" spans="1:3" ht="12.75" customHeight="1" x14ac:dyDescent="0.25">
      <c r="A297" s="89">
        <v>2019</v>
      </c>
      <c r="B297" s="89">
        <v>1181819</v>
      </c>
      <c r="C297" s="89" t="s">
        <v>133</v>
      </c>
    </row>
    <row r="298" spans="1:3" ht="12.75" customHeight="1" x14ac:dyDescent="0.25">
      <c r="A298" s="89">
        <v>2019</v>
      </c>
      <c r="B298" s="89">
        <v>121884</v>
      </c>
      <c r="C298" s="89" t="s">
        <v>133</v>
      </c>
    </row>
    <row r="299" spans="1:3" ht="12.75" customHeight="1" x14ac:dyDescent="0.25">
      <c r="A299" s="89">
        <v>2019</v>
      </c>
      <c r="B299" s="89">
        <v>121880</v>
      </c>
      <c r="C299" s="89" t="s">
        <v>133</v>
      </c>
    </row>
    <row r="300" spans="1:3" ht="12.75" customHeight="1" x14ac:dyDescent="0.25">
      <c r="A300" s="89">
        <v>2019</v>
      </c>
      <c r="B300" s="89">
        <v>1181819</v>
      </c>
      <c r="C300" s="89" t="s">
        <v>133</v>
      </c>
    </row>
    <row r="301" spans="1:3" ht="12.75" customHeight="1" x14ac:dyDescent="0.25">
      <c r="A301" s="89">
        <v>2019</v>
      </c>
      <c r="B301" s="89">
        <v>102499</v>
      </c>
      <c r="C301" s="89" t="s">
        <v>133</v>
      </c>
    </row>
    <row r="302" spans="1:3" ht="12.75" customHeight="1" x14ac:dyDescent="0.25">
      <c r="A302" s="89">
        <v>2019</v>
      </c>
      <c r="B302" s="89">
        <v>88399</v>
      </c>
      <c r="C302" s="89" t="s">
        <v>133</v>
      </c>
    </row>
    <row r="303" spans="1:3" ht="12.75" customHeight="1" x14ac:dyDescent="0.25">
      <c r="A303" s="89">
        <v>2019</v>
      </c>
      <c r="B303" s="89">
        <v>1103831</v>
      </c>
      <c r="C303" s="89" t="s">
        <v>133</v>
      </c>
    </row>
    <row r="304" spans="1:3" ht="12.75" customHeight="1" x14ac:dyDescent="0.25">
      <c r="A304" s="89">
        <v>2019</v>
      </c>
      <c r="B304" s="89">
        <v>121884</v>
      </c>
      <c r="C304" s="89" t="s">
        <v>133</v>
      </c>
    </row>
    <row r="305" spans="1:3" ht="12.75" customHeight="1" x14ac:dyDescent="0.25">
      <c r="A305" s="89">
        <v>2019</v>
      </c>
      <c r="B305" s="89">
        <v>1181819</v>
      </c>
      <c r="C305" s="89" t="s">
        <v>133</v>
      </c>
    </row>
    <row r="306" spans="1:3" ht="12.75" customHeight="1" x14ac:dyDescent="0.25">
      <c r="A306" s="89">
        <v>2019</v>
      </c>
      <c r="B306" s="89">
        <v>121884</v>
      </c>
      <c r="C306" s="89" t="s">
        <v>133</v>
      </c>
    </row>
    <row r="307" spans="1:3" ht="12.75" customHeight="1" x14ac:dyDescent="0.25">
      <c r="A307" s="89">
        <v>2019</v>
      </c>
      <c r="B307" s="89">
        <v>1181815</v>
      </c>
      <c r="C307" s="89" t="s">
        <v>133</v>
      </c>
    </row>
    <row r="308" spans="1:3" ht="12.75" customHeight="1" x14ac:dyDescent="0.25">
      <c r="A308" s="89">
        <v>2019</v>
      </c>
      <c r="B308" s="89">
        <v>121880</v>
      </c>
      <c r="C308" s="89" t="s">
        <v>133</v>
      </c>
    </row>
    <row r="309" spans="1:3" ht="12.75" customHeight="1" x14ac:dyDescent="0.25">
      <c r="A309" s="89">
        <v>2019</v>
      </c>
      <c r="B309" s="89">
        <v>102499</v>
      </c>
      <c r="C309" s="89" t="s">
        <v>133</v>
      </c>
    </row>
    <row r="310" spans="1:3" ht="12.75" customHeight="1" x14ac:dyDescent="0.25">
      <c r="A310" s="89">
        <v>2019</v>
      </c>
      <c r="B310" s="89">
        <v>1181819</v>
      </c>
      <c r="C310" s="89" t="s">
        <v>133</v>
      </c>
    </row>
    <row r="311" spans="1:3" ht="12.75" customHeight="1" x14ac:dyDescent="0.25">
      <c r="A311" s="89">
        <v>2019</v>
      </c>
      <c r="B311" s="89">
        <v>1103831</v>
      </c>
      <c r="C311" s="89" t="s">
        <v>133</v>
      </c>
    </row>
    <row r="312" spans="1:3" ht="12.75" customHeight="1" x14ac:dyDescent="0.25">
      <c r="A312" s="89">
        <v>2019</v>
      </c>
      <c r="B312" s="89">
        <v>121880</v>
      </c>
      <c r="C312" s="89" t="s">
        <v>133</v>
      </c>
    </row>
    <row r="313" spans="1:3" ht="12.75" customHeight="1" x14ac:dyDescent="0.25">
      <c r="A313" s="89">
        <v>2019</v>
      </c>
      <c r="B313" s="89">
        <v>121880</v>
      </c>
      <c r="C313" s="89" t="s">
        <v>133</v>
      </c>
    </row>
    <row r="314" spans="1:3" ht="12.75" customHeight="1" x14ac:dyDescent="0.25">
      <c r="A314" s="89">
        <v>2019</v>
      </c>
      <c r="B314" s="89">
        <v>1103831</v>
      </c>
      <c r="C314" s="89" t="s">
        <v>133</v>
      </c>
    </row>
    <row r="315" spans="1:3" ht="12.75" customHeight="1" x14ac:dyDescent="0.25">
      <c r="A315" s="89">
        <v>2019</v>
      </c>
      <c r="B315" s="89">
        <v>121880</v>
      </c>
      <c r="C315" s="89" t="s">
        <v>133</v>
      </c>
    </row>
    <row r="316" spans="1:3" ht="12.75" customHeight="1" x14ac:dyDescent="0.25">
      <c r="A316" s="89">
        <v>2019</v>
      </c>
      <c r="B316" s="89">
        <v>1103831</v>
      </c>
      <c r="C316" s="89" t="s">
        <v>133</v>
      </c>
    </row>
    <row r="317" spans="1:3" ht="12.75" customHeight="1" x14ac:dyDescent="0.25">
      <c r="A317" s="89">
        <v>2019</v>
      </c>
      <c r="B317" s="89">
        <v>1103831</v>
      </c>
      <c r="C317" s="89" t="s">
        <v>133</v>
      </c>
    </row>
    <row r="318" spans="1:3" ht="12.75" customHeight="1" x14ac:dyDescent="0.25">
      <c r="A318" s="89">
        <v>2019</v>
      </c>
      <c r="B318" s="89">
        <v>121884</v>
      </c>
      <c r="C318" s="89" t="s">
        <v>817</v>
      </c>
    </row>
    <row r="319" spans="1:3" ht="12.75" customHeight="1" x14ac:dyDescent="0.25">
      <c r="A319" s="89">
        <v>2019</v>
      </c>
      <c r="B319" s="89">
        <v>102499</v>
      </c>
      <c r="C319" s="89" t="s">
        <v>817</v>
      </c>
    </row>
    <row r="320" spans="1:3" ht="12.75" customHeight="1" x14ac:dyDescent="0.25">
      <c r="A320" s="89">
        <v>2019</v>
      </c>
      <c r="B320" s="89">
        <v>121880</v>
      </c>
      <c r="C320" s="89" t="s">
        <v>817</v>
      </c>
    </row>
    <row r="321" spans="1:3" ht="12.75" customHeight="1" x14ac:dyDescent="0.25">
      <c r="A321" s="89">
        <v>2019</v>
      </c>
      <c r="B321" s="89">
        <v>1181815</v>
      </c>
      <c r="C321" s="89" t="s">
        <v>817</v>
      </c>
    </row>
    <row r="322" spans="1:3" ht="12.75" customHeight="1" x14ac:dyDescent="0.25">
      <c r="A322" s="89">
        <v>2019</v>
      </c>
      <c r="B322" s="89">
        <v>121880</v>
      </c>
      <c r="C322" s="89" t="s">
        <v>817</v>
      </c>
    </row>
    <row r="323" spans="1:3" ht="12.75" customHeight="1" x14ac:dyDescent="0.25">
      <c r="A323" s="89">
        <v>2019</v>
      </c>
      <c r="B323" s="89">
        <v>123569</v>
      </c>
      <c r="C323" s="89" t="s">
        <v>817</v>
      </c>
    </row>
    <row r="324" spans="1:3" ht="12.75" customHeight="1" x14ac:dyDescent="0.25">
      <c r="A324" s="89">
        <v>2019</v>
      </c>
      <c r="B324" s="89">
        <v>123569</v>
      </c>
      <c r="C324" s="89" t="s">
        <v>817</v>
      </c>
    </row>
    <row r="325" spans="1:3" ht="12.75" customHeight="1" x14ac:dyDescent="0.25">
      <c r="A325" s="89">
        <v>2019</v>
      </c>
      <c r="B325" s="89">
        <v>1103831</v>
      </c>
      <c r="C325" s="89" t="s">
        <v>817</v>
      </c>
    </row>
    <row r="326" spans="1:3" ht="12.75" customHeight="1" x14ac:dyDescent="0.25">
      <c r="A326" s="89">
        <v>2019</v>
      </c>
      <c r="B326" s="89">
        <v>1181815</v>
      </c>
      <c r="C326" s="89" t="s">
        <v>817</v>
      </c>
    </row>
    <row r="327" spans="1:3" ht="12.75" customHeight="1" x14ac:dyDescent="0.25">
      <c r="A327" s="89">
        <v>2019</v>
      </c>
      <c r="B327" s="89">
        <v>121880</v>
      </c>
      <c r="C327" s="89" t="s">
        <v>817</v>
      </c>
    </row>
    <row r="328" spans="1:3" ht="12.75" customHeight="1" x14ac:dyDescent="0.25">
      <c r="A328" s="89">
        <v>2019</v>
      </c>
      <c r="B328" s="89">
        <v>1181815</v>
      </c>
      <c r="C328" s="89" t="s">
        <v>817</v>
      </c>
    </row>
    <row r="329" spans="1:3" ht="12.75" customHeight="1" x14ac:dyDescent="0.25">
      <c r="A329" s="89">
        <v>2019</v>
      </c>
      <c r="B329" s="89">
        <v>123569</v>
      </c>
      <c r="C329" s="89" t="s">
        <v>817</v>
      </c>
    </row>
    <row r="330" spans="1:3" ht="12.75" customHeight="1" x14ac:dyDescent="0.25">
      <c r="A330" s="89">
        <v>2019</v>
      </c>
      <c r="B330" s="89">
        <v>1117583</v>
      </c>
      <c r="C330" s="89" t="s">
        <v>817</v>
      </c>
    </row>
    <row r="331" spans="1:3" ht="12.75" customHeight="1" x14ac:dyDescent="0.25">
      <c r="A331" s="89">
        <v>2019</v>
      </c>
      <c r="B331" s="89">
        <v>1103831</v>
      </c>
      <c r="C331" s="89" t="s">
        <v>817</v>
      </c>
    </row>
    <row r="332" spans="1:3" ht="12.75" customHeight="1" x14ac:dyDescent="0.25">
      <c r="A332" s="89">
        <v>2019</v>
      </c>
      <c r="B332" s="89">
        <v>1103831</v>
      </c>
      <c r="C332" s="89" t="s">
        <v>817</v>
      </c>
    </row>
    <row r="333" spans="1:3" ht="12.75" customHeight="1" x14ac:dyDescent="0.25">
      <c r="A333" s="89">
        <v>2019</v>
      </c>
      <c r="B333" s="89">
        <v>121884</v>
      </c>
      <c r="C333" s="89" t="s">
        <v>817</v>
      </c>
    </row>
    <row r="334" spans="1:3" ht="12.75" customHeight="1" x14ac:dyDescent="0.25">
      <c r="A334" s="89">
        <v>2019</v>
      </c>
      <c r="B334" s="89">
        <v>88399</v>
      </c>
      <c r="C334" s="89" t="s">
        <v>817</v>
      </c>
    </row>
    <row r="335" spans="1:3" ht="12.75" customHeight="1" x14ac:dyDescent="0.25">
      <c r="A335" s="89">
        <v>2019</v>
      </c>
      <c r="B335" s="89">
        <v>123569</v>
      </c>
      <c r="C335" s="89" t="s">
        <v>817</v>
      </c>
    </row>
    <row r="336" spans="1:3" ht="12.75" customHeight="1" x14ac:dyDescent="0.25">
      <c r="A336" s="89">
        <v>2019</v>
      </c>
      <c r="B336" s="89">
        <v>1117583</v>
      </c>
      <c r="C336" s="89" t="s">
        <v>817</v>
      </c>
    </row>
    <row r="337" spans="1:3" ht="12.75" customHeight="1" x14ac:dyDescent="0.25">
      <c r="A337" s="89">
        <v>2019</v>
      </c>
      <c r="B337" s="89">
        <v>121880</v>
      </c>
      <c r="C337" s="89" t="s">
        <v>817</v>
      </c>
    </row>
    <row r="338" spans="1:3" ht="12.75" customHeight="1" x14ac:dyDescent="0.25">
      <c r="A338" s="89">
        <v>2019</v>
      </c>
      <c r="B338" s="89">
        <v>1103831</v>
      </c>
      <c r="C338" s="89" t="s">
        <v>817</v>
      </c>
    </row>
    <row r="339" spans="1:3" ht="12.75" customHeight="1" x14ac:dyDescent="0.25">
      <c r="A339" s="89">
        <v>2019</v>
      </c>
      <c r="B339" s="89">
        <v>1103831</v>
      </c>
      <c r="C339" s="89" t="s">
        <v>817</v>
      </c>
    </row>
    <row r="340" spans="1:3" ht="12.75" customHeight="1" x14ac:dyDescent="0.25">
      <c r="A340" s="89">
        <v>2019</v>
      </c>
      <c r="B340" s="89">
        <v>1117583</v>
      </c>
      <c r="C340" s="89" t="s">
        <v>817</v>
      </c>
    </row>
    <row r="341" spans="1:3" ht="12.75" customHeight="1" x14ac:dyDescent="0.25">
      <c r="A341" s="89">
        <v>2019</v>
      </c>
      <c r="B341" s="89">
        <v>1117583</v>
      </c>
      <c r="C341" s="89" t="s">
        <v>817</v>
      </c>
    </row>
    <row r="342" spans="1:3" ht="12.75" customHeight="1" x14ac:dyDescent="0.25">
      <c r="A342" s="89">
        <v>2019</v>
      </c>
      <c r="B342" s="89">
        <v>1117583</v>
      </c>
      <c r="C342" s="89" t="s">
        <v>817</v>
      </c>
    </row>
    <row r="343" spans="1:3" ht="12.75" customHeight="1" x14ac:dyDescent="0.25">
      <c r="A343" s="89">
        <v>2019</v>
      </c>
      <c r="B343" s="89">
        <v>1103831</v>
      </c>
      <c r="C343" s="89" t="s">
        <v>817</v>
      </c>
    </row>
    <row r="344" spans="1:3" ht="12.75" customHeight="1" x14ac:dyDescent="0.25">
      <c r="A344" s="89">
        <v>2019</v>
      </c>
      <c r="B344" s="89">
        <v>1117583</v>
      </c>
      <c r="C344" s="89" t="s">
        <v>817</v>
      </c>
    </row>
    <row r="345" spans="1:3" ht="12.75" customHeight="1" x14ac:dyDescent="0.25">
      <c r="A345" s="89">
        <v>2019</v>
      </c>
      <c r="B345" s="89">
        <v>121880</v>
      </c>
      <c r="C345" s="89" t="s">
        <v>817</v>
      </c>
    </row>
    <row r="346" spans="1:3" ht="12.75" customHeight="1" x14ac:dyDescent="0.25">
      <c r="A346" s="89">
        <v>2019</v>
      </c>
      <c r="B346" s="89">
        <v>1103831</v>
      </c>
      <c r="C346" s="89" t="s">
        <v>817</v>
      </c>
    </row>
    <row r="347" spans="1:3" ht="12.75" customHeight="1" x14ac:dyDescent="0.25">
      <c r="A347" s="89">
        <v>2019</v>
      </c>
      <c r="B347" s="89">
        <v>1103831</v>
      </c>
      <c r="C347" s="89" t="s">
        <v>817</v>
      </c>
    </row>
    <row r="348" spans="1:3" ht="12.75" customHeight="1" x14ac:dyDescent="0.25">
      <c r="A348" s="89">
        <v>2019</v>
      </c>
      <c r="B348" s="89">
        <v>1117583</v>
      </c>
      <c r="C348" s="89" t="s">
        <v>817</v>
      </c>
    </row>
    <row r="349" spans="1:3" ht="12.75" customHeight="1" x14ac:dyDescent="0.25">
      <c r="A349" s="89">
        <v>2019</v>
      </c>
      <c r="B349" s="89">
        <v>1103831</v>
      </c>
      <c r="C349" s="89" t="s">
        <v>817</v>
      </c>
    </row>
    <row r="350" spans="1:3" ht="12.75" customHeight="1" x14ac:dyDescent="0.25">
      <c r="A350" s="89">
        <v>2019</v>
      </c>
      <c r="B350" s="89">
        <v>1117583</v>
      </c>
      <c r="C350" s="89" t="s">
        <v>817</v>
      </c>
    </row>
    <row r="351" spans="1:3" ht="12.75" customHeight="1" x14ac:dyDescent="0.25">
      <c r="A351" s="89">
        <v>2019</v>
      </c>
      <c r="B351" s="89">
        <v>1103831</v>
      </c>
      <c r="C351" s="89" t="s">
        <v>817</v>
      </c>
    </row>
    <row r="352" spans="1:3" ht="12.75" customHeight="1" x14ac:dyDescent="0.25">
      <c r="A352" s="89">
        <v>2019</v>
      </c>
      <c r="B352" s="89">
        <v>1117583</v>
      </c>
      <c r="C352" s="89" t="s">
        <v>817</v>
      </c>
    </row>
    <row r="353" spans="1:3" ht="12.75" customHeight="1" x14ac:dyDescent="0.25">
      <c r="A353" s="89">
        <v>2019</v>
      </c>
      <c r="B353" s="89">
        <v>121880</v>
      </c>
      <c r="C353" s="89" t="s">
        <v>817</v>
      </c>
    </row>
    <row r="354" spans="1:3" ht="12.75" customHeight="1" x14ac:dyDescent="0.25">
      <c r="A354" s="89">
        <v>2019</v>
      </c>
      <c r="B354" s="89">
        <v>1117583</v>
      </c>
      <c r="C354" s="89" t="s">
        <v>817</v>
      </c>
    </row>
    <row r="355" spans="1:3" ht="12.75" customHeight="1" x14ac:dyDescent="0.25">
      <c r="A355" s="89">
        <v>2019</v>
      </c>
      <c r="B355" s="89">
        <v>1117583</v>
      </c>
      <c r="C355" s="89" t="s">
        <v>817</v>
      </c>
    </row>
    <row r="356" spans="1:3" ht="12.75" customHeight="1" x14ac:dyDescent="0.25">
      <c r="A356" s="89">
        <v>2019</v>
      </c>
      <c r="B356" s="89">
        <v>1319229</v>
      </c>
      <c r="C356" s="89" t="s">
        <v>817</v>
      </c>
    </row>
    <row r="357" spans="1:3" ht="12.75" customHeight="1" x14ac:dyDescent="0.25">
      <c r="A357" s="89">
        <v>2019</v>
      </c>
      <c r="B357" s="89">
        <v>123569</v>
      </c>
      <c r="C357" s="89" t="s">
        <v>1484</v>
      </c>
    </row>
    <row r="358" spans="1:3" ht="12.75" customHeight="1" x14ac:dyDescent="0.25">
      <c r="A358" s="89">
        <v>2019</v>
      </c>
      <c r="B358" s="89">
        <v>102499</v>
      </c>
      <c r="C358" s="89" t="s">
        <v>1484</v>
      </c>
    </row>
    <row r="359" spans="1:3" ht="12.75" customHeight="1" x14ac:dyDescent="0.25">
      <c r="A359" s="89">
        <v>2019</v>
      </c>
      <c r="B359" s="89">
        <v>123569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527</v>
      </c>
    </row>
    <row r="2" spans="1:3" ht="12.75" customHeight="1" x14ac:dyDescent="0.25">
      <c r="A2" s="89">
        <v>2019</v>
      </c>
      <c r="B2" s="89">
        <v>121880</v>
      </c>
      <c r="C2" s="89" t="s">
        <v>823</v>
      </c>
    </row>
    <row r="3" spans="1:3" ht="12.75" customHeight="1" x14ac:dyDescent="0.25">
      <c r="A3" s="89">
        <v>2019</v>
      </c>
      <c r="B3" s="89">
        <v>1181819</v>
      </c>
      <c r="C3" s="89" t="s">
        <v>823</v>
      </c>
    </row>
    <row r="4" spans="1:3" ht="12.75" customHeight="1" x14ac:dyDescent="0.25">
      <c r="A4" s="89">
        <v>2019</v>
      </c>
      <c r="B4" s="89">
        <v>121880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102499</v>
      </c>
      <c r="C7" s="89" t="s">
        <v>823</v>
      </c>
    </row>
    <row r="8" spans="1:3" ht="12.75" customHeight="1" x14ac:dyDescent="0.25">
      <c r="A8" s="89">
        <v>2019</v>
      </c>
      <c r="B8" s="89">
        <v>121884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123569</v>
      </c>
      <c r="C10" s="89" t="s">
        <v>823</v>
      </c>
    </row>
    <row r="11" spans="1:3" ht="12.75" customHeight="1" x14ac:dyDescent="0.25">
      <c r="A11" s="89">
        <v>2019</v>
      </c>
      <c r="B11" s="89">
        <v>121880</v>
      </c>
      <c r="C11" s="89" t="s">
        <v>823</v>
      </c>
    </row>
    <row r="12" spans="1:3" ht="12.75" customHeight="1" x14ac:dyDescent="0.25">
      <c r="A12" s="89">
        <v>2019</v>
      </c>
      <c r="B12" s="89">
        <v>123569</v>
      </c>
      <c r="C12" s="89" t="s">
        <v>823</v>
      </c>
    </row>
    <row r="13" spans="1:3" ht="12.75" customHeight="1" x14ac:dyDescent="0.25">
      <c r="A13" s="89">
        <v>2019</v>
      </c>
      <c r="B13" s="89">
        <v>121880</v>
      </c>
      <c r="C13" s="89" t="s">
        <v>823</v>
      </c>
    </row>
    <row r="14" spans="1:3" ht="12.75" customHeight="1" x14ac:dyDescent="0.25">
      <c r="A14" s="89">
        <v>2019</v>
      </c>
      <c r="B14" s="89">
        <v>121880</v>
      </c>
      <c r="C14" s="89" t="s">
        <v>823</v>
      </c>
    </row>
    <row r="15" spans="1:3" ht="12.75" customHeight="1" x14ac:dyDescent="0.25">
      <c r="A15" s="89">
        <v>2019</v>
      </c>
      <c r="B15" s="89">
        <v>123569</v>
      </c>
      <c r="C15" s="89" t="s">
        <v>823</v>
      </c>
    </row>
    <row r="16" spans="1:3" ht="12.75" customHeight="1" x14ac:dyDescent="0.25">
      <c r="A16" s="89">
        <v>2019</v>
      </c>
      <c r="B16" s="89">
        <v>102499</v>
      </c>
      <c r="C16" s="89" t="s">
        <v>823</v>
      </c>
    </row>
    <row r="17" spans="1:3" ht="12.75" customHeight="1" x14ac:dyDescent="0.25">
      <c r="A17" s="89">
        <v>2019</v>
      </c>
      <c r="B17" s="89">
        <v>88399</v>
      </c>
      <c r="C17" s="89" t="s">
        <v>823</v>
      </c>
    </row>
    <row r="18" spans="1:3" ht="12.75" customHeight="1" x14ac:dyDescent="0.25">
      <c r="A18" s="89">
        <v>2019</v>
      </c>
      <c r="B18" s="89">
        <v>102499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1181819</v>
      </c>
      <c r="C20" s="89" t="s">
        <v>823</v>
      </c>
    </row>
    <row r="21" spans="1:3" ht="12.75" customHeight="1" x14ac:dyDescent="0.25">
      <c r="A21" s="89">
        <v>2019</v>
      </c>
      <c r="B21" s="89">
        <v>1319229</v>
      </c>
      <c r="C21" s="89" t="s">
        <v>823</v>
      </c>
    </row>
    <row r="22" spans="1:3" ht="12.75" customHeight="1" x14ac:dyDescent="0.25">
      <c r="A22" s="89">
        <v>2019</v>
      </c>
      <c r="B22" s="89">
        <v>123569</v>
      </c>
      <c r="C22" s="89" t="s">
        <v>823</v>
      </c>
    </row>
    <row r="23" spans="1:3" ht="12.75" customHeight="1" x14ac:dyDescent="0.25">
      <c r="A23" s="89">
        <v>2019</v>
      </c>
      <c r="B23" s="89">
        <v>123569</v>
      </c>
      <c r="C23" s="89" t="s">
        <v>823</v>
      </c>
    </row>
    <row r="24" spans="1:3" ht="12.75" customHeight="1" x14ac:dyDescent="0.25">
      <c r="A24" s="89">
        <v>2019</v>
      </c>
      <c r="B24" s="89">
        <v>123569</v>
      </c>
      <c r="C24" s="89" t="s">
        <v>823</v>
      </c>
    </row>
    <row r="25" spans="1:3" ht="12.75" customHeight="1" x14ac:dyDescent="0.25">
      <c r="A25" s="89">
        <v>2019</v>
      </c>
      <c r="B25" s="89">
        <v>121880</v>
      </c>
      <c r="C25" s="89" t="s">
        <v>823</v>
      </c>
    </row>
    <row r="26" spans="1:3" ht="12.75" customHeight="1" x14ac:dyDescent="0.25">
      <c r="A26" s="89">
        <v>2019</v>
      </c>
      <c r="B26" s="89">
        <v>121880</v>
      </c>
      <c r="C26" s="89" t="s">
        <v>823</v>
      </c>
    </row>
    <row r="27" spans="1:3" ht="12.75" customHeight="1" x14ac:dyDescent="0.25">
      <c r="A27" s="89">
        <v>2019</v>
      </c>
      <c r="B27" s="89">
        <v>121880</v>
      </c>
      <c r="C27" s="89" t="s">
        <v>823</v>
      </c>
    </row>
    <row r="28" spans="1:3" ht="12.75" customHeight="1" x14ac:dyDescent="0.25">
      <c r="A28" s="89">
        <v>2019</v>
      </c>
      <c r="B28" s="89">
        <v>88399</v>
      </c>
      <c r="C28" s="89" t="s">
        <v>823</v>
      </c>
    </row>
    <row r="29" spans="1:3" ht="12.75" customHeight="1" x14ac:dyDescent="0.25">
      <c r="A29" s="89">
        <v>2019</v>
      </c>
      <c r="B29" s="89">
        <v>102499</v>
      </c>
      <c r="C29" s="89" t="s">
        <v>823</v>
      </c>
    </row>
    <row r="30" spans="1:3" ht="12.75" customHeight="1" x14ac:dyDescent="0.25">
      <c r="A30" s="89">
        <v>2019</v>
      </c>
      <c r="B30" s="89">
        <v>1103831</v>
      </c>
      <c r="C30" s="89" t="s">
        <v>823</v>
      </c>
    </row>
    <row r="31" spans="1:3" ht="12.75" customHeight="1" x14ac:dyDescent="0.25">
      <c r="A31" s="89">
        <v>2019</v>
      </c>
      <c r="B31" s="89">
        <v>1181819</v>
      </c>
      <c r="C31" s="89" t="s">
        <v>823</v>
      </c>
    </row>
    <row r="32" spans="1:3" ht="12.75" customHeight="1" x14ac:dyDescent="0.25">
      <c r="A32" s="89">
        <v>2019</v>
      </c>
      <c r="B32" s="89">
        <v>1181815</v>
      </c>
      <c r="C32" s="89" t="s">
        <v>823</v>
      </c>
    </row>
    <row r="33" spans="1:3" ht="12.75" customHeight="1" x14ac:dyDescent="0.25">
      <c r="A33" s="89">
        <v>2019</v>
      </c>
      <c r="B33" s="89">
        <v>1181815</v>
      </c>
      <c r="C33" s="89" t="s">
        <v>823</v>
      </c>
    </row>
    <row r="34" spans="1:3" ht="12.75" customHeight="1" x14ac:dyDescent="0.25">
      <c r="A34" s="89">
        <v>2019</v>
      </c>
      <c r="B34" s="89">
        <v>1181815</v>
      </c>
      <c r="C34" s="89" t="s">
        <v>823</v>
      </c>
    </row>
    <row r="35" spans="1:3" ht="12.75" customHeight="1" x14ac:dyDescent="0.25">
      <c r="A35" s="89">
        <v>2019</v>
      </c>
      <c r="B35" s="89">
        <v>121880</v>
      </c>
      <c r="C35" s="89" t="s">
        <v>823</v>
      </c>
    </row>
    <row r="36" spans="1:3" ht="12.75" customHeight="1" x14ac:dyDescent="0.25">
      <c r="A36" s="89">
        <v>2019</v>
      </c>
      <c r="B36" s="89">
        <v>121880</v>
      </c>
      <c r="C36" s="89" t="s">
        <v>823</v>
      </c>
    </row>
    <row r="37" spans="1:3" ht="12.75" customHeight="1" x14ac:dyDescent="0.25">
      <c r="A37" s="89">
        <v>2019</v>
      </c>
      <c r="B37" s="89">
        <v>1181815</v>
      </c>
      <c r="C37" s="89" t="s">
        <v>823</v>
      </c>
    </row>
    <row r="38" spans="1:3" ht="12.75" customHeight="1" x14ac:dyDescent="0.25">
      <c r="A38" s="89">
        <v>2019</v>
      </c>
      <c r="B38" s="89">
        <v>88399</v>
      </c>
      <c r="C38" s="89" t="s">
        <v>823</v>
      </c>
    </row>
    <row r="39" spans="1:3" ht="12.75" customHeight="1" x14ac:dyDescent="0.25">
      <c r="A39" s="89">
        <v>2019</v>
      </c>
      <c r="B39" s="89">
        <v>1319229</v>
      </c>
      <c r="C39" s="89" t="s">
        <v>823</v>
      </c>
    </row>
    <row r="40" spans="1:3" ht="12.75" customHeight="1" x14ac:dyDescent="0.25">
      <c r="A40" s="89">
        <v>2019</v>
      </c>
      <c r="B40" s="89">
        <v>1319229</v>
      </c>
      <c r="C40" s="89" t="s">
        <v>823</v>
      </c>
    </row>
    <row r="41" spans="1:3" ht="12.75" customHeight="1" x14ac:dyDescent="0.25">
      <c r="A41" s="89">
        <v>2019</v>
      </c>
      <c r="B41" s="89">
        <v>88399</v>
      </c>
      <c r="C41" s="89" t="s">
        <v>823</v>
      </c>
    </row>
    <row r="42" spans="1:3" ht="12.75" customHeight="1" x14ac:dyDescent="0.25">
      <c r="A42" s="89">
        <v>2019</v>
      </c>
      <c r="B42" s="89">
        <v>121884</v>
      </c>
      <c r="C42" s="89" t="s">
        <v>823</v>
      </c>
    </row>
    <row r="43" spans="1:3" ht="12.75" customHeight="1" x14ac:dyDescent="0.25">
      <c r="A43" s="89">
        <v>2019</v>
      </c>
      <c r="B43" s="89">
        <v>123569</v>
      </c>
      <c r="C43" s="89" t="s">
        <v>823</v>
      </c>
    </row>
    <row r="44" spans="1:3" ht="12.75" customHeight="1" x14ac:dyDescent="0.25">
      <c r="A44" s="89">
        <v>2019</v>
      </c>
      <c r="B44" s="89">
        <v>123569</v>
      </c>
      <c r="C44" s="89" t="s">
        <v>823</v>
      </c>
    </row>
    <row r="45" spans="1:3" ht="12.75" customHeight="1" x14ac:dyDescent="0.25">
      <c r="A45" s="89">
        <v>2019</v>
      </c>
      <c r="B45" s="89">
        <v>1117583</v>
      </c>
      <c r="C45" s="89" t="s">
        <v>823</v>
      </c>
    </row>
    <row r="46" spans="1:3" ht="12.75" customHeight="1" x14ac:dyDescent="0.25">
      <c r="A46" s="89">
        <v>2019</v>
      </c>
      <c r="B46" s="89">
        <v>123569</v>
      </c>
      <c r="C46" s="89" t="s">
        <v>823</v>
      </c>
    </row>
    <row r="47" spans="1:3" ht="12.75" customHeight="1" x14ac:dyDescent="0.25">
      <c r="A47" s="89">
        <v>2019</v>
      </c>
      <c r="B47" s="89">
        <v>123569</v>
      </c>
      <c r="C47" s="89" t="s">
        <v>823</v>
      </c>
    </row>
    <row r="48" spans="1:3" ht="12.75" customHeight="1" x14ac:dyDescent="0.25">
      <c r="A48" s="89">
        <v>2019</v>
      </c>
      <c r="B48" s="89">
        <v>88399</v>
      </c>
      <c r="C48" s="89" t="s">
        <v>823</v>
      </c>
    </row>
    <row r="49" spans="1:3" ht="12.75" customHeight="1" x14ac:dyDescent="0.25">
      <c r="A49" s="89">
        <v>2019</v>
      </c>
      <c r="B49" s="89">
        <v>88399</v>
      </c>
      <c r="C49" s="89" t="s">
        <v>823</v>
      </c>
    </row>
    <row r="50" spans="1:3" ht="12.75" customHeight="1" x14ac:dyDescent="0.25">
      <c r="A50" s="89">
        <v>2019</v>
      </c>
      <c r="B50" s="89">
        <v>123569</v>
      </c>
      <c r="C50" s="89" t="s">
        <v>823</v>
      </c>
    </row>
    <row r="51" spans="1:3" ht="12.75" customHeight="1" x14ac:dyDescent="0.25">
      <c r="A51" s="89">
        <v>2019</v>
      </c>
      <c r="B51" s="89">
        <v>102499</v>
      </c>
      <c r="C51" s="89" t="s">
        <v>823</v>
      </c>
    </row>
    <row r="52" spans="1:3" ht="12.75" customHeight="1" x14ac:dyDescent="0.25">
      <c r="A52" s="89">
        <v>2019</v>
      </c>
      <c r="B52" s="89">
        <v>1181819</v>
      </c>
      <c r="C52" s="89" t="s">
        <v>823</v>
      </c>
    </row>
    <row r="53" spans="1:3" ht="12.75" customHeight="1" x14ac:dyDescent="0.25">
      <c r="A53" s="89">
        <v>2019</v>
      </c>
      <c r="B53" s="89">
        <v>1181815</v>
      </c>
      <c r="C53" s="89" t="s">
        <v>823</v>
      </c>
    </row>
    <row r="54" spans="1:3" ht="12.75" customHeight="1" x14ac:dyDescent="0.25">
      <c r="A54" s="89">
        <v>2019</v>
      </c>
      <c r="B54" s="89">
        <v>102499</v>
      </c>
      <c r="C54" s="89" t="s">
        <v>823</v>
      </c>
    </row>
    <row r="55" spans="1:3" ht="12.75" customHeight="1" x14ac:dyDescent="0.25">
      <c r="A55" s="89">
        <v>2019</v>
      </c>
      <c r="B55" s="89">
        <v>1181819</v>
      </c>
      <c r="C55" s="89" t="s">
        <v>823</v>
      </c>
    </row>
    <row r="56" spans="1:3" ht="12.75" customHeight="1" x14ac:dyDescent="0.25">
      <c r="A56" s="89">
        <v>2019</v>
      </c>
      <c r="B56" s="89">
        <v>88399</v>
      </c>
      <c r="C56" s="89" t="s">
        <v>823</v>
      </c>
    </row>
    <row r="57" spans="1:3" ht="12.75" customHeight="1" x14ac:dyDescent="0.25">
      <c r="A57" s="89">
        <v>2019</v>
      </c>
      <c r="B57" s="89">
        <v>121880</v>
      </c>
      <c r="C57" s="89" t="s">
        <v>823</v>
      </c>
    </row>
    <row r="58" spans="1:3" ht="12.75" customHeight="1" x14ac:dyDescent="0.25">
      <c r="A58" s="89">
        <v>2019</v>
      </c>
      <c r="B58" s="89">
        <v>121880</v>
      </c>
      <c r="C58" s="89" t="s">
        <v>823</v>
      </c>
    </row>
    <row r="59" spans="1:3" ht="12.75" customHeight="1" x14ac:dyDescent="0.25">
      <c r="A59" s="89">
        <v>2019</v>
      </c>
      <c r="B59" s="89">
        <v>121880</v>
      </c>
      <c r="C59" s="89" t="s">
        <v>823</v>
      </c>
    </row>
    <row r="60" spans="1:3" ht="12.75" customHeight="1" x14ac:dyDescent="0.25">
      <c r="A60" s="89">
        <v>2019</v>
      </c>
      <c r="B60" s="89">
        <v>121880</v>
      </c>
      <c r="C60" s="89" t="s">
        <v>823</v>
      </c>
    </row>
    <row r="61" spans="1:3" ht="12.75" customHeight="1" x14ac:dyDescent="0.25">
      <c r="A61" s="89">
        <v>2019</v>
      </c>
      <c r="B61" s="89">
        <v>121880</v>
      </c>
      <c r="C61" s="89" t="s">
        <v>823</v>
      </c>
    </row>
    <row r="62" spans="1:3" ht="12.75" customHeight="1" x14ac:dyDescent="0.25">
      <c r="A62" s="89">
        <v>2019</v>
      </c>
      <c r="B62" s="89">
        <v>88399</v>
      </c>
      <c r="C62" s="89" t="s">
        <v>823</v>
      </c>
    </row>
    <row r="63" spans="1:3" ht="12.75" customHeight="1" x14ac:dyDescent="0.25">
      <c r="A63" s="89">
        <v>2019</v>
      </c>
      <c r="B63" s="89">
        <v>121880</v>
      </c>
      <c r="C63" s="89" t="s">
        <v>823</v>
      </c>
    </row>
    <row r="64" spans="1:3" ht="12.75" customHeight="1" x14ac:dyDescent="0.25">
      <c r="A64" s="89">
        <v>2019</v>
      </c>
      <c r="B64" s="89">
        <v>1319229</v>
      </c>
      <c r="C64" s="89" t="s">
        <v>823</v>
      </c>
    </row>
    <row r="65" spans="1:3" ht="12.75" customHeight="1" x14ac:dyDescent="0.25">
      <c r="A65" s="89">
        <v>2019</v>
      </c>
      <c r="B65" s="89">
        <v>1319229</v>
      </c>
      <c r="C65" s="89" t="s">
        <v>823</v>
      </c>
    </row>
    <row r="66" spans="1:3" ht="12.75" customHeight="1" x14ac:dyDescent="0.25">
      <c r="A66" s="89">
        <v>2019</v>
      </c>
      <c r="B66" s="89">
        <v>1319229</v>
      </c>
      <c r="C66" s="89" t="s">
        <v>823</v>
      </c>
    </row>
    <row r="67" spans="1:3" ht="12.75" customHeight="1" x14ac:dyDescent="0.25">
      <c r="A67" s="89">
        <v>2019</v>
      </c>
      <c r="B67" s="89">
        <v>121880</v>
      </c>
      <c r="C67" s="89" t="s">
        <v>823</v>
      </c>
    </row>
    <row r="68" spans="1:3" ht="12.75" customHeight="1" x14ac:dyDescent="0.25">
      <c r="A68" s="89">
        <v>2019</v>
      </c>
      <c r="B68" s="89">
        <v>88399</v>
      </c>
      <c r="C68" s="89" t="s">
        <v>823</v>
      </c>
    </row>
    <row r="69" spans="1:3" ht="12.75" customHeight="1" x14ac:dyDescent="0.25">
      <c r="A69" s="89">
        <v>2019</v>
      </c>
      <c r="B69" s="89">
        <v>1181815</v>
      </c>
      <c r="C69" s="89" t="s">
        <v>823</v>
      </c>
    </row>
    <row r="70" spans="1:3" ht="12.75" customHeight="1" x14ac:dyDescent="0.25">
      <c r="A70" s="89">
        <v>2019</v>
      </c>
      <c r="B70" s="89">
        <v>102499</v>
      </c>
      <c r="C70" s="89" t="s">
        <v>823</v>
      </c>
    </row>
    <row r="71" spans="1:3" ht="12.75" customHeight="1" x14ac:dyDescent="0.25">
      <c r="A71" s="89">
        <v>2019</v>
      </c>
      <c r="B71" s="89">
        <v>121880</v>
      </c>
      <c r="C71" s="89" t="s">
        <v>823</v>
      </c>
    </row>
    <row r="72" spans="1:3" ht="12.75" customHeight="1" x14ac:dyDescent="0.25">
      <c r="A72" s="89">
        <v>2019</v>
      </c>
      <c r="B72" s="89">
        <v>1181819</v>
      </c>
      <c r="C72" s="89" t="s">
        <v>823</v>
      </c>
    </row>
    <row r="73" spans="1:3" ht="12.75" customHeight="1" x14ac:dyDescent="0.25">
      <c r="A73" s="89">
        <v>2019</v>
      </c>
      <c r="B73" s="89">
        <v>1181815</v>
      </c>
      <c r="C73" s="89" t="s">
        <v>823</v>
      </c>
    </row>
    <row r="74" spans="1:3" ht="12.75" customHeight="1" x14ac:dyDescent="0.25">
      <c r="A74" s="89">
        <v>2019</v>
      </c>
      <c r="B74" s="89">
        <v>121880</v>
      </c>
      <c r="C74" s="89" t="s">
        <v>823</v>
      </c>
    </row>
    <row r="75" spans="1:3" ht="12.75" customHeight="1" x14ac:dyDescent="0.25">
      <c r="A75" s="89">
        <v>2019</v>
      </c>
      <c r="B75" s="89">
        <v>1103831</v>
      </c>
      <c r="C75" s="89" t="s">
        <v>823</v>
      </c>
    </row>
    <row r="76" spans="1:3" ht="12.75" customHeight="1" x14ac:dyDescent="0.25">
      <c r="A76" s="89">
        <v>2019</v>
      </c>
      <c r="B76" s="89">
        <v>1319229</v>
      </c>
      <c r="C76" s="89" t="s">
        <v>823</v>
      </c>
    </row>
    <row r="77" spans="1:3" ht="12.75" customHeight="1" x14ac:dyDescent="0.25">
      <c r="A77" s="89">
        <v>2019</v>
      </c>
      <c r="B77" s="89">
        <v>1181819</v>
      </c>
      <c r="C77" s="89" t="s">
        <v>823</v>
      </c>
    </row>
    <row r="78" spans="1:3" ht="12.75" customHeight="1" x14ac:dyDescent="0.25">
      <c r="A78" s="89">
        <v>2019</v>
      </c>
      <c r="B78" s="89">
        <v>1319229</v>
      </c>
      <c r="C78" s="89" t="s">
        <v>823</v>
      </c>
    </row>
    <row r="79" spans="1:3" ht="12.75" customHeight="1" x14ac:dyDescent="0.25">
      <c r="A79" s="89">
        <v>2019</v>
      </c>
      <c r="B79" s="89">
        <v>1181815</v>
      </c>
      <c r="C79" s="89" t="s">
        <v>823</v>
      </c>
    </row>
    <row r="80" spans="1:3" ht="12.75" customHeight="1" x14ac:dyDescent="0.25">
      <c r="A80" s="89">
        <v>2019</v>
      </c>
      <c r="B80" s="89">
        <v>123569</v>
      </c>
      <c r="C80" s="89" t="s">
        <v>823</v>
      </c>
    </row>
    <row r="81" spans="1:3" ht="12.75" customHeight="1" x14ac:dyDescent="0.25">
      <c r="A81" s="89">
        <v>2019</v>
      </c>
      <c r="B81" s="89">
        <v>1319229</v>
      </c>
      <c r="C81" s="89" t="s">
        <v>823</v>
      </c>
    </row>
    <row r="82" spans="1:3" ht="12.75" customHeight="1" x14ac:dyDescent="0.25">
      <c r="A82" s="89">
        <v>2019</v>
      </c>
      <c r="B82" s="89">
        <v>1181815</v>
      </c>
      <c r="C82" s="89" t="s">
        <v>823</v>
      </c>
    </row>
    <row r="83" spans="1:3" ht="12.75" customHeight="1" x14ac:dyDescent="0.25">
      <c r="A83" s="89">
        <v>2019</v>
      </c>
      <c r="B83" s="89">
        <v>1103831</v>
      </c>
      <c r="C83" s="89" t="s">
        <v>823</v>
      </c>
    </row>
    <row r="84" spans="1:3" ht="12.75" customHeight="1" x14ac:dyDescent="0.25">
      <c r="A84" s="89">
        <v>2019</v>
      </c>
      <c r="B84" s="89">
        <v>102499</v>
      </c>
      <c r="C84" s="89" t="s">
        <v>823</v>
      </c>
    </row>
    <row r="85" spans="1:3" ht="12.75" customHeight="1" x14ac:dyDescent="0.25">
      <c r="A85" s="89">
        <v>2019</v>
      </c>
      <c r="B85" s="89">
        <v>121880</v>
      </c>
      <c r="C85" s="89" t="s">
        <v>823</v>
      </c>
    </row>
    <row r="86" spans="1:3" ht="12.75" customHeight="1" x14ac:dyDescent="0.25">
      <c r="A86" s="89">
        <v>2019</v>
      </c>
      <c r="B86" s="89">
        <v>88399</v>
      </c>
      <c r="C86" s="89" t="s">
        <v>823</v>
      </c>
    </row>
    <row r="87" spans="1:3" ht="12.75" customHeight="1" x14ac:dyDescent="0.25">
      <c r="A87" s="89">
        <v>2019</v>
      </c>
      <c r="B87" s="89">
        <v>1319229</v>
      </c>
      <c r="C87" s="89" t="s">
        <v>823</v>
      </c>
    </row>
    <row r="88" spans="1:3" ht="12.75" customHeight="1" x14ac:dyDescent="0.25">
      <c r="A88" s="89">
        <v>2019</v>
      </c>
      <c r="B88" s="89">
        <v>1319229</v>
      </c>
      <c r="C88" s="89" t="s">
        <v>823</v>
      </c>
    </row>
    <row r="89" spans="1:3" ht="12.75" customHeight="1" x14ac:dyDescent="0.25">
      <c r="A89" s="89">
        <v>2019</v>
      </c>
      <c r="B89" s="89">
        <v>121880</v>
      </c>
      <c r="C89" s="89" t="s">
        <v>823</v>
      </c>
    </row>
    <row r="90" spans="1:3" ht="12.75" customHeight="1" x14ac:dyDescent="0.25">
      <c r="A90" s="89">
        <v>2019</v>
      </c>
      <c r="B90" s="89">
        <v>121884</v>
      </c>
      <c r="C90" s="89" t="s">
        <v>823</v>
      </c>
    </row>
    <row r="91" spans="1:3" ht="12.75" customHeight="1" x14ac:dyDescent="0.25">
      <c r="A91" s="89">
        <v>2019</v>
      </c>
      <c r="B91" s="89">
        <v>1319229</v>
      </c>
      <c r="C91" s="89" t="s">
        <v>823</v>
      </c>
    </row>
    <row r="92" spans="1:3" ht="12.75" customHeight="1" x14ac:dyDescent="0.25">
      <c r="A92" s="89">
        <v>2019</v>
      </c>
      <c r="B92" s="89">
        <v>1181819</v>
      </c>
      <c r="C92" s="89" t="s">
        <v>823</v>
      </c>
    </row>
    <row r="93" spans="1:3" ht="12.75" customHeight="1" x14ac:dyDescent="0.25">
      <c r="A93" s="89">
        <v>2019</v>
      </c>
      <c r="B93" s="89">
        <v>1117583</v>
      </c>
      <c r="C93" s="89" t="s">
        <v>823</v>
      </c>
    </row>
    <row r="94" spans="1:3" ht="12.75" customHeight="1" x14ac:dyDescent="0.25">
      <c r="A94" s="89">
        <v>2019</v>
      </c>
      <c r="B94" s="89">
        <v>88399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1181819</v>
      </c>
      <c r="C96" s="89" t="s">
        <v>823</v>
      </c>
    </row>
    <row r="97" spans="1:3" ht="12.75" customHeight="1" x14ac:dyDescent="0.25">
      <c r="A97" s="89">
        <v>2019</v>
      </c>
      <c r="B97" s="89">
        <v>88399</v>
      </c>
      <c r="C97" s="89" t="s">
        <v>823</v>
      </c>
    </row>
    <row r="98" spans="1:3" ht="12.75" customHeight="1" x14ac:dyDescent="0.25">
      <c r="A98" s="89">
        <v>2019</v>
      </c>
      <c r="B98" s="89">
        <v>102499</v>
      </c>
      <c r="C98" s="89" t="s">
        <v>823</v>
      </c>
    </row>
    <row r="99" spans="1:3" ht="12.75" customHeight="1" x14ac:dyDescent="0.25">
      <c r="A99" s="89">
        <v>2019</v>
      </c>
      <c r="B99" s="89">
        <v>1181819</v>
      </c>
      <c r="C99" s="89" t="s">
        <v>823</v>
      </c>
    </row>
    <row r="100" spans="1:3" ht="12.75" customHeight="1" x14ac:dyDescent="0.25">
      <c r="A100" s="89">
        <v>2019</v>
      </c>
      <c r="B100" s="89">
        <v>1181819</v>
      </c>
      <c r="C100" s="89" t="s">
        <v>823</v>
      </c>
    </row>
    <row r="101" spans="1:3" ht="12.75" customHeight="1" x14ac:dyDescent="0.25">
      <c r="A101" s="89">
        <v>2019</v>
      </c>
      <c r="B101" s="89">
        <v>1181819</v>
      </c>
      <c r="C101" s="89" t="s">
        <v>823</v>
      </c>
    </row>
    <row r="102" spans="1:3" ht="12.75" customHeight="1" x14ac:dyDescent="0.25">
      <c r="A102" s="89">
        <v>2019</v>
      </c>
      <c r="B102" s="89">
        <v>121880</v>
      </c>
      <c r="C102" s="89" t="s">
        <v>823</v>
      </c>
    </row>
    <row r="103" spans="1:3" ht="12.75" customHeight="1" x14ac:dyDescent="0.25">
      <c r="A103" s="89">
        <v>2019</v>
      </c>
      <c r="B103" s="89">
        <v>123569</v>
      </c>
      <c r="C103" s="89" t="s">
        <v>823</v>
      </c>
    </row>
    <row r="104" spans="1:3" ht="12.75" customHeight="1" x14ac:dyDescent="0.25">
      <c r="A104" s="89">
        <v>2019</v>
      </c>
      <c r="B104" s="89">
        <v>102499</v>
      </c>
      <c r="C104" s="89" t="s">
        <v>823</v>
      </c>
    </row>
    <row r="105" spans="1:3" ht="12.75" customHeight="1" x14ac:dyDescent="0.25">
      <c r="A105" s="89">
        <v>2019</v>
      </c>
      <c r="B105" s="89">
        <v>1181819</v>
      </c>
      <c r="C105" s="89" t="s">
        <v>823</v>
      </c>
    </row>
    <row r="106" spans="1:3" ht="12.75" customHeight="1" x14ac:dyDescent="0.25">
      <c r="A106" s="89">
        <v>2019</v>
      </c>
      <c r="B106" s="89">
        <v>1319229</v>
      </c>
      <c r="C106" s="89" t="s">
        <v>823</v>
      </c>
    </row>
    <row r="107" spans="1:3" ht="12.75" customHeight="1" x14ac:dyDescent="0.25">
      <c r="A107" s="89">
        <v>2019</v>
      </c>
      <c r="B107" s="89">
        <v>88399</v>
      </c>
      <c r="C107" s="89" t="s">
        <v>823</v>
      </c>
    </row>
    <row r="108" spans="1:3" ht="12.75" customHeight="1" x14ac:dyDescent="0.25">
      <c r="A108" s="89">
        <v>2019</v>
      </c>
      <c r="B108" s="89">
        <v>121880</v>
      </c>
      <c r="C108" s="89" t="s">
        <v>823</v>
      </c>
    </row>
    <row r="109" spans="1:3" ht="12.75" customHeight="1" x14ac:dyDescent="0.25">
      <c r="A109" s="89">
        <v>2019</v>
      </c>
      <c r="B109" s="89">
        <v>1319229</v>
      </c>
      <c r="C109" s="89" t="s">
        <v>823</v>
      </c>
    </row>
    <row r="110" spans="1:3" ht="12.75" customHeight="1" x14ac:dyDescent="0.25">
      <c r="A110" s="89">
        <v>2019</v>
      </c>
      <c r="B110" s="89">
        <v>1181819</v>
      </c>
      <c r="C110" s="89" t="s">
        <v>823</v>
      </c>
    </row>
    <row r="111" spans="1:3" ht="12.75" customHeight="1" x14ac:dyDescent="0.25">
      <c r="A111" s="89">
        <v>2019</v>
      </c>
      <c r="B111" s="89">
        <v>1103831</v>
      </c>
      <c r="C111" s="89" t="s">
        <v>823</v>
      </c>
    </row>
    <row r="112" spans="1:3" ht="12.75" customHeight="1" x14ac:dyDescent="0.25">
      <c r="A112" s="89">
        <v>2019</v>
      </c>
      <c r="B112" s="89">
        <v>1181819</v>
      </c>
      <c r="C112" s="89" t="s">
        <v>823</v>
      </c>
    </row>
    <row r="113" spans="1:3" ht="12.75" customHeight="1" x14ac:dyDescent="0.25">
      <c r="A113" s="89">
        <v>2019</v>
      </c>
      <c r="B113" s="89">
        <v>1181819</v>
      </c>
      <c r="C113" s="89" t="s">
        <v>823</v>
      </c>
    </row>
    <row r="114" spans="1:3" ht="12.75" customHeight="1" x14ac:dyDescent="0.25">
      <c r="A114" s="89">
        <v>2019</v>
      </c>
      <c r="B114" s="89">
        <v>121880</v>
      </c>
      <c r="C114" s="89" t="s">
        <v>823</v>
      </c>
    </row>
    <row r="115" spans="1:3" ht="12.75" customHeight="1" x14ac:dyDescent="0.25">
      <c r="A115" s="89">
        <v>2019</v>
      </c>
      <c r="B115" s="89">
        <v>1319229</v>
      </c>
      <c r="C115" s="89" t="s">
        <v>823</v>
      </c>
    </row>
    <row r="116" spans="1:3" ht="12.75" customHeight="1" x14ac:dyDescent="0.25">
      <c r="A116" s="89">
        <v>2019</v>
      </c>
      <c r="B116" s="89">
        <v>121880</v>
      </c>
      <c r="C116" s="89" t="s">
        <v>823</v>
      </c>
    </row>
    <row r="117" spans="1:3" ht="12.75" customHeight="1" x14ac:dyDescent="0.25">
      <c r="A117" s="89">
        <v>2019</v>
      </c>
      <c r="B117" s="89">
        <v>1117583</v>
      </c>
      <c r="C117" s="89" t="s">
        <v>823</v>
      </c>
    </row>
    <row r="118" spans="1:3" ht="12.75" customHeight="1" x14ac:dyDescent="0.25">
      <c r="A118" s="89">
        <v>2019</v>
      </c>
      <c r="B118" s="89">
        <v>121880</v>
      </c>
      <c r="C118" s="89" t="s">
        <v>823</v>
      </c>
    </row>
    <row r="119" spans="1:3" ht="12.75" customHeight="1" x14ac:dyDescent="0.25">
      <c r="A119" s="89">
        <v>2019</v>
      </c>
      <c r="B119" s="89">
        <v>1319229</v>
      </c>
      <c r="C119" s="89" t="s">
        <v>823</v>
      </c>
    </row>
    <row r="120" spans="1:3" ht="12.75" customHeight="1" x14ac:dyDescent="0.25">
      <c r="A120" s="89">
        <v>2019</v>
      </c>
      <c r="B120" s="89">
        <v>1181819</v>
      </c>
      <c r="C120" s="89" t="s">
        <v>823</v>
      </c>
    </row>
    <row r="121" spans="1:3" ht="12.75" customHeight="1" x14ac:dyDescent="0.25">
      <c r="A121" s="89">
        <v>2019</v>
      </c>
      <c r="B121" s="89">
        <v>1181819</v>
      </c>
      <c r="C121" s="89" t="s">
        <v>823</v>
      </c>
    </row>
    <row r="122" spans="1:3" ht="12.75" customHeight="1" x14ac:dyDescent="0.25">
      <c r="A122" s="89">
        <v>2019</v>
      </c>
      <c r="B122" s="89">
        <v>123569</v>
      </c>
      <c r="C122" s="89" t="s">
        <v>823</v>
      </c>
    </row>
    <row r="123" spans="1:3" ht="12.75" customHeight="1" x14ac:dyDescent="0.25">
      <c r="A123" s="89">
        <v>2019</v>
      </c>
      <c r="B123" s="89">
        <v>1181819</v>
      </c>
      <c r="C123" s="89" t="s">
        <v>823</v>
      </c>
    </row>
    <row r="124" spans="1:3" ht="12.75" customHeight="1" x14ac:dyDescent="0.25">
      <c r="A124" s="89">
        <v>2019</v>
      </c>
      <c r="B124" s="89">
        <v>121880</v>
      </c>
      <c r="C124" s="89" t="s">
        <v>823</v>
      </c>
    </row>
    <row r="125" spans="1:3" ht="12.75" customHeight="1" x14ac:dyDescent="0.25">
      <c r="A125" s="89">
        <v>2019</v>
      </c>
      <c r="B125" s="89">
        <v>88399</v>
      </c>
      <c r="C125" s="89" t="s">
        <v>823</v>
      </c>
    </row>
    <row r="126" spans="1:3" ht="12.75" customHeight="1" x14ac:dyDescent="0.25">
      <c r="A126" s="89">
        <v>2019</v>
      </c>
      <c r="B126" s="89">
        <v>121884</v>
      </c>
      <c r="C126" s="89" t="s">
        <v>823</v>
      </c>
    </row>
    <row r="127" spans="1:3" ht="12.75" customHeight="1" x14ac:dyDescent="0.25">
      <c r="A127" s="89">
        <v>2019</v>
      </c>
      <c r="B127" s="89">
        <v>121880</v>
      </c>
      <c r="C127" s="89" t="s">
        <v>823</v>
      </c>
    </row>
    <row r="128" spans="1:3" ht="12.75" customHeight="1" x14ac:dyDescent="0.25">
      <c r="A128" s="89">
        <v>2019</v>
      </c>
      <c r="B128" s="89">
        <v>1181819</v>
      </c>
      <c r="C128" s="89" t="s">
        <v>823</v>
      </c>
    </row>
    <row r="129" spans="1:3" ht="12.75" customHeight="1" x14ac:dyDescent="0.25">
      <c r="A129" s="89">
        <v>2019</v>
      </c>
      <c r="B129" s="89">
        <v>121880</v>
      </c>
      <c r="C129" s="89" t="s">
        <v>823</v>
      </c>
    </row>
    <row r="130" spans="1:3" ht="12.75" customHeight="1" x14ac:dyDescent="0.25">
      <c r="A130" s="89">
        <v>2019</v>
      </c>
      <c r="B130" s="89">
        <v>1103831</v>
      </c>
      <c r="C130" s="89" t="s">
        <v>823</v>
      </c>
    </row>
    <row r="131" spans="1:3" ht="12.75" customHeight="1" x14ac:dyDescent="0.25">
      <c r="A131" s="89">
        <v>2019</v>
      </c>
      <c r="B131" s="89">
        <v>1181819</v>
      </c>
      <c r="C131" s="89" t="s">
        <v>823</v>
      </c>
    </row>
    <row r="132" spans="1:3" ht="12.75" customHeight="1" x14ac:dyDescent="0.25">
      <c r="A132" s="89">
        <v>2019</v>
      </c>
      <c r="B132" s="89">
        <v>121880</v>
      </c>
      <c r="C132" s="89" t="s">
        <v>823</v>
      </c>
    </row>
    <row r="133" spans="1:3" ht="12.75" customHeight="1" x14ac:dyDescent="0.25">
      <c r="A133" s="89">
        <v>2019</v>
      </c>
      <c r="B133" s="89">
        <v>121884</v>
      </c>
      <c r="C133" s="89" t="s">
        <v>823</v>
      </c>
    </row>
    <row r="134" spans="1:3" ht="12.75" customHeight="1" x14ac:dyDescent="0.25">
      <c r="A134" s="89">
        <v>2019</v>
      </c>
      <c r="B134" s="89">
        <v>121880</v>
      </c>
      <c r="C134" s="89" t="s">
        <v>823</v>
      </c>
    </row>
    <row r="135" spans="1:3" ht="12.75" customHeight="1" x14ac:dyDescent="0.25">
      <c r="A135" s="89">
        <v>2019</v>
      </c>
      <c r="B135" s="89">
        <v>1103831</v>
      </c>
      <c r="C135" s="89" t="s">
        <v>823</v>
      </c>
    </row>
    <row r="136" spans="1:3" ht="12.75" customHeight="1" x14ac:dyDescent="0.25">
      <c r="A136" s="89">
        <v>2019</v>
      </c>
      <c r="B136" s="89">
        <v>1103831</v>
      </c>
      <c r="C136" s="89" t="s">
        <v>823</v>
      </c>
    </row>
    <row r="137" spans="1:3" ht="12.75" customHeight="1" x14ac:dyDescent="0.25">
      <c r="A137" s="89">
        <v>2019</v>
      </c>
      <c r="B137" s="89">
        <v>121884</v>
      </c>
      <c r="C137" s="89" t="s">
        <v>823</v>
      </c>
    </row>
    <row r="138" spans="1:3" ht="12.75" customHeight="1" x14ac:dyDescent="0.25">
      <c r="A138" s="89">
        <v>2019</v>
      </c>
      <c r="B138" s="89">
        <v>88399</v>
      </c>
      <c r="C138" s="89" t="s">
        <v>823</v>
      </c>
    </row>
    <row r="139" spans="1:3" ht="12.75" customHeight="1" x14ac:dyDescent="0.25">
      <c r="A139" s="89">
        <v>2019</v>
      </c>
      <c r="B139" s="89">
        <v>121880</v>
      </c>
      <c r="C139" s="89" t="s">
        <v>823</v>
      </c>
    </row>
    <row r="140" spans="1:3" ht="12.75" customHeight="1" x14ac:dyDescent="0.25">
      <c r="A140" s="89">
        <v>2019</v>
      </c>
      <c r="B140" s="89">
        <v>88399</v>
      </c>
      <c r="C140" s="89" t="s">
        <v>823</v>
      </c>
    </row>
    <row r="141" spans="1:3" ht="12.75" customHeight="1" x14ac:dyDescent="0.25">
      <c r="A141" s="89">
        <v>2019</v>
      </c>
      <c r="B141" s="89">
        <v>1181819</v>
      </c>
      <c r="C141" s="89" t="s">
        <v>823</v>
      </c>
    </row>
    <row r="142" spans="1:3" ht="12.75" customHeight="1" x14ac:dyDescent="0.25">
      <c r="A142" s="89">
        <v>2019</v>
      </c>
      <c r="B142" s="89">
        <v>1103831</v>
      </c>
      <c r="C142" s="89" t="s">
        <v>823</v>
      </c>
    </row>
    <row r="143" spans="1:3" ht="12.75" customHeight="1" x14ac:dyDescent="0.25">
      <c r="A143" s="89">
        <v>2019</v>
      </c>
      <c r="B143" s="89">
        <v>1117583</v>
      </c>
      <c r="C143" s="89" t="s">
        <v>823</v>
      </c>
    </row>
    <row r="144" spans="1:3" ht="12.75" customHeight="1" x14ac:dyDescent="0.25">
      <c r="A144" s="89">
        <v>2019</v>
      </c>
      <c r="B144" s="89">
        <v>121880</v>
      </c>
      <c r="C144" s="89" t="s">
        <v>823</v>
      </c>
    </row>
    <row r="145" spans="1:3" ht="12.75" customHeight="1" x14ac:dyDescent="0.25">
      <c r="A145" s="89">
        <v>2019</v>
      </c>
      <c r="B145" s="89">
        <v>123569</v>
      </c>
      <c r="C145" s="89" t="s">
        <v>823</v>
      </c>
    </row>
    <row r="146" spans="1:3" ht="12.75" customHeight="1" x14ac:dyDescent="0.25">
      <c r="A146" s="89">
        <v>2019</v>
      </c>
      <c r="B146" s="89">
        <v>1181815</v>
      </c>
      <c r="C146" s="89" t="s">
        <v>823</v>
      </c>
    </row>
    <row r="147" spans="1:3" ht="12.75" customHeight="1" x14ac:dyDescent="0.25">
      <c r="A147" s="89">
        <v>2019</v>
      </c>
      <c r="B147" s="89">
        <v>121884</v>
      </c>
      <c r="C147" s="89" t="s">
        <v>823</v>
      </c>
    </row>
    <row r="148" spans="1:3" ht="12.75" customHeight="1" x14ac:dyDescent="0.25">
      <c r="A148" s="89">
        <v>2019</v>
      </c>
      <c r="B148" s="89">
        <v>121880</v>
      </c>
      <c r="C148" s="89" t="s">
        <v>823</v>
      </c>
    </row>
    <row r="149" spans="1:3" ht="12.75" customHeight="1" x14ac:dyDescent="0.25">
      <c r="A149" s="89">
        <v>2019</v>
      </c>
      <c r="B149" s="89">
        <v>1181819</v>
      </c>
      <c r="C149" s="89" t="s">
        <v>823</v>
      </c>
    </row>
    <row r="150" spans="1:3" ht="12.75" customHeight="1" x14ac:dyDescent="0.25">
      <c r="A150" s="89">
        <v>2019</v>
      </c>
      <c r="B150" s="89">
        <v>1181819</v>
      </c>
      <c r="C150" s="89" t="s">
        <v>823</v>
      </c>
    </row>
    <row r="151" spans="1:3" ht="12.75" customHeight="1" x14ac:dyDescent="0.25">
      <c r="A151" s="89">
        <v>2019</v>
      </c>
      <c r="B151" s="89">
        <v>121880</v>
      </c>
      <c r="C151" s="89" t="s">
        <v>823</v>
      </c>
    </row>
    <row r="152" spans="1:3" ht="12.75" customHeight="1" x14ac:dyDescent="0.25">
      <c r="A152" s="89">
        <v>2019</v>
      </c>
      <c r="B152" s="89">
        <v>1181819</v>
      </c>
      <c r="C152" s="89" t="s">
        <v>823</v>
      </c>
    </row>
    <row r="153" spans="1:3" ht="12.75" customHeight="1" x14ac:dyDescent="0.25">
      <c r="A153" s="89">
        <v>2019</v>
      </c>
      <c r="B153" s="89">
        <v>1319229</v>
      </c>
      <c r="C153" s="89" t="s">
        <v>823</v>
      </c>
    </row>
    <row r="154" spans="1:3" ht="12.75" customHeight="1" x14ac:dyDescent="0.25">
      <c r="A154" s="89">
        <v>2019</v>
      </c>
      <c r="B154" s="89">
        <v>102499</v>
      </c>
      <c r="C154" s="89" t="s">
        <v>823</v>
      </c>
    </row>
    <row r="155" spans="1:3" ht="12.75" customHeight="1" x14ac:dyDescent="0.25">
      <c r="A155" s="89">
        <v>2019</v>
      </c>
      <c r="B155" s="89">
        <v>121880</v>
      </c>
      <c r="C155" s="89" t="s">
        <v>823</v>
      </c>
    </row>
    <row r="156" spans="1:3" ht="12.75" customHeight="1" x14ac:dyDescent="0.25">
      <c r="A156" s="89">
        <v>2019</v>
      </c>
      <c r="B156" s="89">
        <v>1181819</v>
      </c>
      <c r="C156" s="89" t="s">
        <v>823</v>
      </c>
    </row>
    <row r="157" spans="1:3" ht="12.75" customHeight="1" x14ac:dyDescent="0.25">
      <c r="A157" s="89">
        <v>2019</v>
      </c>
      <c r="B157" s="89">
        <v>121880</v>
      </c>
      <c r="C157" s="89" t="s">
        <v>823</v>
      </c>
    </row>
    <row r="158" spans="1:3" ht="12.75" customHeight="1" x14ac:dyDescent="0.25">
      <c r="A158" s="89">
        <v>2019</v>
      </c>
      <c r="B158" s="89">
        <v>121880</v>
      </c>
      <c r="C158" s="89" t="s">
        <v>823</v>
      </c>
    </row>
    <row r="159" spans="1:3" ht="12.75" customHeight="1" x14ac:dyDescent="0.25">
      <c r="A159" s="89">
        <v>2019</v>
      </c>
      <c r="B159" s="89">
        <v>121880</v>
      </c>
      <c r="C159" s="89" t="s">
        <v>823</v>
      </c>
    </row>
    <row r="160" spans="1:3" ht="12.75" customHeight="1" x14ac:dyDescent="0.25">
      <c r="A160" s="89">
        <v>2019</v>
      </c>
      <c r="B160" s="89">
        <v>121880</v>
      </c>
      <c r="C160" s="89" t="s">
        <v>823</v>
      </c>
    </row>
    <row r="161" spans="1:3" ht="12.75" customHeight="1" x14ac:dyDescent="0.25">
      <c r="A161" s="89">
        <v>2019</v>
      </c>
      <c r="B161" s="89">
        <v>1181819</v>
      </c>
      <c r="C161" s="89" t="s">
        <v>823</v>
      </c>
    </row>
    <row r="162" spans="1:3" ht="12.75" customHeight="1" x14ac:dyDescent="0.25">
      <c r="A162" s="89">
        <v>2019</v>
      </c>
      <c r="B162" s="89">
        <v>121880</v>
      </c>
      <c r="C162" s="89" t="s">
        <v>823</v>
      </c>
    </row>
    <row r="163" spans="1:3" ht="12.75" customHeight="1" x14ac:dyDescent="0.25">
      <c r="A163" s="89">
        <v>2019</v>
      </c>
      <c r="B163" s="89">
        <v>123569</v>
      </c>
      <c r="C163" s="89" t="s">
        <v>823</v>
      </c>
    </row>
    <row r="164" spans="1:3" ht="12.75" customHeight="1" x14ac:dyDescent="0.25">
      <c r="A164" s="89">
        <v>2019</v>
      </c>
      <c r="B164" s="89">
        <v>1181819</v>
      </c>
      <c r="C164" s="89" t="s">
        <v>823</v>
      </c>
    </row>
    <row r="165" spans="1:3" ht="12.75" customHeight="1" x14ac:dyDescent="0.25">
      <c r="A165" s="89">
        <v>2019</v>
      </c>
      <c r="B165" s="89">
        <v>1181819</v>
      </c>
      <c r="C165" s="89" t="s">
        <v>823</v>
      </c>
    </row>
    <row r="166" spans="1:3" ht="12.75" customHeight="1" x14ac:dyDescent="0.25">
      <c r="A166" s="89">
        <v>2019</v>
      </c>
      <c r="B166" s="89">
        <v>1181819</v>
      </c>
      <c r="C166" s="89" t="s">
        <v>823</v>
      </c>
    </row>
    <row r="167" spans="1:3" ht="12.75" customHeight="1" x14ac:dyDescent="0.25">
      <c r="A167" s="89">
        <v>2019</v>
      </c>
      <c r="B167" s="89">
        <v>121880</v>
      </c>
      <c r="C167" s="89" t="s">
        <v>823</v>
      </c>
    </row>
    <row r="168" spans="1:3" ht="12.75" customHeight="1" x14ac:dyDescent="0.25">
      <c r="A168" s="89">
        <v>2019</v>
      </c>
      <c r="B168" s="89">
        <v>121880</v>
      </c>
      <c r="C168" s="89" t="s">
        <v>823</v>
      </c>
    </row>
    <row r="169" spans="1:3" ht="12.75" customHeight="1" x14ac:dyDescent="0.25">
      <c r="A169" s="89">
        <v>2019</v>
      </c>
      <c r="B169" s="89">
        <v>121884</v>
      </c>
      <c r="C169" s="89" t="s">
        <v>823</v>
      </c>
    </row>
    <row r="170" spans="1:3" ht="12.75" customHeight="1" x14ac:dyDescent="0.25">
      <c r="A170" s="89">
        <v>2019</v>
      </c>
      <c r="B170" s="89">
        <v>121880</v>
      </c>
      <c r="C170" s="89" t="s">
        <v>823</v>
      </c>
    </row>
    <row r="171" spans="1:3" ht="12.75" customHeight="1" x14ac:dyDescent="0.25">
      <c r="A171" s="89">
        <v>2019</v>
      </c>
      <c r="B171" s="89">
        <v>121880</v>
      </c>
      <c r="C171" s="89" t="s">
        <v>823</v>
      </c>
    </row>
    <row r="172" spans="1:3" ht="12.75" customHeight="1" x14ac:dyDescent="0.25">
      <c r="A172" s="89">
        <v>2019</v>
      </c>
      <c r="B172" s="89">
        <v>121884</v>
      </c>
      <c r="C172" s="89" t="s">
        <v>823</v>
      </c>
    </row>
    <row r="173" spans="1:3" ht="12.75" customHeight="1" x14ac:dyDescent="0.25">
      <c r="A173" s="89">
        <v>2019</v>
      </c>
      <c r="B173" s="89">
        <v>102499</v>
      </c>
      <c r="C173" s="89" t="s">
        <v>823</v>
      </c>
    </row>
    <row r="174" spans="1:3" ht="12.75" customHeight="1" x14ac:dyDescent="0.25">
      <c r="A174" s="89">
        <v>2019</v>
      </c>
      <c r="B174" s="89">
        <v>102499</v>
      </c>
      <c r="C174" s="89" t="s">
        <v>823</v>
      </c>
    </row>
    <row r="175" spans="1:3" ht="12.75" customHeight="1" x14ac:dyDescent="0.25">
      <c r="A175" s="89">
        <v>2019</v>
      </c>
      <c r="B175" s="89">
        <v>102499</v>
      </c>
      <c r="C175" s="89" t="s">
        <v>823</v>
      </c>
    </row>
    <row r="176" spans="1:3" ht="12.75" customHeight="1" x14ac:dyDescent="0.25">
      <c r="A176" s="89">
        <v>2019</v>
      </c>
      <c r="B176" s="89">
        <v>102499</v>
      </c>
      <c r="C176" s="89" t="s">
        <v>823</v>
      </c>
    </row>
    <row r="177" spans="1:3" ht="12.75" customHeight="1" x14ac:dyDescent="0.25">
      <c r="A177" s="89">
        <v>2019</v>
      </c>
      <c r="B177" s="89">
        <v>102499</v>
      </c>
      <c r="C177" s="89" t="s">
        <v>823</v>
      </c>
    </row>
    <row r="178" spans="1:3" ht="12.75" customHeight="1" x14ac:dyDescent="0.25">
      <c r="A178" s="89">
        <v>2019</v>
      </c>
      <c r="B178" s="89">
        <v>102499</v>
      </c>
      <c r="C178" s="89" t="s">
        <v>823</v>
      </c>
    </row>
    <row r="179" spans="1:3" ht="12.75" customHeight="1" x14ac:dyDescent="0.25">
      <c r="A179" s="89">
        <v>2019</v>
      </c>
      <c r="B179" s="89">
        <v>102499</v>
      </c>
      <c r="C179" s="89" t="s">
        <v>823</v>
      </c>
    </row>
    <row r="180" spans="1:3" ht="12.75" customHeight="1" x14ac:dyDescent="0.25">
      <c r="A180" s="89">
        <v>2019</v>
      </c>
      <c r="B180" s="89">
        <v>102499</v>
      </c>
      <c r="C180" s="89" t="s">
        <v>823</v>
      </c>
    </row>
    <row r="181" spans="1:3" ht="12.75" customHeight="1" x14ac:dyDescent="0.25">
      <c r="A181" s="89">
        <v>2019</v>
      </c>
      <c r="B181" s="89">
        <v>121880</v>
      </c>
      <c r="C181" s="89" t="s">
        <v>823</v>
      </c>
    </row>
    <row r="182" spans="1:3" ht="12.75" customHeight="1" x14ac:dyDescent="0.25">
      <c r="A182" s="89">
        <v>2019</v>
      </c>
      <c r="B182" s="89">
        <v>121880</v>
      </c>
      <c r="C182" s="89" t="s">
        <v>823</v>
      </c>
    </row>
    <row r="183" spans="1:3" ht="12.75" customHeight="1" x14ac:dyDescent="0.25">
      <c r="A183" s="89">
        <v>2019</v>
      </c>
      <c r="B183" s="89">
        <v>121880</v>
      </c>
      <c r="C183" s="89" t="s">
        <v>823</v>
      </c>
    </row>
    <row r="184" spans="1:3" ht="12.75" customHeight="1" x14ac:dyDescent="0.25">
      <c r="A184" s="89">
        <v>2019</v>
      </c>
      <c r="B184" s="89">
        <v>121880</v>
      </c>
      <c r="C184" s="89" t="s">
        <v>823</v>
      </c>
    </row>
    <row r="185" spans="1:3" ht="12.75" customHeight="1" x14ac:dyDescent="0.25">
      <c r="A185" s="89">
        <v>2019</v>
      </c>
      <c r="B185" s="89">
        <v>123569</v>
      </c>
      <c r="C185" s="89" t="s">
        <v>823</v>
      </c>
    </row>
    <row r="186" spans="1:3" ht="12.75" customHeight="1" x14ac:dyDescent="0.25">
      <c r="A186" s="89">
        <v>2019</v>
      </c>
      <c r="B186" s="89">
        <v>1181819</v>
      </c>
      <c r="C186" s="89" t="s">
        <v>823</v>
      </c>
    </row>
    <row r="187" spans="1:3" ht="12.75" customHeight="1" x14ac:dyDescent="0.25">
      <c r="A187" s="89">
        <v>2019</v>
      </c>
      <c r="B187" s="89">
        <v>1181819</v>
      </c>
      <c r="C187" s="89" t="s">
        <v>823</v>
      </c>
    </row>
    <row r="188" spans="1:3" ht="12.75" customHeight="1" x14ac:dyDescent="0.25">
      <c r="A188" s="89">
        <v>2019</v>
      </c>
      <c r="B188" s="89">
        <v>1181819</v>
      </c>
      <c r="C188" s="89" t="s">
        <v>823</v>
      </c>
    </row>
    <row r="189" spans="1:3" ht="12.75" customHeight="1" x14ac:dyDescent="0.25">
      <c r="A189" s="89">
        <v>2019</v>
      </c>
      <c r="B189" s="89">
        <v>1181815</v>
      </c>
      <c r="C189" s="89" t="s">
        <v>819</v>
      </c>
    </row>
    <row r="190" spans="1:3" ht="12.75" customHeight="1" x14ac:dyDescent="0.25">
      <c r="A190" s="89">
        <v>2019</v>
      </c>
      <c r="B190" s="89">
        <v>123569</v>
      </c>
      <c r="C190" s="89" t="s">
        <v>819</v>
      </c>
    </row>
    <row r="191" spans="1:3" ht="12.75" customHeight="1" x14ac:dyDescent="0.25">
      <c r="A191" s="89">
        <v>2019</v>
      </c>
      <c r="B191" s="89">
        <v>123569</v>
      </c>
      <c r="C191" s="89" t="s">
        <v>819</v>
      </c>
    </row>
    <row r="192" spans="1:3" ht="12.75" customHeight="1" x14ac:dyDescent="0.25">
      <c r="A192" s="89">
        <v>2019</v>
      </c>
      <c r="B192" s="89">
        <v>123569</v>
      </c>
      <c r="C192" s="89" t="s">
        <v>819</v>
      </c>
    </row>
    <row r="193" spans="1:3" ht="12.75" customHeight="1" x14ac:dyDescent="0.25">
      <c r="A193" s="89">
        <v>2019</v>
      </c>
      <c r="B193" s="89">
        <v>1103831</v>
      </c>
      <c r="C193" s="89" t="s">
        <v>819</v>
      </c>
    </row>
    <row r="194" spans="1:3" ht="12.75" customHeight="1" x14ac:dyDescent="0.25">
      <c r="A194" s="89">
        <v>2019</v>
      </c>
      <c r="B194" s="89">
        <v>88399</v>
      </c>
      <c r="C194" s="89" t="s">
        <v>819</v>
      </c>
    </row>
    <row r="195" spans="1:3" ht="12.75" customHeight="1" x14ac:dyDescent="0.25">
      <c r="A195" s="89">
        <v>2019</v>
      </c>
      <c r="B195" s="89">
        <v>88399</v>
      </c>
      <c r="C195" s="89" t="s">
        <v>819</v>
      </c>
    </row>
    <row r="196" spans="1:3" ht="12.75" customHeight="1" x14ac:dyDescent="0.25">
      <c r="A196" s="89">
        <v>2019</v>
      </c>
      <c r="B196" s="89">
        <v>102499</v>
      </c>
      <c r="C196" s="89" t="s">
        <v>819</v>
      </c>
    </row>
    <row r="197" spans="1:3" ht="12.75" customHeight="1" x14ac:dyDescent="0.25">
      <c r="A197" s="89">
        <v>2019</v>
      </c>
      <c r="B197" s="89">
        <v>88399</v>
      </c>
      <c r="C197" s="89" t="s">
        <v>819</v>
      </c>
    </row>
    <row r="198" spans="1:3" ht="12.75" customHeight="1" x14ac:dyDescent="0.25">
      <c r="A198" s="89">
        <v>2019</v>
      </c>
      <c r="B198" s="89">
        <v>102499</v>
      </c>
      <c r="C198" s="89" t="s">
        <v>819</v>
      </c>
    </row>
    <row r="199" spans="1:3" ht="12.75" customHeight="1" x14ac:dyDescent="0.25">
      <c r="A199" s="89">
        <v>2019</v>
      </c>
      <c r="B199" s="89">
        <v>1319229</v>
      </c>
      <c r="C199" s="89" t="s">
        <v>819</v>
      </c>
    </row>
    <row r="200" spans="1:3" ht="12.75" customHeight="1" x14ac:dyDescent="0.25">
      <c r="A200" s="89">
        <v>2019</v>
      </c>
      <c r="B200" s="89">
        <v>88399</v>
      </c>
      <c r="C200" s="89" t="s">
        <v>819</v>
      </c>
    </row>
    <row r="201" spans="1:3" ht="12.75" customHeight="1" x14ac:dyDescent="0.25">
      <c r="A201" s="89">
        <v>2019</v>
      </c>
      <c r="B201" s="89">
        <v>102499</v>
      </c>
      <c r="C201" s="89" t="s">
        <v>819</v>
      </c>
    </row>
    <row r="202" spans="1:3" ht="12.75" customHeight="1" x14ac:dyDescent="0.25">
      <c r="A202" s="89">
        <v>2019</v>
      </c>
      <c r="B202" s="89">
        <v>1181815</v>
      </c>
      <c r="C202" s="89" t="s">
        <v>819</v>
      </c>
    </row>
    <row r="203" spans="1:3" ht="12.75" customHeight="1" x14ac:dyDescent="0.25">
      <c r="A203" s="89">
        <v>2019</v>
      </c>
      <c r="B203" s="89">
        <v>123569</v>
      </c>
      <c r="C203" s="89" t="s">
        <v>819</v>
      </c>
    </row>
    <row r="204" spans="1:3" ht="12.75" customHeight="1" x14ac:dyDescent="0.25">
      <c r="A204" s="89">
        <v>2019</v>
      </c>
      <c r="B204" s="89">
        <v>1181815</v>
      </c>
      <c r="C204" s="89" t="s">
        <v>819</v>
      </c>
    </row>
    <row r="205" spans="1:3" ht="12.75" customHeight="1" x14ac:dyDescent="0.25">
      <c r="A205" s="89">
        <v>2019</v>
      </c>
      <c r="B205" s="89">
        <v>102499</v>
      </c>
      <c r="C205" s="89" t="s">
        <v>819</v>
      </c>
    </row>
    <row r="206" spans="1:3" ht="12.75" customHeight="1" x14ac:dyDescent="0.25">
      <c r="A206" s="89">
        <v>2019</v>
      </c>
      <c r="B206" s="89">
        <v>1181815</v>
      </c>
      <c r="C206" s="89" t="s">
        <v>819</v>
      </c>
    </row>
    <row r="207" spans="1:3" ht="12.75" customHeight="1" x14ac:dyDescent="0.25">
      <c r="A207" s="89">
        <v>2019</v>
      </c>
      <c r="B207" s="89">
        <v>121884</v>
      </c>
      <c r="C207" s="89" t="s">
        <v>819</v>
      </c>
    </row>
    <row r="208" spans="1:3" ht="12.75" customHeight="1" x14ac:dyDescent="0.25">
      <c r="A208" s="89">
        <v>2019</v>
      </c>
      <c r="B208" s="89">
        <v>121880</v>
      </c>
      <c r="C208" s="89" t="s">
        <v>819</v>
      </c>
    </row>
    <row r="209" spans="1:3" ht="12.75" customHeight="1" x14ac:dyDescent="0.25">
      <c r="A209" s="89">
        <v>2019</v>
      </c>
      <c r="B209" s="89">
        <v>1181815</v>
      </c>
      <c r="C209" s="89" t="s">
        <v>819</v>
      </c>
    </row>
    <row r="210" spans="1:3" ht="12.75" customHeight="1" x14ac:dyDescent="0.25">
      <c r="A210" s="89">
        <v>2019</v>
      </c>
      <c r="B210" s="89">
        <v>1103831</v>
      </c>
      <c r="C210" s="89" t="s">
        <v>819</v>
      </c>
    </row>
    <row r="211" spans="1:3" ht="12.75" customHeight="1" x14ac:dyDescent="0.25">
      <c r="A211" s="89">
        <v>2019</v>
      </c>
      <c r="B211" s="89">
        <v>123569</v>
      </c>
      <c r="C211" s="89" t="s">
        <v>819</v>
      </c>
    </row>
    <row r="212" spans="1:3" ht="12.75" customHeight="1" x14ac:dyDescent="0.25">
      <c r="A212" s="89">
        <v>2019</v>
      </c>
      <c r="B212" s="89">
        <v>121884</v>
      </c>
      <c r="C212" s="89" t="s">
        <v>819</v>
      </c>
    </row>
    <row r="213" spans="1:3" ht="12.75" customHeight="1" x14ac:dyDescent="0.25">
      <c r="A213" s="89">
        <v>2019</v>
      </c>
      <c r="B213" s="89">
        <v>123569</v>
      </c>
      <c r="C213" s="89" t="s">
        <v>819</v>
      </c>
    </row>
    <row r="214" spans="1:3" ht="12.75" customHeight="1" x14ac:dyDescent="0.25">
      <c r="A214" s="89">
        <v>2019</v>
      </c>
      <c r="B214" s="89">
        <v>121884</v>
      </c>
      <c r="C214" s="89" t="s">
        <v>819</v>
      </c>
    </row>
    <row r="215" spans="1:3" ht="12.75" customHeight="1" x14ac:dyDescent="0.25">
      <c r="A215" s="89">
        <v>2019</v>
      </c>
      <c r="B215" s="89">
        <v>88399</v>
      </c>
      <c r="C215" s="89" t="s">
        <v>819</v>
      </c>
    </row>
    <row r="216" spans="1:3" ht="12.75" customHeight="1" x14ac:dyDescent="0.25">
      <c r="A216" s="89">
        <v>2019</v>
      </c>
      <c r="B216" s="89">
        <v>1117583</v>
      </c>
      <c r="C216" s="89" t="s">
        <v>819</v>
      </c>
    </row>
    <row r="217" spans="1:3" ht="12.75" customHeight="1" x14ac:dyDescent="0.25">
      <c r="A217" s="89">
        <v>2019</v>
      </c>
      <c r="B217" s="89">
        <v>123569</v>
      </c>
      <c r="C217" s="89" t="s">
        <v>819</v>
      </c>
    </row>
    <row r="218" spans="1:3" ht="12.75" customHeight="1" x14ac:dyDescent="0.25">
      <c r="A218" s="89">
        <v>2019</v>
      </c>
      <c r="B218" s="89">
        <v>102499</v>
      </c>
      <c r="C218" s="89" t="s">
        <v>819</v>
      </c>
    </row>
    <row r="219" spans="1:3" ht="12.75" customHeight="1" x14ac:dyDescent="0.25">
      <c r="A219" s="89">
        <v>2019</v>
      </c>
      <c r="B219" s="89">
        <v>1117583</v>
      </c>
      <c r="C219" s="89" t="s">
        <v>819</v>
      </c>
    </row>
    <row r="220" spans="1:3" ht="12.75" customHeight="1" x14ac:dyDescent="0.25">
      <c r="A220" s="89">
        <v>2019</v>
      </c>
      <c r="B220" s="89">
        <v>88399</v>
      </c>
      <c r="C220" s="89" t="s">
        <v>819</v>
      </c>
    </row>
    <row r="221" spans="1:3" ht="12.75" customHeight="1" x14ac:dyDescent="0.25">
      <c r="A221" s="89">
        <v>2019</v>
      </c>
      <c r="B221" s="89">
        <v>123569</v>
      </c>
      <c r="C221" s="89" t="s">
        <v>819</v>
      </c>
    </row>
    <row r="222" spans="1:3" ht="12.75" customHeight="1" x14ac:dyDescent="0.25">
      <c r="A222" s="89">
        <v>2019</v>
      </c>
      <c r="B222" s="89">
        <v>102499</v>
      </c>
      <c r="C222" s="89" t="s">
        <v>819</v>
      </c>
    </row>
    <row r="223" spans="1:3" ht="12.75" customHeight="1" x14ac:dyDescent="0.25">
      <c r="A223" s="89">
        <v>2019</v>
      </c>
      <c r="B223" s="89">
        <v>1103831</v>
      </c>
      <c r="C223" s="89" t="s">
        <v>819</v>
      </c>
    </row>
    <row r="224" spans="1:3" ht="12.75" customHeight="1" x14ac:dyDescent="0.25">
      <c r="A224" s="89">
        <v>2019</v>
      </c>
      <c r="B224" s="89">
        <v>102499</v>
      </c>
      <c r="C224" s="89" t="s">
        <v>819</v>
      </c>
    </row>
    <row r="225" spans="1:3" ht="12.75" customHeight="1" x14ac:dyDescent="0.25">
      <c r="A225" s="89">
        <v>2019</v>
      </c>
      <c r="B225" s="89">
        <v>1181819</v>
      </c>
      <c r="C225" s="89" t="s">
        <v>819</v>
      </c>
    </row>
    <row r="226" spans="1:3" ht="12.75" customHeight="1" x14ac:dyDescent="0.25">
      <c r="A226" s="89">
        <v>2019</v>
      </c>
      <c r="B226" s="89">
        <v>102499</v>
      </c>
      <c r="C226" s="89" t="s">
        <v>819</v>
      </c>
    </row>
    <row r="227" spans="1:3" ht="12.75" customHeight="1" x14ac:dyDescent="0.25">
      <c r="A227" s="89">
        <v>2019</v>
      </c>
      <c r="B227" s="89">
        <v>121880</v>
      </c>
      <c r="C227" s="89" t="s">
        <v>819</v>
      </c>
    </row>
    <row r="228" spans="1:3" ht="12.75" customHeight="1" x14ac:dyDescent="0.25">
      <c r="A228" s="89">
        <v>2019</v>
      </c>
      <c r="B228" s="89">
        <v>121880</v>
      </c>
      <c r="C228" s="89" t="s">
        <v>819</v>
      </c>
    </row>
    <row r="229" spans="1:3" ht="12.75" customHeight="1" x14ac:dyDescent="0.25">
      <c r="A229" s="89">
        <v>2019</v>
      </c>
      <c r="B229" s="89">
        <v>121884</v>
      </c>
      <c r="C229" s="89" t="s">
        <v>819</v>
      </c>
    </row>
    <row r="230" spans="1:3" ht="12.75" customHeight="1" x14ac:dyDescent="0.25">
      <c r="A230" s="89">
        <v>2019</v>
      </c>
      <c r="B230" s="89">
        <v>88399</v>
      </c>
      <c r="C230" s="89" t="s">
        <v>819</v>
      </c>
    </row>
    <row r="231" spans="1:3" ht="12.75" customHeight="1" x14ac:dyDescent="0.25">
      <c r="A231" s="89">
        <v>2019</v>
      </c>
      <c r="B231" s="89">
        <v>121884</v>
      </c>
      <c r="C231" s="89" t="s">
        <v>819</v>
      </c>
    </row>
    <row r="232" spans="1:3" ht="12.75" customHeight="1" x14ac:dyDescent="0.25">
      <c r="A232" s="89">
        <v>2019</v>
      </c>
      <c r="B232" s="89">
        <v>1181819</v>
      </c>
      <c r="C232" s="89" t="s">
        <v>819</v>
      </c>
    </row>
    <row r="233" spans="1:3" ht="12.75" customHeight="1" x14ac:dyDescent="0.25">
      <c r="A233" s="89">
        <v>2019</v>
      </c>
      <c r="B233" s="89">
        <v>1319229</v>
      </c>
      <c r="C233" s="89" t="s">
        <v>819</v>
      </c>
    </row>
    <row r="234" spans="1:3" ht="12.75" customHeight="1" x14ac:dyDescent="0.25">
      <c r="A234" s="89">
        <v>2019</v>
      </c>
      <c r="B234" s="89">
        <v>1103831</v>
      </c>
      <c r="C234" s="89" t="s">
        <v>819</v>
      </c>
    </row>
    <row r="235" spans="1:3" ht="12.75" customHeight="1" x14ac:dyDescent="0.25">
      <c r="A235" s="89">
        <v>2019</v>
      </c>
      <c r="B235" s="89">
        <v>1103831</v>
      </c>
      <c r="C235" s="89" t="s">
        <v>819</v>
      </c>
    </row>
    <row r="236" spans="1:3" ht="12.75" customHeight="1" x14ac:dyDescent="0.25">
      <c r="A236" s="89">
        <v>2019</v>
      </c>
      <c r="B236" s="89">
        <v>88399</v>
      </c>
      <c r="C236" s="89" t="s">
        <v>819</v>
      </c>
    </row>
    <row r="237" spans="1:3" ht="12.75" customHeight="1" x14ac:dyDescent="0.25">
      <c r="A237" s="89">
        <v>2019</v>
      </c>
      <c r="B237" s="89">
        <v>1103831</v>
      </c>
      <c r="C237" s="89" t="s">
        <v>819</v>
      </c>
    </row>
    <row r="238" spans="1:3" ht="12.75" customHeight="1" x14ac:dyDescent="0.25">
      <c r="A238" s="89">
        <v>2019</v>
      </c>
      <c r="B238" s="89">
        <v>1103831</v>
      </c>
      <c r="C238" s="89" t="s">
        <v>819</v>
      </c>
    </row>
    <row r="239" spans="1:3" ht="12.75" customHeight="1" x14ac:dyDescent="0.25">
      <c r="A239" s="89">
        <v>2019</v>
      </c>
      <c r="B239" s="89">
        <v>123569</v>
      </c>
      <c r="C239" s="89" t="s">
        <v>819</v>
      </c>
    </row>
    <row r="240" spans="1:3" ht="12.75" customHeight="1" x14ac:dyDescent="0.25">
      <c r="A240" s="89">
        <v>2019</v>
      </c>
      <c r="B240" s="89">
        <v>1103831</v>
      </c>
      <c r="C240" s="89" t="s">
        <v>819</v>
      </c>
    </row>
    <row r="241" spans="1:3" ht="12.75" customHeight="1" x14ac:dyDescent="0.25">
      <c r="A241" s="89">
        <v>2019</v>
      </c>
      <c r="B241" s="89">
        <v>1103831</v>
      </c>
      <c r="C241" s="89" t="s">
        <v>819</v>
      </c>
    </row>
    <row r="242" spans="1:3" ht="12.75" customHeight="1" x14ac:dyDescent="0.25">
      <c r="A242" s="89">
        <v>2019</v>
      </c>
      <c r="B242" s="89">
        <v>1117583</v>
      </c>
      <c r="C242" s="89" t="s">
        <v>819</v>
      </c>
    </row>
    <row r="243" spans="1:3" ht="12.75" customHeight="1" x14ac:dyDescent="0.25">
      <c r="A243" s="89">
        <v>2019</v>
      </c>
      <c r="B243" s="89">
        <v>121880</v>
      </c>
      <c r="C243" s="89" t="s">
        <v>819</v>
      </c>
    </row>
    <row r="244" spans="1:3" ht="12.75" customHeight="1" x14ac:dyDescent="0.25">
      <c r="A244" s="89">
        <v>2019</v>
      </c>
      <c r="B244" s="89">
        <v>121884</v>
      </c>
      <c r="C244" s="89" t="s">
        <v>819</v>
      </c>
    </row>
    <row r="245" spans="1:3" ht="12.75" customHeight="1" x14ac:dyDescent="0.25">
      <c r="A245" s="89">
        <v>2019</v>
      </c>
      <c r="B245" s="89">
        <v>1117583</v>
      </c>
      <c r="C245" s="89" t="s">
        <v>819</v>
      </c>
    </row>
    <row r="246" spans="1:3" ht="12.75" customHeight="1" x14ac:dyDescent="0.25">
      <c r="A246" s="89">
        <v>2019</v>
      </c>
      <c r="B246" s="89">
        <v>1103831</v>
      </c>
      <c r="C246" s="89" t="s">
        <v>819</v>
      </c>
    </row>
    <row r="247" spans="1:3" ht="12.75" customHeight="1" x14ac:dyDescent="0.25">
      <c r="A247" s="89">
        <v>2019</v>
      </c>
      <c r="B247" s="89">
        <v>1117583</v>
      </c>
      <c r="C247" s="89" t="s">
        <v>819</v>
      </c>
    </row>
    <row r="248" spans="1:3" ht="12.75" customHeight="1" x14ac:dyDescent="0.25">
      <c r="A248" s="89">
        <v>2019</v>
      </c>
      <c r="B248" s="89">
        <v>121880</v>
      </c>
      <c r="C248" s="89" t="s">
        <v>819</v>
      </c>
    </row>
    <row r="249" spans="1:3" ht="12.75" customHeight="1" x14ac:dyDescent="0.25">
      <c r="A249" s="89">
        <v>2019</v>
      </c>
      <c r="B249" s="89">
        <v>1117583</v>
      </c>
      <c r="C249" s="89" t="s">
        <v>819</v>
      </c>
    </row>
    <row r="250" spans="1:3" ht="12.75" customHeight="1" x14ac:dyDescent="0.25">
      <c r="A250" s="89">
        <v>2019</v>
      </c>
      <c r="B250" s="89">
        <v>1103831</v>
      </c>
      <c r="C250" s="89" t="s">
        <v>819</v>
      </c>
    </row>
    <row r="251" spans="1:3" ht="12.75" customHeight="1" x14ac:dyDescent="0.25">
      <c r="A251" s="89">
        <v>2019</v>
      </c>
      <c r="B251" s="89">
        <v>1117583</v>
      </c>
      <c r="C251" s="89" t="s">
        <v>819</v>
      </c>
    </row>
    <row r="252" spans="1:3" ht="12.75" customHeight="1" x14ac:dyDescent="0.25">
      <c r="A252" s="89">
        <v>2019</v>
      </c>
      <c r="B252" s="89">
        <v>102499</v>
      </c>
      <c r="C252" s="89" t="s">
        <v>819</v>
      </c>
    </row>
    <row r="253" spans="1:3" ht="12.75" customHeight="1" x14ac:dyDescent="0.25">
      <c r="A253" s="89">
        <v>2019</v>
      </c>
      <c r="B253" s="89">
        <v>102499</v>
      </c>
      <c r="C253" s="89" t="s">
        <v>819</v>
      </c>
    </row>
    <row r="254" spans="1:3" ht="12.75" customHeight="1" x14ac:dyDescent="0.25">
      <c r="A254" s="89">
        <v>2019</v>
      </c>
      <c r="B254" s="89">
        <v>1117583</v>
      </c>
      <c r="C254" s="89" t="s">
        <v>819</v>
      </c>
    </row>
    <row r="255" spans="1:3" ht="12.75" customHeight="1" x14ac:dyDescent="0.25">
      <c r="A255" s="89">
        <v>2019</v>
      </c>
      <c r="B255" s="89">
        <v>121884</v>
      </c>
      <c r="C255" s="89" t="s">
        <v>819</v>
      </c>
    </row>
    <row r="256" spans="1:3" ht="12.75" customHeight="1" x14ac:dyDescent="0.25">
      <c r="A256" s="89">
        <v>2019</v>
      </c>
      <c r="B256" s="89">
        <v>121884</v>
      </c>
      <c r="C256" s="89" t="s">
        <v>819</v>
      </c>
    </row>
    <row r="257" spans="1:3" ht="12.75" customHeight="1" x14ac:dyDescent="0.25">
      <c r="A257" s="89">
        <v>2019</v>
      </c>
      <c r="B257" s="89">
        <v>102499</v>
      </c>
      <c r="C257" s="89" t="s">
        <v>819</v>
      </c>
    </row>
    <row r="258" spans="1:3" ht="12.75" customHeight="1" x14ac:dyDescent="0.25">
      <c r="A258" s="89">
        <v>2019</v>
      </c>
      <c r="B258" s="89">
        <v>1181819</v>
      </c>
      <c r="C258" s="89" t="s">
        <v>819</v>
      </c>
    </row>
    <row r="259" spans="1:3" ht="12.75" customHeight="1" x14ac:dyDescent="0.25">
      <c r="A259" s="89">
        <v>2019</v>
      </c>
      <c r="B259" s="89">
        <v>1103831</v>
      </c>
      <c r="C259" s="89" t="s">
        <v>819</v>
      </c>
    </row>
    <row r="260" spans="1:3" ht="12.75" customHeight="1" x14ac:dyDescent="0.25">
      <c r="A260" s="89">
        <v>2019</v>
      </c>
      <c r="B260" s="89">
        <v>1103831</v>
      </c>
      <c r="C260" s="89" t="s">
        <v>819</v>
      </c>
    </row>
    <row r="261" spans="1:3" ht="12.75" customHeight="1" x14ac:dyDescent="0.25">
      <c r="A261" s="89">
        <v>2019</v>
      </c>
      <c r="B261" s="89">
        <v>88399</v>
      </c>
      <c r="C261" s="89" t="s">
        <v>819</v>
      </c>
    </row>
    <row r="262" spans="1:3" ht="12.75" customHeight="1" x14ac:dyDescent="0.25">
      <c r="A262" s="89">
        <v>2019</v>
      </c>
      <c r="B262" s="89">
        <v>121884</v>
      </c>
      <c r="C262" s="89" t="s">
        <v>819</v>
      </c>
    </row>
    <row r="263" spans="1:3" ht="12.75" customHeight="1" x14ac:dyDescent="0.25">
      <c r="A263" s="89">
        <v>2019</v>
      </c>
      <c r="B263" s="89">
        <v>1117583</v>
      </c>
      <c r="C263" s="89" t="s">
        <v>819</v>
      </c>
    </row>
    <row r="264" spans="1:3" ht="12.75" customHeight="1" x14ac:dyDescent="0.25">
      <c r="A264" s="89">
        <v>2019</v>
      </c>
      <c r="B264" s="89">
        <v>102499</v>
      </c>
      <c r="C264" s="89" t="s">
        <v>819</v>
      </c>
    </row>
    <row r="265" spans="1:3" ht="12.75" customHeight="1" x14ac:dyDescent="0.25">
      <c r="A265" s="89">
        <v>2019</v>
      </c>
      <c r="B265" s="89">
        <v>1117583</v>
      </c>
      <c r="C265" s="89" t="s">
        <v>819</v>
      </c>
    </row>
    <row r="266" spans="1:3" ht="12.75" customHeight="1" x14ac:dyDescent="0.25">
      <c r="A266" s="89">
        <v>2019</v>
      </c>
      <c r="B266" s="89">
        <v>121884</v>
      </c>
      <c r="C266" s="89" t="s">
        <v>819</v>
      </c>
    </row>
    <row r="267" spans="1:3" ht="12.75" customHeight="1" x14ac:dyDescent="0.25">
      <c r="A267" s="89">
        <v>2019</v>
      </c>
      <c r="B267" s="89">
        <v>123569</v>
      </c>
      <c r="C267" s="89" t="s">
        <v>819</v>
      </c>
    </row>
    <row r="268" spans="1:3" ht="12.75" customHeight="1" x14ac:dyDescent="0.25">
      <c r="A268" s="89">
        <v>2019</v>
      </c>
      <c r="B268" s="89">
        <v>1103831</v>
      </c>
      <c r="C268" s="89" t="s">
        <v>819</v>
      </c>
    </row>
    <row r="269" spans="1:3" ht="12.75" customHeight="1" x14ac:dyDescent="0.25">
      <c r="A269" s="89">
        <v>2019</v>
      </c>
      <c r="B269" s="89">
        <v>1103831</v>
      </c>
      <c r="C269" s="89" t="s">
        <v>819</v>
      </c>
    </row>
    <row r="270" spans="1:3" ht="12.75" customHeight="1" x14ac:dyDescent="0.25">
      <c r="A270" s="89">
        <v>2019</v>
      </c>
      <c r="B270" s="89">
        <v>121884</v>
      </c>
      <c r="C270" s="89" t="s">
        <v>819</v>
      </c>
    </row>
    <row r="271" spans="1:3" ht="12.75" customHeight="1" x14ac:dyDescent="0.25">
      <c r="A271" s="89">
        <v>2019</v>
      </c>
      <c r="B271" s="89">
        <v>1181819</v>
      </c>
      <c r="C271" s="89" t="s">
        <v>819</v>
      </c>
    </row>
    <row r="272" spans="1:3" ht="12.75" customHeight="1" x14ac:dyDescent="0.25">
      <c r="A272" s="89">
        <v>2019</v>
      </c>
      <c r="B272" s="89">
        <v>1117583</v>
      </c>
      <c r="C272" s="89" t="s">
        <v>819</v>
      </c>
    </row>
    <row r="273" spans="1:3" ht="12.75" customHeight="1" x14ac:dyDescent="0.25">
      <c r="A273" s="89">
        <v>2019</v>
      </c>
      <c r="B273" s="89">
        <v>1103831</v>
      </c>
      <c r="C273" s="89" t="s">
        <v>819</v>
      </c>
    </row>
    <row r="274" spans="1:3" ht="12.75" customHeight="1" x14ac:dyDescent="0.25">
      <c r="A274" s="89">
        <v>2019</v>
      </c>
      <c r="B274" s="89">
        <v>1103831</v>
      </c>
      <c r="C274" s="89" t="s">
        <v>819</v>
      </c>
    </row>
    <row r="275" spans="1:3" ht="12.75" customHeight="1" x14ac:dyDescent="0.25">
      <c r="A275" s="89">
        <v>2019</v>
      </c>
      <c r="B275" s="89">
        <v>121880</v>
      </c>
      <c r="C275" s="89" t="s">
        <v>819</v>
      </c>
    </row>
    <row r="276" spans="1:3" ht="12.75" customHeight="1" x14ac:dyDescent="0.25">
      <c r="A276" s="89">
        <v>2019</v>
      </c>
      <c r="B276" s="89">
        <v>121880</v>
      </c>
      <c r="C276" s="89" t="s">
        <v>819</v>
      </c>
    </row>
    <row r="277" spans="1:3" ht="12.75" customHeight="1" x14ac:dyDescent="0.25">
      <c r="A277" s="89">
        <v>2019</v>
      </c>
      <c r="B277" s="89">
        <v>1117583</v>
      </c>
      <c r="C277" s="89" t="s">
        <v>819</v>
      </c>
    </row>
    <row r="278" spans="1:3" ht="12.75" customHeight="1" x14ac:dyDescent="0.25">
      <c r="A278" s="89">
        <v>2019</v>
      </c>
      <c r="B278" s="89">
        <v>1117583</v>
      </c>
      <c r="C278" s="89" t="s">
        <v>819</v>
      </c>
    </row>
    <row r="279" spans="1:3" ht="12.75" customHeight="1" x14ac:dyDescent="0.25">
      <c r="A279" s="89">
        <v>2019</v>
      </c>
      <c r="B279" s="89">
        <v>102499</v>
      </c>
      <c r="C279" s="89" t="s">
        <v>819</v>
      </c>
    </row>
    <row r="280" spans="1:3" ht="12.75" customHeight="1" x14ac:dyDescent="0.25">
      <c r="A280" s="89">
        <v>2019</v>
      </c>
      <c r="B280" s="89">
        <v>88399</v>
      </c>
      <c r="C280" s="89" t="s">
        <v>819</v>
      </c>
    </row>
    <row r="281" spans="1:3" ht="12.75" customHeight="1" x14ac:dyDescent="0.25">
      <c r="A281" s="89">
        <v>2019</v>
      </c>
      <c r="B281" s="89">
        <v>121884</v>
      </c>
      <c r="C281" s="89" t="s">
        <v>819</v>
      </c>
    </row>
    <row r="282" spans="1:3" ht="12.75" customHeight="1" x14ac:dyDescent="0.25">
      <c r="A282" s="89">
        <v>2019</v>
      </c>
      <c r="B282" s="89">
        <v>121884</v>
      </c>
      <c r="C282" s="89" t="s">
        <v>819</v>
      </c>
    </row>
    <row r="283" spans="1:3" ht="12.75" customHeight="1" x14ac:dyDescent="0.25">
      <c r="A283" s="89">
        <v>2019</v>
      </c>
      <c r="B283" s="89">
        <v>1117583</v>
      </c>
      <c r="C283" s="89" t="s">
        <v>819</v>
      </c>
    </row>
    <row r="284" spans="1:3" ht="12.75" customHeight="1" x14ac:dyDescent="0.25">
      <c r="A284" s="89">
        <v>2019</v>
      </c>
      <c r="B284" s="89">
        <v>121880</v>
      </c>
      <c r="C284" s="89" t="s">
        <v>819</v>
      </c>
    </row>
    <row r="285" spans="1:3" ht="12.75" customHeight="1" x14ac:dyDescent="0.25">
      <c r="A285" s="89">
        <v>2019</v>
      </c>
      <c r="B285" s="89">
        <v>88399</v>
      </c>
      <c r="C285" s="89" t="s">
        <v>819</v>
      </c>
    </row>
    <row r="286" spans="1:3" ht="12.75" customHeight="1" x14ac:dyDescent="0.25">
      <c r="A286" s="89">
        <v>2019</v>
      </c>
      <c r="B286" s="89">
        <v>1103831</v>
      </c>
      <c r="C286" s="89" t="s">
        <v>819</v>
      </c>
    </row>
    <row r="287" spans="1:3" ht="12.75" customHeight="1" x14ac:dyDescent="0.25">
      <c r="A287" s="89">
        <v>2019</v>
      </c>
      <c r="B287" s="89">
        <v>1117583</v>
      </c>
      <c r="C287" s="89" t="s">
        <v>819</v>
      </c>
    </row>
    <row r="288" spans="1:3" ht="12.75" customHeight="1" x14ac:dyDescent="0.25">
      <c r="A288" s="89">
        <v>2019</v>
      </c>
      <c r="B288" s="89">
        <v>121884</v>
      </c>
      <c r="C288" s="89" t="s">
        <v>819</v>
      </c>
    </row>
    <row r="289" spans="1:3" ht="12.75" customHeight="1" x14ac:dyDescent="0.25">
      <c r="A289" s="89">
        <v>2019</v>
      </c>
      <c r="B289" s="89">
        <v>88399</v>
      </c>
      <c r="C289" s="89" t="s">
        <v>819</v>
      </c>
    </row>
    <row r="290" spans="1:3" ht="12.75" customHeight="1" x14ac:dyDescent="0.25">
      <c r="A290" s="89">
        <v>2019</v>
      </c>
      <c r="B290" s="89">
        <v>88399</v>
      </c>
      <c r="C290" s="89" t="s">
        <v>819</v>
      </c>
    </row>
    <row r="291" spans="1:3" ht="12.75" customHeight="1" x14ac:dyDescent="0.25">
      <c r="A291" s="89">
        <v>2019</v>
      </c>
      <c r="B291" s="89">
        <v>1319229</v>
      </c>
      <c r="C291" s="89" t="s">
        <v>819</v>
      </c>
    </row>
    <row r="292" spans="1:3" ht="12.75" customHeight="1" x14ac:dyDescent="0.25">
      <c r="A292" s="89">
        <v>2019</v>
      </c>
      <c r="B292" s="89">
        <v>88399</v>
      </c>
      <c r="C292" s="89" t="s">
        <v>819</v>
      </c>
    </row>
    <row r="293" spans="1:3" ht="12.75" customHeight="1" x14ac:dyDescent="0.25">
      <c r="A293" s="89">
        <v>2019</v>
      </c>
      <c r="B293" s="89">
        <v>102499</v>
      </c>
      <c r="C293" s="89" t="s">
        <v>819</v>
      </c>
    </row>
    <row r="294" spans="1:3" ht="12.75" customHeight="1" x14ac:dyDescent="0.25">
      <c r="A294" s="89">
        <v>2019</v>
      </c>
      <c r="B294" s="89">
        <v>121880</v>
      </c>
      <c r="C294" s="89" t="s">
        <v>819</v>
      </c>
    </row>
    <row r="295" spans="1:3" ht="12.75" customHeight="1" x14ac:dyDescent="0.25">
      <c r="A295" s="89">
        <v>2019</v>
      </c>
      <c r="B295" s="89">
        <v>1103831</v>
      </c>
      <c r="C295" s="89" t="s">
        <v>819</v>
      </c>
    </row>
    <row r="296" spans="1:3" ht="12.75" customHeight="1" x14ac:dyDescent="0.25">
      <c r="A296" s="89">
        <v>2019</v>
      </c>
      <c r="B296" s="89">
        <v>123569</v>
      </c>
      <c r="C296" s="89" t="s">
        <v>133</v>
      </c>
    </row>
    <row r="297" spans="1:3" ht="12.75" customHeight="1" x14ac:dyDescent="0.25">
      <c r="A297" s="89">
        <v>2019</v>
      </c>
      <c r="B297" s="89">
        <v>123569</v>
      </c>
      <c r="C297" s="89" t="s">
        <v>133</v>
      </c>
    </row>
    <row r="298" spans="1:3" ht="12.75" customHeight="1" x14ac:dyDescent="0.25">
      <c r="A298" s="89">
        <v>2019</v>
      </c>
      <c r="B298" s="89">
        <v>121880</v>
      </c>
      <c r="C298" s="89" t="s">
        <v>133</v>
      </c>
    </row>
    <row r="299" spans="1:3" ht="12.75" customHeight="1" x14ac:dyDescent="0.25">
      <c r="A299" s="89">
        <v>2019</v>
      </c>
      <c r="B299" s="89">
        <v>1117583</v>
      </c>
      <c r="C299" s="89" t="s">
        <v>133</v>
      </c>
    </row>
    <row r="300" spans="1:3" ht="12.75" customHeight="1" x14ac:dyDescent="0.25">
      <c r="A300" s="89">
        <v>2019</v>
      </c>
      <c r="B300" s="89">
        <v>123569</v>
      </c>
      <c r="C300" s="89" t="s">
        <v>133</v>
      </c>
    </row>
    <row r="301" spans="1:3" ht="12.75" customHeight="1" x14ac:dyDescent="0.25">
      <c r="A301" s="89">
        <v>2019</v>
      </c>
      <c r="B301" s="89">
        <v>1117583</v>
      </c>
      <c r="C301" s="89" t="s">
        <v>133</v>
      </c>
    </row>
    <row r="302" spans="1:3" ht="12.75" customHeight="1" x14ac:dyDescent="0.25">
      <c r="A302" s="89">
        <v>2019</v>
      </c>
      <c r="B302" s="89">
        <v>123569</v>
      </c>
      <c r="C302" s="89" t="s">
        <v>133</v>
      </c>
    </row>
    <row r="303" spans="1:3" ht="12.75" customHeight="1" x14ac:dyDescent="0.25">
      <c r="A303" s="89">
        <v>2019</v>
      </c>
      <c r="B303" s="89">
        <v>102499</v>
      </c>
      <c r="C303" s="89" t="s">
        <v>133</v>
      </c>
    </row>
    <row r="304" spans="1:3" ht="12.75" customHeight="1" x14ac:dyDescent="0.25">
      <c r="A304" s="89">
        <v>2019</v>
      </c>
      <c r="B304" s="89">
        <v>121884</v>
      </c>
      <c r="C304" s="89" t="s">
        <v>133</v>
      </c>
    </row>
    <row r="305" spans="1:3" ht="12.75" customHeight="1" x14ac:dyDescent="0.25">
      <c r="A305" s="89">
        <v>2019</v>
      </c>
      <c r="B305" s="89">
        <v>121884</v>
      </c>
      <c r="C305" s="89" t="s">
        <v>133</v>
      </c>
    </row>
    <row r="306" spans="1:3" ht="12.75" customHeight="1" x14ac:dyDescent="0.25">
      <c r="A306" s="89">
        <v>2019</v>
      </c>
      <c r="B306" s="89">
        <v>88399</v>
      </c>
      <c r="C306" s="89" t="s">
        <v>133</v>
      </c>
    </row>
    <row r="307" spans="1:3" ht="12.75" customHeight="1" x14ac:dyDescent="0.25">
      <c r="A307" s="89">
        <v>2019</v>
      </c>
      <c r="B307" s="89">
        <v>1103831</v>
      </c>
      <c r="C307" s="89" t="s">
        <v>133</v>
      </c>
    </row>
    <row r="308" spans="1:3" ht="12.75" customHeight="1" x14ac:dyDescent="0.25">
      <c r="A308" s="89">
        <v>2019</v>
      </c>
      <c r="B308" s="89">
        <v>1103831</v>
      </c>
      <c r="C308" s="89" t="s">
        <v>133</v>
      </c>
    </row>
    <row r="309" spans="1:3" ht="12.75" customHeight="1" x14ac:dyDescent="0.25">
      <c r="A309" s="89">
        <v>2019</v>
      </c>
      <c r="B309" s="89">
        <v>1117583</v>
      </c>
      <c r="C309" s="89" t="s">
        <v>817</v>
      </c>
    </row>
    <row r="310" spans="1:3" ht="12.75" customHeight="1" x14ac:dyDescent="0.25">
      <c r="A310" s="89">
        <v>2019</v>
      </c>
      <c r="B310" s="89">
        <v>88399</v>
      </c>
      <c r="C310" s="89" t="s">
        <v>817</v>
      </c>
    </row>
    <row r="311" spans="1:3" ht="12.75" customHeight="1" x14ac:dyDescent="0.25">
      <c r="A311" s="89">
        <v>2019</v>
      </c>
      <c r="B311" s="89">
        <v>102499</v>
      </c>
      <c r="C311" s="89" t="s">
        <v>817</v>
      </c>
    </row>
    <row r="312" spans="1:3" ht="12.75" customHeight="1" x14ac:dyDescent="0.25">
      <c r="A312" s="89">
        <v>2019</v>
      </c>
      <c r="B312" s="89">
        <v>121884</v>
      </c>
      <c r="C312" s="89" t="s">
        <v>817</v>
      </c>
    </row>
    <row r="313" spans="1:3" ht="12.75" customHeight="1" x14ac:dyDescent="0.25">
      <c r="A313" s="89">
        <v>2019</v>
      </c>
      <c r="B313" s="89">
        <v>88399</v>
      </c>
      <c r="C313" s="89" t="s">
        <v>817</v>
      </c>
    </row>
    <row r="314" spans="1:3" ht="12.75" customHeight="1" x14ac:dyDescent="0.25">
      <c r="A314" s="89">
        <v>2019</v>
      </c>
      <c r="B314" s="89">
        <v>102499</v>
      </c>
      <c r="C314" s="89" t="s">
        <v>817</v>
      </c>
    </row>
    <row r="315" spans="1:3" ht="12.75" customHeight="1" x14ac:dyDescent="0.25">
      <c r="A315" s="89">
        <v>2019</v>
      </c>
      <c r="B315" s="89">
        <v>102499</v>
      </c>
      <c r="C315" s="89" t="s">
        <v>817</v>
      </c>
    </row>
    <row r="316" spans="1:3" ht="12.75" customHeight="1" x14ac:dyDescent="0.25">
      <c r="A316" s="89">
        <v>2019</v>
      </c>
      <c r="B316" s="89">
        <v>121884</v>
      </c>
      <c r="C316" s="89" t="s">
        <v>817</v>
      </c>
    </row>
    <row r="317" spans="1:3" ht="12.75" customHeight="1" x14ac:dyDescent="0.25">
      <c r="A317" s="89">
        <v>2019</v>
      </c>
      <c r="B317" s="89">
        <v>88399</v>
      </c>
      <c r="C317" s="89" t="s">
        <v>817</v>
      </c>
    </row>
    <row r="318" spans="1:3" ht="12.75" customHeight="1" x14ac:dyDescent="0.25">
      <c r="A318" s="89">
        <v>2019</v>
      </c>
      <c r="B318" s="89">
        <v>123569</v>
      </c>
      <c r="C318" s="89" t="s">
        <v>817</v>
      </c>
    </row>
    <row r="319" spans="1:3" ht="12.75" customHeight="1" x14ac:dyDescent="0.25">
      <c r="A319" s="89">
        <v>2019</v>
      </c>
      <c r="B319" s="89">
        <v>102499</v>
      </c>
      <c r="C319" s="89" t="s">
        <v>817</v>
      </c>
    </row>
    <row r="320" spans="1:3" ht="12.75" customHeight="1" x14ac:dyDescent="0.25">
      <c r="A320" s="89">
        <v>2019</v>
      </c>
      <c r="B320" s="89">
        <v>123569</v>
      </c>
      <c r="C320" s="89" t="s">
        <v>817</v>
      </c>
    </row>
    <row r="321" spans="1:3" ht="12.75" customHeight="1" x14ac:dyDescent="0.25">
      <c r="A321" s="89">
        <v>2019</v>
      </c>
      <c r="B321" s="89">
        <v>102499</v>
      </c>
      <c r="C321" s="89" t="s">
        <v>817</v>
      </c>
    </row>
    <row r="322" spans="1:3" ht="12.75" customHeight="1" x14ac:dyDescent="0.25">
      <c r="A322" s="89">
        <v>2019</v>
      </c>
      <c r="B322" s="89">
        <v>102499</v>
      </c>
      <c r="C322" s="89" t="s">
        <v>817</v>
      </c>
    </row>
    <row r="323" spans="1:3" ht="12.75" customHeight="1" x14ac:dyDescent="0.25">
      <c r="A323" s="89">
        <v>2019</v>
      </c>
      <c r="B323" s="89">
        <v>88399</v>
      </c>
      <c r="C323" s="89" t="s">
        <v>817</v>
      </c>
    </row>
    <row r="324" spans="1:3" ht="12.75" customHeight="1" x14ac:dyDescent="0.25">
      <c r="A324" s="89">
        <v>2019</v>
      </c>
      <c r="B324" s="89">
        <v>88399</v>
      </c>
      <c r="C324" s="89" t="s">
        <v>817</v>
      </c>
    </row>
    <row r="325" spans="1:3" ht="12.75" customHeight="1" x14ac:dyDescent="0.25">
      <c r="A325" s="89">
        <v>2019</v>
      </c>
      <c r="B325" s="89">
        <v>123569</v>
      </c>
      <c r="C325" s="89" t="s">
        <v>817</v>
      </c>
    </row>
    <row r="326" spans="1:3" ht="12.75" customHeight="1" x14ac:dyDescent="0.25">
      <c r="A326" s="89">
        <v>2019</v>
      </c>
      <c r="B326" s="89">
        <v>88399</v>
      </c>
      <c r="C326" s="89" t="s">
        <v>817</v>
      </c>
    </row>
    <row r="327" spans="1:3" ht="12.75" customHeight="1" x14ac:dyDescent="0.25">
      <c r="A327" s="89">
        <v>2019</v>
      </c>
      <c r="B327" s="89">
        <v>102499</v>
      </c>
      <c r="C327" s="89" t="s">
        <v>817</v>
      </c>
    </row>
    <row r="328" spans="1:3" ht="12.75" customHeight="1" x14ac:dyDescent="0.25">
      <c r="A328" s="89">
        <v>2019</v>
      </c>
      <c r="B328" s="89">
        <v>102499</v>
      </c>
      <c r="C328" s="89" t="s">
        <v>817</v>
      </c>
    </row>
    <row r="329" spans="1:3" ht="12.75" customHeight="1" x14ac:dyDescent="0.25">
      <c r="A329" s="89">
        <v>2019</v>
      </c>
      <c r="B329" s="89">
        <v>123569</v>
      </c>
      <c r="C329" s="89" t="s">
        <v>817</v>
      </c>
    </row>
    <row r="330" spans="1:3" ht="12.75" customHeight="1" x14ac:dyDescent="0.25">
      <c r="A330" s="89">
        <v>2019</v>
      </c>
      <c r="B330" s="89">
        <v>102499</v>
      </c>
      <c r="C330" s="89" t="s">
        <v>817</v>
      </c>
    </row>
    <row r="331" spans="1:3" ht="12.75" customHeight="1" x14ac:dyDescent="0.25">
      <c r="A331" s="89">
        <v>2019</v>
      </c>
      <c r="B331" s="89">
        <v>123569</v>
      </c>
      <c r="C331" s="89" t="s">
        <v>817</v>
      </c>
    </row>
    <row r="332" spans="1:3" ht="12.75" customHeight="1" x14ac:dyDescent="0.25">
      <c r="A332" s="89">
        <v>2019</v>
      </c>
      <c r="B332" s="89">
        <v>123569</v>
      </c>
      <c r="C332" s="89" t="s">
        <v>817</v>
      </c>
    </row>
    <row r="333" spans="1:3" ht="12.75" customHeight="1" x14ac:dyDescent="0.25">
      <c r="A333" s="89">
        <v>2019</v>
      </c>
      <c r="B333" s="89">
        <v>102499</v>
      </c>
      <c r="C333" s="89" t="s">
        <v>817</v>
      </c>
    </row>
    <row r="334" spans="1:3" ht="12.75" customHeight="1" x14ac:dyDescent="0.25">
      <c r="A334" s="89">
        <v>2019</v>
      </c>
      <c r="B334" s="89">
        <v>88399</v>
      </c>
      <c r="C334" s="89" t="s">
        <v>817</v>
      </c>
    </row>
    <row r="335" spans="1:3" ht="12.75" customHeight="1" x14ac:dyDescent="0.25">
      <c r="A335" s="89">
        <v>2019</v>
      </c>
      <c r="B335" s="89">
        <v>121884</v>
      </c>
      <c r="C335" s="89" t="s">
        <v>817</v>
      </c>
    </row>
    <row r="336" spans="1:3" ht="12.75" customHeight="1" x14ac:dyDescent="0.25">
      <c r="A336" s="89">
        <v>2019</v>
      </c>
      <c r="B336" s="89">
        <v>102499</v>
      </c>
      <c r="C336" s="89" t="s">
        <v>817</v>
      </c>
    </row>
    <row r="337" spans="1:3" ht="12.75" customHeight="1" x14ac:dyDescent="0.25">
      <c r="A337" s="89">
        <v>2019</v>
      </c>
      <c r="B337" s="89">
        <v>121884</v>
      </c>
      <c r="C337" s="89" t="s">
        <v>817</v>
      </c>
    </row>
    <row r="338" spans="1:3" ht="12.75" customHeight="1" x14ac:dyDescent="0.25">
      <c r="A338" s="89">
        <v>2019</v>
      </c>
      <c r="B338" s="89">
        <v>121884</v>
      </c>
      <c r="C338" s="89" t="s">
        <v>817</v>
      </c>
    </row>
    <row r="339" spans="1:3" ht="12.75" customHeight="1" x14ac:dyDescent="0.25">
      <c r="A339" s="89">
        <v>2019</v>
      </c>
      <c r="B339" s="89">
        <v>102499</v>
      </c>
      <c r="C339" s="89" t="s">
        <v>817</v>
      </c>
    </row>
    <row r="340" spans="1:3" ht="12.75" customHeight="1" x14ac:dyDescent="0.25">
      <c r="A340" s="89">
        <v>2019</v>
      </c>
      <c r="B340" s="89">
        <v>88399</v>
      </c>
      <c r="C340" s="89" t="s">
        <v>817</v>
      </c>
    </row>
    <row r="341" spans="1:3" ht="12.75" customHeight="1" x14ac:dyDescent="0.25">
      <c r="A341" s="89">
        <v>2019</v>
      </c>
      <c r="B341" s="89">
        <v>102499</v>
      </c>
      <c r="C341" s="89" t="s">
        <v>817</v>
      </c>
    </row>
    <row r="342" spans="1:3" ht="12.75" customHeight="1" x14ac:dyDescent="0.25">
      <c r="A342" s="89">
        <v>2019</v>
      </c>
      <c r="B342" s="89">
        <v>88399</v>
      </c>
      <c r="C342" s="89" t="s">
        <v>817</v>
      </c>
    </row>
    <row r="343" spans="1:3" ht="12.75" customHeight="1" x14ac:dyDescent="0.25">
      <c r="A343" s="89">
        <v>2019</v>
      </c>
      <c r="B343" s="89">
        <v>1117583</v>
      </c>
      <c r="C343" s="89" t="s">
        <v>817</v>
      </c>
    </row>
    <row r="344" spans="1:3" ht="12.75" customHeight="1" x14ac:dyDescent="0.25">
      <c r="A344" s="89">
        <v>2019</v>
      </c>
      <c r="B344" s="89">
        <v>88399</v>
      </c>
      <c r="C344" s="89" t="s">
        <v>817</v>
      </c>
    </row>
    <row r="345" spans="1:3" ht="12.75" customHeight="1" x14ac:dyDescent="0.25">
      <c r="A345" s="89">
        <v>2019</v>
      </c>
      <c r="B345" s="89">
        <v>88399</v>
      </c>
      <c r="C345" s="89" t="s">
        <v>817</v>
      </c>
    </row>
    <row r="346" spans="1:3" ht="12.75" customHeight="1" x14ac:dyDescent="0.25">
      <c r="A346" s="89">
        <v>2019</v>
      </c>
      <c r="B346" s="89">
        <v>88399</v>
      </c>
      <c r="C346" s="89" t="s">
        <v>817</v>
      </c>
    </row>
    <row r="347" spans="1:3" ht="12.75" customHeight="1" x14ac:dyDescent="0.25">
      <c r="A347" s="89">
        <v>2019</v>
      </c>
      <c r="B347" s="89">
        <v>1181819</v>
      </c>
      <c r="C347" s="89" t="s">
        <v>817</v>
      </c>
    </row>
    <row r="348" spans="1:3" ht="12.75" customHeight="1" x14ac:dyDescent="0.25">
      <c r="A348" s="89">
        <v>2019</v>
      </c>
      <c r="B348" s="89">
        <v>121884</v>
      </c>
      <c r="C348" s="89" t="s">
        <v>817</v>
      </c>
    </row>
    <row r="349" spans="1:3" ht="12.75" customHeight="1" x14ac:dyDescent="0.25">
      <c r="A349" s="89">
        <v>2019</v>
      </c>
      <c r="B349" s="89">
        <v>123569</v>
      </c>
      <c r="C349" s="89" t="s">
        <v>817</v>
      </c>
    </row>
    <row r="350" spans="1:3" ht="12.75" customHeight="1" x14ac:dyDescent="0.25">
      <c r="A350" s="89">
        <v>2019</v>
      </c>
      <c r="B350" s="89">
        <v>123569</v>
      </c>
      <c r="C350" s="89" t="s">
        <v>817</v>
      </c>
    </row>
    <row r="351" spans="1:3" ht="12.75" customHeight="1" x14ac:dyDescent="0.25">
      <c r="A351" s="89">
        <v>2019</v>
      </c>
      <c r="B351" s="89">
        <v>1181819</v>
      </c>
      <c r="C351" s="89" t="s">
        <v>818</v>
      </c>
    </row>
    <row r="352" spans="1:3" ht="12.75" customHeight="1" x14ac:dyDescent="0.25">
      <c r="A352" s="89">
        <v>2019</v>
      </c>
      <c r="B352" s="89">
        <v>102499</v>
      </c>
      <c r="C352" s="89" t="s">
        <v>1484</v>
      </c>
    </row>
    <row r="353" spans="1:3" ht="12.75" customHeight="1" x14ac:dyDescent="0.25">
      <c r="A353" s="89">
        <v>2019</v>
      </c>
      <c r="B353" s="89">
        <v>121884</v>
      </c>
      <c r="C353" s="89" t="s">
        <v>1484</v>
      </c>
    </row>
    <row r="354" spans="1:3" ht="12.75" customHeight="1" x14ac:dyDescent="0.25">
      <c r="A354" s="89">
        <v>2019</v>
      </c>
      <c r="B354" s="89">
        <v>121880</v>
      </c>
      <c r="C354" s="89" t="s">
        <v>1484</v>
      </c>
    </row>
    <row r="355" spans="1:3" ht="12.75" customHeight="1" x14ac:dyDescent="0.25">
      <c r="A355" s="89">
        <v>2019</v>
      </c>
      <c r="B355" s="89">
        <v>121880</v>
      </c>
      <c r="C355" s="89" t="s">
        <v>1484</v>
      </c>
    </row>
    <row r="356" spans="1:3" ht="12.75" customHeight="1" x14ac:dyDescent="0.25">
      <c r="A356" s="89">
        <v>2019</v>
      </c>
      <c r="B356" s="89">
        <v>1103831</v>
      </c>
      <c r="C356" s="89" t="s">
        <v>1484</v>
      </c>
    </row>
    <row r="357" spans="1:3" ht="12.75" customHeight="1" x14ac:dyDescent="0.25">
      <c r="A357" s="89">
        <v>2019</v>
      </c>
      <c r="B357" s="89">
        <v>88399</v>
      </c>
      <c r="C357" s="89" t="s">
        <v>1484</v>
      </c>
    </row>
    <row r="358" spans="1:3" ht="12.75" customHeight="1" x14ac:dyDescent="0.25">
      <c r="A358" s="89">
        <v>2019</v>
      </c>
      <c r="B358" s="89">
        <v>88399</v>
      </c>
      <c r="C358" s="89" t="s">
        <v>1484</v>
      </c>
    </row>
    <row r="359" spans="1:3" ht="12.75" customHeight="1" x14ac:dyDescent="0.25">
      <c r="A359" s="89">
        <v>2019</v>
      </c>
      <c r="B359" s="89">
        <v>102499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534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1181819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1103831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1181815</v>
      </c>
      <c r="C10" s="89" t="s">
        <v>823</v>
      </c>
    </row>
    <row r="11" spans="1:3" ht="12.75" customHeight="1" x14ac:dyDescent="0.25">
      <c r="A11" s="89">
        <v>2019</v>
      </c>
      <c r="B11" s="89">
        <v>123569</v>
      </c>
      <c r="C11" s="89" t="s">
        <v>823</v>
      </c>
    </row>
    <row r="12" spans="1:3" ht="12.75" customHeight="1" x14ac:dyDescent="0.25">
      <c r="A12" s="89">
        <v>2019</v>
      </c>
      <c r="B12" s="89">
        <v>88399</v>
      </c>
      <c r="C12" s="89" t="s">
        <v>823</v>
      </c>
    </row>
    <row r="13" spans="1:3" ht="12.75" customHeight="1" x14ac:dyDescent="0.25">
      <c r="A13" s="89">
        <v>2019</v>
      </c>
      <c r="B13" s="89">
        <v>102499</v>
      </c>
      <c r="C13" s="89" t="s">
        <v>823</v>
      </c>
    </row>
    <row r="14" spans="1:3" ht="12.75" customHeight="1" x14ac:dyDescent="0.25">
      <c r="A14" s="89">
        <v>2019</v>
      </c>
      <c r="B14" s="89">
        <v>102499</v>
      </c>
      <c r="C14" s="89" t="s">
        <v>823</v>
      </c>
    </row>
    <row r="15" spans="1:3" ht="12.75" customHeight="1" x14ac:dyDescent="0.25">
      <c r="A15" s="89">
        <v>2019</v>
      </c>
      <c r="B15" s="89">
        <v>121884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121884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88399</v>
      </c>
      <c r="C20" s="89" t="s">
        <v>823</v>
      </c>
    </row>
    <row r="21" spans="1:3" ht="12.75" customHeight="1" x14ac:dyDescent="0.25">
      <c r="A21" s="89">
        <v>2019</v>
      </c>
      <c r="B21" s="89">
        <v>123569</v>
      </c>
      <c r="C21" s="89" t="s">
        <v>823</v>
      </c>
    </row>
    <row r="22" spans="1:3" ht="12.75" customHeight="1" x14ac:dyDescent="0.25">
      <c r="A22" s="89">
        <v>2019</v>
      </c>
      <c r="B22" s="89">
        <v>102499</v>
      </c>
      <c r="C22" s="89" t="s">
        <v>823</v>
      </c>
    </row>
    <row r="23" spans="1:3" ht="12.75" customHeight="1" x14ac:dyDescent="0.25">
      <c r="A23" s="89">
        <v>2019</v>
      </c>
      <c r="B23" s="89">
        <v>121880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121880</v>
      </c>
      <c r="C25" s="89" t="s">
        <v>823</v>
      </c>
    </row>
    <row r="26" spans="1:3" ht="12.75" customHeight="1" x14ac:dyDescent="0.25">
      <c r="A26" s="89">
        <v>2019</v>
      </c>
      <c r="B26" s="89">
        <v>102499</v>
      </c>
      <c r="C26" s="89" t="s">
        <v>823</v>
      </c>
    </row>
    <row r="27" spans="1:3" ht="12.75" customHeight="1" x14ac:dyDescent="0.25">
      <c r="A27" s="89">
        <v>2019</v>
      </c>
      <c r="B27" s="89">
        <v>123569</v>
      </c>
      <c r="C27" s="89" t="s">
        <v>823</v>
      </c>
    </row>
    <row r="28" spans="1:3" ht="12.75" customHeight="1" x14ac:dyDescent="0.25">
      <c r="A28" s="89">
        <v>2019</v>
      </c>
      <c r="B28" s="89">
        <v>1319229</v>
      </c>
      <c r="C28" s="89" t="s">
        <v>823</v>
      </c>
    </row>
    <row r="29" spans="1:3" ht="12.75" customHeight="1" x14ac:dyDescent="0.25">
      <c r="A29" s="89">
        <v>2019</v>
      </c>
      <c r="B29" s="89">
        <v>88399</v>
      </c>
      <c r="C29" s="89" t="s">
        <v>823</v>
      </c>
    </row>
    <row r="30" spans="1:3" ht="12.75" customHeight="1" x14ac:dyDescent="0.25">
      <c r="A30" s="89">
        <v>2019</v>
      </c>
      <c r="B30" s="89">
        <v>102499</v>
      </c>
      <c r="C30" s="89" t="s">
        <v>823</v>
      </c>
    </row>
    <row r="31" spans="1:3" ht="12.75" customHeight="1" x14ac:dyDescent="0.25">
      <c r="A31" s="89">
        <v>2019</v>
      </c>
      <c r="B31" s="89">
        <v>88399</v>
      </c>
      <c r="C31" s="89" t="s">
        <v>823</v>
      </c>
    </row>
    <row r="32" spans="1:3" ht="12.75" customHeight="1" x14ac:dyDescent="0.25">
      <c r="A32" s="89">
        <v>2019</v>
      </c>
      <c r="B32" s="89">
        <v>102499</v>
      </c>
      <c r="C32" s="89" t="s">
        <v>823</v>
      </c>
    </row>
    <row r="33" spans="1:3" ht="12.75" customHeight="1" x14ac:dyDescent="0.25">
      <c r="A33" s="89">
        <v>2019</v>
      </c>
      <c r="B33" s="89">
        <v>123569</v>
      </c>
      <c r="C33" s="89" t="s">
        <v>823</v>
      </c>
    </row>
    <row r="34" spans="1:3" ht="12.75" customHeight="1" x14ac:dyDescent="0.25">
      <c r="A34" s="89">
        <v>2019</v>
      </c>
      <c r="B34" s="89">
        <v>102499</v>
      </c>
      <c r="C34" s="89" t="s">
        <v>823</v>
      </c>
    </row>
    <row r="35" spans="1:3" ht="12.75" customHeight="1" x14ac:dyDescent="0.25">
      <c r="A35" s="89">
        <v>2019</v>
      </c>
      <c r="B35" s="89">
        <v>1181815</v>
      </c>
      <c r="C35" s="89" t="s">
        <v>823</v>
      </c>
    </row>
    <row r="36" spans="1:3" ht="12.75" customHeight="1" x14ac:dyDescent="0.25">
      <c r="A36" s="89">
        <v>2019</v>
      </c>
      <c r="B36" s="89">
        <v>1181819</v>
      </c>
      <c r="C36" s="89" t="s">
        <v>823</v>
      </c>
    </row>
    <row r="37" spans="1:3" ht="12.75" customHeight="1" x14ac:dyDescent="0.25">
      <c r="A37" s="89">
        <v>2019</v>
      </c>
      <c r="B37" s="89">
        <v>1319229</v>
      </c>
      <c r="C37" s="89" t="s">
        <v>823</v>
      </c>
    </row>
    <row r="38" spans="1:3" ht="12.75" customHeight="1" x14ac:dyDescent="0.25">
      <c r="A38" s="89">
        <v>2019</v>
      </c>
      <c r="B38" s="89">
        <v>123569</v>
      </c>
      <c r="C38" s="89" t="s">
        <v>823</v>
      </c>
    </row>
    <row r="39" spans="1:3" ht="12.75" customHeight="1" x14ac:dyDescent="0.25">
      <c r="A39" s="89">
        <v>2019</v>
      </c>
      <c r="B39" s="89">
        <v>123569</v>
      </c>
      <c r="C39" s="89" t="s">
        <v>823</v>
      </c>
    </row>
    <row r="40" spans="1:3" ht="12.75" customHeight="1" x14ac:dyDescent="0.25">
      <c r="A40" s="89">
        <v>2019</v>
      </c>
      <c r="B40" s="89">
        <v>121880</v>
      </c>
      <c r="C40" s="89" t="s">
        <v>823</v>
      </c>
    </row>
    <row r="41" spans="1:3" ht="12.75" customHeight="1" x14ac:dyDescent="0.25">
      <c r="A41" s="89">
        <v>2019</v>
      </c>
      <c r="B41" s="89">
        <v>121884</v>
      </c>
      <c r="C41" s="89" t="s">
        <v>823</v>
      </c>
    </row>
    <row r="42" spans="1:3" ht="12.75" customHeight="1" x14ac:dyDescent="0.25">
      <c r="A42" s="89">
        <v>2019</v>
      </c>
      <c r="B42" s="89">
        <v>123569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88399</v>
      </c>
      <c r="C44" s="89" t="s">
        <v>823</v>
      </c>
    </row>
    <row r="45" spans="1:3" ht="12.75" customHeight="1" x14ac:dyDescent="0.25">
      <c r="A45" s="89">
        <v>2019</v>
      </c>
      <c r="B45" s="89">
        <v>88399</v>
      </c>
      <c r="C45" s="89" t="s">
        <v>823</v>
      </c>
    </row>
    <row r="46" spans="1:3" ht="12.75" customHeight="1" x14ac:dyDescent="0.25">
      <c r="A46" s="89">
        <v>2019</v>
      </c>
      <c r="B46" s="89">
        <v>123569</v>
      </c>
      <c r="C46" s="89" t="s">
        <v>823</v>
      </c>
    </row>
    <row r="47" spans="1:3" ht="12.75" customHeight="1" x14ac:dyDescent="0.25">
      <c r="A47" s="89">
        <v>2019</v>
      </c>
      <c r="B47" s="89">
        <v>102499</v>
      </c>
      <c r="C47" s="89" t="s">
        <v>823</v>
      </c>
    </row>
    <row r="48" spans="1:3" ht="12.75" customHeight="1" x14ac:dyDescent="0.25">
      <c r="A48" s="89">
        <v>2019</v>
      </c>
      <c r="B48" s="89">
        <v>1103831</v>
      </c>
      <c r="C48" s="89" t="s">
        <v>823</v>
      </c>
    </row>
    <row r="49" spans="1:3" ht="12.75" customHeight="1" x14ac:dyDescent="0.25">
      <c r="A49" s="89">
        <v>2019</v>
      </c>
      <c r="B49" s="89">
        <v>102499</v>
      </c>
      <c r="C49" s="89" t="s">
        <v>823</v>
      </c>
    </row>
    <row r="50" spans="1:3" ht="12.75" customHeight="1" x14ac:dyDescent="0.25">
      <c r="A50" s="89">
        <v>2019</v>
      </c>
      <c r="B50" s="89">
        <v>121884</v>
      </c>
      <c r="C50" s="89" t="s">
        <v>823</v>
      </c>
    </row>
    <row r="51" spans="1:3" ht="12.75" customHeight="1" x14ac:dyDescent="0.25">
      <c r="A51" s="89">
        <v>2019</v>
      </c>
      <c r="B51" s="89">
        <v>123569</v>
      </c>
      <c r="C51" s="89" t="s">
        <v>823</v>
      </c>
    </row>
    <row r="52" spans="1:3" ht="12.75" customHeight="1" x14ac:dyDescent="0.25">
      <c r="A52" s="89">
        <v>2019</v>
      </c>
      <c r="B52" s="89">
        <v>123569</v>
      </c>
      <c r="C52" s="89" t="s">
        <v>823</v>
      </c>
    </row>
    <row r="53" spans="1:3" ht="12.75" customHeight="1" x14ac:dyDescent="0.25">
      <c r="A53" s="89">
        <v>2019</v>
      </c>
      <c r="B53" s="89">
        <v>1181819</v>
      </c>
      <c r="C53" s="89" t="s">
        <v>823</v>
      </c>
    </row>
    <row r="54" spans="1:3" ht="12.75" customHeight="1" x14ac:dyDescent="0.25">
      <c r="A54" s="89">
        <v>2019</v>
      </c>
      <c r="B54" s="89">
        <v>1181815</v>
      </c>
      <c r="C54" s="89" t="s">
        <v>823</v>
      </c>
    </row>
    <row r="55" spans="1:3" ht="12.75" customHeight="1" x14ac:dyDescent="0.25">
      <c r="A55" s="89">
        <v>2019</v>
      </c>
      <c r="B55" s="89">
        <v>1181815</v>
      </c>
      <c r="C55" s="89" t="s">
        <v>823</v>
      </c>
    </row>
    <row r="56" spans="1:3" ht="12.75" customHeight="1" x14ac:dyDescent="0.25">
      <c r="A56" s="89">
        <v>2019</v>
      </c>
      <c r="B56" s="89">
        <v>1181815</v>
      </c>
      <c r="C56" s="89" t="s">
        <v>823</v>
      </c>
    </row>
    <row r="57" spans="1:3" ht="12.75" customHeight="1" x14ac:dyDescent="0.25">
      <c r="A57" s="89">
        <v>2019</v>
      </c>
      <c r="B57" s="89">
        <v>102499</v>
      </c>
      <c r="C57" s="89" t="s">
        <v>823</v>
      </c>
    </row>
    <row r="58" spans="1:3" ht="12.75" customHeight="1" x14ac:dyDescent="0.25">
      <c r="A58" s="89">
        <v>2019</v>
      </c>
      <c r="B58" s="89">
        <v>1181815</v>
      </c>
      <c r="C58" s="89" t="s">
        <v>823</v>
      </c>
    </row>
    <row r="59" spans="1:3" ht="12.75" customHeight="1" x14ac:dyDescent="0.25">
      <c r="A59" s="89">
        <v>2019</v>
      </c>
      <c r="B59" s="89">
        <v>121880</v>
      </c>
      <c r="C59" s="89" t="s">
        <v>823</v>
      </c>
    </row>
    <row r="60" spans="1:3" ht="12.75" customHeight="1" x14ac:dyDescent="0.25">
      <c r="A60" s="89">
        <v>2019</v>
      </c>
      <c r="B60" s="89">
        <v>121880</v>
      </c>
      <c r="C60" s="89" t="s">
        <v>823</v>
      </c>
    </row>
    <row r="61" spans="1:3" ht="12.75" customHeight="1" x14ac:dyDescent="0.25">
      <c r="A61" s="89">
        <v>2019</v>
      </c>
      <c r="B61" s="89">
        <v>1181815</v>
      </c>
      <c r="C61" s="89" t="s">
        <v>823</v>
      </c>
    </row>
    <row r="62" spans="1:3" ht="12.75" customHeight="1" x14ac:dyDescent="0.25">
      <c r="A62" s="89">
        <v>2019</v>
      </c>
      <c r="B62" s="89">
        <v>1319229</v>
      </c>
      <c r="C62" s="89" t="s">
        <v>823</v>
      </c>
    </row>
    <row r="63" spans="1:3" ht="12.75" customHeight="1" x14ac:dyDescent="0.25">
      <c r="A63" s="89">
        <v>2019</v>
      </c>
      <c r="B63" s="89">
        <v>1319229</v>
      </c>
      <c r="C63" s="89" t="s">
        <v>823</v>
      </c>
    </row>
    <row r="64" spans="1:3" ht="12.75" customHeight="1" x14ac:dyDescent="0.25">
      <c r="A64" s="89">
        <v>2019</v>
      </c>
      <c r="B64" s="89">
        <v>88399</v>
      </c>
      <c r="C64" s="89" t="s">
        <v>823</v>
      </c>
    </row>
    <row r="65" spans="1:3" ht="12.75" customHeight="1" x14ac:dyDescent="0.25">
      <c r="A65" s="89">
        <v>2019</v>
      </c>
      <c r="B65" s="89">
        <v>121884</v>
      </c>
      <c r="C65" s="89" t="s">
        <v>823</v>
      </c>
    </row>
    <row r="66" spans="1:3" ht="12.75" customHeight="1" x14ac:dyDescent="0.25">
      <c r="A66" s="89">
        <v>2019</v>
      </c>
      <c r="B66" s="89">
        <v>123569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123569</v>
      </c>
      <c r="C68" s="89" t="s">
        <v>823</v>
      </c>
    </row>
    <row r="69" spans="1:3" ht="12.75" customHeight="1" x14ac:dyDescent="0.25">
      <c r="A69" s="89">
        <v>2019</v>
      </c>
      <c r="B69" s="89">
        <v>1181815</v>
      </c>
      <c r="C69" s="89" t="s">
        <v>823</v>
      </c>
    </row>
    <row r="70" spans="1:3" ht="12.75" customHeight="1" x14ac:dyDescent="0.25">
      <c r="A70" s="89">
        <v>2019</v>
      </c>
      <c r="B70" s="89">
        <v>1117583</v>
      </c>
      <c r="C70" s="89" t="s">
        <v>823</v>
      </c>
    </row>
    <row r="71" spans="1:3" ht="12.75" customHeight="1" x14ac:dyDescent="0.25">
      <c r="A71" s="89">
        <v>2019</v>
      </c>
      <c r="B71" s="89">
        <v>123569</v>
      </c>
      <c r="C71" s="89" t="s">
        <v>823</v>
      </c>
    </row>
    <row r="72" spans="1:3" ht="12.75" customHeight="1" x14ac:dyDescent="0.25">
      <c r="A72" s="89">
        <v>2019</v>
      </c>
      <c r="B72" s="89">
        <v>123569</v>
      </c>
      <c r="C72" s="89" t="s">
        <v>823</v>
      </c>
    </row>
    <row r="73" spans="1:3" ht="12.75" customHeight="1" x14ac:dyDescent="0.25">
      <c r="A73" s="89">
        <v>2019</v>
      </c>
      <c r="B73" s="89">
        <v>121884</v>
      </c>
      <c r="C73" s="89" t="s">
        <v>823</v>
      </c>
    </row>
    <row r="74" spans="1:3" ht="12.75" customHeight="1" x14ac:dyDescent="0.25">
      <c r="A74" s="89">
        <v>2019</v>
      </c>
      <c r="B74" s="89">
        <v>88399</v>
      </c>
      <c r="C74" s="89" t="s">
        <v>823</v>
      </c>
    </row>
    <row r="75" spans="1:3" ht="12.75" customHeight="1" x14ac:dyDescent="0.25">
      <c r="A75" s="89">
        <v>2019</v>
      </c>
      <c r="B75" s="89">
        <v>88399</v>
      </c>
      <c r="C75" s="89" t="s">
        <v>823</v>
      </c>
    </row>
    <row r="76" spans="1:3" ht="12.75" customHeight="1" x14ac:dyDescent="0.25">
      <c r="A76" s="89">
        <v>2019</v>
      </c>
      <c r="B76" s="89">
        <v>121880</v>
      </c>
      <c r="C76" s="89" t="s">
        <v>823</v>
      </c>
    </row>
    <row r="77" spans="1:3" ht="12.75" customHeight="1" x14ac:dyDescent="0.25">
      <c r="A77" s="89">
        <v>2019</v>
      </c>
      <c r="B77" s="89">
        <v>123569</v>
      </c>
      <c r="C77" s="89" t="s">
        <v>823</v>
      </c>
    </row>
    <row r="78" spans="1:3" ht="12.75" customHeight="1" x14ac:dyDescent="0.25">
      <c r="A78" s="89">
        <v>2019</v>
      </c>
      <c r="B78" s="89">
        <v>1181815</v>
      </c>
      <c r="C78" s="89" t="s">
        <v>823</v>
      </c>
    </row>
    <row r="79" spans="1:3" ht="12.75" customHeight="1" x14ac:dyDescent="0.25">
      <c r="A79" s="89">
        <v>2019</v>
      </c>
      <c r="B79" s="89">
        <v>102499</v>
      </c>
      <c r="C79" s="89" t="s">
        <v>823</v>
      </c>
    </row>
    <row r="80" spans="1:3" ht="12.75" customHeight="1" x14ac:dyDescent="0.25">
      <c r="A80" s="89">
        <v>2019</v>
      </c>
      <c r="B80" s="89">
        <v>1181819</v>
      </c>
      <c r="C80" s="89" t="s">
        <v>823</v>
      </c>
    </row>
    <row r="81" spans="1:3" ht="12.75" customHeight="1" x14ac:dyDescent="0.25">
      <c r="A81" s="89">
        <v>2019</v>
      </c>
      <c r="B81" s="89">
        <v>1103831</v>
      </c>
      <c r="C81" s="89" t="s">
        <v>823</v>
      </c>
    </row>
    <row r="82" spans="1:3" ht="12.75" customHeight="1" x14ac:dyDescent="0.25">
      <c r="A82" s="89">
        <v>2019</v>
      </c>
      <c r="B82" s="89">
        <v>123569</v>
      </c>
      <c r="C82" s="89" t="s">
        <v>823</v>
      </c>
    </row>
    <row r="83" spans="1:3" ht="12.75" customHeight="1" x14ac:dyDescent="0.25">
      <c r="A83" s="89">
        <v>2019</v>
      </c>
      <c r="B83" s="89">
        <v>123569</v>
      </c>
      <c r="C83" s="89" t="s">
        <v>823</v>
      </c>
    </row>
    <row r="84" spans="1:3" ht="12.75" customHeight="1" x14ac:dyDescent="0.25">
      <c r="A84" s="89">
        <v>2019</v>
      </c>
      <c r="B84" s="89">
        <v>1181815</v>
      </c>
      <c r="C84" s="89" t="s">
        <v>823</v>
      </c>
    </row>
    <row r="85" spans="1:3" ht="12.75" customHeight="1" x14ac:dyDescent="0.25">
      <c r="A85" s="89">
        <v>2019</v>
      </c>
      <c r="B85" s="89">
        <v>102499</v>
      </c>
      <c r="C85" s="89" t="s">
        <v>823</v>
      </c>
    </row>
    <row r="86" spans="1:3" ht="12.75" customHeight="1" x14ac:dyDescent="0.25">
      <c r="A86" s="89">
        <v>2019</v>
      </c>
      <c r="B86" s="89">
        <v>1181819</v>
      </c>
      <c r="C86" s="89" t="s">
        <v>823</v>
      </c>
    </row>
    <row r="87" spans="1:3" ht="12.75" customHeight="1" x14ac:dyDescent="0.25">
      <c r="A87" s="89">
        <v>2019</v>
      </c>
      <c r="B87" s="89">
        <v>102499</v>
      </c>
      <c r="C87" s="89" t="s">
        <v>823</v>
      </c>
    </row>
    <row r="88" spans="1:3" ht="12.75" customHeight="1" x14ac:dyDescent="0.25">
      <c r="A88" s="89">
        <v>2019</v>
      </c>
      <c r="B88" s="89">
        <v>88399</v>
      </c>
      <c r="C88" s="89" t="s">
        <v>823</v>
      </c>
    </row>
    <row r="89" spans="1:3" ht="12.75" customHeight="1" x14ac:dyDescent="0.25">
      <c r="A89" s="89">
        <v>2019</v>
      </c>
      <c r="B89" s="89">
        <v>121880</v>
      </c>
      <c r="C89" s="89" t="s">
        <v>823</v>
      </c>
    </row>
    <row r="90" spans="1:3" ht="12.75" customHeight="1" x14ac:dyDescent="0.25">
      <c r="A90" s="89">
        <v>2019</v>
      </c>
      <c r="B90" s="89">
        <v>123569</v>
      </c>
      <c r="C90" s="89" t="s">
        <v>823</v>
      </c>
    </row>
    <row r="91" spans="1:3" ht="12.75" customHeight="1" x14ac:dyDescent="0.25">
      <c r="A91" s="89">
        <v>2019</v>
      </c>
      <c r="B91" s="89">
        <v>121880</v>
      </c>
      <c r="C91" s="89" t="s">
        <v>823</v>
      </c>
    </row>
    <row r="92" spans="1:3" ht="12.75" customHeight="1" x14ac:dyDescent="0.25">
      <c r="A92" s="89">
        <v>2019</v>
      </c>
      <c r="B92" s="89">
        <v>121884</v>
      </c>
      <c r="C92" s="89" t="s">
        <v>823</v>
      </c>
    </row>
    <row r="93" spans="1:3" ht="12.75" customHeight="1" x14ac:dyDescent="0.25">
      <c r="A93" s="89">
        <v>2019</v>
      </c>
      <c r="B93" s="89">
        <v>123569</v>
      </c>
      <c r="C93" s="89" t="s">
        <v>823</v>
      </c>
    </row>
    <row r="94" spans="1:3" ht="12.75" customHeight="1" x14ac:dyDescent="0.25">
      <c r="A94" s="89">
        <v>2019</v>
      </c>
      <c r="B94" s="89">
        <v>121884</v>
      </c>
      <c r="C94" s="89" t="s">
        <v>823</v>
      </c>
    </row>
    <row r="95" spans="1:3" ht="12.75" customHeight="1" x14ac:dyDescent="0.25">
      <c r="A95" s="89">
        <v>2019</v>
      </c>
      <c r="B95" s="89">
        <v>88399</v>
      </c>
      <c r="C95" s="89" t="s">
        <v>823</v>
      </c>
    </row>
    <row r="96" spans="1:3" ht="12.75" customHeight="1" x14ac:dyDescent="0.25">
      <c r="A96" s="89">
        <v>2019</v>
      </c>
      <c r="B96" s="89">
        <v>121880</v>
      </c>
      <c r="C96" s="89" t="s">
        <v>823</v>
      </c>
    </row>
    <row r="97" spans="1:3" ht="12.75" customHeight="1" x14ac:dyDescent="0.25">
      <c r="A97" s="89">
        <v>2019</v>
      </c>
      <c r="B97" s="89">
        <v>121880</v>
      </c>
      <c r="C97" s="89" t="s">
        <v>823</v>
      </c>
    </row>
    <row r="98" spans="1:3" ht="12.75" customHeight="1" x14ac:dyDescent="0.25">
      <c r="A98" s="89">
        <v>2019</v>
      </c>
      <c r="B98" s="89">
        <v>88399</v>
      </c>
      <c r="C98" s="89" t="s">
        <v>823</v>
      </c>
    </row>
    <row r="99" spans="1:3" ht="12.75" customHeight="1" x14ac:dyDescent="0.25">
      <c r="A99" s="89">
        <v>2019</v>
      </c>
      <c r="B99" s="89">
        <v>121880</v>
      </c>
      <c r="C99" s="89" t="s">
        <v>823</v>
      </c>
    </row>
    <row r="100" spans="1:3" ht="12.75" customHeight="1" x14ac:dyDescent="0.25">
      <c r="A100" s="89">
        <v>2019</v>
      </c>
      <c r="B100" s="89">
        <v>1117583</v>
      </c>
      <c r="C100" s="89" t="s">
        <v>823</v>
      </c>
    </row>
    <row r="101" spans="1:3" ht="12.75" customHeight="1" x14ac:dyDescent="0.25">
      <c r="A101" s="89">
        <v>2019</v>
      </c>
      <c r="B101" s="89">
        <v>1319229</v>
      </c>
      <c r="C101" s="89" t="s">
        <v>823</v>
      </c>
    </row>
    <row r="102" spans="1:3" ht="12.75" customHeight="1" x14ac:dyDescent="0.25">
      <c r="A102" s="89">
        <v>2019</v>
      </c>
      <c r="B102" s="89">
        <v>102499</v>
      </c>
      <c r="C102" s="89" t="s">
        <v>823</v>
      </c>
    </row>
    <row r="103" spans="1:3" ht="12.75" customHeight="1" x14ac:dyDescent="0.25">
      <c r="A103" s="89">
        <v>2019</v>
      </c>
      <c r="B103" s="89">
        <v>1319229</v>
      </c>
      <c r="C103" s="89" t="s">
        <v>823</v>
      </c>
    </row>
    <row r="104" spans="1:3" ht="12.75" customHeight="1" x14ac:dyDescent="0.25">
      <c r="A104" s="89">
        <v>2019</v>
      </c>
      <c r="B104" s="89">
        <v>1319229</v>
      </c>
      <c r="C104" s="89" t="s">
        <v>823</v>
      </c>
    </row>
    <row r="105" spans="1:3" ht="12.75" customHeight="1" x14ac:dyDescent="0.25">
      <c r="A105" s="89">
        <v>2019</v>
      </c>
      <c r="B105" s="89">
        <v>102499</v>
      </c>
      <c r="C105" s="89" t="s">
        <v>823</v>
      </c>
    </row>
    <row r="106" spans="1:3" ht="12.75" customHeight="1" x14ac:dyDescent="0.25">
      <c r="A106" s="89">
        <v>2019</v>
      </c>
      <c r="B106" s="89">
        <v>121880</v>
      </c>
      <c r="C106" s="89" t="s">
        <v>823</v>
      </c>
    </row>
    <row r="107" spans="1:3" ht="12.75" customHeight="1" x14ac:dyDescent="0.25">
      <c r="A107" s="89">
        <v>2019</v>
      </c>
      <c r="B107" s="89">
        <v>88399</v>
      </c>
      <c r="C107" s="89" t="s">
        <v>823</v>
      </c>
    </row>
    <row r="108" spans="1:3" ht="12.75" customHeight="1" x14ac:dyDescent="0.25">
      <c r="A108" s="89">
        <v>2019</v>
      </c>
      <c r="B108" s="89">
        <v>1181815</v>
      </c>
      <c r="C108" s="89" t="s">
        <v>823</v>
      </c>
    </row>
    <row r="109" spans="1:3" ht="12.75" customHeight="1" x14ac:dyDescent="0.25">
      <c r="A109" s="89">
        <v>2019</v>
      </c>
      <c r="B109" s="89">
        <v>1117583</v>
      </c>
      <c r="C109" s="89" t="s">
        <v>823</v>
      </c>
    </row>
    <row r="110" spans="1:3" ht="12.75" customHeight="1" x14ac:dyDescent="0.25">
      <c r="A110" s="89">
        <v>2019</v>
      </c>
      <c r="B110" s="89">
        <v>102499</v>
      </c>
      <c r="C110" s="89" t="s">
        <v>823</v>
      </c>
    </row>
    <row r="111" spans="1:3" ht="12.75" customHeight="1" x14ac:dyDescent="0.25">
      <c r="A111" s="89">
        <v>2019</v>
      </c>
      <c r="B111" s="89">
        <v>121880</v>
      </c>
      <c r="C111" s="89" t="s">
        <v>823</v>
      </c>
    </row>
    <row r="112" spans="1:3" ht="12.75" customHeight="1" x14ac:dyDescent="0.25">
      <c r="A112" s="89">
        <v>2019</v>
      </c>
      <c r="B112" s="89">
        <v>1181819</v>
      </c>
      <c r="C112" s="89" t="s">
        <v>823</v>
      </c>
    </row>
    <row r="113" spans="1:3" ht="12.75" customHeight="1" x14ac:dyDescent="0.25">
      <c r="A113" s="89">
        <v>2019</v>
      </c>
      <c r="B113" s="89">
        <v>88399</v>
      </c>
      <c r="C113" s="89" t="s">
        <v>823</v>
      </c>
    </row>
    <row r="114" spans="1:3" ht="12.75" customHeight="1" x14ac:dyDescent="0.25">
      <c r="A114" s="89">
        <v>2019</v>
      </c>
      <c r="B114" s="89">
        <v>1181815</v>
      </c>
      <c r="C114" s="89" t="s">
        <v>823</v>
      </c>
    </row>
    <row r="115" spans="1:3" ht="12.75" customHeight="1" x14ac:dyDescent="0.25">
      <c r="A115" s="89">
        <v>2019</v>
      </c>
      <c r="B115" s="89">
        <v>121880</v>
      </c>
      <c r="C115" s="89" t="s">
        <v>823</v>
      </c>
    </row>
    <row r="116" spans="1:3" ht="12.75" customHeight="1" x14ac:dyDescent="0.25">
      <c r="A116" s="89">
        <v>2019</v>
      </c>
      <c r="B116" s="89">
        <v>123569</v>
      </c>
      <c r="C116" s="89" t="s">
        <v>823</v>
      </c>
    </row>
    <row r="117" spans="1:3" ht="12.75" customHeight="1" x14ac:dyDescent="0.25">
      <c r="A117" s="89">
        <v>2019</v>
      </c>
      <c r="B117" s="89">
        <v>123569</v>
      </c>
      <c r="C117" s="89" t="s">
        <v>823</v>
      </c>
    </row>
    <row r="118" spans="1:3" ht="12.75" customHeight="1" x14ac:dyDescent="0.25">
      <c r="A118" s="89">
        <v>2019</v>
      </c>
      <c r="B118" s="89">
        <v>102499</v>
      </c>
      <c r="C118" s="89" t="s">
        <v>823</v>
      </c>
    </row>
    <row r="119" spans="1:3" ht="12.75" customHeight="1" x14ac:dyDescent="0.25">
      <c r="A119" s="89">
        <v>2019</v>
      </c>
      <c r="B119" s="89">
        <v>1103831</v>
      </c>
      <c r="C119" s="89" t="s">
        <v>823</v>
      </c>
    </row>
    <row r="120" spans="1:3" ht="12.75" customHeight="1" x14ac:dyDescent="0.25">
      <c r="A120" s="89">
        <v>2019</v>
      </c>
      <c r="B120" s="89">
        <v>1319229</v>
      </c>
      <c r="C120" s="89" t="s">
        <v>823</v>
      </c>
    </row>
    <row r="121" spans="1:3" ht="12.75" customHeight="1" x14ac:dyDescent="0.25">
      <c r="A121" s="89">
        <v>2019</v>
      </c>
      <c r="B121" s="89">
        <v>1181819</v>
      </c>
      <c r="C121" s="89" t="s">
        <v>823</v>
      </c>
    </row>
    <row r="122" spans="1:3" ht="12.75" customHeight="1" x14ac:dyDescent="0.25">
      <c r="A122" s="89">
        <v>2019</v>
      </c>
      <c r="B122" s="89">
        <v>1103831</v>
      </c>
      <c r="C122" s="89" t="s">
        <v>823</v>
      </c>
    </row>
    <row r="123" spans="1:3" ht="12.75" customHeight="1" x14ac:dyDescent="0.25">
      <c r="A123" s="89">
        <v>2019</v>
      </c>
      <c r="B123" s="89">
        <v>1319229</v>
      </c>
      <c r="C123" s="89" t="s">
        <v>823</v>
      </c>
    </row>
    <row r="124" spans="1:3" ht="12.75" customHeight="1" x14ac:dyDescent="0.25">
      <c r="A124" s="89">
        <v>2019</v>
      </c>
      <c r="B124" s="89">
        <v>102499</v>
      </c>
      <c r="C124" s="89" t="s">
        <v>823</v>
      </c>
    </row>
    <row r="125" spans="1:3" ht="12.75" customHeight="1" x14ac:dyDescent="0.25">
      <c r="A125" s="89">
        <v>2019</v>
      </c>
      <c r="B125" s="89">
        <v>1181815</v>
      </c>
      <c r="C125" s="89" t="s">
        <v>823</v>
      </c>
    </row>
    <row r="126" spans="1:3" ht="12.75" customHeight="1" x14ac:dyDescent="0.25">
      <c r="A126" s="89">
        <v>2019</v>
      </c>
      <c r="B126" s="89">
        <v>1181819</v>
      </c>
      <c r="C126" s="89" t="s">
        <v>823</v>
      </c>
    </row>
    <row r="127" spans="1:3" ht="12.75" customHeight="1" x14ac:dyDescent="0.25">
      <c r="A127" s="89">
        <v>2019</v>
      </c>
      <c r="B127" s="89">
        <v>1319229</v>
      </c>
      <c r="C127" s="89" t="s">
        <v>823</v>
      </c>
    </row>
    <row r="128" spans="1:3" ht="12.75" customHeight="1" x14ac:dyDescent="0.25">
      <c r="A128" s="89">
        <v>2019</v>
      </c>
      <c r="B128" s="89">
        <v>123569</v>
      </c>
      <c r="C128" s="89" t="s">
        <v>823</v>
      </c>
    </row>
    <row r="129" spans="1:3" ht="12.75" customHeight="1" x14ac:dyDescent="0.25">
      <c r="A129" s="89">
        <v>2019</v>
      </c>
      <c r="B129" s="89">
        <v>1181815</v>
      </c>
      <c r="C129" s="89" t="s">
        <v>823</v>
      </c>
    </row>
    <row r="130" spans="1:3" ht="12.75" customHeight="1" x14ac:dyDescent="0.25">
      <c r="A130" s="89">
        <v>2019</v>
      </c>
      <c r="B130" s="89">
        <v>1103831</v>
      </c>
      <c r="C130" s="89" t="s">
        <v>823</v>
      </c>
    </row>
    <row r="131" spans="1:3" ht="12.75" customHeight="1" x14ac:dyDescent="0.25">
      <c r="A131" s="89">
        <v>2019</v>
      </c>
      <c r="B131" s="89">
        <v>102499</v>
      </c>
      <c r="C131" s="89" t="s">
        <v>823</v>
      </c>
    </row>
    <row r="132" spans="1:3" ht="12.75" customHeight="1" x14ac:dyDescent="0.25">
      <c r="A132" s="89">
        <v>2019</v>
      </c>
      <c r="B132" s="89">
        <v>102499</v>
      </c>
      <c r="C132" s="89" t="s">
        <v>823</v>
      </c>
    </row>
    <row r="133" spans="1:3" ht="12.75" customHeight="1" x14ac:dyDescent="0.25">
      <c r="A133" s="89">
        <v>2019</v>
      </c>
      <c r="B133" s="89">
        <v>121880</v>
      </c>
      <c r="C133" s="89" t="s">
        <v>823</v>
      </c>
    </row>
    <row r="134" spans="1:3" ht="12.75" customHeight="1" x14ac:dyDescent="0.25">
      <c r="A134" s="89">
        <v>2019</v>
      </c>
      <c r="B134" s="89">
        <v>121880</v>
      </c>
      <c r="C134" s="89" t="s">
        <v>823</v>
      </c>
    </row>
    <row r="135" spans="1:3" ht="12.75" customHeight="1" x14ac:dyDescent="0.25">
      <c r="A135" s="89">
        <v>2019</v>
      </c>
      <c r="B135" s="89">
        <v>88399</v>
      </c>
      <c r="C135" s="89" t="s">
        <v>823</v>
      </c>
    </row>
    <row r="136" spans="1:3" ht="12.75" customHeight="1" x14ac:dyDescent="0.25">
      <c r="A136" s="89">
        <v>2019</v>
      </c>
      <c r="B136" s="89">
        <v>88399</v>
      </c>
      <c r="C136" s="89" t="s">
        <v>823</v>
      </c>
    </row>
    <row r="137" spans="1:3" ht="12.75" customHeight="1" x14ac:dyDescent="0.25">
      <c r="A137" s="89">
        <v>2019</v>
      </c>
      <c r="B137" s="89">
        <v>121880</v>
      </c>
      <c r="C137" s="89" t="s">
        <v>823</v>
      </c>
    </row>
    <row r="138" spans="1:3" ht="12.75" customHeight="1" x14ac:dyDescent="0.25">
      <c r="A138" s="89">
        <v>2019</v>
      </c>
      <c r="B138" s="89">
        <v>121880</v>
      </c>
      <c r="C138" s="89" t="s">
        <v>823</v>
      </c>
    </row>
    <row r="139" spans="1:3" ht="12.75" customHeight="1" x14ac:dyDescent="0.25">
      <c r="A139" s="89">
        <v>2019</v>
      </c>
      <c r="B139" s="89">
        <v>121884</v>
      </c>
      <c r="C139" s="89" t="s">
        <v>823</v>
      </c>
    </row>
    <row r="140" spans="1:3" ht="12.75" customHeight="1" x14ac:dyDescent="0.25">
      <c r="A140" s="89">
        <v>2019</v>
      </c>
      <c r="B140" s="89">
        <v>1319229</v>
      </c>
      <c r="C140" s="89" t="s">
        <v>823</v>
      </c>
    </row>
    <row r="141" spans="1:3" ht="12.75" customHeight="1" x14ac:dyDescent="0.25">
      <c r="A141" s="89">
        <v>2019</v>
      </c>
      <c r="B141" s="89">
        <v>121880</v>
      </c>
      <c r="C141" s="89" t="s">
        <v>823</v>
      </c>
    </row>
    <row r="142" spans="1:3" ht="12.75" customHeight="1" x14ac:dyDescent="0.25">
      <c r="A142" s="89">
        <v>2019</v>
      </c>
      <c r="B142" s="89">
        <v>88399</v>
      </c>
      <c r="C142" s="89" t="s">
        <v>823</v>
      </c>
    </row>
    <row r="143" spans="1:3" ht="12.75" customHeight="1" x14ac:dyDescent="0.25">
      <c r="A143" s="89">
        <v>2019</v>
      </c>
      <c r="B143" s="89">
        <v>121884</v>
      </c>
      <c r="C143" s="89" t="s">
        <v>823</v>
      </c>
    </row>
    <row r="144" spans="1:3" ht="12.75" customHeight="1" x14ac:dyDescent="0.25">
      <c r="A144" s="89">
        <v>2019</v>
      </c>
      <c r="B144" s="89">
        <v>1319229</v>
      </c>
      <c r="C144" s="89" t="s">
        <v>823</v>
      </c>
    </row>
    <row r="145" spans="1:3" ht="12.75" customHeight="1" x14ac:dyDescent="0.25">
      <c r="A145" s="89">
        <v>2019</v>
      </c>
      <c r="B145" s="89">
        <v>1181819</v>
      </c>
      <c r="C145" s="89" t="s">
        <v>823</v>
      </c>
    </row>
    <row r="146" spans="1:3" ht="12.75" customHeight="1" x14ac:dyDescent="0.25">
      <c r="A146" s="89">
        <v>2019</v>
      </c>
      <c r="B146" s="89">
        <v>1117583</v>
      </c>
      <c r="C146" s="89" t="s">
        <v>823</v>
      </c>
    </row>
    <row r="147" spans="1:3" ht="12.75" customHeight="1" x14ac:dyDescent="0.25">
      <c r="A147" s="89">
        <v>2019</v>
      </c>
      <c r="B147" s="89">
        <v>121884</v>
      </c>
      <c r="C147" s="89" t="s">
        <v>823</v>
      </c>
    </row>
    <row r="148" spans="1:3" ht="12.75" customHeight="1" x14ac:dyDescent="0.25">
      <c r="A148" s="89">
        <v>2019</v>
      </c>
      <c r="B148" s="89">
        <v>1117583</v>
      </c>
      <c r="C148" s="89" t="s">
        <v>823</v>
      </c>
    </row>
    <row r="149" spans="1:3" ht="12.75" customHeight="1" x14ac:dyDescent="0.25">
      <c r="A149" s="89">
        <v>2019</v>
      </c>
      <c r="B149" s="89">
        <v>123569</v>
      </c>
      <c r="C149" s="89" t="s">
        <v>823</v>
      </c>
    </row>
    <row r="150" spans="1:3" ht="12.75" customHeight="1" x14ac:dyDescent="0.25">
      <c r="A150" s="89">
        <v>2019</v>
      </c>
      <c r="B150" s="89">
        <v>1181819</v>
      </c>
      <c r="C150" s="89" t="s">
        <v>823</v>
      </c>
    </row>
    <row r="151" spans="1:3" ht="12.75" customHeight="1" x14ac:dyDescent="0.25">
      <c r="A151" s="89">
        <v>2019</v>
      </c>
      <c r="B151" s="89">
        <v>88399</v>
      </c>
      <c r="C151" s="89" t="s">
        <v>823</v>
      </c>
    </row>
    <row r="152" spans="1:3" ht="12.75" customHeight="1" x14ac:dyDescent="0.25">
      <c r="A152" s="89">
        <v>2019</v>
      </c>
      <c r="B152" s="89">
        <v>1319229</v>
      </c>
      <c r="C152" s="89" t="s">
        <v>823</v>
      </c>
    </row>
    <row r="153" spans="1:3" ht="12.75" customHeight="1" x14ac:dyDescent="0.25">
      <c r="A153" s="89">
        <v>2019</v>
      </c>
      <c r="B153" s="89">
        <v>121880</v>
      </c>
      <c r="C153" s="89" t="s">
        <v>823</v>
      </c>
    </row>
    <row r="154" spans="1:3" ht="12.75" customHeight="1" x14ac:dyDescent="0.25">
      <c r="A154" s="89">
        <v>2019</v>
      </c>
      <c r="B154" s="89">
        <v>1181819</v>
      </c>
      <c r="C154" s="89" t="s">
        <v>823</v>
      </c>
    </row>
    <row r="155" spans="1:3" ht="12.75" customHeight="1" x14ac:dyDescent="0.25">
      <c r="A155" s="89">
        <v>2019</v>
      </c>
      <c r="B155" s="89">
        <v>88399</v>
      </c>
      <c r="C155" s="89" t="s">
        <v>823</v>
      </c>
    </row>
    <row r="156" spans="1:3" ht="12.75" customHeight="1" x14ac:dyDescent="0.25">
      <c r="A156" s="89">
        <v>2019</v>
      </c>
      <c r="B156" s="89">
        <v>102499</v>
      </c>
      <c r="C156" s="89" t="s">
        <v>823</v>
      </c>
    </row>
    <row r="157" spans="1:3" ht="12.75" customHeight="1" x14ac:dyDescent="0.25">
      <c r="A157" s="89">
        <v>2019</v>
      </c>
      <c r="B157" s="89">
        <v>1181819</v>
      </c>
      <c r="C157" s="89" t="s">
        <v>823</v>
      </c>
    </row>
    <row r="158" spans="1:3" ht="12.75" customHeight="1" x14ac:dyDescent="0.25">
      <c r="A158" s="89">
        <v>2019</v>
      </c>
      <c r="B158" s="89">
        <v>1181819</v>
      </c>
      <c r="C158" s="89" t="s">
        <v>823</v>
      </c>
    </row>
    <row r="159" spans="1:3" ht="12.75" customHeight="1" x14ac:dyDescent="0.25">
      <c r="A159" s="89">
        <v>2019</v>
      </c>
      <c r="B159" s="89">
        <v>1181819</v>
      </c>
      <c r="C159" s="89" t="s">
        <v>823</v>
      </c>
    </row>
    <row r="160" spans="1:3" ht="12.75" customHeight="1" x14ac:dyDescent="0.25">
      <c r="A160" s="89">
        <v>2019</v>
      </c>
      <c r="B160" s="89">
        <v>121880</v>
      </c>
      <c r="C160" s="89" t="s">
        <v>823</v>
      </c>
    </row>
    <row r="161" spans="1:3" ht="12.75" customHeight="1" x14ac:dyDescent="0.25">
      <c r="A161" s="89">
        <v>2019</v>
      </c>
      <c r="B161" s="89">
        <v>121884</v>
      </c>
      <c r="C161" s="89" t="s">
        <v>823</v>
      </c>
    </row>
    <row r="162" spans="1:3" ht="12.75" customHeight="1" x14ac:dyDescent="0.25">
      <c r="A162" s="89">
        <v>2019</v>
      </c>
      <c r="B162" s="89">
        <v>123569</v>
      </c>
      <c r="C162" s="89" t="s">
        <v>823</v>
      </c>
    </row>
    <row r="163" spans="1:3" ht="12.75" customHeight="1" x14ac:dyDescent="0.25">
      <c r="A163" s="89">
        <v>2019</v>
      </c>
      <c r="B163" s="89">
        <v>1103831</v>
      </c>
      <c r="C163" s="89" t="s">
        <v>823</v>
      </c>
    </row>
    <row r="164" spans="1:3" ht="12.75" customHeight="1" x14ac:dyDescent="0.25">
      <c r="A164" s="89">
        <v>2019</v>
      </c>
      <c r="B164" s="89">
        <v>1103831</v>
      </c>
      <c r="C164" s="89" t="s">
        <v>823</v>
      </c>
    </row>
    <row r="165" spans="1:3" ht="12.75" customHeight="1" x14ac:dyDescent="0.25">
      <c r="A165" s="89">
        <v>2019</v>
      </c>
      <c r="B165" s="89">
        <v>121884</v>
      </c>
      <c r="C165" s="89" t="s">
        <v>823</v>
      </c>
    </row>
    <row r="166" spans="1:3" ht="12.75" customHeight="1" x14ac:dyDescent="0.25">
      <c r="A166" s="89">
        <v>2019</v>
      </c>
      <c r="B166" s="89">
        <v>1117583</v>
      </c>
      <c r="C166" s="89" t="s">
        <v>823</v>
      </c>
    </row>
    <row r="167" spans="1:3" ht="12.75" customHeight="1" x14ac:dyDescent="0.25">
      <c r="A167" s="89">
        <v>2019</v>
      </c>
      <c r="B167" s="89">
        <v>102499</v>
      </c>
      <c r="C167" s="89" t="s">
        <v>823</v>
      </c>
    </row>
    <row r="168" spans="1:3" ht="12.75" customHeight="1" x14ac:dyDescent="0.25">
      <c r="A168" s="89">
        <v>2019</v>
      </c>
      <c r="B168" s="89">
        <v>1103831</v>
      </c>
      <c r="C168" s="89" t="s">
        <v>823</v>
      </c>
    </row>
    <row r="169" spans="1:3" ht="12.75" customHeight="1" x14ac:dyDescent="0.25">
      <c r="A169" s="89">
        <v>2019</v>
      </c>
      <c r="B169" s="89">
        <v>1103831</v>
      </c>
      <c r="C169" s="89" t="s">
        <v>823</v>
      </c>
    </row>
    <row r="170" spans="1:3" ht="12.75" customHeight="1" x14ac:dyDescent="0.25">
      <c r="A170" s="89">
        <v>2019</v>
      </c>
      <c r="B170" s="89">
        <v>102499</v>
      </c>
      <c r="C170" s="89" t="s">
        <v>823</v>
      </c>
    </row>
    <row r="171" spans="1:3" ht="12.75" customHeight="1" x14ac:dyDescent="0.25">
      <c r="A171" s="89">
        <v>2019</v>
      </c>
      <c r="B171" s="89">
        <v>1181819</v>
      </c>
      <c r="C171" s="89" t="s">
        <v>823</v>
      </c>
    </row>
    <row r="172" spans="1:3" ht="12.75" customHeight="1" x14ac:dyDescent="0.25">
      <c r="A172" s="89">
        <v>2019</v>
      </c>
      <c r="B172" s="89">
        <v>1319229</v>
      </c>
      <c r="C172" s="89" t="s">
        <v>823</v>
      </c>
    </row>
    <row r="173" spans="1:3" ht="12.75" customHeight="1" x14ac:dyDescent="0.25">
      <c r="A173" s="89">
        <v>2019</v>
      </c>
      <c r="B173" s="89">
        <v>88399</v>
      </c>
      <c r="C173" s="89" t="s">
        <v>823</v>
      </c>
    </row>
    <row r="174" spans="1:3" ht="12.75" customHeight="1" x14ac:dyDescent="0.25">
      <c r="A174" s="89">
        <v>2019</v>
      </c>
      <c r="B174" s="89">
        <v>123569</v>
      </c>
      <c r="C174" s="89" t="s">
        <v>823</v>
      </c>
    </row>
    <row r="175" spans="1:3" ht="12.75" customHeight="1" x14ac:dyDescent="0.25">
      <c r="A175" s="89">
        <v>2019</v>
      </c>
      <c r="B175" s="89">
        <v>121880</v>
      </c>
      <c r="C175" s="89" t="s">
        <v>823</v>
      </c>
    </row>
    <row r="176" spans="1:3" ht="12.75" customHeight="1" x14ac:dyDescent="0.25">
      <c r="A176" s="89">
        <v>2019</v>
      </c>
      <c r="B176" s="89">
        <v>1319229</v>
      </c>
      <c r="C176" s="89" t="s">
        <v>823</v>
      </c>
    </row>
    <row r="177" spans="1:3" ht="12.75" customHeight="1" x14ac:dyDescent="0.25">
      <c r="A177" s="89">
        <v>2019</v>
      </c>
      <c r="B177" s="89">
        <v>1181819</v>
      </c>
      <c r="C177" s="89" t="s">
        <v>823</v>
      </c>
    </row>
    <row r="178" spans="1:3" ht="12.75" customHeight="1" x14ac:dyDescent="0.25">
      <c r="A178" s="89">
        <v>2019</v>
      </c>
      <c r="B178" s="89">
        <v>123569</v>
      </c>
      <c r="C178" s="89" t="s">
        <v>823</v>
      </c>
    </row>
    <row r="179" spans="1:3" ht="12.75" customHeight="1" x14ac:dyDescent="0.25">
      <c r="A179" s="89">
        <v>2019</v>
      </c>
      <c r="B179" s="89">
        <v>1103831</v>
      </c>
      <c r="C179" s="89" t="s">
        <v>823</v>
      </c>
    </row>
    <row r="180" spans="1:3" ht="12.75" customHeight="1" x14ac:dyDescent="0.25">
      <c r="A180" s="89">
        <v>2019</v>
      </c>
      <c r="B180" s="89">
        <v>1103831</v>
      </c>
      <c r="C180" s="89" t="s">
        <v>823</v>
      </c>
    </row>
    <row r="181" spans="1:3" ht="12.75" customHeight="1" x14ac:dyDescent="0.25">
      <c r="A181" s="89">
        <v>2019</v>
      </c>
      <c r="B181" s="89">
        <v>1103831</v>
      </c>
      <c r="C181" s="89" t="s">
        <v>823</v>
      </c>
    </row>
    <row r="182" spans="1:3" ht="12.75" customHeight="1" x14ac:dyDescent="0.25">
      <c r="A182" s="89">
        <v>2019</v>
      </c>
      <c r="B182" s="89">
        <v>1181819</v>
      </c>
      <c r="C182" s="89" t="s">
        <v>823</v>
      </c>
    </row>
    <row r="183" spans="1:3" ht="12.75" customHeight="1" x14ac:dyDescent="0.25">
      <c r="A183" s="89">
        <v>2019</v>
      </c>
      <c r="B183" s="89">
        <v>1181819</v>
      </c>
      <c r="C183" s="89" t="s">
        <v>823</v>
      </c>
    </row>
    <row r="184" spans="1:3" ht="12.75" customHeight="1" x14ac:dyDescent="0.25">
      <c r="A184" s="89">
        <v>2019</v>
      </c>
      <c r="B184" s="89">
        <v>121880</v>
      </c>
      <c r="C184" s="89" t="s">
        <v>823</v>
      </c>
    </row>
    <row r="185" spans="1:3" ht="12.75" customHeight="1" x14ac:dyDescent="0.25">
      <c r="A185" s="89">
        <v>2019</v>
      </c>
      <c r="B185" s="89">
        <v>1117583</v>
      </c>
      <c r="C185" s="89" t="s">
        <v>823</v>
      </c>
    </row>
    <row r="186" spans="1:3" ht="12.75" customHeight="1" x14ac:dyDescent="0.25">
      <c r="A186" s="89">
        <v>2019</v>
      </c>
      <c r="B186" s="89">
        <v>121880</v>
      </c>
      <c r="C186" s="89" t="s">
        <v>823</v>
      </c>
    </row>
    <row r="187" spans="1:3" ht="12.75" customHeight="1" x14ac:dyDescent="0.25">
      <c r="A187" s="89">
        <v>2019</v>
      </c>
      <c r="B187" s="89">
        <v>121884</v>
      </c>
      <c r="C187" s="89" t="s">
        <v>823</v>
      </c>
    </row>
    <row r="188" spans="1:3" ht="12.75" customHeight="1" x14ac:dyDescent="0.25">
      <c r="A188" s="89">
        <v>2019</v>
      </c>
      <c r="B188" s="89">
        <v>1319229</v>
      </c>
      <c r="C188" s="89" t="s">
        <v>823</v>
      </c>
    </row>
    <row r="189" spans="1:3" ht="12.75" customHeight="1" x14ac:dyDescent="0.25">
      <c r="A189" s="89">
        <v>2019</v>
      </c>
      <c r="B189" s="89">
        <v>102499</v>
      </c>
      <c r="C189" s="89" t="s">
        <v>823</v>
      </c>
    </row>
    <row r="190" spans="1:3" ht="12.75" customHeight="1" x14ac:dyDescent="0.25">
      <c r="A190" s="89">
        <v>2019</v>
      </c>
      <c r="B190" s="89">
        <v>121880</v>
      </c>
      <c r="C190" s="89" t="s">
        <v>823</v>
      </c>
    </row>
    <row r="191" spans="1:3" ht="12.75" customHeight="1" x14ac:dyDescent="0.25">
      <c r="A191" s="89">
        <v>2019</v>
      </c>
      <c r="B191" s="89">
        <v>1117583</v>
      </c>
      <c r="C191" s="89" t="s">
        <v>823</v>
      </c>
    </row>
    <row r="192" spans="1:3" ht="12.75" customHeight="1" x14ac:dyDescent="0.25">
      <c r="A192" s="89">
        <v>2019</v>
      </c>
      <c r="B192" s="89">
        <v>1117583</v>
      </c>
      <c r="C192" s="89" t="s">
        <v>823</v>
      </c>
    </row>
    <row r="193" spans="1:3" ht="12.75" customHeight="1" x14ac:dyDescent="0.25">
      <c r="A193" s="89">
        <v>2019</v>
      </c>
      <c r="B193" s="89">
        <v>1103831</v>
      </c>
      <c r="C193" s="89" t="s">
        <v>823</v>
      </c>
    </row>
    <row r="194" spans="1:3" ht="12.75" customHeight="1" x14ac:dyDescent="0.25">
      <c r="A194" s="89">
        <v>2019</v>
      </c>
      <c r="B194" s="89">
        <v>1117583</v>
      </c>
      <c r="C194" s="89" t="s">
        <v>823</v>
      </c>
    </row>
    <row r="195" spans="1:3" ht="12.75" customHeight="1" x14ac:dyDescent="0.25">
      <c r="A195" s="89">
        <v>2019</v>
      </c>
      <c r="B195" s="89">
        <v>121880</v>
      </c>
      <c r="C195" s="89" t="s">
        <v>823</v>
      </c>
    </row>
    <row r="196" spans="1:3" ht="12.75" customHeight="1" x14ac:dyDescent="0.25">
      <c r="A196" s="89">
        <v>2019</v>
      </c>
      <c r="B196" s="89">
        <v>121880</v>
      </c>
      <c r="C196" s="89" t="s">
        <v>823</v>
      </c>
    </row>
    <row r="197" spans="1:3" ht="12.75" customHeight="1" x14ac:dyDescent="0.25">
      <c r="A197" s="89">
        <v>2019</v>
      </c>
      <c r="B197" s="89">
        <v>1319229</v>
      </c>
      <c r="C197" s="89" t="s">
        <v>823</v>
      </c>
    </row>
    <row r="198" spans="1:3" ht="12.75" customHeight="1" x14ac:dyDescent="0.25">
      <c r="A198" s="89">
        <v>2019</v>
      </c>
      <c r="B198" s="89">
        <v>1181819</v>
      </c>
      <c r="C198" s="89" t="s">
        <v>823</v>
      </c>
    </row>
    <row r="199" spans="1:3" ht="12.75" customHeight="1" x14ac:dyDescent="0.25">
      <c r="A199" s="89">
        <v>2019</v>
      </c>
      <c r="B199" s="89">
        <v>1117583</v>
      </c>
      <c r="C199" s="89" t="s">
        <v>823</v>
      </c>
    </row>
    <row r="200" spans="1:3" ht="12.75" customHeight="1" x14ac:dyDescent="0.25">
      <c r="A200" s="89">
        <v>2019</v>
      </c>
      <c r="B200" s="89">
        <v>1103831</v>
      </c>
      <c r="C200" s="89" t="s">
        <v>823</v>
      </c>
    </row>
    <row r="201" spans="1:3" ht="12.75" customHeight="1" x14ac:dyDescent="0.25">
      <c r="A201" s="89">
        <v>2019</v>
      </c>
      <c r="B201" s="89">
        <v>1181819</v>
      </c>
      <c r="C201" s="89" t="s">
        <v>823</v>
      </c>
    </row>
    <row r="202" spans="1:3" ht="12.75" customHeight="1" x14ac:dyDescent="0.25">
      <c r="A202" s="89">
        <v>2019</v>
      </c>
      <c r="B202" s="89">
        <v>123569</v>
      </c>
      <c r="C202" s="89" t="s">
        <v>823</v>
      </c>
    </row>
    <row r="203" spans="1:3" ht="12.75" customHeight="1" x14ac:dyDescent="0.25">
      <c r="A203" s="89">
        <v>2019</v>
      </c>
      <c r="B203" s="89">
        <v>1181819</v>
      </c>
      <c r="C203" s="89" t="s">
        <v>823</v>
      </c>
    </row>
    <row r="204" spans="1:3" ht="12.75" customHeight="1" x14ac:dyDescent="0.25">
      <c r="A204" s="89">
        <v>2019</v>
      </c>
      <c r="B204" s="89">
        <v>1117583</v>
      </c>
      <c r="C204" s="89" t="s">
        <v>823</v>
      </c>
    </row>
    <row r="205" spans="1:3" ht="12.75" customHeight="1" x14ac:dyDescent="0.25">
      <c r="A205" s="89">
        <v>2019</v>
      </c>
      <c r="B205" s="89">
        <v>121880</v>
      </c>
      <c r="C205" s="89" t="s">
        <v>823</v>
      </c>
    </row>
    <row r="206" spans="1:3" ht="12.75" customHeight="1" x14ac:dyDescent="0.25">
      <c r="A206" s="89">
        <v>2019</v>
      </c>
      <c r="B206" s="89">
        <v>102499</v>
      </c>
      <c r="C206" s="89" t="s">
        <v>823</v>
      </c>
    </row>
    <row r="207" spans="1:3" ht="12.75" customHeight="1" x14ac:dyDescent="0.25">
      <c r="A207" s="89">
        <v>2019</v>
      </c>
      <c r="B207" s="89">
        <v>102499</v>
      </c>
      <c r="C207" s="89" t="s">
        <v>823</v>
      </c>
    </row>
    <row r="208" spans="1:3" ht="12.75" customHeight="1" x14ac:dyDescent="0.25">
      <c r="A208" s="89">
        <v>2019</v>
      </c>
      <c r="B208" s="89">
        <v>88399</v>
      </c>
      <c r="C208" s="89" t="s">
        <v>823</v>
      </c>
    </row>
    <row r="209" spans="1:3" ht="12.75" customHeight="1" x14ac:dyDescent="0.25">
      <c r="A209" s="89">
        <v>2019</v>
      </c>
      <c r="B209" s="89">
        <v>121884</v>
      </c>
      <c r="C209" s="89" t="s">
        <v>823</v>
      </c>
    </row>
    <row r="210" spans="1:3" ht="12.75" customHeight="1" x14ac:dyDescent="0.25">
      <c r="A210" s="89">
        <v>2019</v>
      </c>
      <c r="B210" s="89">
        <v>121880</v>
      </c>
      <c r="C210" s="89" t="s">
        <v>823</v>
      </c>
    </row>
    <row r="211" spans="1:3" ht="12.75" customHeight="1" x14ac:dyDescent="0.25">
      <c r="A211" s="89">
        <v>2019</v>
      </c>
      <c r="B211" s="89">
        <v>1181819</v>
      </c>
      <c r="C211" s="89" t="s">
        <v>823</v>
      </c>
    </row>
    <row r="212" spans="1:3" ht="12.75" customHeight="1" x14ac:dyDescent="0.25">
      <c r="A212" s="89">
        <v>2019</v>
      </c>
      <c r="B212" s="89">
        <v>121880</v>
      </c>
      <c r="C212" s="89" t="s">
        <v>823</v>
      </c>
    </row>
    <row r="213" spans="1:3" ht="12.75" customHeight="1" x14ac:dyDescent="0.25">
      <c r="A213" s="89">
        <v>2019</v>
      </c>
      <c r="B213" s="89">
        <v>1103831</v>
      </c>
      <c r="C213" s="89" t="s">
        <v>823</v>
      </c>
    </row>
    <row r="214" spans="1:3" ht="12.75" customHeight="1" x14ac:dyDescent="0.25">
      <c r="A214" s="89">
        <v>2019</v>
      </c>
      <c r="B214" s="89">
        <v>1181819</v>
      </c>
      <c r="C214" s="89" t="s">
        <v>823</v>
      </c>
    </row>
    <row r="215" spans="1:3" ht="12.75" customHeight="1" x14ac:dyDescent="0.25">
      <c r="A215" s="89">
        <v>2019</v>
      </c>
      <c r="B215" s="89">
        <v>121884</v>
      </c>
      <c r="C215" s="89" t="s">
        <v>823</v>
      </c>
    </row>
    <row r="216" spans="1:3" ht="12.75" customHeight="1" x14ac:dyDescent="0.25">
      <c r="A216" s="89">
        <v>2019</v>
      </c>
      <c r="B216" s="89">
        <v>121880</v>
      </c>
      <c r="C216" s="89" t="s">
        <v>823</v>
      </c>
    </row>
    <row r="217" spans="1:3" ht="12.75" customHeight="1" x14ac:dyDescent="0.25">
      <c r="A217" s="89">
        <v>2019</v>
      </c>
      <c r="B217" s="89">
        <v>1117583</v>
      </c>
      <c r="C217" s="89" t="s">
        <v>823</v>
      </c>
    </row>
    <row r="218" spans="1:3" ht="12.75" customHeight="1" x14ac:dyDescent="0.25">
      <c r="A218" s="89">
        <v>2019</v>
      </c>
      <c r="B218" s="89">
        <v>1103831</v>
      </c>
      <c r="C218" s="89" t="s">
        <v>823</v>
      </c>
    </row>
    <row r="219" spans="1:3" ht="12.75" customHeight="1" x14ac:dyDescent="0.25">
      <c r="A219" s="89">
        <v>2019</v>
      </c>
      <c r="B219" s="89">
        <v>1103831</v>
      </c>
      <c r="C219" s="89" t="s">
        <v>823</v>
      </c>
    </row>
    <row r="220" spans="1:3" ht="12.75" customHeight="1" x14ac:dyDescent="0.25">
      <c r="A220" s="89">
        <v>2019</v>
      </c>
      <c r="B220" s="89">
        <v>121884</v>
      </c>
      <c r="C220" s="89" t="s">
        <v>823</v>
      </c>
    </row>
    <row r="221" spans="1:3" ht="12.75" customHeight="1" x14ac:dyDescent="0.25">
      <c r="A221" s="89">
        <v>2019</v>
      </c>
      <c r="B221" s="89">
        <v>88399</v>
      </c>
      <c r="C221" s="89" t="s">
        <v>823</v>
      </c>
    </row>
    <row r="222" spans="1:3" ht="12.75" customHeight="1" x14ac:dyDescent="0.25">
      <c r="A222" s="89">
        <v>2019</v>
      </c>
      <c r="B222" s="89">
        <v>121880</v>
      </c>
      <c r="C222" s="89" t="s">
        <v>823</v>
      </c>
    </row>
    <row r="223" spans="1:3" ht="12.75" customHeight="1" x14ac:dyDescent="0.25">
      <c r="A223" s="89">
        <v>2019</v>
      </c>
      <c r="B223" s="89">
        <v>121884</v>
      </c>
      <c r="C223" s="89" t="s">
        <v>823</v>
      </c>
    </row>
    <row r="224" spans="1:3" ht="12.75" customHeight="1" x14ac:dyDescent="0.25">
      <c r="A224" s="89">
        <v>2019</v>
      </c>
      <c r="B224" s="89">
        <v>121884</v>
      </c>
      <c r="C224" s="89" t="s">
        <v>823</v>
      </c>
    </row>
    <row r="225" spans="1:3" ht="12.75" customHeight="1" x14ac:dyDescent="0.25">
      <c r="A225" s="89">
        <v>2019</v>
      </c>
      <c r="B225" s="89">
        <v>88399</v>
      </c>
      <c r="C225" s="89" t="s">
        <v>823</v>
      </c>
    </row>
    <row r="226" spans="1:3" ht="12.75" customHeight="1" x14ac:dyDescent="0.25">
      <c r="A226" s="89">
        <v>2019</v>
      </c>
      <c r="B226" s="89">
        <v>102499</v>
      </c>
      <c r="C226" s="89" t="s">
        <v>823</v>
      </c>
    </row>
    <row r="227" spans="1:3" ht="12.75" customHeight="1" x14ac:dyDescent="0.25">
      <c r="A227" s="89">
        <v>2019</v>
      </c>
      <c r="B227" s="89">
        <v>1181819</v>
      </c>
      <c r="C227" s="89" t="s">
        <v>823</v>
      </c>
    </row>
    <row r="228" spans="1:3" ht="12.75" customHeight="1" x14ac:dyDescent="0.25">
      <c r="A228" s="89">
        <v>2019</v>
      </c>
      <c r="B228" s="89">
        <v>1181819</v>
      </c>
      <c r="C228" s="89" t="s">
        <v>823</v>
      </c>
    </row>
    <row r="229" spans="1:3" ht="12.75" customHeight="1" x14ac:dyDescent="0.25">
      <c r="A229" s="89">
        <v>2019</v>
      </c>
      <c r="B229" s="89">
        <v>1103831</v>
      </c>
      <c r="C229" s="89" t="s">
        <v>823</v>
      </c>
    </row>
    <row r="230" spans="1:3" ht="12.75" customHeight="1" x14ac:dyDescent="0.25">
      <c r="A230" s="89">
        <v>2019</v>
      </c>
      <c r="B230" s="89">
        <v>1117583</v>
      </c>
      <c r="C230" s="89" t="s">
        <v>823</v>
      </c>
    </row>
    <row r="231" spans="1:3" ht="12.75" customHeight="1" x14ac:dyDescent="0.25">
      <c r="A231" s="89">
        <v>2019</v>
      </c>
      <c r="B231" s="89">
        <v>121880</v>
      </c>
      <c r="C231" s="89" t="s">
        <v>823</v>
      </c>
    </row>
    <row r="232" spans="1:3" ht="12.75" customHeight="1" x14ac:dyDescent="0.25">
      <c r="A232" s="89">
        <v>2019</v>
      </c>
      <c r="B232" s="89">
        <v>123569</v>
      </c>
      <c r="C232" s="89" t="s">
        <v>823</v>
      </c>
    </row>
    <row r="233" spans="1:3" ht="12.75" customHeight="1" x14ac:dyDescent="0.25">
      <c r="A233" s="89">
        <v>2019</v>
      </c>
      <c r="B233" s="89">
        <v>1103831</v>
      </c>
      <c r="C233" s="89" t="s">
        <v>823</v>
      </c>
    </row>
    <row r="234" spans="1:3" ht="12.75" customHeight="1" x14ac:dyDescent="0.25">
      <c r="A234" s="89">
        <v>2019</v>
      </c>
      <c r="B234" s="89">
        <v>88399</v>
      </c>
      <c r="C234" s="89" t="s">
        <v>823</v>
      </c>
    </row>
    <row r="235" spans="1:3" ht="12.75" customHeight="1" x14ac:dyDescent="0.25">
      <c r="A235" s="89">
        <v>2019</v>
      </c>
      <c r="B235" s="89">
        <v>1103831</v>
      </c>
      <c r="C235" s="89" t="s">
        <v>823</v>
      </c>
    </row>
    <row r="236" spans="1:3" ht="12.75" customHeight="1" x14ac:dyDescent="0.25">
      <c r="A236" s="89">
        <v>2019</v>
      </c>
      <c r="B236" s="89">
        <v>1117583</v>
      </c>
      <c r="C236" s="89" t="s">
        <v>823</v>
      </c>
    </row>
    <row r="237" spans="1:3" ht="12.75" customHeight="1" x14ac:dyDescent="0.25">
      <c r="A237" s="89">
        <v>2019</v>
      </c>
      <c r="B237" s="89">
        <v>121884</v>
      </c>
      <c r="C237" s="89" t="s">
        <v>823</v>
      </c>
    </row>
    <row r="238" spans="1:3" ht="12.75" customHeight="1" x14ac:dyDescent="0.25">
      <c r="A238" s="89">
        <v>2019</v>
      </c>
      <c r="B238" s="89">
        <v>1181815</v>
      </c>
      <c r="C238" s="89" t="s">
        <v>823</v>
      </c>
    </row>
    <row r="239" spans="1:3" ht="12.75" customHeight="1" x14ac:dyDescent="0.25">
      <c r="A239" s="89">
        <v>2019</v>
      </c>
      <c r="B239" s="89">
        <v>121884</v>
      </c>
      <c r="C239" s="89" t="s">
        <v>823</v>
      </c>
    </row>
    <row r="240" spans="1:3" ht="12.75" customHeight="1" x14ac:dyDescent="0.25">
      <c r="A240" s="89">
        <v>2019</v>
      </c>
      <c r="B240" s="89">
        <v>121880</v>
      </c>
      <c r="C240" s="89" t="s">
        <v>823</v>
      </c>
    </row>
    <row r="241" spans="1:3" ht="12.75" customHeight="1" x14ac:dyDescent="0.25">
      <c r="A241" s="89">
        <v>2019</v>
      </c>
      <c r="B241" s="89">
        <v>102499</v>
      </c>
      <c r="C241" s="89" t="s">
        <v>823</v>
      </c>
    </row>
    <row r="242" spans="1:3" ht="12.75" customHeight="1" x14ac:dyDescent="0.25">
      <c r="A242" s="89">
        <v>2019</v>
      </c>
      <c r="B242" s="89">
        <v>1117583</v>
      </c>
      <c r="C242" s="89" t="s">
        <v>823</v>
      </c>
    </row>
    <row r="243" spans="1:3" ht="12.75" customHeight="1" x14ac:dyDescent="0.25">
      <c r="A243" s="89">
        <v>2019</v>
      </c>
      <c r="B243" s="89">
        <v>1117583</v>
      </c>
      <c r="C243" s="89" t="s">
        <v>823</v>
      </c>
    </row>
    <row r="244" spans="1:3" ht="12.75" customHeight="1" x14ac:dyDescent="0.25">
      <c r="A244" s="89">
        <v>2019</v>
      </c>
      <c r="B244" s="89">
        <v>1181819</v>
      </c>
      <c r="C244" s="89" t="s">
        <v>823</v>
      </c>
    </row>
    <row r="245" spans="1:3" ht="12.75" customHeight="1" x14ac:dyDescent="0.25">
      <c r="A245" s="89">
        <v>2019</v>
      </c>
      <c r="B245" s="89">
        <v>121884</v>
      </c>
      <c r="C245" s="89" t="s">
        <v>823</v>
      </c>
    </row>
    <row r="246" spans="1:3" ht="12.75" customHeight="1" x14ac:dyDescent="0.25">
      <c r="A246" s="89">
        <v>2019</v>
      </c>
      <c r="B246" s="89">
        <v>1181819</v>
      </c>
      <c r="C246" s="89" t="s">
        <v>823</v>
      </c>
    </row>
    <row r="247" spans="1:3" ht="12.75" customHeight="1" x14ac:dyDescent="0.25">
      <c r="A247" s="89">
        <v>2019</v>
      </c>
      <c r="B247" s="89">
        <v>121880</v>
      </c>
      <c r="C247" s="89" t="s">
        <v>823</v>
      </c>
    </row>
    <row r="248" spans="1:3" ht="12.75" customHeight="1" x14ac:dyDescent="0.25">
      <c r="A248" s="89">
        <v>2019</v>
      </c>
      <c r="B248" s="89">
        <v>1181819</v>
      </c>
      <c r="C248" s="89" t="s">
        <v>823</v>
      </c>
    </row>
    <row r="249" spans="1:3" ht="12.75" customHeight="1" x14ac:dyDescent="0.25">
      <c r="A249" s="89">
        <v>2019</v>
      </c>
      <c r="B249" s="89">
        <v>123569</v>
      </c>
      <c r="C249" s="89" t="s">
        <v>823</v>
      </c>
    </row>
    <row r="250" spans="1:3" ht="12.75" customHeight="1" x14ac:dyDescent="0.25">
      <c r="A250" s="89">
        <v>2019</v>
      </c>
      <c r="B250" s="89">
        <v>1319229</v>
      </c>
      <c r="C250" s="89" t="s">
        <v>823</v>
      </c>
    </row>
    <row r="251" spans="1:3" ht="12.75" customHeight="1" x14ac:dyDescent="0.25">
      <c r="A251" s="89">
        <v>2019</v>
      </c>
      <c r="B251" s="89">
        <v>102499</v>
      </c>
      <c r="C251" s="89" t="s">
        <v>823</v>
      </c>
    </row>
    <row r="252" spans="1:3" ht="12.75" customHeight="1" x14ac:dyDescent="0.25">
      <c r="A252" s="89">
        <v>2019</v>
      </c>
      <c r="B252" s="89">
        <v>1181819</v>
      </c>
      <c r="C252" s="89" t="s">
        <v>823</v>
      </c>
    </row>
    <row r="253" spans="1:3" ht="12.75" customHeight="1" x14ac:dyDescent="0.25">
      <c r="A253" s="89">
        <v>2019</v>
      </c>
      <c r="B253" s="89">
        <v>121880</v>
      </c>
      <c r="C253" s="89" t="s">
        <v>823</v>
      </c>
    </row>
    <row r="254" spans="1:3" ht="12.75" customHeight="1" x14ac:dyDescent="0.25">
      <c r="A254" s="89">
        <v>2019</v>
      </c>
      <c r="B254" s="89">
        <v>88399</v>
      </c>
      <c r="C254" s="89" t="s">
        <v>823</v>
      </c>
    </row>
    <row r="255" spans="1:3" ht="12.75" customHeight="1" x14ac:dyDescent="0.25">
      <c r="A255" s="89">
        <v>2019</v>
      </c>
      <c r="B255" s="89">
        <v>1103831</v>
      </c>
      <c r="C255" s="89" t="s">
        <v>823</v>
      </c>
    </row>
    <row r="256" spans="1:3" ht="12.75" customHeight="1" x14ac:dyDescent="0.25">
      <c r="A256" s="89">
        <v>2019</v>
      </c>
      <c r="B256" s="89">
        <v>121880</v>
      </c>
      <c r="C256" s="89" t="s">
        <v>823</v>
      </c>
    </row>
    <row r="257" spans="1:3" ht="12.75" customHeight="1" x14ac:dyDescent="0.25">
      <c r="A257" s="89">
        <v>2019</v>
      </c>
      <c r="B257" s="89">
        <v>1103831</v>
      </c>
      <c r="C257" s="89" t="s">
        <v>823</v>
      </c>
    </row>
    <row r="258" spans="1:3" ht="12.75" customHeight="1" x14ac:dyDescent="0.25">
      <c r="A258" s="89">
        <v>2019</v>
      </c>
      <c r="B258" s="89">
        <v>121884</v>
      </c>
      <c r="C258" s="89" t="s">
        <v>823</v>
      </c>
    </row>
    <row r="259" spans="1:3" ht="12.75" customHeight="1" x14ac:dyDescent="0.25">
      <c r="A259" s="89">
        <v>2019</v>
      </c>
      <c r="B259" s="89">
        <v>1181819</v>
      </c>
      <c r="C259" s="89" t="s">
        <v>823</v>
      </c>
    </row>
    <row r="260" spans="1:3" ht="12.75" customHeight="1" x14ac:dyDescent="0.25">
      <c r="A260" s="89">
        <v>2019</v>
      </c>
      <c r="B260" s="89">
        <v>1117583</v>
      </c>
      <c r="C260" s="89" t="s">
        <v>823</v>
      </c>
    </row>
    <row r="261" spans="1:3" ht="12.75" customHeight="1" x14ac:dyDescent="0.25">
      <c r="A261" s="89">
        <v>2019</v>
      </c>
      <c r="B261" s="89">
        <v>1103831</v>
      </c>
      <c r="C261" s="89" t="s">
        <v>823</v>
      </c>
    </row>
    <row r="262" spans="1:3" ht="12.75" customHeight="1" x14ac:dyDescent="0.25">
      <c r="A262" s="89">
        <v>2019</v>
      </c>
      <c r="B262" s="89">
        <v>88399</v>
      </c>
      <c r="C262" s="89" t="s">
        <v>823</v>
      </c>
    </row>
    <row r="263" spans="1:3" ht="12.75" customHeight="1" x14ac:dyDescent="0.25">
      <c r="A263" s="89">
        <v>2019</v>
      </c>
      <c r="B263" s="89">
        <v>1103831</v>
      </c>
      <c r="C263" s="89" t="s">
        <v>823</v>
      </c>
    </row>
    <row r="264" spans="1:3" ht="12.75" customHeight="1" x14ac:dyDescent="0.25">
      <c r="A264" s="89">
        <v>2019</v>
      </c>
      <c r="B264" s="89">
        <v>1181819</v>
      </c>
      <c r="C264" s="89" t="s">
        <v>823</v>
      </c>
    </row>
    <row r="265" spans="1:3" ht="12.75" customHeight="1" x14ac:dyDescent="0.25">
      <c r="A265" s="89">
        <v>2019</v>
      </c>
      <c r="B265" s="89">
        <v>121880</v>
      </c>
      <c r="C265" s="89" t="s">
        <v>823</v>
      </c>
    </row>
    <row r="266" spans="1:3" ht="12.75" customHeight="1" x14ac:dyDescent="0.25">
      <c r="A266" s="89">
        <v>2019</v>
      </c>
      <c r="B266" s="89">
        <v>1103831</v>
      </c>
      <c r="C266" s="89" t="s">
        <v>823</v>
      </c>
    </row>
    <row r="267" spans="1:3" ht="12.75" customHeight="1" x14ac:dyDescent="0.25">
      <c r="A267" s="89">
        <v>2019</v>
      </c>
      <c r="B267" s="89">
        <v>1181819</v>
      </c>
      <c r="C267" s="89" t="s">
        <v>823</v>
      </c>
    </row>
    <row r="268" spans="1:3" ht="12.75" customHeight="1" x14ac:dyDescent="0.25">
      <c r="A268" s="89">
        <v>2019</v>
      </c>
      <c r="B268" s="89">
        <v>121880</v>
      </c>
      <c r="C268" s="89" t="s">
        <v>823</v>
      </c>
    </row>
    <row r="269" spans="1:3" ht="12.75" customHeight="1" x14ac:dyDescent="0.25">
      <c r="A269" s="89">
        <v>2019</v>
      </c>
      <c r="B269" s="89">
        <v>1181819</v>
      </c>
      <c r="C269" s="89" t="s">
        <v>823</v>
      </c>
    </row>
    <row r="270" spans="1:3" ht="12.75" customHeight="1" x14ac:dyDescent="0.25">
      <c r="A270" s="89">
        <v>2019</v>
      </c>
      <c r="B270" s="89">
        <v>121880</v>
      </c>
      <c r="C270" s="89" t="s">
        <v>823</v>
      </c>
    </row>
    <row r="271" spans="1:3" ht="12.75" customHeight="1" x14ac:dyDescent="0.25">
      <c r="A271" s="89">
        <v>2019</v>
      </c>
      <c r="B271" s="89">
        <v>1103831</v>
      </c>
      <c r="C271" s="89" t="s">
        <v>823</v>
      </c>
    </row>
    <row r="272" spans="1:3" ht="12.75" customHeight="1" x14ac:dyDescent="0.25">
      <c r="A272" s="89">
        <v>2019</v>
      </c>
      <c r="B272" s="89">
        <v>1117583</v>
      </c>
      <c r="C272" s="89" t="s">
        <v>823</v>
      </c>
    </row>
    <row r="273" spans="1:3" ht="12.75" customHeight="1" x14ac:dyDescent="0.25">
      <c r="A273" s="89">
        <v>2019</v>
      </c>
      <c r="B273" s="89">
        <v>1117583</v>
      </c>
      <c r="C273" s="89" t="s">
        <v>823</v>
      </c>
    </row>
    <row r="274" spans="1:3" ht="12.75" customHeight="1" x14ac:dyDescent="0.25">
      <c r="A274" s="89">
        <v>2019</v>
      </c>
      <c r="B274" s="89">
        <v>1181819</v>
      </c>
      <c r="C274" s="89" t="s">
        <v>823</v>
      </c>
    </row>
    <row r="275" spans="1:3" ht="12.75" customHeight="1" x14ac:dyDescent="0.25">
      <c r="A275" s="89">
        <v>2019</v>
      </c>
      <c r="B275" s="89">
        <v>1181819</v>
      </c>
      <c r="C275" s="89" t="s">
        <v>823</v>
      </c>
    </row>
    <row r="276" spans="1:3" ht="12.75" customHeight="1" x14ac:dyDescent="0.25">
      <c r="A276" s="89">
        <v>2019</v>
      </c>
      <c r="B276" s="89">
        <v>102499</v>
      </c>
      <c r="C276" s="89" t="s">
        <v>823</v>
      </c>
    </row>
    <row r="277" spans="1:3" ht="12.75" customHeight="1" x14ac:dyDescent="0.25">
      <c r="A277" s="89">
        <v>2019</v>
      </c>
      <c r="B277" s="89">
        <v>88399</v>
      </c>
      <c r="C277" s="89" t="s">
        <v>823</v>
      </c>
    </row>
    <row r="278" spans="1:3" ht="12.75" customHeight="1" x14ac:dyDescent="0.25">
      <c r="A278" s="89">
        <v>2019</v>
      </c>
      <c r="B278" s="89">
        <v>121880</v>
      </c>
      <c r="C278" s="89" t="s">
        <v>823</v>
      </c>
    </row>
    <row r="279" spans="1:3" ht="12.75" customHeight="1" x14ac:dyDescent="0.25">
      <c r="A279" s="89">
        <v>2019</v>
      </c>
      <c r="B279" s="89">
        <v>1117583</v>
      </c>
      <c r="C279" s="89" t="s">
        <v>823</v>
      </c>
    </row>
    <row r="280" spans="1:3" ht="12.75" customHeight="1" x14ac:dyDescent="0.25">
      <c r="A280" s="89">
        <v>2019</v>
      </c>
      <c r="B280" s="89">
        <v>121880</v>
      </c>
      <c r="C280" s="89" t="s">
        <v>823</v>
      </c>
    </row>
    <row r="281" spans="1:3" ht="12.75" customHeight="1" x14ac:dyDescent="0.25">
      <c r="A281" s="89">
        <v>2019</v>
      </c>
      <c r="B281" s="89">
        <v>88399</v>
      </c>
      <c r="C281" s="89" t="s">
        <v>823</v>
      </c>
    </row>
    <row r="282" spans="1:3" ht="12.75" customHeight="1" x14ac:dyDescent="0.25">
      <c r="A282" s="89">
        <v>2019</v>
      </c>
      <c r="B282" s="89">
        <v>1103831</v>
      </c>
      <c r="C282" s="89" t="s">
        <v>823</v>
      </c>
    </row>
    <row r="283" spans="1:3" ht="12.75" customHeight="1" x14ac:dyDescent="0.25">
      <c r="A283" s="89">
        <v>2019</v>
      </c>
      <c r="B283" s="89">
        <v>1117583</v>
      </c>
      <c r="C283" s="89" t="s">
        <v>823</v>
      </c>
    </row>
    <row r="284" spans="1:3" ht="12.75" customHeight="1" x14ac:dyDescent="0.25">
      <c r="A284" s="89">
        <v>2019</v>
      </c>
      <c r="B284" s="89">
        <v>121884</v>
      </c>
      <c r="C284" s="89" t="s">
        <v>823</v>
      </c>
    </row>
    <row r="285" spans="1:3" ht="12.75" customHeight="1" x14ac:dyDescent="0.25">
      <c r="A285" s="89">
        <v>2019</v>
      </c>
      <c r="B285" s="89">
        <v>121880</v>
      </c>
      <c r="C285" s="89" t="s">
        <v>823</v>
      </c>
    </row>
    <row r="286" spans="1:3" ht="12.75" customHeight="1" x14ac:dyDescent="0.25">
      <c r="A286" s="89">
        <v>2019</v>
      </c>
      <c r="B286" s="89">
        <v>88399</v>
      </c>
      <c r="C286" s="89" t="s">
        <v>823</v>
      </c>
    </row>
    <row r="287" spans="1:3" ht="12.75" customHeight="1" x14ac:dyDescent="0.25">
      <c r="A287" s="89">
        <v>2019</v>
      </c>
      <c r="B287" s="89">
        <v>88399</v>
      </c>
      <c r="C287" s="89" t="s">
        <v>823</v>
      </c>
    </row>
    <row r="288" spans="1:3" ht="12.75" customHeight="1" x14ac:dyDescent="0.25">
      <c r="A288" s="89">
        <v>2019</v>
      </c>
      <c r="B288" s="89">
        <v>121884</v>
      </c>
      <c r="C288" s="89" t="s">
        <v>823</v>
      </c>
    </row>
    <row r="289" spans="1:3" ht="12.75" customHeight="1" x14ac:dyDescent="0.25">
      <c r="A289" s="89">
        <v>2019</v>
      </c>
      <c r="B289" s="89">
        <v>121880</v>
      </c>
      <c r="C289" s="89" t="s">
        <v>823</v>
      </c>
    </row>
    <row r="290" spans="1:3" ht="12.75" customHeight="1" x14ac:dyDescent="0.25">
      <c r="A290" s="89">
        <v>2019</v>
      </c>
      <c r="B290" s="89">
        <v>1319229</v>
      </c>
      <c r="C290" s="89" t="s">
        <v>823</v>
      </c>
    </row>
    <row r="291" spans="1:3" ht="12.75" customHeight="1" x14ac:dyDescent="0.25">
      <c r="A291" s="89">
        <v>2019</v>
      </c>
      <c r="B291" s="89">
        <v>121884</v>
      </c>
      <c r="C291" s="89" t="s">
        <v>823</v>
      </c>
    </row>
    <row r="292" spans="1:3" ht="12.75" customHeight="1" x14ac:dyDescent="0.25">
      <c r="A292" s="89">
        <v>2019</v>
      </c>
      <c r="B292" s="89">
        <v>88399</v>
      </c>
      <c r="C292" s="89" t="s">
        <v>823</v>
      </c>
    </row>
    <row r="293" spans="1:3" ht="12.75" customHeight="1" x14ac:dyDescent="0.25">
      <c r="A293" s="89">
        <v>2019</v>
      </c>
      <c r="B293" s="89">
        <v>88399</v>
      </c>
      <c r="C293" s="89" t="s">
        <v>823</v>
      </c>
    </row>
    <row r="294" spans="1:3" ht="12.75" customHeight="1" x14ac:dyDescent="0.25">
      <c r="A294" s="89">
        <v>2019</v>
      </c>
      <c r="B294" s="89">
        <v>102499</v>
      </c>
      <c r="C294" s="89" t="s">
        <v>823</v>
      </c>
    </row>
    <row r="295" spans="1:3" ht="12.75" customHeight="1" x14ac:dyDescent="0.25">
      <c r="A295" s="89">
        <v>2019</v>
      </c>
      <c r="B295" s="89">
        <v>102499</v>
      </c>
      <c r="C295" s="89" t="s">
        <v>823</v>
      </c>
    </row>
    <row r="296" spans="1:3" ht="12.75" customHeight="1" x14ac:dyDescent="0.25">
      <c r="A296" s="89">
        <v>2019</v>
      </c>
      <c r="B296" s="89">
        <v>102499</v>
      </c>
      <c r="C296" s="89" t="s">
        <v>823</v>
      </c>
    </row>
    <row r="297" spans="1:3" ht="12.75" customHeight="1" x14ac:dyDescent="0.25">
      <c r="A297" s="89">
        <v>2019</v>
      </c>
      <c r="B297" s="89">
        <v>102499</v>
      </c>
      <c r="C297" s="89" t="s">
        <v>823</v>
      </c>
    </row>
    <row r="298" spans="1:3" ht="12.75" customHeight="1" x14ac:dyDescent="0.25">
      <c r="A298" s="89">
        <v>2019</v>
      </c>
      <c r="B298" s="89">
        <v>102499</v>
      </c>
      <c r="C298" s="89" t="s">
        <v>823</v>
      </c>
    </row>
    <row r="299" spans="1:3" ht="12.75" customHeight="1" x14ac:dyDescent="0.25">
      <c r="A299" s="89">
        <v>2019</v>
      </c>
      <c r="B299" s="89">
        <v>102499</v>
      </c>
      <c r="C299" s="89" t="s">
        <v>823</v>
      </c>
    </row>
    <row r="300" spans="1:3" ht="12.75" customHeight="1" x14ac:dyDescent="0.25">
      <c r="A300" s="89">
        <v>2019</v>
      </c>
      <c r="B300" s="89">
        <v>102499</v>
      </c>
      <c r="C300" s="89" t="s">
        <v>823</v>
      </c>
    </row>
    <row r="301" spans="1:3" ht="12.75" customHeight="1" x14ac:dyDescent="0.25">
      <c r="A301" s="89">
        <v>2019</v>
      </c>
      <c r="B301" s="89">
        <v>102499</v>
      </c>
      <c r="C301" s="89" t="s">
        <v>823</v>
      </c>
    </row>
    <row r="302" spans="1:3" ht="12.75" customHeight="1" x14ac:dyDescent="0.25">
      <c r="A302" s="89">
        <v>2019</v>
      </c>
      <c r="B302" s="89">
        <v>121880</v>
      </c>
      <c r="C302" s="89" t="s">
        <v>823</v>
      </c>
    </row>
    <row r="303" spans="1:3" ht="12.75" customHeight="1" x14ac:dyDescent="0.25">
      <c r="A303" s="89">
        <v>2019</v>
      </c>
      <c r="B303" s="89">
        <v>121880</v>
      </c>
      <c r="C303" s="89" t="s">
        <v>823</v>
      </c>
    </row>
    <row r="304" spans="1:3" ht="12.75" customHeight="1" x14ac:dyDescent="0.25">
      <c r="A304" s="89">
        <v>2019</v>
      </c>
      <c r="B304" s="89">
        <v>121880</v>
      </c>
      <c r="C304" s="89" t="s">
        <v>823</v>
      </c>
    </row>
    <row r="305" spans="1:3" ht="12.75" customHeight="1" x14ac:dyDescent="0.25">
      <c r="A305" s="89">
        <v>2019</v>
      </c>
      <c r="B305" s="89">
        <v>121880</v>
      </c>
      <c r="C305" s="89" t="s">
        <v>823</v>
      </c>
    </row>
    <row r="306" spans="1:3" ht="12.75" customHeight="1" x14ac:dyDescent="0.25">
      <c r="A306" s="89">
        <v>2019</v>
      </c>
      <c r="B306" s="89">
        <v>121880</v>
      </c>
      <c r="C306" s="89" t="s">
        <v>823</v>
      </c>
    </row>
    <row r="307" spans="1:3" ht="12.75" customHeight="1" x14ac:dyDescent="0.25">
      <c r="A307" s="89">
        <v>2019</v>
      </c>
      <c r="B307" s="89">
        <v>123569</v>
      </c>
      <c r="C307" s="89" t="s">
        <v>823</v>
      </c>
    </row>
    <row r="308" spans="1:3" ht="12.75" customHeight="1" x14ac:dyDescent="0.25">
      <c r="A308" s="89">
        <v>2019</v>
      </c>
      <c r="B308" s="89">
        <v>123569</v>
      </c>
      <c r="C308" s="89" t="s">
        <v>823</v>
      </c>
    </row>
    <row r="309" spans="1:3" ht="12.75" customHeight="1" x14ac:dyDescent="0.25">
      <c r="A309" s="89">
        <v>2019</v>
      </c>
      <c r="B309" s="89">
        <v>123569</v>
      </c>
      <c r="C309" s="89" t="s">
        <v>823</v>
      </c>
    </row>
    <row r="310" spans="1:3" ht="12.75" customHeight="1" x14ac:dyDescent="0.25">
      <c r="A310" s="89">
        <v>2019</v>
      </c>
      <c r="B310" s="89">
        <v>1103831</v>
      </c>
      <c r="C310" s="89" t="s">
        <v>823</v>
      </c>
    </row>
    <row r="311" spans="1:3" ht="12.75" customHeight="1" x14ac:dyDescent="0.25">
      <c r="A311" s="89">
        <v>2019</v>
      </c>
      <c r="B311" s="89">
        <v>1103831</v>
      </c>
      <c r="C311" s="89" t="s">
        <v>823</v>
      </c>
    </row>
    <row r="312" spans="1:3" ht="12.75" customHeight="1" x14ac:dyDescent="0.25">
      <c r="A312" s="89">
        <v>2019</v>
      </c>
      <c r="B312" s="89">
        <v>1181819</v>
      </c>
      <c r="C312" s="89" t="s">
        <v>823</v>
      </c>
    </row>
    <row r="313" spans="1:3" ht="12.75" customHeight="1" x14ac:dyDescent="0.25">
      <c r="A313" s="89">
        <v>2019</v>
      </c>
      <c r="B313" s="89">
        <v>1181819</v>
      </c>
      <c r="C313" s="89" t="s">
        <v>823</v>
      </c>
    </row>
    <row r="314" spans="1:3" ht="12.75" customHeight="1" x14ac:dyDescent="0.25">
      <c r="A314" s="89">
        <v>2019</v>
      </c>
      <c r="B314" s="89">
        <v>1181819</v>
      </c>
      <c r="C314" s="89" t="s">
        <v>823</v>
      </c>
    </row>
    <row r="315" spans="1:3" ht="12.75" customHeight="1" x14ac:dyDescent="0.25">
      <c r="A315" s="89">
        <v>2019</v>
      </c>
      <c r="B315" s="89">
        <v>123569</v>
      </c>
      <c r="C315" s="89" t="s">
        <v>819</v>
      </c>
    </row>
    <row r="316" spans="1:3" ht="12.75" customHeight="1" x14ac:dyDescent="0.25">
      <c r="A316" s="89">
        <v>2019</v>
      </c>
      <c r="B316" s="89">
        <v>123569</v>
      </c>
      <c r="C316" s="89" t="s">
        <v>819</v>
      </c>
    </row>
    <row r="317" spans="1:3" ht="12.75" customHeight="1" x14ac:dyDescent="0.25">
      <c r="A317" s="89">
        <v>2019</v>
      </c>
      <c r="B317" s="89">
        <v>102499</v>
      </c>
      <c r="C317" s="89" t="s">
        <v>819</v>
      </c>
    </row>
    <row r="318" spans="1:3" ht="12.75" customHeight="1" x14ac:dyDescent="0.25">
      <c r="A318" s="89">
        <v>2019</v>
      </c>
      <c r="B318" s="89">
        <v>123569</v>
      </c>
      <c r="C318" s="89" t="s">
        <v>819</v>
      </c>
    </row>
    <row r="319" spans="1:3" ht="12.75" customHeight="1" x14ac:dyDescent="0.25">
      <c r="A319" s="89">
        <v>2019</v>
      </c>
      <c r="B319" s="89">
        <v>102499</v>
      </c>
      <c r="C319" s="89" t="s">
        <v>819</v>
      </c>
    </row>
    <row r="320" spans="1:3" ht="12.75" customHeight="1" x14ac:dyDescent="0.25">
      <c r="A320" s="89">
        <v>2019</v>
      </c>
      <c r="B320" s="89">
        <v>102499</v>
      </c>
      <c r="C320" s="89" t="s">
        <v>819</v>
      </c>
    </row>
    <row r="321" spans="1:3" ht="12.75" customHeight="1" x14ac:dyDescent="0.25">
      <c r="A321" s="89">
        <v>2019</v>
      </c>
      <c r="B321" s="89">
        <v>88399</v>
      </c>
      <c r="C321" s="89" t="s">
        <v>819</v>
      </c>
    </row>
    <row r="322" spans="1:3" ht="12.75" customHeight="1" x14ac:dyDescent="0.25">
      <c r="A322" s="89">
        <v>2019</v>
      </c>
      <c r="B322" s="89">
        <v>88399</v>
      </c>
      <c r="C322" s="89" t="s">
        <v>819</v>
      </c>
    </row>
    <row r="323" spans="1:3" ht="12.75" customHeight="1" x14ac:dyDescent="0.25">
      <c r="A323" s="89">
        <v>2019</v>
      </c>
      <c r="B323" s="89">
        <v>102499</v>
      </c>
      <c r="C323" s="89" t="s">
        <v>819</v>
      </c>
    </row>
    <row r="324" spans="1:3" ht="12.75" customHeight="1" x14ac:dyDescent="0.25">
      <c r="A324" s="89">
        <v>2019</v>
      </c>
      <c r="B324" s="89">
        <v>123569</v>
      </c>
      <c r="C324" s="89" t="s">
        <v>819</v>
      </c>
    </row>
    <row r="325" spans="1:3" ht="12.75" customHeight="1" x14ac:dyDescent="0.25">
      <c r="A325" s="89">
        <v>2019</v>
      </c>
      <c r="B325" s="89">
        <v>123569</v>
      </c>
      <c r="C325" s="89" t="s">
        <v>819</v>
      </c>
    </row>
    <row r="326" spans="1:3" ht="12.75" customHeight="1" x14ac:dyDescent="0.25">
      <c r="A326" s="89">
        <v>2019</v>
      </c>
      <c r="B326" s="89">
        <v>121880</v>
      </c>
      <c r="C326" s="89" t="s">
        <v>819</v>
      </c>
    </row>
    <row r="327" spans="1:3" ht="12.75" customHeight="1" x14ac:dyDescent="0.25">
      <c r="A327" s="89">
        <v>2019</v>
      </c>
      <c r="B327" s="89">
        <v>102499</v>
      </c>
      <c r="C327" s="89" t="s">
        <v>819</v>
      </c>
    </row>
    <row r="328" spans="1:3" ht="12.75" customHeight="1" x14ac:dyDescent="0.25">
      <c r="A328" s="89">
        <v>2019</v>
      </c>
      <c r="B328" s="89">
        <v>121884</v>
      </c>
      <c r="C328" s="89" t="s">
        <v>819</v>
      </c>
    </row>
    <row r="329" spans="1:3" ht="12.75" customHeight="1" x14ac:dyDescent="0.25">
      <c r="A329" s="89">
        <v>2019</v>
      </c>
      <c r="B329" s="89">
        <v>102499</v>
      </c>
      <c r="C329" s="89" t="s">
        <v>819</v>
      </c>
    </row>
    <row r="330" spans="1:3" ht="12.75" customHeight="1" x14ac:dyDescent="0.25">
      <c r="A330" s="89">
        <v>2019</v>
      </c>
      <c r="B330" s="89">
        <v>121884</v>
      </c>
      <c r="C330" s="89" t="s">
        <v>819</v>
      </c>
    </row>
    <row r="331" spans="1:3" ht="12.75" customHeight="1" x14ac:dyDescent="0.25">
      <c r="A331" s="89">
        <v>2019</v>
      </c>
      <c r="B331" s="89">
        <v>102499</v>
      </c>
      <c r="C331" s="89" t="s">
        <v>819</v>
      </c>
    </row>
    <row r="332" spans="1:3" ht="12.75" customHeight="1" x14ac:dyDescent="0.25">
      <c r="A332" s="89">
        <v>2019</v>
      </c>
      <c r="B332" s="89">
        <v>88399</v>
      </c>
      <c r="C332" s="89" t="s">
        <v>819</v>
      </c>
    </row>
    <row r="333" spans="1:3" ht="12.75" customHeight="1" x14ac:dyDescent="0.25">
      <c r="A333" s="89">
        <v>2019</v>
      </c>
      <c r="B333" s="89">
        <v>121884</v>
      </c>
      <c r="C333" s="89" t="s">
        <v>819</v>
      </c>
    </row>
    <row r="334" spans="1:3" ht="12.75" customHeight="1" x14ac:dyDescent="0.25">
      <c r="A334" s="89">
        <v>2019</v>
      </c>
      <c r="B334" s="89">
        <v>121884</v>
      </c>
      <c r="C334" s="89" t="s">
        <v>819</v>
      </c>
    </row>
    <row r="335" spans="1:3" ht="12.75" customHeight="1" x14ac:dyDescent="0.25">
      <c r="A335" s="89">
        <v>2019</v>
      </c>
      <c r="B335" s="89">
        <v>1181819</v>
      </c>
      <c r="C335" s="89" t="s">
        <v>819</v>
      </c>
    </row>
    <row r="336" spans="1:3" ht="12.75" customHeight="1" x14ac:dyDescent="0.25">
      <c r="A336" s="89">
        <v>2019</v>
      </c>
      <c r="B336" s="89">
        <v>88399</v>
      </c>
      <c r="C336" s="89" t="s">
        <v>819</v>
      </c>
    </row>
    <row r="337" spans="1:3" ht="12.75" customHeight="1" x14ac:dyDescent="0.25">
      <c r="A337" s="89">
        <v>2019</v>
      </c>
      <c r="B337" s="89">
        <v>102499</v>
      </c>
      <c r="C337" s="89" t="s">
        <v>819</v>
      </c>
    </row>
    <row r="338" spans="1:3" ht="12.75" customHeight="1" x14ac:dyDescent="0.25">
      <c r="A338" s="89">
        <v>2019</v>
      </c>
      <c r="B338" s="89">
        <v>102499</v>
      </c>
      <c r="C338" s="89" t="s">
        <v>133</v>
      </c>
    </row>
    <row r="339" spans="1:3" ht="12.75" customHeight="1" x14ac:dyDescent="0.25">
      <c r="A339" s="89">
        <v>2019</v>
      </c>
      <c r="B339" s="89">
        <v>88399</v>
      </c>
      <c r="C339" s="89" t="s">
        <v>133</v>
      </c>
    </row>
    <row r="340" spans="1:3" ht="12.75" customHeight="1" x14ac:dyDescent="0.25">
      <c r="A340" s="89">
        <v>2019</v>
      </c>
      <c r="B340" s="89">
        <v>88399</v>
      </c>
      <c r="C340" s="89" t="s">
        <v>133</v>
      </c>
    </row>
    <row r="341" spans="1:3" ht="12.75" customHeight="1" x14ac:dyDescent="0.25">
      <c r="A341" s="89">
        <v>2019</v>
      </c>
      <c r="B341" s="89">
        <v>88399</v>
      </c>
      <c r="C341" s="89" t="s">
        <v>133</v>
      </c>
    </row>
    <row r="342" spans="1:3" ht="12.75" customHeight="1" x14ac:dyDescent="0.25">
      <c r="A342" s="89">
        <v>2019</v>
      </c>
      <c r="B342" s="89">
        <v>88399</v>
      </c>
      <c r="C342" s="89" t="s">
        <v>133</v>
      </c>
    </row>
    <row r="343" spans="1:3" ht="12.75" customHeight="1" x14ac:dyDescent="0.25">
      <c r="A343" s="89">
        <v>2019</v>
      </c>
      <c r="B343" s="89">
        <v>102499</v>
      </c>
      <c r="C343" s="89" t="s">
        <v>133</v>
      </c>
    </row>
    <row r="344" spans="1:3" ht="12.75" customHeight="1" x14ac:dyDescent="0.25">
      <c r="A344" s="89">
        <v>2019</v>
      </c>
      <c r="B344" s="89">
        <v>102499</v>
      </c>
      <c r="C344" s="89" t="s">
        <v>818</v>
      </c>
    </row>
    <row r="345" spans="1:3" ht="12.75" customHeight="1" x14ac:dyDescent="0.25">
      <c r="A345" s="89">
        <v>2019</v>
      </c>
      <c r="B345" s="89">
        <v>121880</v>
      </c>
      <c r="C345" s="89" t="s">
        <v>818</v>
      </c>
    </row>
    <row r="346" spans="1:3" ht="12.75" customHeight="1" x14ac:dyDescent="0.25">
      <c r="A346" s="89">
        <v>2019</v>
      </c>
      <c r="B346" s="89">
        <v>121880</v>
      </c>
      <c r="C346" s="89" t="s">
        <v>1484</v>
      </c>
    </row>
    <row r="347" spans="1:3" ht="12.75" customHeight="1" x14ac:dyDescent="0.25">
      <c r="A347" s="89">
        <v>2019</v>
      </c>
      <c r="B347" s="89">
        <v>121880</v>
      </c>
      <c r="C347" s="89" t="s">
        <v>1484</v>
      </c>
    </row>
    <row r="348" spans="1:3" ht="12.75" customHeight="1" x14ac:dyDescent="0.25">
      <c r="A348" s="89">
        <v>2019</v>
      </c>
      <c r="B348" s="89">
        <v>88399</v>
      </c>
      <c r="C348" s="89" t="s">
        <v>1484</v>
      </c>
    </row>
    <row r="349" spans="1:3" ht="12.75" customHeight="1" x14ac:dyDescent="0.25">
      <c r="A349" s="89">
        <v>2019</v>
      </c>
      <c r="B349" s="89">
        <v>121880</v>
      </c>
      <c r="C349" s="89" t="s">
        <v>1484</v>
      </c>
    </row>
    <row r="350" spans="1:3" ht="12.75" customHeight="1" x14ac:dyDescent="0.25">
      <c r="A350" s="89">
        <v>2019</v>
      </c>
      <c r="B350" s="89">
        <v>123569</v>
      </c>
      <c r="C350" s="89" t="s">
        <v>1484</v>
      </c>
    </row>
    <row r="351" spans="1:3" ht="12.75" customHeight="1" x14ac:dyDescent="0.25">
      <c r="A351" s="89">
        <v>2019</v>
      </c>
      <c r="B351" s="89">
        <v>1319229</v>
      </c>
      <c r="C351" s="89" t="s">
        <v>1484</v>
      </c>
    </row>
    <row r="352" spans="1:3" ht="12.75" customHeight="1" x14ac:dyDescent="0.25">
      <c r="A352" s="89">
        <v>2019</v>
      </c>
      <c r="B352" s="89">
        <v>121880</v>
      </c>
      <c r="C352" s="89" t="s">
        <v>1484</v>
      </c>
    </row>
    <row r="353" spans="1:3" ht="12.75" customHeight="1" x14ac:dyDescent="0.25">
      <c r="A353" s="89">
        <v>2019</v>
      </c>
      <c r="B353" s="89">
        <v>121884</v>
      </c>
      <c r="C353" s="89" t="s">
        <v>1484</v>
      </c>
    </row>
    <row r="354" spans="1:3" ht="12.75" customHeight="1" x14ac:dyDescent="0.25">
      <c r="A354" s="89">
        <v>2019</v>
      </c>
      <c r="B354" s="89">
        <v>121880</v>
      </c>
      <c r="C354" s="89" t="s">
        <v>1484</v>
      </c>
    </row>
    <row r="355" spans="1:3" ht="12.75" customHeight="1" x14ac:dyDescent="0.25">
      <c r="A355" s="89">
        <v>2019</v>
      </c>
      <c r="B355" s="89">
        <v>121880</v>
      </c>
      <c r="C355" s="89" t="s">
        <v>1484</v>
      </c>
    </row>
    <row r="356" spans="1:3" ht="12.75" customHeight="1" x14ac:dyDescent="0.25">
      <c r="A356" s="89">
        <v>2019</v>
      </c>
      <c r="B356" s="89">
        <v>123569</v>
      </c>
      <c r="C356" s="89" t="s">
        <v>1484</v>
      </c>
    </row>
    <row r="357" spans="1:3" ht="12.75" customHeight="1" x14ac:dyDescent="0.25">
      <c r="A357" s="89">
        <v>2019</v>
      </c>
      <c r="B357" s="89">
        <v>121880</v>
      </c>
      <c r="C357" s="89" t="s">
        <v>1484</v>
      </c>
    </row>
    <row r="358" spans="1:3" ht="12.75" customHeight="1" x14ac:dyDescent="0.25">
      <c r="A358" s="89">
        <v>2019</v>
      </c>
      <c r="B358" s="89">
        <v>121884</v>
      </c>
      <c r="C358" s="89" t="s">
        <v>1484</v>
      </c>
    </row>
    <row r="359" spans="1:3" ht="12.75" customHeight="1" x14ac:dyDescent="0.25">
      <c r="A359" s="89">
        <v>2019</v>
      </c>
      <c r="B359" s="89">
        <v>121880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542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1103831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1181815</v>
      </c>
      <c r="C10" s="89" t="s">
        <v>823</v>
      </c>
    </row>
    <row r="11" spans="1:3" ht="12.75" customHeight="1" x14ac:dyDescent="0.25">
      <c r="A11" s="89">
        <v>2019</v>
      </c>
      <c r="B11" s="89">
        <v>123569</v>
      </c>
      <c r="C11" s="89" t="s">
        <v>823</v>
      </c>
    </row>
    <row r="12" spans="1:3" ht="12.75" customHeight="1" x14ac:dyDescent="0.25">
      <c r="A12" s="89">
        <v>2019</v>
      </c>
      <c r="B12" s="89">
        <v>102499</v>
      </c>
      <c r="C12" s="89" t="s">
        <v>823</v>
      </c>
    </row>
    <row r="13" spans="1:3" ht="12.75" customHeight="1" x14ac:dyDescent="0.25">
      <c r="A13" s="89">
        <v>2019</v>
      </c>
      <c r="B13" s="89">
        <v>102499</v>
      </c>
      <c r="C13" s="89" t="s">
        <v>823</v>
      </c>
    </row>
    <row r="14" spans="1:3" ht="12.75" customHeight="1" x14ac:dyDescent="0.25">
      <c r="A14" s="89">
        <v>2019</v>
      </c>
      <c r="B14" s="89">
        <v>121884</v>
      </c>
      <c r="C14" s="89" t="s">
        <v>823</v>
      </c>
    </row>
    <row r="15" spans="1:3" ht="12.75" customHeight="1" x14ac:dyDescent="0.25">
      <c r="A15" s="89">
        <v>2019</v>
      </c>
      <c r="B15" s="89">
        <v>88399</v>
      </c>
      <c r="C15" s="89" t="s">
        <v>823</v>
      </c>
    </row>
    <row r="16" spans="1:3" ht="12.75" customHeight="1" x14ac:dyDescent="0.25">
      <c r="A16" s="89">
        <v>2019</v>
      </c>
      <c r="B16" s="89">
        <v>121884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121880</v>
      </c>
      <c r="C18" s="89" t="s">
        <v>823</v>
      </c>
    </row>
    <row r="19" spans="1:3" ht="12.75" customHeight="1" x14ac:dyDescent="0.25">
      <c r="A19" s="89">
        <v>2019</v>
      </c>
      <c r="B19" s="89">
        <v>88399</v>
      </c>
      <c r="C19" s="89" t="s">
        <v>823</v>
      </c>
    </row>
    <row r="20" spans="1:3" ht="12.75" customHeight="1" x14ac:dyDescent="0.25">
      <c r="A20" s="89">
        <v>2019</v>
      </c>
      <c r="B20" s="89">
        <v>123569</v>
      </c>
      <c r="C20" s="89" t="s">
        <v>823</v>
      </c>
    </row>
    <row r="21" spans="1:3" ht="12.75" customHeight="1" x14ac:dyDescent="0.25">
      <c r="A21" s="89">
        <v>2019</v>
      </c>
      <c r="B21" s="89">
        <v>102499</v>
      </c>
      <c r="C21" s="89" t="s">
        <v>823</v>
      </c>
    </row>
    <row r="22" spans="1:3" ht="12.75" customHeight="1" x14ac:dyDescent="0.25">
      <c r="A22" s="89">
        <v>2019</v>
      </c>
      <c r="B22" s="89">
        <v>88399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102499</v>
      </c>
      <c r="C25" s="89" t="s">
        <v>823</v>
      </c>
    </row>
    <row r="26" spans="1:3" ht="12.75" customHeight="1" x14ac:dyDescent="0.25">
      <c r="A26" s="89">
        <v>2019</v>
      </c>
      <c r="B26" s="89">
        <v>123569</v>
      </c>
      <c r="C26" s="89" t="s">
        <v>823</v>
      </c>
    </row>
    <row r="27" spans="1:3" ht="12.75" customHeight="1" x14ac:dyDescent="0.25">
      <c r="A27" s="89">
        <v>2019</v>
      </c>
      <c r="B27" s="89">
        <v>102499</v>
      </c>
      <c r="C27" s="89" t="s">
        <v>823</v>
      </c>
    </row>
    <row r="28" spans="1:3" ht="12.75" customHeight="1" x14ac:dyDescent="0.25">
      <c r="A28" s="89">
        <v>2019</v>
      </c>
      <c r="B28" s="89">
        <v>1181815</v>
      </c>
      <c r="C28" s="89" t="s">
        <v>823</v>
      </c>
    </row>
    <row r="29" spans="1:3" ht="12.75" customHeight="1" x14ac:dyDescent="0.25">
      <c r="A29" s="89">
        <v>2019</v>
      </c>
      <c r="B29" s="89">
        <v>1181819</v>
      </c>
      <c r="C29" s="89" t="s">
        <v>823</v>
      </c>
    </row>
    <row r="30" spans="1:3" ht="12.75" customHeight="1" x14ac:dyDescent="0.25">
      <c r="A30" s="89">
        <v>2019</v>
      </c>
      <c r="B30" s="89">
        <v>102499</v>
      </c>
      <c r="C30" s="89" t="s">
        <v>823</v>
      </c>
    </row>
    <row r="31" spans="1:3" ht="12.75" customHeight="1" x14ac:dyDescent="0.25">
      <c r="A31" s="89">
        <v>2019</v>
      </c>
      <c r="B31" s="89">
        <v>123569</v>
      </c>
      <c r="C31" s="89" t="s">
        <v>823</v>
      </c>
    </row>
    <row r="32" spans="1:3" ht="12.75" customHeight="1" x14ac:dyDescent="0.25">
      <c r="A32" s="89">
        <v>2019</v>
      </c>
      <c r="B32" s="89">
        <v>123569</v>
      </c>
      <c r="C32" s="89" t="s">
        <v>823</v>
      </c>
    </row>
    <row r="33" spans="1:3" ht="12.75" customHeight="1" x14ac:dyDescent="0.25">
      <c r="A33" s="89">
        <v>2019</v>
      </c>
      <c r="B33" s="89">
        <v>123569</v>
      </c>
      <c r="C33" s="89" t="s">
        <v>823</v>
      </c>
    </row>
    <row r="34" spans="1:3" ht="12.75" customHeight="1" x14ac:dyDescent="0.25">
      <c r="A34" s="89">
        <v>2019</v>
      </c>
      <c r="B34" s="89">
        <v>121880</v>
      </c>
      <c r="C34" s="89" t="s">
        <v>823</v>
      </c>
    </row>
    <row r="35" spans="1:3" ht="12.75" customHeight="1" x14ac:dyDescent="0.25">
      <c r="A35" s="89">
        <v>2019</v>
      </c>
      <c r="B35" s="89">
        <v>121880</v>
      </c>
      <c r="C35" s="89" t="s">
        <v>823</v>
      </c>
    </row>
    <row r="36" spans="1:3" ht="12.75" customHeight="1" x14ac:dyDescent="0.25">
      <c r="A36" s="89">
        <v>2019</v>
      </c>
      <c r="B36" s="89">
        <v>121884</v>
      </c>
      <c r="C36" s="89" t="s">
        <v>823</v>
      </c>
    </row>
    <row r="37" spans="1:3" ht="12.75" customHeight="1" x14ac:dyDescent="0.25">
      <c r="A37" s="89">
        <v>2019</v>
      </c>
      <c r="B37" s="89">
        <v>121880</v>
      </c>
      <c r="C37" s="89" t="s">
        <v>823</v>
      </c>
    </row>
    <row r="38" spans="1:3" ht="12.75" customHeight="1" x14ac:dyDescent="0.25">
      <c r="A38" s="89">
        <v>2019</v>
      </c>
      <c r="B38" s="89">
        <v>88399</v>
      </c>
      <c r="C38" s="89" t="s">
        <v>823</v>
      </c>
    </row>
    <row r="39" spans="1:3" ht="12.75" customHeight="1" x14ac:dyDescent="0.25">
      <c r="A39" s="89">
        <v>2019</v>
      </c>
      <c r="B39" s="89">
        <v>88399</v>
      </c>
      <c r="C39" s="89" t="s">
        <v>823</v>
      </c>
    </row>
    <row r="40" spans="1:3" ht="12.75" customHeight="1" x14ac:dyDescent="0.25">
      <c r="A40" s="89">
        <v>2019</v>
      </c>
      <c r="B40" s="89">
        <v>102499</v>
      </c>
      <c r="C40" s="89" t="s">
        <v>823</v>
      </c>
    </row>
    <row r="41" spans="1:3" ht="12.75" customHeight="1" x14ac:dyDescent="0.25">
      <c r="A41" s="89">
        <v>2019</v>
      </c>
      <c r="B41" s="89">
        <v>123569</v>
      </c>
      <c r="C41" s="89" t="s">
        <v>823</v>
      </c>
    </row>
    <row r="42" spans="1:3" ht="12.75" customHeight="1" x14ac:dyDescent="0.25">
      <c r="A42" s="89">
        <v>2019</v>
      </c>
      <c r="B42" s="89">
        <v>102499</v>
      </c>
      <c r="C42" s="89" t="s">
        <v>823</v>
      </c>
    </row>
    <row r="43" spans="1:3" ht="12.75" customHeight="1" x14ac:dyDescent="0.25">
      <c r="A43" s="89">
        <v>2019</v>
      </c>
      <c r="B43" s="89">
        <v>1103831</v>
      </c>
      <c r="C43" s="89" t="s">
        <v>823</v>
      </c>
    </row>
    <row r="44" spans="1:3" ht="12.75" customHeight="1" x14ac:dyDescent="0.25">
      <c r="A44" s="89">
        <v>2019</v>
      </c>
      <c r="B44" s="89">
        <v>102499</v>
      </c>
      <c r="C44" s="89" t="s">
        <v>823</v>
      </c>
    </row>
    <row r="45" spans="1:3" ht="12.75" customHeight="1" x14ac:dyDescent="0.25">
      <c r="A45" s="89">
        <v>2019</v>
      </c>
      <c r="B45" s="89">
        <v>121884</v>
      </c>
      <c r="C45" s="89" t="s">
        <v>823</v>
      </c>
    </row>
    <row r="46" spans="1:3" ht="12.75" customHeight="1" x14ac:dyDescent="0.25">
      <c r="A46" s="89">
        <v>2019</v>
      </c>
      <c r="B46" s="89">
        <v>123569</v>
      </c>
      <c r="C46" s="89" t="s">
        <v>823</v>
      </c>
    </row>
    <row r="47" spans="1:3" ht="12.75" customHeight="1" x14ac:dyDescent="0.25">
      <c r="A47" s="89">
        <v>2019</v>
      </c>
      <c r="B47" s="89">
        <v>1181819</v>
      </c>
      <c r="C47" s="89" t="s">
        <v>823</v>
      </c>
    </row>
    <row r="48" spans="1:3" ht="12.75" customHeight="1" x14ac:dyDescent="0.25">
      <c r="A48" s="89">
        <v>2019</v>
      </c>
      <c r="B48" s="89">
        <v>102499</v>
      </c>
      <c r="C48" s="89" t="s">
        <v>823</v>
      </c>
    </row>
    <row r="49" spans="1:3" ht="12.75" customHeight="1" x14ac:dyDescent="0.25">
      <c r="A49" s="89">
        <v>2019</v>
      </c>
      <c r="B49" s="89">
        <v>1181815</v>
      </c>
      <c r="C49" s="89" t="s">
        <v>823</v>
      </c>
    </row>
    <row r="50" spans="1:3" ht="12.75" customHeight="1" x14ac:dyDescent="0.25">
      <c r="A50" s="89">
        <v>2019</v>
      </c>
      <c r="B50" s="89">
        <v>1181815</v>
      </c>
      <c r="C50" s="89" t="s">
        <v>823</v>
      </c>
    </row>
    <row r="51" spans="1:3" ht="12.75" customHeight="1" x14ac:dyDescent="0.25">
      <c r="A51" s="89">
        <v>2019</v>
      </c>
      <c r="B51" s="89">
        <v>1181815</v>
      </c>
      <c r="C51" s="89" t="s">
        <v>823</v>
      </c>
    </row>
    <row r="52" spans="1:3" ht="12.75" customHeight="1" x14ac:dyDescent="0.25">
      <c r="A52" s="89">
        <v>2019</v>
      </c>
      <c r="B52" s="89">
        <v>102499</v>
      </c>
      <c r="C52" s="89" t="s">
        <v>823</v>
      </c>
    </row>
    <row r="53" spans="1:3" ht="12.75" customHeight="1" x14ac:dyDescent="0.25">
      <c r="A53" s="89">
        <v>2019</v>
      </c>
      <c r="B53" s="89">
        <v>1181815</v>
      </c>
      <c r="C53" s="89" t="s">
        <v>823</v>
      </c>
    </row>
    <row r="54" spans="1:3" ht="12.75" customHeight="1" x14ac:dyDescent="0.25">
      <c r="A54" s="89">
        <v>2019</v>
      </c>
      <c r="B54" s="89">
        <v>121880</v>
      </c>
      <c r="C54" s="89" t="s">
        <v>823</v>
      </c>
    </row>
    <row r="55" spans="1:3" ht="12.75" customHeight="1" x14ac:dyDescent="0.25">
      <c r="A55" s="89">
        <v>2019</v>
      </c>
      <c r="B55" s="89">
        <v>88399</v>
      </c>
      <c r="C55" s="89" t="s">
        <v>823</v>
      </c>
    </row>
    <row r="56" spans="1:3" ht="12.75" customHeight="1" x14ac:dyDescent="0.25">
      <c r="A56" s="89">
        <v>2019</v>
      </c>
      <c r="B56" s="89">
        <v>1319229</v>
      </c>
      <c r="C56" s="89" t="s">
        <v>823</v>
      </c>
    </row>
    <row r="57" spans="1:3" ht="12.75" customHeight="1" x14ac:dyDescent="0.25">
      <c r="A57" s="89">
        <v>2019</v>
      </c>
      <c r="B57" s="89">
        <v>88399</v>
      </c>
      <c r="C57" s="89" t="s">
        <v>823</v>
      </c>
    </row>
    <row r="58" spans="1:3" ht="12.75" customHeight="1" x14ac:dyDescent="0.25">
      <c r="A58" s="89">
        <v>2019</v>
      </c>
      <c r="B58" s="89">
        <v>121884</v>
      </c>
      <c r="C58" s="89" t="s">
        <v>823</v>
      </c>
    </row>
    <row r="59" spans="1:3" ht="12.75" customHeight="1" x14ac:dyDescent="0.25">
      <c r="A59" s="89">
        <v>2019</v>
      </c>
      <c r="B59" s="89">
        <v>102499</v>
      </c>
      <c r="C59" s="89" t="s">
        <v>823</v>
      </c>
    </row>
    <row r="60" spans="1:3" ht="12.75" customHeight="1" x14ac:dyDescent="0.25">
      <c r="A60" s="89">
        <v>2019</v>
      </c>
      <c r="B60" s="89">
        <v>123569</v>
      </c>
      <c r="C60" s="89" t="s">
        <v>823</v>
      </c>
    </row>
    <row r="61" spans="1:3" ht="12.75" customHeight="1" x14ac:dyDescent="0.25">
      <c r="A61" s="89">
        <v>2019</v>
      </c>
      <c r="B61" s="89">
        <v>88399</v>
      </c>
      <c r="C61" s="89" t="s">
        <v>823</v>
      </c>
    </row>
    <row r="62" spans="1:3" ht="12.75" customHeight="1" x14ac:dyDescent="0.25">
      <c r="A62" s="89">
        <v>2019</v>
      </c>
      <c r="B62" s="89">
        <v>1181815</v>
      </c>
      <c r="C62" s="89" t="s">
        <v>823</v>
      </c>
    </row>
    <row r="63" spans="1:3" ht="12.75" customHeight="1" x14ac:dyDescent="0.25">
      <c r="A63" s="89">
        <v>2019</v>
      </c>
      <c r="B63" s="89">
        <v>1117583</v>
      </c>
      <c r="C63" s="89" t="s">
        <v>823</v>
      </c>
    </row>
    <row r="64" spans="1:3" ht="12.75" customHeight="1" x14ac:dyDescent="0.25">
      <c r="A64" s="89">
        <v>2019</v>
      </c>
      <c r="B64" s="89">
        <v>121884</v>
      </c>
      <c r="C64" s="89" t="s">
        <v>823</v>
      </c>
    </row>
    <row r="65" spans="1:3" ht="12.75" customHeight="1" x14ac:dyDescent="0.25">
      <c r="A65" s="89">
        <v>2019</v>
      </c>
      <c r="B65" s="89">
        <v>88399</v>
      </c>
      <c r="C65" s="89" t="s">
        <v>823</v>
      </c>
    </row>
    <row r="66" spans="1:3" ht="12.75" customHeight="1" x14ac:dyDescent="0.25">
      <c r="A66" s="89">
        <v>2019</v>
      </c>
      <c r="B66" s="89">
        <v>121880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123569</v>
      </c>
      <c r="C68" s="89" t="s">
        <v>823</v>
      </c>
    </row>
    <row r="69" spans="1:3" ht="12.75" customHeight="1" x14ac:dyDescent="0.25">
      <c r="A69" s="89">
        <v>2019</v>
      </c>
      <c r="B69" s="89">
        <v>102499</v>
      </c>
      <c r="C69" s="89" t="s">
        <v>823</v>
      </c>
    </row>
    <row r="70" spans="1:3" ht="12.75" customHeight="1" x14ac:dyDescent="0.25">
      <c r="A70" s="89">
        <v>2019</v>
      </c>
      <c r="B70" s="89">
        <v>1181819</v>
      </c>
      <c r="C70" s="89" t="s">
        <v>823</v>
      </c>
    </row>
    <row r="71" spans="1:3" ht="12.75" customHeight="1" x14ac:dyDescent="0.25">
      <c r="A71" s="89">
        <v>2019</v>
      </c>
      <c r="B71" s="89">
        <v>1103831</v>
      </c>
      <c r="C71" s="89" t="s">
        <v>823</v>
      </c>
    </row>
    <row r="72" spans="1:3" ht="12.75" customHeight="1" x14ac:dyDescent="0.25">
      <c r="A72" s="89">
        <v>2019</v>
      </c>
      <c r="B72" s="89">
        <v>123569</v>
      </c>
      <c r="C72" s="89" t="s">
        <v>823</v>
      </c>
    </row>
    <row r="73" spans="1:3" ht="12.75" customHeight="1" x14ac:dyDescent="0.25">
      <c r="A73" s="89">
        <v>2019</v>
      </c>
      <c r="B73" s="89">
        <v>1181815</v>
      </c>
      <c r="C73" s="89" t="s">
        <v>823</v>
      </c>
    </row>
    <row r="74" spans="1:3" ht="12.75" customHeight="1" x14ac:dyDescent="0.25">
      <c r="A74" s="89">
        <v>2019</v>
      </c>
      <c r="B74" s="89">
        <v>102499</v>
      </c>
      <c r="C74" s="89" t="s">
        <v>823</v>
      </c>
    </row>
    <row r="75" spans="1:3" ht="12.75" customHeight="1" x14ac:dyDescent="0.25">
      <c r="A75" s="89">
        <v>2019</v>
      </c>
      <c r="B75" s="89">
        <v>88399</v>
      </c>
      <c r="C75" s="89" t="s">
        <v>823</v>
      </c>
    </row>
    <row r="76" spans="1:3" ht="12.75" customHeight="1" x14ac:dyDescent="0.25">
      <c r="A76" s="89">
        <v>2019</v>
      </c>
      <c r="B76" s="89">
        <v>88399</v>
      </c>
      <c r="C76" s="89" t="s">
        <v>823</v>
      </c>
    </row>
    <row r="77" spans="1:3" ht="12.75" customHeight="1" x14ac:dyDescent="0.25">
      <c r="A77" s="89">
        <v>2019</v>
      </c>
      <c r="B77" s="89">
        <v>102499</v>
      </c>
      <c r="C77" s="89" t="s">
        <v>823</v>
      </c>
    </row>
    <row r="78" spans="1:3" ht="12.75" customHeight="1" x14ac:dyDescent="0.25">
      <c r="A78" s="89">
        <v>2019</v>
      </c>
      <c r="B78" s="89">
        <v>123569</v>
      </c>
      <c r="C78" s="89" t="s">
        <v>823</v>
      </c>
    </row>
    <row r="79" spans="1:3" ht="12.75" customHeight="1" x14ac:dyDescent="0.25">
      <c r="A79" s="89">
        <v>2019</v>
      </c>
      <c r="B79" s="89">
        <v>121880</v>
      </c>
      <c r="C79" s="89" t="s">
        <v>823</v>
      </c>
    </row>
    <row r="80" spans="1:3" ht="12.75" customHeight="1" x14ac:dyDescent="0.25">
      <c r="A80" s="89">
        <v>2019</v>
      </c>
      <c r="B80" s="89">
        <v>121880</v>
      </c>
      <c r="C80" s="89" t="s">
        <v>823</v>
      </c>
    </row>
    <row r="81" spans="1:3" ht="12.75" customHeight="1" x14ac:dyDescent="0.25">
      <c r="A81" s="89">
        <v>2019</v>
      </c>
      <c r="B81" s="89">
        <v>121884</v>
      </c>
      <c r="C81" s="89" t="s">
        <v>823</v>
      </c>
    </row>
    <row r="82" spans="1:3" ht="12.75" customHeight="1" x14ac:dyDescent="0.25">
      <c r="A82" s="89">
        <v>2019</v>
      </c>
      <c r="B82" s="89">
        <v>123569</v>
      </c>
      <c r="C82" s="89" t="s">
        <v>823</v>
      </c>
    </row>
    <row r="83" spans="1:3" ht="12.75" customHeight="1" x14ac:dyDescent="0.25">
      <c r="A83" s="89">
        <v>2019</v>
      </c>
      <c r="B83" s="89">
        <v>121884</v>
      </c>
      <c r="C83" s="89" t="s">
        <v>823</v>
      </c>
    </row>
    <row r="84" spans="1:3" ht="12.75" customHeight="1" x14ac:dyDescent="0.25">
      <c r="A84" s="89">
        <v>2019</v>
      </c>
      <c r="B84" s="89">
        <v>88399</v>
      </c>
      <c r="C84" s="89" t="s">
        <v>823</v>
      </c>
    </row>
    <row r="85" spans="1:3" ht="12.75" customHeight="1" x14ac:dyDescent="0.25">
      <c r="A85" s="89">
        <v>2019</v>
      </c>
      <c r="B85" s="89">
        <v>121880</v>
      </c>
      <c r="C85" s="89" t="s">
        <v>823</v>
      </c>
    </row>
    <row r="86" spans="1:3" ht="12.75" customHeight="1" x14ac:dyDescent="0.25">
      <c r="A86" s="89">
        <v>2019</v>
      </c>
      <c r="B86" s="89">
        <v>121880</v>
      </c>
      <c r="C86" s="89" t="s">
        <v>823</v>
      </c>
    </row>
    <row r="87" spans="1:3" ht="12.75" customHeight="1" x14ac:dyDescent="0.25">
      <c r="A87" s="89">
        <v>2019</v>
      </c>
      <c r="B87" s="89">
        <v>121880</v>
      </c>
      <c r="C87" s="89" t="s">
        <v>823</v>
      </c>
    </row>
    <row r="88" spans="1:3" ht="12.75" customHeight="1" x14ac:dyDescent="0.25">
      <c r="A88" s="89">
        <v>2019</v>
      </c>
      <c r="B88" s="89">
        <v>1117583</v>
      </c>
      <c r="C88" s="89" t="s">
        <v>823</v>
      </c>
    </row>
    <row r="89" spans="1:3" ht="12.75" customHeight="1" x14ac:dyDescent="0.25">
      <c r="A89" s="89">
        <v>2019</v>
      </c>
      <c r="B89" s="89">
        <v>123569</v>
      </c>
      <c r="C89" s="89" t="s">
        <v>823</v>
      </c>
    </row>
    <row r="90" spans="1:3" ht="12.75" customHeight="1" x14ac:dyDescent="0.25">
      <c r="A90" s="89">
        <v>2019</v>
      </c>
      <c r="B90" s="89">
        <v>1319229</v>
      </c>
      <c r="C90" s="89" t="s">
        <v>823</v>
      </c>
    </row>
    <row r="91" spans="1:3" ht="12.75" customHeight="1" x14ac:dyDescent="0.25">
      <c r="A91" s="89">
        <v>2019</v>
      </c>
      <c r="B91" s="89">
        <v>102499</v>
      </c>
      <c r="C91" s="89" t="s">
        <v>823</v>
      </c>
    </row>
    <row r="92" spans="1:3" ht="12.75" customHeight="1" x14ac:dyDescent="0.25">
      <c r="A92" s="89">
        <v>2019</v>
      </c>
      <c r="B92" s="89">
        <v>1319229</v>
      </c>
      <c r="C92" s="89" t="s">
        <v>823</v>
      </c>
    </row>
    <row r="93" spans="1:3" ht="12.75" customHeight="1" x14ac:dyDescent="0.25">
      <c r="A93" s="89">
        <v>2019</v>
      </c>
      <c r="B93" s="89">
        <v>1319229</v>
      </c>
      <c r="C93" s="89" t="s">
        <v>823</v>
      </c>
    </row>
    <row r="94" spans="1:3" ht="12.75" customHeight="1" x14ac:dyDescent="0.25">
      <c r="A94" s="89">
        <v>2019</v>
      </c>
      <c r="B94" s="89">
        <v>102499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88399</v>
      </c>
      <c r="C96" s="89" t="s">
        <v>823</v>
      </c>
    </row>
    <row r="97" spans="1:3" ht="12.75" customHeight="1" x14ac:dyDescent="0.25">
      <c r="A97" s="89">
        <v>2019</v>
      </c>
      <c r="B97" s="89">
        <v>1181815</v>
      </c>
      <c r="C97" s="89" t="s">
        <v>823</v>
      </c>
    </row>
    <row r="98" spans="1:3" ht="12.75" customHeight="1" x14ac:dyDescent="0.25">
      <c r="A98" s="89">
        <v>2019</v>
      </c>
      <c r="B98" s="89">
        <v>1117583</v>
      </c>
      <c r="C98" s="89" t="s">
        <v>823</v>
      </c>
    </row>
    <row r="99" spans="1:3" ht="12.75" customHeight="1" x14ac:dyDescent="0.25">
      <c r="A99" s="89">
        <v>2019</v>
      </c>
      <c r="B99" s="89">
        <v>102499</v>
      </c>
      <c r="C99" s="89" t="s">
        <v>823</v>
      </c>
    </row>
    <row r="100" spans="1:3" ht="12.75" customHeight="1" x14ac:dyDescent="0.25">
      <c r="A100" s="89">
        <v>2019</v>
      </c>
      <c r="B100" s="89">
        <v>121880</v>
      </c>
      <c r="C100" s="89" t="s">
        <v>823</v>
      </c>
    </row>
    <row r="101" spans="1:3" ht="12.75" customHeight="1" x14ac:dyDescent="0.25">
      <c r="A101" s="89">
        <v>2019</v>
      </c>
      <c r="B101" s="89">
        <v>1181815</v>
      </c>
      <c r="C101" s="89" t="s">
        <v>823</v>
      </c>
    </row>
    <row r="102" spans="1:3" ht="12.75" customHeight="1" x14ac:dyDescent="0.25">
      <c r="A102" s="89">
        <v>2019</v>
      </c>
      <c r="B102" s="89">
        <v>121880</v>
      </c>
      <c r="C102" s="89" t="s">
        <v>823</v>
      </c>
    </row>
    <row r="103" spans="1:3" ht="12.75" customHeight="1" x14ac:dyDescent="0.25">
      <c r="A103" s="89">
        <v>2019</v>
      </c>
      <c r="B103" s="89">
        <v>123569</v>
      </c>
      <c r="C103" s="89" t="s">
        <v>823</v>
      </c>
    </row>
    <row r="104" spans="1:3" ht="12.75" customHeight="1" x14ac:dyDescent="0.25">
      <c r="A104" s="89">
        <v>2019</v>
      </c>
      <c r="B104" s="89">
        <v>102499</v>
      </c>
      <c r="C104" s="89" t="s">
        <v>823</v>
      </c>
    </row>
    <row r="105" spans="1:3" ht="12.75" customHeight="1" x14ac:dyDescent="0.25">
      <c r="A105" s="89">
        <v>2019</v>
      </c>
      <c r="B105" s="89">
        <v>1103831</v>
      </c>
      <c r="C105" s="89" t="s">
        <v>823</v>
      </c>
    </row>
    <row r="106" spans="1:3" ht="12.75" customHeight="1" x14ac:dyDescent="0.25">
      <c r="A106" s="89">
        <v>2019</v>
      </c>
      <c r="B106" s="89">
        <v>1319229</v>
      </c>
      <c r="C106" s="89" t="s">
        <v>823</v>
      </c>
    </row>
    <row r="107" spans="1:3" ht="12.75" customHeight="1" x14ac:dyDescent="0.25">
      <c r="A107" s="89">
        <v>2019</v>
      </c>
      <c r="B107" s="89">
        <v>123569</v>
      </c>
      <c r="C107" s="89" t="s">
        <v>823</v>
      </c>
    </row>
    <row r="108" spans="1:3" ht="12.75" customHeight="1" x14ac:dyDescent="0.25">
      <c r="A108" s="89">
        <v>2019</v>
      </c>
      <c r="B108" s="89">
        <v>1181819</v>
      </c>
      <c r="C108" s="89" t="s">
        <v>823</v>
      </c>
    </row>
    <row r="109" spans="1:3" ht="12.75" customHeight="1" x14ac:dyDescent="0.25">
      <c r="A109" s="89">
        <v>2019</v>
      </c>
      <c r="B109" s="89">
        <v>1103831</v>
      </c>
      <c r="C109" s="89" t="s">
        <v>823</v>
      </c>
    </row>
    <row r="110" spans="1:3" ht="12.75" customHeight="1" x14ac:dyDescent="0.25">
      <c r="A110" s="89">
        <v>2019</v>
      </c>
      <c r="B110" s="89">
        <v>1319229</v>
      </c>
      <c r="C110" s="89" t="s">
        <v>823</v>
      </c>
    </row>
    <row r="111" spans="1:3" ht="12.75" customHeight="1" x14ac:dyDescent="0.25">
      <c r="A111" s="89">
        <v>2019</v>
      </c>
      <c r="B111" s="89">
        <v>102499</v>
      </c>
      <c r="C111" s="89" t="s">
        <v>823</v>
      </c>
    </row>
    <row r="112" spans="1:3" ht="12.75" customHeight="1" x14ac:dyDescent="0.25">
      <c r="A112" s="89">
        <v>2019</v>
      </c>
      <c r="B112" s="89">
        <v>123569</v>
      </c>
      <c r="C112" s="89" t="s">
        <v>823</v>
      </c>
    </row>
    <row r="113" spans="1:3" ht="12.75" customHeight="1" x14ac:dyDescent="0.25">
      <c r="A113" s="89">
        <v>2019</v>
      </c>
      <c r="B113" s="89">
        <v>1319229</v>
      </c>
      <c r="C113" s="89" t="s">
        <v>823</v>
      </c>
    </row>
    <row r="114" spans="1:3" ht="12.75" customHeight="1" x14ac:dyDescent="0.25">
      <c r="A114" s="89">
        <v>2019</v>
      </c>
      <c r="B114" s="89">
        <v>123569</v>
      </c>
      <c r="C114" s="89" t="s">
        <v>823</v>
      </c>
    </row>
    <row r="115" spans="1:3" ht="12.75" customHeight="1" x14ac:dyDescent="0.25">
      <c r="A115" s="89">
        <v>2019</v>
      </c>
      <c r="B115" s="89">
        <v>1181815</v>
      </c>
      <c r="C115" s="89" t="s">
        <v>823</v>
      </c>
    </row>
    <row r="116" spans="1:3" ht="12.75" customHeight="1" x14ac:dyDescent="0.25">
      <c r="A116" s="89">
        <v>2019</v>
      </c>
      <c r="B116" s="89">
        <v>121880</v>
      </c>
      <c r="C116" s="89" t="s">
        <v>823</v>
      </c>
    </row>
    <row r="117" spans="1:3" ht="12.75" customHeight="1" x14ac:dyDescent="0.25">
      <c r="A117" s="89">
        <v>2019</v>
      </c>
      <c r="B117" s="89">
        <v>102499</v>
      </c>
      <c r="C117" s="89" t="s">
        <v>823</v>
      </c>
    </row>
    <row r="118" spans="1:3" ht="12.75" customHeight="1" x14ac:dyDescent="0.25">
      <c r="A118" s="89">
        <v>2019</v>
      </c>
      <c r="B118" s="89">
        <v>1103831</v>
      </c>
      <c r="C118" s="89" t="s">
        <v>823</v>
      </c>
    </row>
    <row r="119" spans="1:3" ht="12.75" customHeight="1" x14ac:dyDescent="0.25">
      <c r="A119" s="89">
        <v>2019</v>
      </c>
      <c r="B119" s="89">
        <v>102499</v>
      </c>
      <c r="C119" s="89" t="s">
        <v>823</v>
      </c>
    </row>
    <row r="120" spans="1:3" ht="12.75" customHeight="1" x14ac:dyDescent="0.25">
      <c r="A120" s="89">
        <v>2019</v>
      </c>
      <c r="B120" s="89">
        <v>121880</v>
      </c>
      <c r="C120" s="89" t="s">
        <v>823</v>
      </c>
    </row>
    <row r="121" spans="1:3" ht="12.75" customHeight="1" x14ac:dyDescent="0.25">
      <c r="A121" s="89">
        <v>2019</v>
      </c>
      <c r="B121" s="89">
        <v>121880</v>
      </c>
      <c r="C121" s="89" t="s">
        <v>823</v>
      </c>
    </row>
    <row r="122" spans="1:3" ht="12.75" customHeight="1" x14ac:dyDescent="0.25">
      <c r="A122" s="89">
        <v>2019</v>
      </c>
      <c r="B122" s="89">
        <v>1319229</v>
      </c>
      <c r="C122" s="89" t="s">
        <v>823</v>
      </c>
    </row>
    <row r="123" spans="1:3" ht="12.75" customHeight="1" x14ac:dyDescent="0.25">
      <c r="A123" s="89">
        <v>2019</v>
      </c>
      <c r="B123" s="89">
        <v>1319229</v>
      </c>
      <c r="C123" s="89" t="s">
        <v>823</v>
      </c>
    </row>
    <row r="124" spans="1:3" ht="12.75" customHeight="1" x14ac:dyDescent="0.25">
      <c r="A124" s="89">
        <v>2019</v>
      </c>
      <c r="B124" s="89">
        <v>121884</v>
      </c>
      <c r="C124" s="89" t="s">
        <v>823</v>
      </c>
    </row>
    <row r="125" spans="1:3" ht="12.75" customHeight="1" x14ac:dyDescent="0.25">
      <c r="A125" s="89">
        <v>2019</v>
      </c>
      <c r="B125" s="89">
        <v>1319229</v>
      </c>
      <c r="C125" s="89" t="s">
        <v>823</v>
      </c>
    </row>
    <row r="126" spans="1:3" ht="12.75" customHeight="1" x14ac:dyDescent="0.25">
      <c r="A126" s="89">
        <v>2019</v>
      </c>
      <c r="B126" s="89">
        <v>1117583</v>
      </c>
      <c r="C126" s="89" t="s">
        <v>823</v>
      </c>
    </row>
    <row r="127" spans="1:3" ht="12.75" customHeight="1" x14ac:dyDescent="0.25">
      <c r="A127" s="89">
        <v>2019</v>
      </c>
      <c r="B127" s="89">
        <v>121884</v>
      </c>
      <c r="C127" s="89" t="s">
        <v>823</v>
      </c>
    </row>
    <row r="128" spans="1:3" ht="12.75" customHeight="1" x14ac:dyDescent="0.25">
      <c r="A128" s="89">
        <v>2019</v>
      </c>
      <c r="B128" s="89">
        <v>1117583</v>
      </c>
      <c r="C128" s="89" t="s">
        <v>823</v>
      </c>
    </row>
    <row r="129" spans="1:3" ht="12.75" customHeight="1" x14ac:dyDescent="0.25">
      <c r="A129" s="89">
        <v>2019</v>
      </c>
      <c r="B129" s="89">
        <v>88399</v>
      </c>
      <c r="C129" s="89" t="s">
        <v>823</v>
      </c>
    </row>
    <row r="130" spans="1:3" ht="12.75" customHeight="1" x14ac:dyDescent="0.25">
      <c r="A130" s="89">
        <v>2019</v>
      </c>
      <c r="B130" s="89">
        <v>1319229</v>
      </c>
      <c r="C130" s="89" t="s">
        <v>823</v>
      </c>
    </row>
    <row r="131" spans="1:3" ht="12.75" customHeight="1" x14ac:dyDescent="0.25">
      <c r="A131" s="89">
        <v>2019</v>
      </c>
      <c r="B131" s="89">
        <v>121880</v>
      </c>
      <c r="C131" s="89" t="s">
        <v>823</v>
      </c>
    </row>
    <row r="132" spans="1:3" ht="12.75" customHeight="1" x14ac:dyDescent="0.25">
      <c r="A132" s="89">
        <v>2019</v>
      </c>
      <c r="B132" s="89">
        <v>1181819</v>
      </c>
      <c r="C132" s="89" t="s">
        <v>823</v>
      </c>
    </row>
    <row r="133" spans="1:3" ht="12.75" customHeight="1" x14ac:dyDescent="0.25">
      <c r="A133" s="89">
        <v>2019</v>
      </c>
      <c r="B133" s="89">
        <v>102499</v>
      </c>
      <c r="C133" s="89" t="s">
        <v>823</v>
      </c>
    </row>
    <row r="134" spans="1:3" ht="12.75" customHeight="1" x14ac:dyDescent="0.25">
      <c r="A134" s="89">
        <v>2019</v>
      </c>
      <c r="B134" s="89">
        <v>1181819</v>
      </c>
      <c r="C134" s="89" t="s">
        <v>823</v>
      </c>
    </row>
    <row r="135" spans="1:3" ht="12.75" customHeight="1" x14ac:dyDescent="0.25">
      <c r="A135" s="89">
        <v>2019</v>
      </c>
      <c r="B135" s="89">
        <v>121884</v>
      </c>
      <c r="C135" s="89" t="s">
        <v>823</v>
      </c>
    </row>
    <row r="136" spans="1:3" ht="12.75" customHeight="1" x14ac:dyDescent="0.25">
      <c r="A136" s="89">
        <v>2019</v>
      </c>
      <c r="B136" s="89">
        <v>1103831</v>
      </c>
      <c r="C136" s="89" t="s">
        <v>823</v>
      </c>
    </row>
    <row r="137" spans="1:3" ht="12.75" customHeight="1" x14ac:dyDescent="0.25">
      <c r="A137" s="89">
        <v>2019</v>
      </c>
      <c r="B137" s="89">
        <v>1103831</v>
      </c>
      <c r="C137" s="89" t="s">
        <v>823</v>
      </c>
    </row>
    <row r="138" spans="1:3" ht="12.75" customHeight="1" x14ac:dyDescent="0.25">
      <c r="A138" s="89">
        <v>2019</v>
      </c>
      <c r="B138" s="89">
        <v>121884</v>
      </c>
      <c r="C138" s="89" t="s">
        <v>823</v>
      </c>
    </row>
    <row r="139" spans="1:3" ht="12.75" customHeight="1" x14ac:dyDescent="0.25">
      <c r="A139" s="89">
        <v>2019</v>
      </c>
      <c r="B139" s="89">
        <v>88399</v>
      </c>
      <c r="C139" s="89" t="s">
        <v>823</v>
      </c>
    </row>
    <row r="140" spans="1:3" ht="12.75" customHeight="1" x14ac:dyDescent="0.25">
      <c r="A140" s="89">
        <v>2019</v>
      </c>
      <c r="B140" s="89">
        <v>102499</v>
      </c>
      <c r="C140" s="89" t="s">
        <v>823</v>
      </c>
    </row>
    <row r="141" spans="1:3" ht="12.75" customHeight="1" x14ac:dyDescent="0.25">
      <c r="A141" s="89">
        <v>2019</v>
      </c>
      <c r="B141" s="89">
        <v>1103831</v>
      </c>
      <c r="C141" s="89" t="s">
        <v>823</v>
      </c>
    </row>
    <row r="142" spans="1:3" ht="12.75" customHeight="1" x14ac:dyDescent="0.25">
      <c r="A142" s="89">
        <v>2019</v>
      </c>
      <c r="B142" s="89">
        <v>1103831</v>
      </c>
      <c r="C142" s="89" t="s">
        <v>823</v>
      </c>
    </row>
    <row r="143" spans="1:3" ht="12.75" customHeight="1" x14ac:dyDescent="0.25">
      <c r="A143" s="89">
        <v>2019</v>
      </c>
      <c r="B143" s="89">
        <v>102499</v>
      </c>
      <c r="C143" s="89" t="s">
        <v>823</v>
      </c>
    </row>
    <row r="144" spans="1:3" ht="12.75" customHeight="1" x14ac:dyDescent="0.25">
      <c r="A144" s="89">
        <v>2019</v>
      </c>
      <c r="B144" s="89">
        <v>1181819</v>
      </c>
      <c r="C144" s="89" t="s">
        <v>823</v>
      </c>
    </row>
    <row r="145" spans="1:3" ht="12.75" customHeight="1" x14ac:dyDescent="0.25">
      <c r="A145" s="89">
        <v>2019</v>
      </c>
      <c r="B145" s="89">
        <v>123569</v>
      </c>
      <c r="C145" s="89" t="s">
        <v>823</v>
      </c>
    </row>
    <row r="146" spans="1:3" ht="12.75" customHeight="1" x14ac:dyDescent="0.25">
      <c r="A146" s="89">
        <v>2019</v>
      </c>
      <c r="B146" s="89">
        <v>1103831</v>
      </c>
      <c r="C146" s="89" t="s">
        <v>823</v>
      </c>
    </row>
    <row r="147" spans="1:3" ht="12.75" customHeight="1" x14ac:dyDescent="0.25">
      <c r="A147" s="89">
        <v>2019</v>
      </c>
      <c r="B147" s="89">
        <v>1181819</v>
      </c>
      <c r="C147" s="89" t="s">
        <v>823</v>
      </c>
    </row>
    <row r="148" spans="1:3" ht="12.75" customHeight="1" x14ac:dyDescent="0.25">
      <c r="A148" s="89">
        <v>2019</v>
      </c>
      <c r="B148" s="89">
        <v>1181819</v>
      </c>
      <c r="C148" s="89" t="s">
        <v>823</v>
      </c>
    </row>
    <row r="149" spans="1:3" ht="12.75" customHeight="1" x14ac:dyDescent="0.25">
      <c r="A149" s="89">
        <v>2019</v>
      </c>
      <c r="B149" s="89">
        <v>121880</v>
      </c>
      <c r="C149" s="89" t="s">
        <v>823</v>
      </c>
    </row>
    <row r="150" spans="1:3" ht="12.75" customHeight="1" x14ac:dyDescent="0.25">
      <c r="A150" s="89">
        <v>2019</v>
      </c>
      <c r="B150" s="89">
        <v>1117583</v>
      </c>
      <c r="C150" s="89" t="s">
        <v>823</v>
      </c>
    </row>
    <row r="151" spans="1:3" ht="12.75" customHeight="1" x14ac:dyDescent="0.25">
      <c r="A151" s="89">
        <v>2019</v>
      </c>
      <c r="B151" s="89">
        <v>1319229</v>
      </c>
      <c r="C151" s="89" t="s">
        <v>823</v>
      </c>
    </row>
    <row r="152" spans="1:3" ht="12.75" customHeight="1" x14ac:dyDescent="0.25">
      <c r="A152" s="89">
        <v>2019</v>
      </c>
      <c r="B152" s="89">
        <v>102499</v>
      </c>
      <c r="C152" s="89" t="s">
        <v>823</v>
      </c>
    </row>
    <row r="153" spans="1:3" ht="12.75" customHeight="1" x14ac:dyDescent="0.25">
      <c r="A153" s="89">
        <v>2019</v>
      </c>
      <c r="B153" s="89">
        <v>121880</v>
      </c>
      <c r="C153" s="89" t="s">
        <v>823</v>
      </c>
    </row>
    <row r="154" spans="1:3" ht="12.75" customHeight="1" x14ac:dyDescent="0.25">
      <c r="A154" s="89">
        <v>2019</v>
      </c>
      <c r="B154" s="89">
        <v>1117583</v>
      </c>
      <c r="C154" s="89" t="s">
        <v>823</v>
      </c>
    </row>
    <row r="155" spans="1:3" ht="12.75" customHeight="1" x14ac:dyDescent="0.25">
      <c r="A155" s="89">
        <v>2019</v>
      </c>
      <c r="B155" s="89">
        <v>121880</v>
      </c>
      <c r="C155" s="89" t="s">
        <v>823</v>
      </c>
    </row>
    <row r="156" spans="1:3" ht="12.75" customHeight="1" x14ac:dyDescent="0.25">
      <c r="A156" s="89">
        <v>2019</v>
      </c>
      <c r="B156" s="89">
        <v>121880</v>
      </c>
      <c r="C156" s="89" t="s">
        <v>823</v>
      </c>
    </row>
    <row r="157" spans="1:3" ht="12.75" customHeight="1" x14ac:dyDescent="0.25">
      <c r="A157" s="89">
        <v>2019</v>
      </c>
      <c r="B157" s="89">
        <v>1319229</v>
      </c>
      <c r="C157" s="89" t="s">
        <v>823</v>
      </c>
    </row>
    <row r="158" spans="1:3" ht="12.75" customHeight="1" x14ac:dyDescent="0.25">
      <c r="A158" s="89">
        <v>2019</v>
      </c>
      <c r="B158" s="89">
        <v>1117583</v>
      </c>
      <c r="C158" s="89" t="s">
        <v>823</v>
      </c>
    </row>
    <row r="159" spans="1:3" ht="12.75" customHeight="1" x14ac:dyDescent="0.25">
      <c r="A159" s="89">
        <v>2019</v>
      </c>
      <c r="B159" s="89">
        <v>1103831</v>
      </c>
      <c r="C159" s="89" t="s">
        <v>823</v>
      </c>
    </row>
    <row r="160" spans="1:3" ht="12.75" customHeight="1" x14ac:dyDescent="0.25">
      <c r="A160" s="89">
        <v>2019</v>
      </c>
      <c r="B160" s="89">
        <v>1181819</v>
      </c>
      <c r="C160" s="89" t="s">
        <v>823</v>
      </c>
    </row>
    <row r="161" spans="1:3" ht="12.75" customHeight="1" x14ac:dyDescent="0.25">
      <c r="A161" s="89">
        <v>2019</v>
      </c>
      <c r="B161" s="89">
        <v>123569</v>
      </c>
      <c r="C161" s="89" t="s">
        <v>823</v>
      </c>
    </row>
    <row r="162" spans="1:3" ht="12.75" customHeight="1" x14ac:dyDescent="0.25">
      <c r="A162" s="89">
        <v>2019</v>
      </c>
      <c r="B162" s="89">
        <v>121884</v>
      </c>
      <c r="C162" s="89" t="s">
        <v>823</v>
      </c>
    </row>
    <row r="163" spans="1:3" ht="12.75" customHeight="1" x14ac:dyDescent="0.25">
      <c r="A163" s="89">
        <v>2019</v>
      </c>
      <c r="B163" s="89">
        <v>102499</v>
      </c>
      <c r="C163" s="89" t="s">
        <v>823</v>
      </c>
    </row>
    <row r="164" spans="1:3" ht="12.75" customHeight="1" x14ac:dyDescent="0.25">
      <c r="A164" s="89">
        <v>2019</v>
      </c>
      <c r="B164" s="89">
        <v>121884</v>
      </c>
      <c r="C164" s="89" t="s">
        <v>823</v>
      </c>
    </row>
    <row r="165" spans="1:3" ht="12.75" customHeight="1" x14ac:dyDescent="0.25">
      <c r="A165" s="89">
        <v>2019</v>
      </c>
      <c r="B165" s="89">
        <v>121880</v>
      </c>
      <c r="C165" s="89" t="s">
        <v>823</v>
      </c>
    </row>
    <row r="166" spans="1:3" ht="12.75" customHeight="1" x14ac:dyDescent="0.25">
      <c r="A166" s="89">
        <v>2019</v>
      </c>
      <c r="B166" s="89">
        <v>1181819</v>
      </c>
      <c r="C166" s="89" t="s">
        <v>823</v>
      </c>
    </row>
    <row r="167" spans="1:3" ht="12.75" customHeight="1" x14ac:dyDescent="0.25">
      <c r="A167" s="89">
        <v>2019</v>
      </c>
      <c r="B167" s="89">
        <v>121880</v>
      </c>
      <c r="C167" s="89" t="s">
        <v>823</v>
      </c>
    </row>
    <row r="168" spans="1:3" ht="12.75" customHeight="1" x14ac:dyDescent="0.25">
      <c r="A168" s="89">
        <v>2019</v>
      </c>
      <c r="B168" s="89">
        <v>1103831</v>
      </c>
      <c r="C168" s="89" t="s">
        <v>823</v>
      </c>
    </row>
    <row r="169" spans="1:3" ht="12.75" customHeight="1" x14ac:dyDescent="0.25">
      <c r="A169" s="89">
        <v>2019</v>
      </c>
      <c r="B169" s="89">
        <v>121880</v>
      </c>
      <c r="C169" s="89" t="s">
        <v>823</v>
      </c>
    </row>
    <row r="170" spans="1:3" ht="12.75" customHeight="1" x14ac:dyDescent="0.25">
      <c r="A170" s="89">
        <v>2019</v>
      </c>
      <c r="B170" s="89">
        <v>121880</v>
      </c>
      <c r="C170" s="89" t="s">
        <v>823</v>
      </c>
    </row>
    <row r="171" spans="1:3" ht="12.75" customHeight="1" x14ac:dyDescent="0.25">
      <c r="A171" s="89">
        <v>2019</v>
      </c>
      <c r="B171" s="89">
        <v>1103831</v>
      </c>
      <c r="C171" s="89" t="s">
        <v>823</v>
      </c>
    </row>
    <row r="172" spans="1:3" ht="12.75" customHeight="1" x14ac:dyDescent="0.25">
      <c r="A172" s="89">
        <v>2019</v>
      </c>
      <c r="B172" s="89">
        <v>121884</v>
      </c>
      <c r="C172" s="89" t="s">
        <v>823</v>
      </c>
    </row>
    <row r="173" spans="1:3" ht="12.75" customHeight="1" x14ac:dyDescent="0.25">
      <c r="A173" s="89">
        <v>2019</v>
      </c>
      <c r="B173" s="89">
        <v>88399</v>
      </c>
      <c r="C173" s="89" t="s">
        <v>823</v>
      </c>
    </row>
    <row r="174" spans="1:3" ht="12.75" customHeight="1" x14ac:dyDescent="0.25">
      <c r="A174" s="89">
        <v>2019</v>
      </c>
      <c r="B174" s="89">
        <v>121880</v>
      </c>
      <c r="C174" s="89" t="s">
        <v>823</v>
      </c>
    </row>
    <row r="175" spans="1:3" ht="12.75" customHeight="1" x14ac:dyDescent="0.25">
      <c r="A175" s="89">
        <v>2019</v>
      </c>
      <c r="B175" s="89">
        <v>121884</v>
      </c>
      <c r="C175" s="89" t="s">
        <v>823</v>
      </c>
    </row>
    <row r="176" spans="1:3" ht="12.75" customHeight="1" x14ac:dyDescent="0.25">
      <c r="A176" s="89">
        <v>2019</v>
      </c>
      <c r="B176" s="89">
        <v>121884</v>
      </c>
      <c r="C176" s="89" t="s">
        <v>823</v>
      </c>
    </row>
    <row r="177" spans="1:3" ht="12.75" customHeight="1" x14ac:dyDescent="0.25">
      <c r="A177" s="89">
        <v>2019</v>
      </c>
      <c r="B177" s="89">
        <v>88399</v>
      </c>
      <c r="C177" s="89" t="s">
        <v>823</v>
      </c>
    </row>
    <row r="178" spans="1:3" ht="12.75" customHeight="1" x14ac:dyDescent="0.25">
      <c r="A178" s="89">
        <v>2019</v>
      </c>
      <c r="B178" s="89">
        <v>102499</v>
      </c>
      <c r="C178" s="89" t="s">
        <v>823</v>
      </c>
    </row>
    <row r="179" spans="1:3" ht="12.75" customHeight="1" x14ac:dyDescent="0.25">
      <c r="A179" s="89">
        <v>2019</v>
      </c>
      <c r="B179" s="89">
        <v>102499</v>
      </c>
      <c r="C179" s="89" t="s">
        <v>823</v>
      </c>
    </row>
    <row r="180" spans="1:3" ht="12.75" customHeight="1" x14ac:dyDescent="0.25">
      <c r="A180" s="89">
        <v>2019</v>
      </c>
      <c r="B180" s="89">
        <v>1181819</v>
      </c>
      <c r="C180" s="89" t="s">
        <v>823</v>
      </c>
    </row>
    <row r="181" spans="1:3" ht="12.75" customHeight="1" x14ac:dyDescent="0.25">
      <c r="A181" s="89">
        <v>2019</v>
      </c>
      <c r="B181" s="89">
        <v>1103831</v>
      </c>
      <c r="C181" s="89" t="s">
        <v>823</v>
      </c>
    </row>
    <row r="182" spans="1:3" ht="12.75" customHeight="1" x14ac:dyDescent="0.25">
      <c r="A182" s="89">
        <v>2019</v>
      </c>
      <c r="B182" s="89">
        <v>1117583</v>
      </c>
      <c r="C182" s="89" t="s">
        <v>823</v>
      </c>
    </row>
    <row r="183" spans="1:3" ht="12.75" customHeight="1" x14ac:dyDescent="0.25">
      <c r="A183" s="89">
        <v>2019</v>
      </c>
      <c r="B183" s="89">
        <v>88399</v>
      </c>
      <c r="C183" s="89" t="s">
        <v>823</v>
      </c>
    </row>
    <row r="184" spans="1:3" ht="12.75" customHeight="1" x14ac:dyDescent="0.25">
      <c r="A184" s="89">
        <v>2019</v>
      </c>
      <c r="B184" s="89">
        <v>88399</v>
      </c>
      <c r="C184" s="89" t="s">
        <v>823</v>
      </c>
    </row>
    <row r="185" spans="1:3" ht="12.75" customHeight="1" x14ac:dyDescent="0.25">
      <c r="A185" s="89">
        <v>2019</v>
      </c>
      <c r="B185" s="89">
        <v>121884</v>
      </c>
      <c r="C185" s="89" t="s">
        <v>823</v>
      </c>
    </row>
    <row r="186" spans="1:3" ht="12.75" customHeight="1" x14ac:dyDescent="0.25">
      <c r="A186" s="89">
        <v>2019</v>
      </c>
      <c r="B186" s="89">
        <v>1117583</v>
      </c>
      <c r="C186" s="89" t="s">
        <v>823</v>
      </c>
    </row>
    <row r="187" spans="1:3" ht="12.75" customHeight="1" x14ac:dyDescent="0.25">
      <c r="A187" s="89">
        <v>2019</v>
      </c>
      <c r="B187" s="89">
        <v>121884</v>
      </c>
      <c r="C187" s="89" t="s">
        <v>823</v>
      </c>
    </row>
    <row r="188" spans="1:3" ht="12.75" customHeight="1" x14ac:dyDescent="0.25">
      <c r="A188" s="89">
        <v>2019</v>
      </c>
      <c r="B188" s="89">
        <v>1181815</v>
      </c>
      <c r="C188" s="89" t="s">
        <v>823</v>
      </c>
    </row>
    <row r="189" spans="1:3" ht="12.75" customHeight="1" x14ac:dyDescent="0.25">
      <c r="A189" s="89">
        <v>2019</v>
      </c>
      <c r="B189" s="89">
        <v>121884</v>
      </c>
      <c r="C189" s="89" t="s">
        <v>823</v>
      </c>
    </row>
    <row r="190" spans="1:3" ht="12.75" customHeight="1" x14ac:dyDescent="0.25">
      <c r="A190" s="89">
        <v>2019</v>
      </c>
      <c r="B190" s="89">
        <v>121880</v>
      </c>
      <c r="C190" s="89" t="s">
        <v>823</v>
      </c>
    </row>
    <row r="191" spans="1:3" ht="12.75" customHeight="1" x14ac:dyDescent="0.25">
      <c r="A191" s="89">
        <v>2019</v>
      </c>
      <c r="B191" s="89">
        <v>1117583</v>
      </c>
      <c r="C191" s="89" t="s">
        <v>823</v>
      </c>
    </row>
    <row r="192" spans="1:3" ht="12.75" customHeight="1" x14ac:dyDescent="0.25">
      <c r="A192" s="89">
        <v>2019</v>
      </c>
      <c r="B192" s="89">
        <v>1117583</v>
      </c>
      <c r="C192" s="89" t="s">
        <v>823</v>
      </c>
    </row>
    <row r="193" spans="1:3" ht="12.75" customHeight="1" x14ac:dyDescent="0.25">
      <c r="A193" s="89">
        <v>2019</v>
      </c>
      <c r="B193" s="89">
        <v>1181819</v>
      </c>
      <c r="C193" s="89" t="s">
        <v>823</v>
      </c>
    </row>
    <row r="194" spans="1:3" ht="12.75" customHeight="1" x14ac:dyDescent="0.25">
      <c r="A194" s="89">
        <v>2019</v>
      </c>
      <c r="B194" s="89">
        <v>121884</v>
      </c>
      <c r="C194" s="89" t="s">
        <v>823</v>
      </c>
    </row>
    <row r="195" spans="1:3" ht="12.75" customHeight="1" x14ac:dyDescent="0.25">
      <c r="A195" s="89">
        <v>2019</v>
      </c>
      <c r="B195" s="89">
        <v>1181819</v>
      </c>
      <c r="C195" s="89" t="s">
        <v>823</v>
      </c>
    </row>
    <row r="196" spans="1:3" ht="12.75" customHeight="1" x14ac:dyDescent="0.25">
      <c r="A196" s="89">
        <v>2019</v>
      </c>
      <c r="B196" s="89">
        <v>121880</v>
      </c>
      <c r="C196" s="89" t="s">
        <v>823</v>
      </c>
    </row>
    <row r="197" spans="1:3" ht="12.75" customHeight="1" x14ac:dyDescent="0.25">
      <c r="A197" s="89">
        <v>2019</v>
      </c>
      <c r="B197" s="89">
        <v>121880</v>
      </c>
      <c r="C197" s="89" t="s">
        <v>823</v>
      </c>
    </row>
    <row r="198" spans="1:3" ht="12.75" customHeight="1" x14ac:dyDescent="0.25">
      <c r="A198" s="89">
        <v>2019</v>
      </c>
      <c r="B198" s="89">
        <v>88399</v>
      </c>
      <c r="C198" s="89" t="s">
        <v>823</v>
      </c>
    </row>
    <row r="199" spans="1:3" ht="12.75" customHeight="1" x14ac:dyDescent="0.25">
      <c r="A199" s="89">
        <v>2019</v>
      </c>
      <c r="B199" s="89">
        <v>121880</v>
      </c>
      <c r="C199" s="89" t="s">
        <v>823</v>
      </c>
    </row>
    <row r="200" spans="1:3" ht="12.75" customHeight="1" x14ac:dyDescent="0.25">
      <c r="A200" s="89">
        <v>2019</v>
      </c>
      <c r="B200" s="89">
        <v>1103831</v>
      </c>
      <c r="C200" s="89" t="s">
        <v>823</v>
      </c>
    </row>
    <row r="201" spans="1:3" ht="12.75" customHeight="1" x14ac:dyDescent="0.25">
      <c r="A201" s="89">
        <v>2019</v>
      </c>
      <c r="B201" s="89">
        <v>121884</v>
      </c>
      <c r="C201" s="89" t="s">
        <v>823</v>
      </c>
    </row>
    <row r="202" spans="1:3" ht="12.75" customHeight="1" x14ac:dyDescent="0.25">
      <c r="A202" s="89">
        <v>2019</v>
      </c>
      <c r="B202" s="89">
        <v>88399</v>
      </c>
      <c r="C202" s="89" t="s">
        <v>823</v>
      </c>
    </row>
    <row r="203" spans="1:3" ht="12.75" customHeight="1" x14ac:dyDescent="0.25">
      <c r="A203" s="89">
        <v>2019</v>
      </c>
      <c r="B203" s="89">
        <v>1117583</v>
      </c>
      <c r="C203" s="89" t="s">
        <v>823</v>
      </c>
    </row>
    <row r="204" spans="1:3" ht="12.75" customHeight="1" x14ac:dyDescent="0.25">
      <c r="A204" s="89">
        <v>2019</v>
      </c>
      <c r="B204" s="89">
        <v>1103831</v>
      </c>
      <c r="C204" s="89" t="s">
        <v>823</v>
      </c>
    </row>
    <row r="205" spans="1:3" ht="12.75" customHeight="1" x14ac:dyDescent="0.25">
      <c r="A205" s="89">
        <v>2019</v>
      </c>
      <c r="B205" s="89">
        <v>1181819</v>
      </c>
      <c r="C205" s="89" t="s">
        <v>823</v>
      </c>
    </row>
    <row r="206" spans="1:3" ht="12.75" customHeight="1" x14ac:dyDescent="0.25">
      <c r="A206" s="89">
        <v>2019</v>
      </c>
      <c r="B206" s="89">
        <v>1103831</v>
      </c>
      <c r="C206" s="89" t="s">
        <v>823</v>
      </c>
    </row>
    <row r="207" spans="1:3" ht="12.75" customHeight="1" x14ac:dyDescent="0.25">
      <c r="A207" s="89">
        <v>2019</v>
      </c>
      <c r="B207" s="89">
        <v>121880</v>
      </c>
      <c r="C207" s="89" t="s">
        <v>823</v>
      </c>
    </row>
    <row r="208" spans="1:3" ht="12.75" customHeight="1" x14ac:dyDescent="0.25">
      <c r="A208" s="89">
        <v>2019</v>
      </c>
      <c r="B208" s="89">
        <v>121880</v>
      </c>
      <c r="C208" s="89" t="s">
        <v>823</v>
      </c>
    </row>
    <row r="209" spans="1:3" ht="12.75" customHeight="1" x14ac:dyDescent="0.25">
      <c r="A209" s="89">
        <v>2019</v>
      </c>
      <c r="B209" s="89">
        <v>1181819</v>
      </c>
      <c r="C209" s="89" t="s">
        <v>823</v>
      </c>
    </row>
    <row r="210" spans="1:3" ht="12.75" customHeight="1" x14ac:dyDescent="0.25">
      <c r="A210" s="89">
        <v>2019</v>
      </c>
      <c r="B210" s="89">
        <v>1117583</v>
      </c>
      <c r="C210" s="89" t="s">
        <v>823</v>
      </c>
    </row>
    <row r="211" spans="1:3" ht="12.75" customHeight="1" x14ac:dyDescent="0.25">
      <c r="A211" s="89">
        <v>2019</v>
      </c>
      <c r="B211" s="89">
        <v>1181819</v>
      </c>
      <c r="C211" s="89" t="s">
        <v>823</v>
      </c>
    </row>
    <row r="212" spans="1:3" ht="12.75" customHeight="1" x14ac:dyDescent="0.25">
      <c r="A212" s="89">
        <v>2019</v>
      </c>
      <c r="B212" s="89">
        <v>102499</v>
      </c>
      <c r="C212" s="89" t="s">
        <v>823</v>
      </c>
    </row>
    <row r="213" spans="1:3" ht="12.75" customHeight="1" x14ac:dyDescent="0.25">
      <c r="A213" s="89">
        <v>2019</v>
      </c>
      <c r="B213" s="89">
        <v>121884</v>
      </c>
      <c r="C213" s="89" t="s">
        <v>823</v>
      </c>
    </row>
    <row r="214" spans="1:3" ht="12.75" customHeight="1" x14ac:dyDescent="0.25">
      <c r="A214" s="89">
        <v>2019</v>
      </c>
      <c r="B214" s="89">
        <v>121880</v>
      </c>
      <c r="C214" s="89" t="s">
        <v>823</v>
      </c>
    </row>
    <row r="215" spans="1:3" ht="12.75" customHeight="1" x14ac:dyDescent="0.25">
      <c r="A215" s="89">
        <v>2019</v>
      </c>
      <c r="B215" s="89">
        <v>88399</v>
      </c>
      <c r="C215" s="89" t="s">
        <v>823</v>
      </c>
    </row>
    <row r="216" spans="1:3" ht="12.75" customHeight="1" x14ac:dyDescent="0.25">
      <c r="A216" s="89">
        <v>2019</v>
      </c>
      <c r="B216" s="89">
        <v>1103831</v>
      </c>
      <c r="C216" s="89" t="s">
        <v>823</v>
      </c>
    </row>
    <row r="217" spans="1:3" ht="12.75" customHeight="1" x14ac:dyDescent="0.25">
      <c r="A217" s="89">
        <v>2019</v>
      </c>
      <c r="B217" s="89">
        <v>1117583</v>
      </c>
      <c r="C217" s="89" t="s">
        <v>823</v>
      </c>
    </row>
    <row r="218" spans="1:3" ht="12.75" customHeight="1" x14ac:dyDescent="0.25">
      <c r="A218" s="89">
        <v>2019</v>
      </c>
      <c r="B218" s="89">
        <v>121884</v>
      </c>
      <c r="C218" s="89" t="s">
        <v>823</v>
      </c>
    </row>
    <row r="219" spans="1:3" ht="12.75" customHeight="1" x14ac:dyDescent="0.25">
      <c r="A219" s="89">
        <v>2019</v>
      </c>
      <c r="B219" s="89">
        <v>88399</v>
      </c>
      <c r="C219" s="89" t="s">
        <v>823</v>
      </c>
    </row>
    <row r="220" spans="1:3" ht="12.75" customHeight="1" x14ac:dyDescent="0.25">
      <c r="A220" s="89">
        <v>2019</v>
      </c>
      <c r="B220" s="89">
        <v>88399</v>
      </c>
      <c r="C220" s="89" t="s">
        <v>823</v>
      </c>
    </row>
    <row r="221" spans="1:3" ht="12.75" customHeight="1" x14ac:dyDescent="0.25">
      <c r="A221" s="89">
        <v>2019</v>
      </c>
      <c r="B221" s="89">
        <v>121884</v>
      </c>
      <c r="C221" s="89" t="s">
        <v>823</v>
      </c>
    </row>
    <row r="222" spans="1:3" ht="12.75" customHeight="1" x14ac:dyDescent="0.25">
      <c r="A222" s="89">
        <v>2019</v>
      </c>
      <c r="B222" s="89">
        <v>1181819</v>
      </c>
      <c r="C222" s="89" t="s">
        <v>823</v>
      </c>
    </row>
    <row r="223" spans="1:3" ht="12.75" customHeight="1" x14ac:dyDescent="0.25">
      <c r="A223" s="89">
        <v>2019</v>
      </c>
      <c r="B223" s="89">
        <v>121880</v>
      </c>
      <c r="C223" s="89" t="s">
        <v>823</v>
      </c>
    </row>
    <row r="224" spans="1:3" ht="12.75" customHeight="1" x14ac:dyDescent="0.25">
      <c r="A224" s="89">
        <v>2019</v>
      </c>
      <c r="B224" s="89">
        <v>1319229</v>
      </c>
      <c r="C224" s="89" t="s">
        <v>823</v>
      </c>
    </row>
    <row r="225" spans="1:3" ht="12.75" customHeight="1" x14ac:dyDescent="0.25">
      <c r="A225" s="89">
        <v>2019</v>
      </c>
      <c r="B225" s="89">
        <v>121884</v>
      </c>
      <c r="C225" s="89" t="s">
        <v>823</v>
      </c>
    </row>
    <row r="226" spans="1:3" ht="12.75" customHeight="1" x14ac:dyDescent="0.25">
      <c r="A226" s="89">
        <v>2019</v>
      </c>
      <c r="B226" s="89">
        <v>88399</v>
      </c>
      <c r="C226" s="89" t="s">
        <v>823</v>
      </c>
    </row>
    <row r="227" spans="1:3" ht="12.75" customHeight="1" x14ac:dyDescent="0.25">
      <c r="A227" s="89">
        <v>2019</v>
      </c>
      <c r="B227" s="89">
        <v>88399</v>
      </c>
      <c r="C227" s="89" t="s">
        <v>823</v>
      </c>
    </row>
    <row r="228" spans="1:3" ht="12.75" customHeight="1" x14ac:dyDescent="0.25">
      <c r="A228" s="89">
        <v>2019</v>
      </c>
      <c r="B228" s="89">
        <v>88399</v>
      </c>
      <c r="C228" s="89" t="s">
        <v>823</v>
      </c>
    </row>
    <row r="229" spans="1:3" ht="12.75" customHeight="1" x14ac:dyDescent="0.25">
      <c r="A229" s="89">
        <v>2019</v>
      </c>
      <c r="B229" s="89">
        <v>102499</v>
      </c>
      <c r="C229" s="89" t="s">
        <v>823</v>
      </c>
    </row>
    <row r="230" spans="1:3" ht="12.75" customHeight="1" x14ac:dyDescent="0.25">
      <c r="A230" s="89">
        <v>2019</v>
      </c>
      <c r="B230" s="89">
        <v>102499</v>
      </c>
      <c r="C230" s="89" t="s">
        <v>823</v>
      </c>
    </row>
    <row r="231" spans="1:3" ht="12.75" customHeight="1" x14ac:dyDescent="0.25">
      <c r="A231" s="89">
        <v>2019</v>
      </c>
      <c r="B231" s="89">
        <v>102499</v>
      </c>
      <c r="C231" s="89" t="s">
        <v>823</v>
      </c>
    </row>
    <row r="232" spans="1:3" ht="12.75" customHeight="1" x14ac:dyDescent="0.25">
      <c r="A232" s="89">
        <v>2019</v>
      </c>
      <c r="B232" s="89">
        <v>102499</v>
      </c>
      <c r="C232" s="89" t="s">
        <v>823</v>
      </c>
    </row>
    <row r="233" spans="1:3" ht="12.75" customHeight="1" x14ac:dyDescent="0.25">
      <c r="A233" s="89">
        <v>2019</v>
      </c>
      <c r="B233" s="89">
        <v>102499</v>
      </c>
      <c r="C233" s="89" t="s">
        <v>823</v>
      </c>
    </row>
    <row r="234" spans="1:3" ht="12.75" customHeight="1" x14ac:dyDescent="0.25">
      <c r="A234" s="89">
        <v>2019</v>
      </c>
      <c r="B234" s="89">
        <v>102499</v>
      </c>
      <c r="C234" s="89" t="s">
        <v>823</v>
      </c>
    </row>
    <row r="235" spans="1:3" ht="12.75" customHeight="1" x14ac:dyDescent="0.25">
      <c r="A235" s="89">
        <v>2019</v>
      </c>
      <c r="B235" s="89">
        <v>102499</v>
      </c>
      <c r="C235" s="89" t="s">
        <v>823</v>
      </c>
    </row>
    <row r="236" spans="1:3" ht="12.75" customHeight="1" x14ac:dyDescent="0.25">
      <c r="A236" s="89">
        <v>2019</v>
      </c>
      <c r="B236" s="89">
        <v>121880</v>
      </c>
      <c r="C236" s="89" t="s">
        <v>823</v>
      </c>
    </row>
    <row r="237" spans="1:3" ht="12.75" customHeight="1" x14ac:dyDescent="0.25">
      <c r="A237" s="89">
        <v>2019</v>
      </c>
      <c r="B237" s="89">
        <v>121880</v>
      </c>
      <c r="C237" s="89" t="s">
        <v>823</v>
      </c>
    </row>
    <row r="238" spans="1:3" ht="12.75" customHeight="1" x14ac:dyDescent="0.25">
      <c r="A238" s="89">
        <v>2019</v>
      </c>
      <c r="B238" s="89">
        <v>121880</v>
      </c>
      <c r="C238" s="89" t="s">
        <v>823</v>
      </c>
    </row>
    <row r="239" spans="1:3" ht="12.75" customHeight="1" x14ac:dyDescent="0.25">
      <c r="A239" s="89">
        <v>2019</v>
      </c>
      <c r="B239" s="89">
        <v>121880</v>
      </c>
      <c r="C239" s="89" t="s">
        <v>823</v>
      </c>
    </row>
    <row r="240" spans="1:3" ht="12.75" customHeight="1" x14ac:dyDescent="0.25">
      <c r="A240" s="89">
        <v>2019</v>
      </c>
      <c r="B240" s="89">
        <v>121880</v>
      </c>
      <c r="C240" s="89" t="s">
        <v>823</v>
      </c>
    </row>
    <row r="241" spans="1:3" ht="12.75" customHeight="1" x14ac:dyDescent="0.25">
      <c r="A241" s="89">
        <v>2019</v>
      </c>
      <c r="B241" s="89">
        <v>123569</v>
      </c>
      <c r="C241" s="89" t="s">
        <v>823</v>
      </c>
    </row>
    <row r="242" spans="1:3" ht="12.75" customHeight="1" x14ac:dyDescent="0.25">
      <c r="A242" s="89">
        <v>2019</v>
      </c>
      <c r="B242" s="89">
        <v>1103831</v>
      </c>
      <c r="C242" s="89" t="s">
        <v>823</v>
      </c>
    </row>
    <row r="243" spans="1:3" ht="12.75" customHeight="1" x14ac:dyDescent="0.25">
      <c r="A243" s="89">
        <v>2019</v>
      </c>
      <c r="B243" s="89">
        <v>1181819</v>
      </c>
      <c r="C243" s="89" t="s">
        <v>823</v>
      </c>
    </row>
    <row r="244" spans="1:3" ht="12.75" customHeight="1" x14ac:dyDescent="0.25">
      <c r="A244" s="89">
        <v>2019</v>
      </c>
      <c r="B244" s="89">
        <v>1181819</v>
      </c>
      <c r="C244" s="89" t="s">
        <v>823</v>
      </c>
    </row>
    <row r="245" spans="1:3" ht="12.75" customHeight="1" x14ac:dyDescent="0.25">
      <c r="A245" s="89">
        <v>2019</v>
      </c>
      <c r="B245" s="89">
        <v>1181819</v>
      </c>
      <c r="C245" s="89" t="s">
        <v>823</v>
      </c>
    </row>
    <row r="246" spans="1:3" ht="12.75" customHeight="1" x14ac:dyDescent="0.25">
      <c r="A246" s="89">
        <v>2019</v>
      </c>
      <c r="B246" s="89">
        <v>1319229</v>
      </c>
      <c r="C246" s="89" t="s">
        <v>819</v>
      </c>
    </row>
    <row r="247" spans="1:3" ht="12.75" customHeight="1" x14ac:dyDescent="0.25">
      <c r="A247" s="89">
        <v>2019</v>
      </c>
      <c r="B247" s="89">
        <v>1319229</v>
      </c>
      <c r="C247" s="89" t="s">
        <v>819</v>
      </c>
    </row>
    <row r="248" spans="1:3" ht="12.75" customHeight="1" x14ac:dyDescent="0.25">
      <c r="A248" s="89">
        <v>2019</v>
      </c>
      <c r="B248" s="89">
        <v>123569</v>
      </c>
      <c r="C248" s="89" t="s">
        <v>819</v>
      </c>
    </row>
    <row r="249" spans="1:3" ht="12.75" customHeight="1" x14ac:dyDescent="0.25">
      <c r="A249" s="89">
        <v>2019</v>
      </c>
      <c r="B249" s="89">
        <v>123569</v>
      </c>
      <c r="C249" s="89" t="s">
        <v>819</v>
      </c>
    </row>
    <row r="250" spans="1:3" ht="12.75" customHeight="1" x14ac:dyDescent="0.25">
      <c r="A250" s="89">
        <v>2019</v>
      </c>
      <c r="B250" s="89">
        <v>1181819</v>
      </c>
      <c r="C250" s="89" t="s">
        <v>819</v>
      </c>
    </row>
    <row r="251" spans="1:3" ht="12.75" customHeight="1" x14ac:dyDescent="0.25">
      <c r="A251" s="89">
        <v>2019</v>
      </c>
      <c r="B251" s="89">
        <v>88399</v>
      </c>
      <c r="C251" s="89" t="s">
        <v>819</v>
      </c>
    </row>
    <row r="252" spans="1:3" ht="12.75" customHeight="1" x14ac:dyDescent="0.25">
      <c r="A252" s="89">
        <v>2019</v>
      </c>
      <c r="B252" s="89">
        <v>102499</v>
      </c>
      <c r="C252" s="89" t="s">
        <v>819</v>
      </c>
    </row>
    <row r="253" spans="1:3" ht="12.75" customHeight="1" x14ac:dyDescent="0.25">
      <c r="A253" s="89">
        <v>2019</v>
      </c>
      <c r="B253" s="89">
        <v>1181819</v>
      </c>
      <c r="C253" s="89" t="s">
        <v>819</v>
      </c>
    </row>
    <row r="254" spans="1:3" ht="12.75" customHeight="1" x14ac:dyDescent="0.25">
      <c r="A254" s="89">
        <v>2019</v>
      </c>
      <c r="B254" s="89">
        <v>88399</v>
      </c>
      <c r="C254" s="89" t="s">
        <v>133</v>
      </c>
    </row>
    <row r="255" spans="1:3" ht="12.75" customHeight="1" x14ac:dyDescent="0.25">
      <c r="A255" s="89">
        <v>2019</v>
      </c>
      <c r="B255" s="89">
        <v>1181815</v>
      </c>
      <c r="C255" s="89" t="s">
        <v>133</v>
      </c>
    </row>
    <row r="256" spans="1:3" ht="12.75" customHeight="1" x14ac:dyDescent="0.25">
      <c r="A256" s="89">
        <v>2019</v>
      </c>
      <c r="B256" s="89">
        <v>88399</v>
      </c>
      <c r="C256" s="89" t="s">
        <v>133</v>
      </c>
    </row>
    <row r="257" spans="1:3" ht="12.75" customHeight="1" x14ac:dyDescent="0.25">
      <c r="A257" s="89">
        <v>2019</v>
      </c>
      <c r="B257" s="89">
        <v>121884</v>
      </c>
      <c r="C257" s="89" t="s">
        <v>133</v>
      </c>
    </row>
    <row r="258" spans="1:3" ht="12.75" customHeight="1" x14ac:dyDescent="0.25">
      <c r="A258" s="89">
        <v>2019</v>
      </c>
      <c r="B258" s="89">
        <v>1181819</v>
      </c>
      <c r="C258" s="89" t="s">
        <v>133</v>
      </c>
    </row>
    <row r="259" spans="1:3" ht="12.75" customHeight="1" x14ac:dyDescent="0.25">
      <c r="A259" s="89">
        <v>2019</v>
      </c>
      <c r="B259" s="89">
        <v>121880</v>
      </c>
      <c r="C259" s="89" t="s">
        <v>133</v>
      </c>
    </row>
    <row r="260" spans="1:3" ht="12.75" customHeight="1" x14ac:dyDescent="0.25">
      <c r="A260" s="89">
        <v>2019</v>
      </c>
      <c r="B260" s="89">
        <v>1319229</v>
      </c>
      <c r="C260" s="89" t="s">
        <v>133</v>
      </c>
    </row>
    <row r="261" spans="1:3" ht="12.75" customHeight="1" x14ac:dyDescent="0.25">
      <c r="A261" s="89">
        <v>2019</v>
      </c>
      <c r="B261" s="89">
        <v>1103831</v>
      </c>
      <c r="C261" s="89" t="s">
        <v>133</v>
      </c>
    </row>
    <row r="262" spans="1:3" ht="12.75" customHeight="1" x14ac:dyDescent="0.25">
      <c r="A262" s="89">
        <v>2019</v>
      </c>
      <c r="B262" s="89">
        <v>102499</v>
      </c>
      <c r="C262" s="89" t="s">
        <v>133</v>
      </c>
    </row>
    <row r="263" spans="1:3" ht="12.75" customHeight="1" x14ac:dyDescent="0.25">
      <c r="A263" s="89">
        <v>2019</v>
      </c>
      <c r="B263" s="89">
        <v>1103831</v>
      </c>
      <c r="C263" s="89" t="s">
        <v>133</v>
      </c>
    </row>
    <row r="264" spans="1:3" ht="12.75" customHeight="1" x14ac:dyDescent="0.25">
      <c r="A264" s="89">
        <v>2019</v>
      </c>
      <c r="B264" s="89">
        <v>123569</v>
      </c>
      <c r="C264" s="89" t="s">
        <v>133</v>
      </c>
    </row>
    <row r="265" spans="1:3" ht="12.75" customHeight="1" x14ac:dyDescent="0.25">
      <c r="A265" s="89">
        <v>2019</v>
      </c>
      <c r="B265" s="89">
        <v>1319229</v>
      </c>
      <c r="C265" s="89" t="s">
        <v>133</v>
      </c>
    </row>
    <row r="266" spans="1:3" ht="12.75" customHeight="1" x14ac:dyDescent="0.25">
      <c r="A266" s="89">
        <v>2019</v>
      </c>
      <c r="B266" s="89">
        <v>121880</v>
      </c>
      <c r="C266" s="89" t="s">
        <v>133</v>
      </c>
    </row>
    <row r="267" spans="1:3" ht="12.75" customHeight="1" x14ac:dyDescent="0.25">
      <c r="A267" s="89">
        <v>2019</v>
      </c>
      <c r="B267" s="89">
        <v>102499</v>
      </c>
      <c r="C267" s="89" t="s">
        <v>133</v>
      </c>
    </row>
    <row r="268" spans="1:3" ht="12.75" customHeight="1" x14ac:dyDescent="0.25">
      <c r="A268" s="89">
        <v>2019</v>
      </c>
      <c r="B268" s="89">
        <v>1181819</v>
      </c>
      <c r="C268" s="89" t="s">
        <v>817</v>
      </c>
    </row>
    <row r="269" spans="1:3" ht="12.75" customHeight="1" x14ac:dyDescent="0.25">
      <c r="A269" s="89">
        <v>2019</v>
      </c>
      <c r="B269" s="89">
        <v>123569</v>
      </c>
      <c r="C269" s="89" t="s">
        <v>817</v>
      </c>
    </row>
    <row r="270" spans="1:3" ht="12.75" customHeight="1" x14ac:dyDescent="0.25">
      <c r="A270" s="89">
        <v>2019</v>
      </c>
      <c r="B270" s="89">
        <v>88399</v>
      </c>
      <c r="C270" s="89" t="s">
        <v>817</v>
      </c>
    </row>
    <row r="271" spans="1:3" ht="12.75" customHeight="1" x14ac:dyDescent="0.25">
      <c r="A271" s="89">
        <v>2019</v>
      </c>
      <c r="B271" s="89">
        <v>121880</v>
      </c>
      <c r="C271" s="89" t="s">
        <v>817</v>
      </c>
    </row>
    <row r="272" spans="1:3" ht="12.75" customHeight="1" x14ac:dyDescent="0.25">
      <c r="A272" s="89">
        <v>2019</v>
      </c>
      <c r="B272" s="89">
        <v>102499</v>
      </c>
      <c r="C272" s="89" t="s">
        <v>817</v>
      </c>
    </row>
    <row r="273" spans="1:3" ht="12.75" customHeight="1" x14ac:dyDescent="0.25">
      <c r="A273" s="89">
        <v>2019</v>
      </c>
      <c r="B273" s="89">
        <v>121880</v>
      </c>
      <c r="C273" s="89" t="s">
        <v>817</v>
      </c>
    </row>
    <row r="274" spans="1:3" ht="12.75" customHeight="1" x14ac:dyDescent="0.25">
      <c r="A274" s="89">
        <v>2019</v>
      </c>
      <c r="B274" s="89">
        <v>121880</v>
      </c>
      <c r="C274" s="89" t="s">
        <v>817</v>
      </c>
    </row>
    <row r="275" spans="1:3" ht="12.75" customHeight="1" x14ac:dyDescent="0.25">
      <c r="A275" s="89">
        <v>2019</v>
      </c>
      <c r="B275" s="89">
        <v>102499</v>
      </c>
      <c r="C275" s="89" t="s">
        <v>817</v>
      </c>
    </row>
    <row r="276" spans="1:3" ht="12.75" customHeight="1" x14ac:dyDescent="0.25">
      <c r="A276" s="89">
        <v>2019</v>
      </c>
      <c r="B276" s="89">
        <v>123569</v>
      </c>
      <c r="C276" s="89" t="s">
        <v>817</v>
      </c>
    </row>
    <row r="277" spans="1:3" ht="12.75" customHeight="1" x14ac:dyDescent="0.25">
      <c r="A277" s="89">
        <v>2019</v>
      </c>
      <c r="B277" s="89">
        <v>123569</v>
      </c>
      <c r="C277" s="89" t="s">
        <v>817</v>
      </c>
    </row>
    <row r="278" spans="1:3" ht="12.75" customHeight="1" x14ac:dyDescent="0.25">
      <c r="A278" s="89">
        <v>2019</v>
      </c>
      <c r="B278" s="89">
        <v>121880</v>
      </c>
      <c r="C278" s="89" t="s">
        <v>817</v>
      </c>
    </row>
    <row r="279" spans="1:3" ht="12.75" customHeight="1" x14ac:dyDescent="0.25">
      <c r="A279" s="89">
        <v>2019</v>
      </c>
      <c r="B279" s="89">
        <v>123569</v>
      </c>
      <c r="C279" s="89" t="s">
        <v>817</v>
      </c>
    </row>
    <row r="280" spans="1:3" ht="12.75" customHeight="1" x14ac:dyDescent="0.25">
      <c r="A280" s="89">
        <v>2019</v>
      </c>
      <c r="B280" s="89">
        <v>123569</v>
      </c>
      <c r="C280" s="89" t="s">
        <v>817</v>
      </c>
    </row>
    <row r="281" spans="1:3" ht="12.75" customHeight="1" x14ac:dyDescent="0.25">
      <c r="A281" s="89">
        <v>2019</v>
      </c>
      <c r="B281" s="89">
        <v>88399</v>
      </c>
      <c r="C281" s="89" t="s">
        <v>817</v>
      </c>
    </row>
    <row r="282" spans="1:3" ht="12.75" customHeight="1" x14ac:dyDescent="0.25">
      <c r="A282" s="89">
        <v>2019</v>
      </c>
      <c r="B282" s="89">
        <v>1181815</v>
      </c>
      <c r="C282" s="89" t="s">
        <v>817</v>
      </c>
    </row>
    <row r="283" spans="1:3" ht="12.75" customHeight="1" x14ac:dyDescent="0.25">
      <c r="A283" s="89">
        <v>2019</v>
      </c>
      <c r="B283" s="89">
        <v>123569</v>
      </c>
      <c r="C283" s="89" t="s">
        <v>817</v>
      </c>
    </row>
    <row r="284" spans="1:3" ht="12.75" customHeight="1" x14ac:dyDescent="0.25">
      <c r="A284" s="89">
        <v>2019</v>
      </c>
      <c r="B284" s="89">
        <v>1181819</v>
      </c>
      <c r="C284" s="89" t="s">
        <v>817</v>
      </c>
    </row>
    <row r="285" spans="1:3" ht="12.75" customHeight="1" x14ac:dyDescent="0.25">
      <c r="A285" s="89">
        <v>2019</v>
      </c>
      <c r="B285" s="89">
        <v>88399</v>
      </c>
      <c r="C285" s="89" t="s">
        <v>817</v>
      </c>
    </row>
    <row r="286" spans="1:3" ht="12.75" customHeight="1" x14ac:dyDescent="0.25">
      <c r="A286" s="89">
        <v>2019</v>
      </c>
      <c r="B286" s="89">
        <v>1181819</v>
      </c>
      <c r="C286" s="89" t="s">
        <v>817</v>
      </c>
    </row>
    <row r="287" spans="1:3" ht="12.75" customHeight="1" x14ac:dyDescent="0.25">
      <c r="A287" s="89">
        <v>2019</v>
      </c>
      <c r="B287" s="89">
        <v>1181815</v>
      </c>
      <c r="C287" s="89" t="s">
        <v>817</v>
      </c>
    </row>
    <row r="288" spans="1:3" ht="12.75" customHeight="1" x14ac:dyDescent="0.25">
      <c r="A288" s="89">
        <v>2019</v>
      </c>
      <c r="B288" s="89">
        <v>1181819</v>
      </c>
      <c r="C288" s="89" t="s">
        <v>817</v>
      </c>
    </row>
    <row r="289" spans="1:3" ht="12.75" customHeight="1" x14ac:dyDescent="0.25">
      <c r="A289" s="89">
        <v>2019</v>
      </c>
      <c r="B289" s="89">
        <v>121880</v>
      </c>
      <c r="C289" s="89" t="s">
        <v>817</v>
      </c>
    </row>
    <row r="290" spans="1:3" ht="12.75" customHeight="1" x14ac:dyDescent="0.25">
      <c r="A290" s="89">
        <v>2019</v>
      </c>
      <c r="B290" s="89">
        <v>102499</v>
      </c>
      <c r="C290" s="89" t="s">
        <v>817</v>
      </c>
    </row>
    <row r="291" spans="1:3" ht="12.75" customHeight="1" x14ac:dyDescent="0.25">
      <c r="A291" s="89">
        <v>2019</v>
      </c>
      <c r="B291" s="89">
        <v>121880</v>
      </c>
      <c r="C291" s="89" t="s">
        <v>817</v>
      </c>
    </row>
    <row r="292" spans="1:3" ht="12.75" customHeight="1" x14ac:dyDescent="0.25">
      <c r="A292" s="89">
        <v>2019</v>
      </c>
      <c r="B292" s="89">
        <v>121880</v>
      </c>
      <c r="C292" s="89" t="s">
        <v>817</v>
      </c>
    </row>
    <row r="293" spans="1:3" ht="12.75" customHeight="1" x14ac:dyDescent="0.25">
      <c r="A293" s="89">
        <v>2019</v>
      </c>
      <c r="B293" s="89">
        <v>121880</v>
      </c>
      <c r="C293" s="89" t="s">
        <v>817</v>
      </c>
    </row>
    <row r="294" spans="1:3" ht="12.75" customHeight="1" x14ac:dyDescent="0.25">
      <c r="A294" s="89">
        <v>2019</v>
      </c>
      <c r="B294" s="89">
        <v>88399</v>
      </c>
      <c r="C294" s="89" t="s">
        <v>817</v>
      </c>
    </row>
    <row r="295" spans="1:3" ht="12.75" customHeight="1" x14ac:dyDescent="0.25">
      <c r="A295" s="89">
        <v>2019</v>
      </c>
      <c r="B295" s="89">
        <v>123569</v>
      </c>
      <c r="C295" s="89" t="s">
        <v>817</v>
      </c>
    </row>
    <row r="296" spans="1:3" ht="12.75" customHeight="1" x14ac:dyDescent="0.25">
      <c r="A296" s="89">
        <v>2019</v>
      </c>
      <c r="B296" s="89">
        <v>88399</v>
      </c>
      <c r="C296" s="89" t="s">
        <v>817</v>
      </c>
    </row>
    <row r="297" spans="1:3" ht="12.75" customHeight="1" x14ac:dyDescent="0.25">
      <c r="A297" s="89">
        <v>2019</v>
      </c>
      <c r="B297" s="89">
        <v>102499</v>
      </c>
      <c r="C297" s="89" t="s">
        <v>817</v>
      </c>
    </row>
    <row r="298" spans="1:3" ht="12.75" customHeight="1" x14ac:dyDescent="0.25">
      <c r="A298" s="89">
        <v>2019</v>
      </c>
      <c r="B298" s="89">
        <v>1117583</v>
      </c>
      <c r="C298" s="89" t="s">
        <v>817</v>
      </c>
    </row>
    <row r="299" spans="1:3" ht="12.75" customHeight="1" x14ac:dyDescent="0.25">
      <c r="A299" s="89">
        <v>2019</v>
      </c>
      <c r="B299" s="89">
        <v>88399</v>
      </c>
      <c r="C299" s="89" t="s">
        <v>817</v>
      </c>
    </row>
    <row r="300" spans="1:3" ht="12.75" customHeight="1" x14ac:dyDescent="0.25">
      <c r="A300" s="89">
        <v>2019</v>
      </c>
      <c r="B300" s="89">
        <v>121880</v>
      </c>
      <c r="C300" s="89" t="s">
        <v>817</v>
      </c>
    </row>
    <row r="301" spans="1:3" ht="12.75" customHeight="1" x14ac:dyDescent="0.25">
      <c r="A301" s="89">
        <v>2019</v>
      </c>
      <c r="B301" s="89">
        <v>1319229</v>
      </c>
      <c r="C301" s="89" t="s">
        <v>817</v>
      </c>
    </row>
    <row r="302" spans="1:3" ht="12.75" customHeight="1" x14ac:dyDescent="0.25">
      <c r="A302" s="89">
        <v>2019</v>
      </c>
      <c r="B302" s="89">
        <v>123569</v>
      </c>
      <c r="C302" s="89" t="s">
        <v>817</v>
      </c>
    </row>
    <row r="303" spans="1:3" ht="12.75" customHeight="1" x14ac:dyDescent="0.25">
      <c r="A303" s="89">
        <v>2019</v>
      </c>
      <c r="B303" s="89">
        <v>1103831</v>
      </c>
      <c r="C303" s="89" t="s">
        <v>817</v>
      </c>
    </row>
    <row r="304" spans="1:3" ht="12.75" customHeight="1" x14ac:dyDescent="0.25">
      <c r="A304" s="89">
        <v>2019</v>
      </c>
      <c r="B304" s="89">
        <v>121880</v>
      </c>
      <c r="C304" s="89" t="s">
        <v>817</v>
      </c>
    </row>
    <row r="305" spans="1:3" ht="12.75" customHeight="1" x14ac:dyDescent="0.25">
      <c r="A305" s="89">
        <v>2019</v>
      </c>
      <c r="B305" s="89">
        <v>1117583</v>
      </c>
      <c r="C305" s="89" t="s">
        <v>817</v>
      </c>
    </row>
    <row r="306" spans="1:3" ht="12.75" customHeight="1" x14ac:dyDescent="0.25">
      <c r="A306" s="89">
        <v>2019</v>
      </c>
      <c r="B306" s="89">
        <v>1103831</v>
      </c>
      <c r="C306" s="89" t="s">
        <v>817</v>
      </c>
    </row>
    <row r="307" spans="1:3" ht="12.75" customHeight="1" x14ac:dyDescent="0.25">
      <c r="A307" s="89">
        <v>2019</v>
      </c>
      <c r="B307" s="89">
        <v>1117583</v>
      </c>
      <c r="C307" s="89" t="s">
        <v>817</v>
      </c>
    </row>
    <row r="308" spans="1:3" ht="12.75" customHeight="1" x14ac:dyDescent="0.25">
      <c r="A308" s="89">
        <v>2019</v>
      </c>
      <c r="B308" s="89">
        <v>1181819</v>
      </c>
      <c r="C308" s="89" t="s">
        <v>817</v>
      </c>
    </row>
    <row r="309" spans="1:3" ht="12.75" customHeight="1" x14ac:dyDescent="0.25">
      <c r="A309" s="89">
        <v>2019</v>
      </c>
      <c r="B309" s="89">
        <v>1181819</v>
      </c>
      <c r="C309" s="89" t="s">
        <v>817</v>
      </c>
    </row>
    <row r="310" spans="1:3" ht="12.75" customHeight="1" x14ac:dyDescent="0.25">
      <c r="A310" s="89">
        <v>2019</v>
      </c>
      <c r="B310" s="89">
        <v>1117583</v>
      </c>
      <c r="C310" s="89" t="s">
        <v>817</v>
      </c>
    </row>
    <row r="311" spans="1:3" ht="12.75" customHeight="1" x14ac:dyDescent="0.25">
      <c r="A311" s="89">
        <v>2019</v>
      </c>
      <c r="B311" s="89">
        <v>121880</v>
      </c>
      <c r="C311" s="89" t="s">
        <v>817</v>
      </c>
    </row>
    <row r="312" spans="1:3" ht="12.75" customHeight="1" x14ac:dyDescent="0.25">
      <c r="A312" s="89">
        <v>2019</v>
      </c>
      <c r="B312" s="89">
        <v>88399</v>
      </c>
      <c r="C312" s="89" t="s">
        <v>817</v>
      </c>
    </row>
    <row r="313" spans="1:3" ht="12.75" customHeight="1" x14ac:dyDescent="0.25">
      <c r="A313" s="89">
        <v>2019</v>
      </c>
      <c r="B313" s="89">
        <v>121884</v>
      </c>
      <c r="C313" s="89" t="s">
        <v>817</v>
      </c>
    </row>
    <row r="314" spans="1:3" ht="12.75" customHeight="1" x14ac:dyDescent="0.25">
      <c r="A314" s="89">
        <v>2019</v>
      </c>
      <c r="B314" s="89">
        <v>1117583</v>
      </c>
      <c r="C314" s="89" t="s">
        <v>817</v>
      </c>
    </row>
    <row r="315" spans="1:3" ht="12.75" customHeight="1" x14ac:dyDescent="0.25">
      <c r="A315" s="89">
        <v>2019</v>
      </c>
      <c r="B315" s="89">
        <v>1103831</v>
      </c>
      <c r="C315" s="89" t="s">
        <v>817</v>
      </c>
    </row>
    <row r="316" spans="1:3" ht="12.75" customHeight="1" x14ac:dyDescent="0.25">
      <c r="A316" s="89">
        <v>2019</v>
      </c>
      <c r="B316" s="89">
        <v>121880</v>
      </c>
      <c r="C316" s="89" t="s">
        <v>817</v>
      </c>
    </row>
    <row r="317" spans="1:3" ht="12.75" customHeight="1" x14ac:dyDescent="0.25">
      <c r="A317" s="89">
        <v>2019</v>
      </c>
      <c r="B317" s="89">
        <v>1103831</v>
      </c>
      <c r="C317" s="89" t="s">
        <v>817</v>
      </c>
    </row>
    <row r="318" spans="1:3" ht="12.75" customHeight="1" x14ac:dyDescent="0.25">
      <c r="A318" s="89">
        <v>2019</v>
      </c>
      <c r="B318" s="89">
        <v>121880</v>
      </c>
      <c r="C318" s="89" t="s">
        <v>817</v>
      </c>
    </row>
    <row r="319" spans="1:3" ht="12.75" customHeight="1" x14ac:dyDescent="0.25">
      <c r="A319" s="89">
        <v>2019</v>
      </c>
      <c r="B319" s="89">
        <v>102499</v>
      </c>
      <c r="C319" s="89" t="s">
        <v>817</v>
      </c>
    </row>
    <row r="320" spans="1:3" ht="12.75" customHeight="1" x14ac:dyDescent="0.25">
      <c r="A320" s="89">
        <v>2019</v>
      </c>
      <c r="B320" s="89">
        <v>1181819</v>
      </c>
      <c r="C320" s="89" t="s">
        <v>817</v>
      </c>
    </row>
    <row r="321" spans="1:3" ht="12.75" customHeight="1" x14ac:dyDescent="0.25">
      <c r="A321" s="89">
        <v>2019</v>
      </c>
      <c r="B321" s="89">
        <v>88399</v>
      </c>
      <c r="C321" s="89" t="s">
        <v>817</v>
      </c>
    </row>
    <row r="322" spans="1:3" ht="12.75" customHeight="1" x14ac:dyDescent="0.25">
      <c r="A322" s="89">
        <v>2019</v>
      </c>
      <c r="B322" s="89">
        <v>1103831</v>
      </c>
      <c r="C322" s="89" t="s">
        <v>817</v>
      </c>
    </row>
    <row r="323" spans="1:3" ht="12.75" customHeight="1" x14ac:dyDescent="0.25">
      <c r="A323" s="89">
        <v>2019</v>
      </c>
      <c r="B323" s="89">
        <v>121880</v>
      </c>
      <c r="C323" s="89" t="s">
        <v>817</v>
      </c>
    </row>
    <row r="324" spans="1:3" ht="12.75" customHeight="1" x14ac:dyDescent="0.25">
      <c r="A324" s="89">
        <v>2019</v>
      </c>
      <c r="B324" s="89">
        <v>1181819</v>
      </c>
      <c r="C324" s="89" t="s">
        <v>817</v>
      </c>
    </row>
    <row r="325" spans="1:3" ht="12.75" customHeight="1" x14ac:dyDescent="0.25">
      <c r="A325" s="89">
        <v>2019</v>
      </c>
      <c r="B325" s="89">
        <v>123569</v>
      </c>
      <c r="C325" s="89" t="s">
        <v>817</v>
      </c>
    </row>
    <row r="326" spans="1:3" ht="12.75" customHeight="1" x14ac:dyDescent="0.25">
      <c r="A326" s="89">
        <v>2019</v>
      </c>
      <c r="B326" s="89">
        <v>121880</v>
      </c>
      <c r="C326" s="89" t="s">
        <v>817</v>
      </c>
    </row>
    <row r="327" spans="1:3" ht="12.75" customHeight="1" x14ac:dyDescent="0.25">
      <c r="A327" s="89">
        <v>2019</v>
      </c>
      <c r="B327" s="89">
        <v>121880</v>
      </c>
      <c r="C327" s="89" t="s">
        <v>817</v>
      </c>
    </row>
    <row r="328" spans="1:3" ht="12.75" customHeight="1" x14ac:dyDescent="0.25">
      <c r="A328" s="89">
        <v>2019</v>
      </c>
      <c r="B328" s="89">
        <v>1117583</v>
      </c>
      <c r="C328" s="89" t="s">
        <v>817</v>
      </c>
    </row>
    <row r="329" spans="1:3" ht="12.75" customHeight="1" x14ac:dyDescent="0.25">
      <c r="A329" s="89">
        <v>2019</v>
      </c>
      <c r="B329" s="89">
        <v>1181819</v>
      </c>
      <c r="C329" s="89" t="s">
        <v>817</v>
      </c>
    </row>
    <row r="330" spans="1:3" ht="12.75" customHeight="1" x14ac:dyDescent="0.25">
      <c r="A330" s="89">
        <v>2019</v>
      </c>
      <c r="B330" s="89">
        <v>88399</v>
      </c>
      <c r="C330" s="89" t="s">
        <v>817</v>
      </c>
    </row>
    <row r="331" spans="1:3" ht="12.75" customHeight="1" x14ac:dyDescent="0.25">
      <c r="A331" s="89">
        <v>2019</v>
      </c>
      <c r="B331" s="89">
        <v>121884</v>
      </c>
      <c r="C331" s="89" t="s">
        <v>817</v>
      </c>
    </row>
    <row r="332" spans="1:3" ht="12.75" customHeight="1" x14ac:dyDescent="0.25">
      <c r="A332" s="89">
        <v>2019</v>
      </c>
      <c r="B332" s="89">
        <v>121880</v>
      </c>
      <c r="C332" s="89" t="s">
        <v>817</v>
      </c>
    </row>
    <row r="333" spans="1:3" ht="12.75" customHeight="1" x14ac:dyDescent="0.25">
      <c r="A333" s="89">
        <v>2019</v>
      </c>
      <c r="B333" s="89">
        <v>121884</v>
      </c>
      <c r="C333" s="89" t="s">
        <v>817</v>
      </c>
    </row>
    <row r="334" spans="1:3" ht="12.75" customHeight="1" x14ac:dyDescent="0.25">
      <c r="A334" s="89">
        <v>2019</v>
      </c>
      <c r="B334" s="89">
        <v>121880</v>
      </c>
      <c r="C334" s="89" t="s">
        <v>817</v>
      </c>
    </row>
    <row r="335" spans="1:3" ht="12.75" customHeight="1" x14ac:dyDescent="0.25">
      <c r="A335" s="89">
        <v>2019</v>
      </c>
      <c r="B335" s="89">
        <v>102499</v>
      </c>
      <c r="C335" s="89" t="s">
        <v>817</v>
      </c>
    </row>
    <row r="336" spans="1:3" ht="12.75" customHeight="1" x14ac:dyDescent="0.25">
      <c r="A336" s="89">
        <v>2019</v>
      </c>
      <c r="B336" s="89">
        <v>123569</v>
      </c>
      <c r="C336" s="89" t="s">
        <v>817</v>
      </c>
    </row>
    <row r="337" spans="1:3" ht="12.75" customHeight="1" x14ac:dyDescent="0.25">
      <c r="A337" s="89">
        <v>2019</v>
      </c>
      <c r="B337" s="89">
        <v>123569</v>
      </c>
      <c r="C337" s="89" t="s">
        <v>818</v>
      </c>
    </row>
    <row r="338" spans="1:3" ht="12.75" customHeight="1" x14ac:dyDescent="0.25">
      <c r="A338" s="89">
        <v>2019</v>
      </c>
      <c r="B338" s="89">
        <v>1319229</v>
      </c>
      <c r="C338" s="89" t="s">
        <v>818</v>
      </c>
    </row>
    <row r="339" spans="1:3" ht="12.75" customHeight="1" x14ac:dyDescent="0.25">
      <c r="A339" s="89">
        <v>2019</v>
      </c>
      <c r="B339" s="89">
        <v>102499</v>
      </c>
      <c r="C339" s="89" t="s">
        <v>818</v>
      </c>
    </row>
    <row r="340" spans="1:3" ht="12.75" customHeight="1" x14ac:dyDescent="0.25">
      <c r="A340" s="89">
        <v>2019</v>
      </c>
      <c r="B340" s="89">
        <v>121880</v>
      </c>
      <c r="C340" s="89" t="s">
        <v>818</v>
      </c>
    </row>
    <row r="341" spans="1:3" ht="12.75" customHeight="1" x14ac:dyDescent="0.25">
      <c r="A341" s="89">
        <v>2019</v>
      </c>
      <c r="B341" s="89">
        <v>123569</v>
      </c>
      <c r="C341" s="89" t="s">
        <v>818</v>
      </c>
    </row>
    <row r="342" spans="1:3" ht="12.75" customHeight="1" x14ac:dyDescent="0.25">
      <c r="A342" s="89">
        <v>2019</v>
      </c>
      <c r="B342" s="89">
        <v>88399</v>
      </c>
      <c r="C342" s="89" t="s">
        <v>818</v>
      </c>
    </row>
    <row r="343" spans="1:3" ht="12.75" customHeight="1" x14ac:dyDescent="0.25">
      <c r="A343" s="89">
        <v>2019</v>
      </c>
      <c r="B343" s="89">
        <v>88399</v>
      </c>
      <c r="C343" s="89" t="s">
        <v>818</v>
      </c>
    </row>
    <row r="344" spans="1:3" ht="12.75" customHeight="1" x14ac:dyDescent="0.25">
      <c r="A344" s="89">
        <v>2019</v>
      </c>
      <c r="B344" s="89">
        <v>121884</v>
      </c>
      <c r="C344" s="89" t="s">
        <v>818</v>
      </c>
    </row>
    <row r="345" spans="1:3" ht="12.75" customHeight="1" x14ac:dyDescent="0.25">
      <c r="A345" s="89">
        <v>2019</v>
      </c>
      <c r="B345" s="89">
        <v>1181819</v>
      </c>
      <c r="C345" s="89" t="s">
        <v>818</v>
      </c>
    </row>
    <row r="346" spans="1:3" ht="12.75" customHeight="1" x14ac:dyDescent="0.25">
      <c r="A346" s="89">
        <v>2019</v>
      </c>
      <c r="B346" s="89">
        <v>1181819</v>
      </c>
      <c r="C346" s="89" t="s">
        <v>818</v>
      </c>
    </row>
    <row r="347" spans="1:3" ht="12.75" customHeight="1" x14ac:dyDescent="0.25">
      <c r="A347" s="89">
        <v>2019</v>
      </c>
      <c r="B347" s="89">
        <v>1181819</v>
      </c>
      <c r="C347" s="89" t="s">
        <v>818</v>
      </c>
    </row>
    <row r="348" spans="1:3" ht="12.75" customHeight="1" x14ac:dyDescent="0.25">
      <c r="A348" s="89">
        <v>2019</v>
      </c>
      <c r="B348" s="89">
        <v>121884</v>
      </c>
      <c r="C348" s="89" t="s">
        <v>818</v>
      </c>
    </row>
    <row r="349" spans="1:3" ht="12.75" customHeight="1" x14ac:dyDescent="0.25">
      <c r="A349" s="89">
        <v>2019</v>
      </c>
      <c r="B349" s="89">
        <v>1181819</v>
      </c>
      <c r="C349" s="89" t="s">
        <v>818</v>
      </c>
    </row>
    <row r="350" spans="1:3" ht="12.75" customHeight="1" x14ac:dyDescent="0.25">
      <c r="A350" s="89">
        <v>2019</v>
      </c>
      <c r="B350" s="89">
        <v>1181819</v>
      </c>
      <c r="C350" s="89" t="s">
        <v>818</v>
      </c>
    </row>
    <row r="351" spans="1:3" ht="12.75" customHeight="1" x14ac:dyDescent="0.25">
      <c r="A351" s="89">
        <v>2019</v>
      </c>
      <c r="B351" s="89">
        <v>123569</v>
      </c>
      <c r="C351" s="89" t="s">
        <v>818</v>
      </c>
    </row>
    <row r="352" spans="1:3" ht="12.75" customHeight="1" x14ac:dyDescent="0.25">
      <c r="A352" s="89">
        <v>2019</v>
      </c>
      <c r="B352" s="89">
        <v>1181819</v>
      </c>
      <c r="C352" s="89" t="s">
        <v>818</v>
      </c>
    </row>
    <row r="353" spans="1:3" ht="12.75" customHeight="1" x14ac:dyDescent="0.25">
      <c r="A353" s="89">
        <v>2019</v>
      </c>
      <c r="B353" s="89">
        <v>88399</v>
      </c>
      <c r="C353" s="89" t="s">
        <v>818</v>
      </c>
    </row>
    <row r="354" spans="1:3" ht="12.75" customHeight="1" x14ac:dyDescent="0.25">
      <c r="A354" s="89">
        <v>2019</v>
      </c>
      <c r="B354" s="89">
        <v>1103831</v>
      </c>
      <c r="C354" s="89" t="s">
        <v>818</v>
      </c>
    </row>
    <row r="355" spans="1:3" ht="12.75" customHeight="1" x14ac:dyDescent="0.25">
      <c r="A355" s="89">
        <v>2019</v>
      </c>
      <c r="B355" s="89">
        <v>1117583</v>
      </c>
      <c r="C355" s="89" t="s">
        <v>818</v>
      </c>
    </row>
    <row r="356" spans="1:3" ht="12.75" customHeight="1" x14ac:dyDescent="0.25">
      <c r="A356" s="89">
        <v>2019</v>
      </c>
      <c r="B356" s="89">
        <v>123569</v>
      </c>
      <c r="C356" s="89" t="s">
        <v>818</v>
      </c>
    </row>
    <row r="357" spans="1:3" ht="12.75" customHeight="1" x14ac:dyDescent="0.25">
      <c r="A357" s="89">
        <v>2019</v>
      </c>
      <c r="B357" s="89">
        <v>1103831</v>
      </c>
      <c r="C357" s="89" t="s">
        <v>1484</v>
      </c>
    </row>
    <row r="358" spans="1:3" ht="12.75" customHeight="1" x14ac:dyDescent="0.25">
      <c r="A358" s="89">
        <v>2019</v>
      </c>
      <c r="B358" s="89">
        <v>102499</v>
      </c>
      <c r="C358" s="89" t="s">
        <v>1484</v>
      </c>
    </row>
    <row r="359" spans="1:3" ht="12.75" customHeight="1" x14ac:dyDescent="0.25">
      <c r="A359" s="89">
        <v>2019</v>
      </c>
      <c r="B359" s="89">
        <v>1103831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550</v>
      </c>
    </row>
    <row r="2" spans="1:3" ht="12.75" customHeight="1" x14ac:dyDescent="0.25">
      <c r="A2" s="89">
        <v>2019</v>
      </c>
      <c r="B2" s="89">
        <v>123569</v>
      </c>
      <c r="C2" s="89">
        <v>29</v>
      </c>
    </row>
    <row r="3" spans="1:3" ht="12.75" customHeight="1" x14ac:dyDescent="0.25">
      <c r="A3" s="89">
        <v>2019</v>
      </c>
      <c r="B3" s="89">
        <v>123569</v>
      </c>
      <c r="C3" s="89">
        <v>29</v>
      </c>
    </row>
    <row r="4" spans="1:3" ht="12.75" customHeight="1" x14ac:dyDescent="0.25">
      <c r="A4" s="89">
        <v>2019</v>
      </c>
      <c r="B4" s="89">
        <v>123569</v>
      </c>
      <c r="C4" s="89">
        <v>31</v>
      </c>
    </row>
    <row r="5" spans="1:3" ht="12.75" customHeight="1" x14ac:dyDescent="0.25">
      <c r="A5" s="89">
        <v>2019</v>
      </c>
      <c r="B5" s="89">
        <v>1117583</v>
      </c>
      <c r="C5" s="89">
        <v>31</v>
      </c>
    </row>
    <row r="6" spans="1:3" ht="12.75" customHeight="1" x14ac:dyDescent="0.25">
      <c r="A6" s="89">
        <v>2019</v>
      </c>
      <c r="B6" s="89">
        <v>1103831</v>
      </c>
      <c r="C6" s="89">
        <v>31</v>
      </c>
    </row>
    <row r="7" spans="1:3" ht="12.75" customHeight="1" x14ac:dyDescent="0.25">
      <c r="A7" s="89">
        <v>2019</v>
      </c>
      <c r="B7" s="89">
        <v>1181819</v>
      </c>
      <c r="C7" s="89">
        <v>31</v>
      </c>
    </row>
    <row r="8" spans="1:3" ht="12.75" customHeight="1" x14ac:dyDescent="0.25">
      <c r="A8" s="89">
        <v>2019</v>
      </c>
      <c r="B8" s="89">
        <v>1117583</v>
      </c>
      <c r="C8" s="89">
        <v>31</v>
      </c>
    </row>
    <row r="9" spans="1:3" ht="12.75" customHeight="1" x14ac:dyDescent="0.25">
      <c r="A9" s="89">
        <v>2019</v>
      </c>
      <c r="B9" s="89">
        <v>1117583</v>
      </c>
      <c r="C9" s="89">
        <v>31</v>
      </c>
    </row>
    <row r="10" spans="1:3" ht="12.75" customHeight="1" x14ac:dyDescent="0.25">
      <c r="A10" s="89">
        <v>2019</v>
      </c>
      <c r="B10" s="89">
        <v>1181819</v>
      </c>
      <c r="C10" s="89">
        <v>31</v>
      </c>
    </row>
    <row r="11" spans="1:3" ht="12.75" customHeight="1" x14ac:dyDescent="0.25">
      <c r="A11" s="89">
        <v>2019</v>
      </c>
      <c r="B11" s="89">
        <v>1181819</v>
      </c>
      <c r="C11" s="89">
        <v>31</v>
      </c>
    </row>
    <row r="12" spans="1:3" ht="12.75" customHeight="1" x14ac:dyDescent="0.25">
      <c r="A12" s="89">
        <v>2019</v>
      </c>
      <c r="B12" s="89">
        <v>102499</v>
      </c>
      <c r="C12" s="89">
        <v>31</v>
      </c>
    </row>
    <row r="13" spans="1:3" ht="12.75" customHeight="1" x14ac:dyDescent="0.25">
      <c r="A13" s="89">
        <v>2019</v>
      </c>
      <c r="B13" s="89">
        <v>1117583</v>
      </c>
      <c r="C13" s="89">
        <v>32</v>
      </c>
    </row>
    <row r="14" spans="1:3" ht="12.75" customHeight="1" x14ac:dyDescent="0.25">
      <c r="A14" s="89">
        <v>2019</v>
      </c>
      <c r="B14" s="89">
        <v>121880</v>
      </c>
      <c r="C14" s="89">
        <v>32</v>
      </c>
    </row>
    <row r="15" spans="1:3" ht="12.75" customHeight="1" x14ac:dyDescent="0.25">
      <c r="A15" s="89">
        <v>2019</v>
      </c>
      <c r="B15" s="89">
        <v>88399</v>
      </c>
      <c r="C15" s="89">
        <v>32</v>
      </c>
    </row>
    <row r="16" spans="1:3" ht="12.75" customHeight="1" x14ac:dyDescent="0.25">
      <c r="A16" s="89">
        <v>2019</v>
      </c>
      <c r="B16" s="89">
        <v>1181815</v>
      </c>
      <c r="C16" s="89">
        <v>32</v>
      </c>
    </row>
    <row r="17" spans="1:3" ht="12.75" customHeight="1" x14ac:dyDescent="0.25">
      <c r="A17" s="89">
        <v>2019</v>
      </c>
      <c r="B17" s="89">
        <v>123569</v>
      </c>
      <c r="C17" s="89">
        <v>32</v>
      </c>
    </row>
    <row r="18" spans="1:3" ht="12.75" customHeight="1" x14ac:dyDescent="0.25">
      <c r="A18" s="89">
        <v>2019</v>
      </c>
      <c r="B18" s="89">
        <v>1181819</v>
      </c>
      <c r="C18" s="89">
        <v>32</v>
      </c>
    </row>
    <row r="19" spans="1:3" ht="12.75" customHeight="1" x14ac:dyDescent="0.25">
      <c r="A19" s="89">
        <v>2019</v>
      </c>
      <c r="B19" s="89">
        <v>123569</v>
      </c>
      <c r="C19" s="89">
        <v>32</v>
      </c>
    </row>
    <row r="20" spans="1:3" ht="12.75" customHeight="1" x14ac:dyDescent="0.25">
      <c r="A20" s="89">
        <v>2019</v>
      </c>
      <c r="B20" s="89">
        <v>123569</v>
      </c>
      <c r="C20" s="89">
        <v>32</v>
      </c>
    </row>
    <row r="21" spans="1:3" ht="12.75" customHeight="1" x14ac:dyDescent="0.25">
      <c r="A21" s="89">
        <v>2019</v>
      </c>
      <c r="B21" s="89">
        <v>1103831</v>
      </c>
      <c r="C21" s="89">
        <v>32</v>
      </c>
    </row>
    <row r="22" spans="1:3" ht="12.75" customHeight="1" x14ac:dyDescent="0.25">
      <c r="A22" s="89">
        <v>2019</v>
      </c>
      <c r="B22" s="89">
        <v>121880</v>
      </c>
      <c r="C22" s="89">
        <v>32</v>
      </c>
    </row>
    <row r="23" spans="1:3" ht="12.75" customHeight="1" x14ac:dyDescent="0.25">
      <c r="A23" s="89">
        <v>2019</v>
      </c>
      <c r="B23" s="89">
        <v>1181815</v>
      </c>
      <c r="C23" s="89">
        <v>32</v>
      </c>
    </row>
    <row r="24" spans="1:3" ht="12.75" customHeight="1" x14ac:dyDescent="0.25">
      <c r="A24" s="89">
        <v>2019</v>
      </c>
      <c r="B24" s="89">
        <v>123569</v>
      </c>
      <c r="C24" s="89">
        <v>32</v>
      </c>
    </row>
    <row r="25" spans="1:3" ht="12.75" customHeight="1" x14ac:dyDescent="0.25">
      <c r="A25" s="89">
        <v>2019</v>
      </c>
      <c r="B25" s="89">
        <v>88399</v>
      </c>
      <c r="C25" s="89">
        <v>32</v>
      </c>
    </row>
    <row r="26" spans="1:3" ht="12.75" customHeight="1" x14ac:dyDescent="0.25">
      <c r="A26" s="89">
        <v>2019</v>
      </c>
      <c r="B26" s="89">
        <v>102499</v>
      </c>
      <c r="C26" s="89">
        <v>32</v>
      </c>
    </row>
    <row r="27" spans="1:3" ht="12.75" customHeight="1" x14ac:dyDescent="0.25">
      <c r="A27" s="89">
        <v>2019</v>
      </c>
      <c r="B27" s="89">
        <v>102499</v>
      </c>
      <c r="C27" s="89">
        <v>32</v>
      </c>
    </row>
    <row r="28" spans="1:3" ht="12.75" customHeight="1" x14ac:dyDescent="0.25">
      <c r="A28" s="89">
        <v>2019</v>
      </c>
      <c r="B28" s="89">
        <v>121884</v>
      </c>
      <c r="C28" s="89">
        <v>32</v>
      </c>
    </row>
    <row r="29" spans="1:3" ht="12.75" customHeight="1" x14ac:dyDescent="0.25">
      <c r="A29" s="89">
        <v>2019</v>
      </c>
      <c r="B29" s="89">
        <v>88399</v>
      </c>
      <c r="C29" s="89">
        <v>32</v>
      </c>
    </row>
    <row r="30" spans="1:3" ht="12.75" customHeight="1" x14ac:dyDescent="0.25">
      <c r="A30" s="89">
        <v>2019</v>
      </c>
      <c r="B30" s="89">
        <v>121880</v>
      </c>
      <c r="C30" s="89">
        <v>32</v>
      </c>
    </row>
    <row r="31" spans="1:3" ht="12.75" customHeight="1" x14ac:dyDescent="0.25">
      <c r="A31" s="89">
        <v>2019</v>
      </c>
      <c r="B31" s="89">
        <v>121884</v>
      </c>
      <c r="C31" s="89">
        <v>32</v>
      </c>
    </row>
    <row r="32" spans="1:3" ht="12.75" customHeight="1" x14ac:dyDescent="0.25">
      <c r="A32" s="89">
        <v>2019</v>
      </c>
      <c r="B32" s="89">
        <v>123569</v>
      </c>
      <c r="C32" s="89">
        <v>32</v>
      </c>
    </row>
    <row r="33" spans="1:3" ht="12.75" customHeight="1" x14ac:dyDescent="0.25">
      <c r="A33" s="89">
        <v>2019</v>
      </c>
      <c r="B33" s="89">
        <v>121880</v>
      </c>
      <c r="C33" s="89">
        <v>32</v>
      </c>
    </row>
    <row r="34" spans="1:3" ht="12.75" customHeight="1" x14ac:dyDescent="0.25">
      <c r="A34" s="89">
        <v>2019</v>
      </c>
      <c r="B34" s="89">
        <v>88399</v>
      </c>
      <c r="C34" s="89">
        <v>32</v>
      </c>
    </row>
    <row r="35" spans="1:3" ht="12.75" customHeight="1" x14ac:dyDescent="0.25">
      <c r="A35" s="89">
        <v>2019</v>
      </c>
      <c r="B35" s="89">
        <v>102499</v>
      </c>
      <c r="C35" s="89">
        <v>32</v>
      </c>
    </row>
    <row r="36" spans="1:3" ht="12.75" customHeight="1" x14ac:dyDescent="0.25">
      <c r="A36" s="89">
        <v>2019</v>
      </c>
      <c r="B36" s="89">
        <v>121880</v>
      </c>
      <c r="C36" s="89">
        <v>32</v>
      </c>
    </row>
    <row r="37" spans="1:3" ht="12.75" customHeight="1" x14ac:dyDescent="0.25">
      <c r="A37" s="89">
        <v>2019</v>
      </c>
      <c r="B37" s="89">
        <v>88399</v>
      </c>
      <c r="C37" s="89">
        <v>32</v>
      </c>
    </row>
    <row r="38" spans="1:3" ht="12.75" customHeight="1" x14ac:dyDescent="0.25">
      <c r="A38" s="89">
        <v>2019</v>
      </c>
      <c r="B38" s="89">
        <v>121880</v>
      </c>
      <c r="C38" s="89">
        <v>32</v>
      </c>
    </row>
    <row r="39" spans="1:3" ht="12.75" customHeight="1" x14ac:dyDescent="0.25">
      <c r="A39" s="89">
        <v>2019</v>
      </c>
      <c r="B39" s="89">
        <v>102499</v>
      </c>
      <c r="C39" s="89">
        <v>32</v>
      </c>
    </row>
    <row r="40" spans="1:3" ht="12.75" customHeight="1" x14ac:dyDescent="0.25">
      <c r="A40" s="89">
        <v>2019</v>
      </c>
      <c r="B40" s="89">
        <v>123569</v>
      </c>
      <c r="C40" s="89">
        <v>32</v>
      </c>
    </row>
    <row r="41" spans="1:3" ht="12.75" customHeight="1" x14ac:dyDescent="0.25">
      <c r="A41" s="89">
        <v>2019</v>
      </c>
      <c r="B41" s="89">
        <v>1319229</v>
      </c>
      <c r="C41" s="89">
        <v>32</v>
      </c>
    </row>
    <row r="42" spans="1:3" ht="12.75" customHeight="1" x14ac:dyDescent="0.25">
      <c r="A42" s="89">
        <v>2019</v>
      </c>
      <c r="B42" s="89">
        <v>88399</v>
      </c>
      <c r="C42" s="89">
        <v>32</v>
      </c>
    </row>
    <row r="43" spans="1:3" ht="12.75" customHeight="1" x14ac:dyDescent="0.25">
      <c r="A43" s="89">
        <v>2019</v>
      </c>
      <c r="B43" s="89">
        <v>102499</v>
      </c>
      <c r="C43" s="89">
        <v>32</v>
      </c>
    </row>
    <row r="44" spans="1:3" ht="12.75" customHeight="1" x14ac:dyDescent="0.25">
      <c r="A44" s="89">
        <v>2019</v>
      </c>
      <c r="B44" s="89">
        <v>88399</v>
      </c>
      <c r="C44" s="89">
        <v>32</v>
      </c>
    </row>
    <row r="45" spans="1:3" ht="12.75" customHeight="1" x14ac:dyDescent="0.25">
      <c r="A45" s="89">
        <v>2019</v>
      </c>
      <c r="B45" s="89">
        <v>102499</v>
      </c>
      <c r="C45" s="89">
        <v>32</v>
      </c>
    </row>
    <row r="46" spans="1:3" ht="12.75" customHeight="1" x14ac:dyDescent="0.25">
      <c r="A46" s="89">
        <v>2019</v>
      </c>
      <c r="B46" s="89">
        <v>123569</v>
      </c>
      <c r="C46" s="89">
        <v>32</v>
      </c>
    </row>
    <row r="47" spans="1:3" ht="12.75" customHeight="1" x14ac:dyDescent="0.25">
      <c r="A47" s="89">
        <v>2019</v>
      </c>
      <c r="B47" s="89">
        <v>102499</v>
      </c>
      <c r="C47" s="89">
        <v>32</v>
      </c>
    </row>
    <row r="48" spans="1:3" ht="12.75" customHeight="1" x14ac:dyDescent="0.25">
      <c r="A48" s="89">
        <v>2019</v>
      </c>
      <c r="B48" s="89">
        <v>102499</v>
      </c>
      <c r="C48" s="89">
        <v>32</v>
      </c>
    </row>
    <row r="49" spans="1:3" ht="12.75" customHeight="1" x14ac:dyDescent="0.25">
      <c r="A49" s="89">
        <v>2019</v>
      </c>
      <c r="B49" s="89">
        <v>1181815</v>
      </c>
      <c r="C49" s="89">
        <v>32</v>
      </c>
    </row>
    <row r="50" spans="1:3" ht="12.75" customHeight="1" x14ac:dyDescent="0.25">
      <c r="A50" s="89">
        <v>2019</v>
      </c>
      <c r="B50" s="89">
        <v>1181819</v>
      </c>
      <c r="C50" s="89">
        <v>32</v>
      </c>
    </row>
    <row r="51" spans="1:3" ht="12.75" customHeight="1" x14ac:dyDescent="0.25">
      <c r="A51" s="89">
        <v>2019</v>
      </c>
      <c r="B51" s="89">
        <v>102499</v>
      </c>
      <c r="C51" s="89">
        <v>32</v>
      </c>
    </row>
    <row r="52" spans="1:3" ht="12.75" customHeight="1" x14ac:dyDescent="0.25">
      <c r="A52" s="89">
        <v>2019</v>
      </c>
      <c r="B52" s="89">
        <v>1319229</v>
      </c>
      <c r="C52" s="89">
        <v>32</v>
      </c>
    </row>
    <row r="53" spans="1:3" ht="12.75" customHeight="1" x14ac:dyDescent="0.25">
      <c r="A53" s="89">
        <v>2019</v>
      </c>
      <c r="B53" s="89">
        <v>123569</v>
      </c>
      <c r="C53" s="89">
        <v>32</v>
      </c>
    </row>
    <row r="54" spans="1:3" ht="12.75" customHeight="1" x14ac:dyDescent="0.25">
      <c r="A54" s="89">
        <v>2019</v>
      </c>
      <c r="B54" s="89">
        <v>123569</v>
      </c>
      <c r="C54" s="89">
        <v>32</v>
      </c>
    </row>
    <row r="55" spans="1:3" ht="12.75" customHeight="1" x14ac:dyDescent="0.25">
      <c r="A55" s="89">
        <v>2019</v>
      </c>
      <c r="B55" s="89">
        <v>123569</v>
      </c>
      <c r="C55" s="89">
        <v>32</v>
      </c>
    </row>
    <row r="56" spans="1:3" ht="12.75" customHeight="1" x14ac:dyDescent="0.25">
      <c r="A56" s="89">
        <v>2019</v>
      </c>
      <c r="B56" s="89">
        <v>121880</v>
      </c>
      <c r="C56" s="89">
        <v>32</v>
      </c>
    </row>
    <row r="57" spans="1:3" ht="12.75" customHeight="1" x14ac:dyDescent="0.25">
      <c r="A57" s="89">
        <v>2019</v>
      </c>
      <c r="B57" s="89">
        <v>121880</v>
      </c>
      <c r="C57" s="89">
        <v>32</v>
      </c>
    </row>
    <row r="58" spans="1:3" ht="12.75" customHeight="1" x14ac:dyDescent="0.25">
      <c r="A58" s="89">
        <v>2019</v>
      </c>
      <c r="B58" s="89">
        <v>121884</v>
      </c>
      <c r="C58" s="89">
        <v>32</v>
      </c>
    </row>
    <row r="59" spans="1:3" ht="12.75" customHeight="1" x14ac:dyDescent="0.25">
      <c r="A59" s="89">
        <v>2019</v>
      </c>
      <c r="B59" s="89">
        <v>123569</v>
      </c>
      <c r="C59" s="89">
        <v>32</v>
      </c>
    </row>
    <row r="60" spans="1:3" ht="12.75" customHeight="1" x14ac:dyDescent="0.25">
      <c r="A60" s="89">
        <v>2019</v>
      </c>
      <c r="B60" s="89">
        <v>121880</v>
      </c>
      <c r="C60" s="89">
        <v>32</v>
      </c>
    </row>
    <row r="61" spans="1:3" ht="12.75" customHeight="1" x14ac:dyDescent="0.25">
      <c r="A61" s="89">
        <v>2019</v>
      </c>
      <c r="B61" s="89">
        <v>88399</v>
      </c>
      <c r="C61" s="89">
        <v>32</v>
      </c>
    </row>
    <row r="62" spans="1:3" ht="12.75" customHeight="1" x14ac:dyDescent="0.25">
      <c r="A62" s="89">
        <v>2019</v>
      </c>
      <c r="B62" s="89">
        <v>88399</v>
      </c>
      <c r="C62" s="89">
        <v>32</v>
      </c>
    </row>
    <row r="63" spans="1:3" ht="12.75" customHeight="1" x14ac:dyDescent="0.25">
      <c r="A63" s="89">
        <v>2019</v>
      </c>
      <c r="B63" s="89">
        <v>102499</v>
      </c>
      <c r="C63" s="89">
        <v>32</v>
      </c>
    </row>
    <row r="64" spans="1:3" ht="12.75" customHeight="1" x14ac:dyDescent="0.25">
      <c r="A64" s="89">
        <v>2019</v>
      </c>
      <c r="B64" s="89">
        <v>102499</v>
      </c>
      <c r="C64" s="89">
        <v>32</v>
      </c>
    </row>
    <row r="65" spans="1:3" ht="12.75" customHeight="1" x14ac:dyDescent="0.25">
      <c r="A65" s="89">
        <v>2019</v>
      </c>
      <c r="B65" s="89">
        <v>1103831</v>
      </c>
      <c r="C65" s="89">
        <v>32</v>
      </c>
    </row>
    <row r="66" spans="1:3" ht="12.75" customHeight="1" x14ac:dyDescent="0.25">
      <c r="A66" s="89">
        <v>2019</v>
      </c>
      <c r="B66" s="89">
        <v>102499</v>
      </c>
      <c r="C66" s="89">
        <v>32</v>
      </c>
    </row>
    <row r="67" spans="1:3" ht="12.75" customHeight="1" x14ac:dyDescent="0.25">
      <c r="A67" s="89">
        <v>2019</v>
      </c>
      <c r="B67" s="89">
        <v>121884</v>
      </c>
      <c r="C67" s="89">
        <v>32</v>
      </c>
    </row>
    <row r="68" spans="1:3" ht="12.75" customHeight="1" x14ac:dyDescent="0.25">
      <c r="A68" s="89">
        <v>2019</v>
      </c>
      <c r="B68" s="89">
        <v>123569</v>
      </c>
      <c r="C68" s="89">
        <v>32</v>
      </c>
    </row>
    <row r="69" spans="1:3" ht="12.75" customHeight="1" x14ac:dyDescent="0.25">
      <c r="A69" s="89">
        <v>2019</v>
      </c>
      <c r="B69" s="89">
        <v>123569</v>
      </c>
      <c r="C69" s="89">
        <v>32</v>
      </c>
    </row>
    <row r="70" spans="1:3" ht="12.75" customHeight="1" x14ac:dyDescent="0.25">
      <c r="A70" s="89">
        <v>2019</v>
      </c>
      <c r="B70" s="89">
        <v>1181819</v>
      </c>
      <c r="C70" s="89">
        <v>32</v>
      </c>
    </row>
    <row r="71" spans="1:3" ht="12.75" customHeight="1" x14ac:dyDescent="0.25">
      <c r="A71" s="89">
        <v>2019</v>
      </c>
      <c r="B71" s="89">
        <v>102499</v>
      </c>
      <c r="C71" s="89">
        <v>32</v>
      </c>
    </row>
    <row r="72" spans="1:3" ht="12.75" customHeight="1" x14ac:dyDescent="0.25">
      <c r="A72" s="89">
        <v>2019</v>
      </c>
      <c r="B72" s="89">
        <v>1181815</v>
      </c>
      <c r="C72" s="89">
        <v>32</v>
      </c>
    </row>
    <row r="73" spans="1:3" ht="12.75" customHeight="1" x14ac:dyDescent="0.25">
      <c r="A73" s="89">
        <v>2019</v>
      </c>
      <c r="B73" s="89">
        <v>1181815</v>
      </c>
      <c r="C73" s="89">
        <v>32</v>
      </c>
    </row>
    <row r="74" spans="1:3" ht="12.75" customHeight="1" x14ac:dyDescent="0.25">
      <c r="A74" s="89">
        <v>2019</v>
      </c>
      <c r="B74" s="89">
        <v>1181815</v>
      </c>
      <c r="C74" s="89">
        <v>32</v>
      </c>
    </row>
    <row r="75" spans="1:3" ht="12.75" customHeight="1" x14ac:dyDescent="0.25">
      <c r="A75" s="89">
        <v>2019</v>
      </c>
      <c r="B75" s="89">
        <v>102499</v>
      </c>
      <c r="C75" s="89">
        <v>32</v>
      </c>
    </row>
    <row r="76" spans="1:3" ht="12.75" customHeight="1" x14ac:dyDescent="0.25">
      <c r="A76" s="89">
        <v>2019</v>
      </c>
      <c r="B76" s="89">
        <v>1181815</v>
      </c>
      <c r="C76" s="89">
        <v>32</v>
      </c>
    </row>
    <row r="77" spans="1:3" ht="12.75" customHeight="1" x14ac:dyDescent="0.25">
      <c r="A77" s="89">
        <v>2019</v>
      </c>
      <c r="B77" s="89">
        <v>121880</v>
      </c>
      <c r="C77" s="89">
        <v>32</v>
      </c>
    </row>
    <row r="78" spans="1:3" ht="12.75" customHeight="1" x14ac:dyDescent="0.25">
      <c r="A78" s="89">
        <v>2019</v>
      </c>
      <c r="B78" s="89">
        <v>121880</v>
      </c>
      <c r="C78" s="89">
        <v>32</v>
      </c>
    </row>
    <row r="79" spans="1:3" ht="12.75" customHeight="1" x14ac:dyDescent="0.25">
      <c r="A79" s="89">
        <v>2019</v>
      </c>
      <c r="B79" s="89">
        <v>1181815</v>
      </c>
      <c r="C79" s="89">
        <v>32</v>
      </c>
    </row>
    <row r="80" spans="1:3" ht="12.75" customHeight="1" x14ac:dyDescent="0.25">
      <c r="A80" s="89">
        <v>2019</v>
      </c>
      <c r="B80" s="89">
        <v>88399</v>
      </c>
      <c r="C80" s="89">
        <v>32</v>
      </c>
    </row>
    <row r="81" spans="1:3" ht="12.75" customHeight="1" x14ac:dyDescent="0.25">
      <c r="A81" s="89">
        <v>2019</v>
      </c>
      <c r="B81" s="89">
        <v>1319229</v>
      </c>
      <c r="C81" s="89">
        <v>32</v>
      </c>
    </row>
    <row r="82" spans="1:3" ht="12.75" customHeight="1" x14ac:dyDescent="0.25">
      <c r="A82" s="89">
        <v>2019</v>
      </c>
      <c r="B82" s="89">
        <v>88399</v>
      </c>
      <c r="C82" s="89">
        <v>32</v>
      </c>
    </row>
    <row r="83" spans="1:3" ht="12.75" customHeight="1" x14ac:dyDescent="0.25">
      <c r="A83" s="89">
        <v>2019</v>
      </c>
      <c r="B83" s="89">
        <v>121884</v>
      </c>
      <c r="C83" s="89">
        <v>32</v>
      </c>
    </row>
    <row r="84" spans="1:3" ht="12.75" customHeight="1" x14ac:dyDescent="0.25">
      <c r="A84" s="89">
        <v>2019</v>
      </c>
      <c r="B84" s="89">
        <v>102499</v>
      </c>
      <c r="C84" s="89">
        <v>32</v>
      </c>
    </row>
    <row r="85" spans="1:3" ht="12.75" customHeight="1" x14ac:dyDescent="0.25">
      <c r="A85" s="89">
        <v>2019</v>
      </c>
      <c r="B85" s="89">
        <v>123569</v>
      </c>
      <c r="C85" s="89">
        <v>32</v>
      </c>
    </row>
    <row r="86" spans="1:3" ht="12.75" customHeight="1" x14ac:dyDescent="0.25">
      <c r="A86" s="89">
        <v>2019</v>
      </c>
      <c r="B86" s="89">
        <v>88399</v>
      </c>
      <c r="C86" s="89">
        <v>32</v>
      </c>
    </row>
    <row r="87" spans="1:3" ht="12.75" customHeight="1" x14ac:dyDescent="0.25">
      <c r="A87" s="89">
        <v>2019</v>
      </c>
      <c r="B87" s="89">
        <v>123569</v>
      </c>
      <c r="C87" s="89">
        <v>32</v>
      </c>
    </row>
    <row r="88" spans="1:3" ht="12.75" customHeight="1" x14ac:dyDescent="0.25">
      <c r="A88" s="89">
        <v>2019</v>
      </c>
      <c r="B88" s="89">
        <v>1181815</v>
      </c>
      <c r="C88" s="89">
        <v>32</v>
      </c>
    </row>
    <row r="89" spans="1:3" ht="12.75" customHeight="1" x14ac:dyDescent="0.25">
      <c r="A89" s="89">
        <v>2019</v>
      </c>
      <c r="B89" s="89">
        <v>1117583</v>
      </c>
      <c r="C89" s="89">
        <v>32</v>
      </c>
    </row>
    <row r="90" spans="1:3" ht="12.75" customHeight="1" x14ac:dyDescent="0.25">
      <c r="A90" s="89">
        <v>2019</v>
      </c>
      <c r="B90" s="89">
        <v>123569</v>
      </c>
      <c r="C90" s="89">
        <v>32</v>
      </c>
    </row>
    <row r="91" spans="1:3" ht="12.75" customHeight="1" x14ac:dyDescent="0.25">
      <c r="A91" s="89">
        <v>2019</v>
      </c>
      <c r="B91" s="89">
        <v>123569</v>
      </c>
      <c r="C91" s="89">
        <v>32</v>
      </c>
    </row>
    <row r="92" spans="1:3" ht="12.75" customHeight="1" x14ac:dyDescent="0.25">
      <c r="A92" s="89">
        <v>2019</v>
      </c>
      <c r="B92" s="89">
        <v>121884</v>
      </c>
      <c r="C92" s="89">
        <v>32</v>
      </c>
    </row>
    <row r="93" spans="1:3" ht="12.75" customHeight="1" x14ac:dyDescent="0.25">
      <c r="A93" s="89">
        <v>2019</v>
      </c>
      <c r="B93" s="89">
        <v>88399</v>
      </c>
      <c r="C93" s="89">
        <v>32</v>
      </c>
    </row>
    <row r="94" spans="1:3" ht="12.75" customHeight="1" x14ac:dyDescent="0.25">
      <c r="A94" s="89">
        <v>2019</v>
      </c>
      <c r="B94" s="89">
        <v>88399</v>
      </c>
      <c r="C94" s="89">
        <v>32</v>
      </c>
    </row>
    <row r="95" spans="1:3" ht="12.75" customHeight="1" x14ac:dyDescent="0.25">
      <c r="A95" s="89">
        <v>2019</v>
      </c>
      <c r="B95" s="89">
        <v>121880</v>
      </c>
      <c r="C95" s="89">
        <v>32</v>
      </c>
    </row>
    <row r="96" spans="1:3" ht="12.75" customHeight="1" x14ac:dyDescent="0.25">
      <c r="A96" s="89">
        <v>2019</v>
      </c>
      <c r="B96" s="89">
        <v>88399</v>
      </c>
      <c r="C96" s="89">
        <v>32</v>
      </c>
    </row>
    <row r="97" spans="1:3" ht="12.75" customHeight="1" x14ac:dyDescent="0.25">
      <c r="A97" s="89">
        <v>2019</v>
      </c>
      <c r="B97" s="89">
        <v>123569</v>
      </c>
      <c r="C97" s="89">
        <v>32</v>
      </c>
    </row>
    <row r="98" spans="1:3" ht="12.75" customHeight="1" x14ac:dyDescent="0.25">
      <c r="A98" s="89">
        <v>2019</v>
      </c>
      <c r="B98" s="89">
        <v>1181815</v>
      </c>
      <c r="C98" s="89">
        <v>32</v>
      </c>
    </row>
    <row r="99" spans="1:3" ht="12.75" customHeight="1" x14ac:dyDescent="0.25">
      <c r="A99" s="89">
        <v>2019</v>
      </c>
      <c r="B99" s="89">
        <v>102499</v>
      </c>
      <c r="C99" s="89">
        <v>32</v>
      </c>
    </row>
    <row r="100" spans="1:3" ht="12.75" customHeight="1" x14ac:dyDescent="0.25">
      <c r="A100" s="89">
        <v>2019</v>
      </c>
      <c r="B100" s="89">
        <v>1181819</v>
      </c>
      <c r="C100" s="89">
        <v>32</v>
      </c>
    </row>
    <row r="101" spans="1:3" ht="12.75" customHeight="1" x14ac:dyDescent="0.25">
      <c r="A101" s="89">
        <v>2019</v>
      </c>
      <c r="B101" s="89">
        <v>1103831</v>
      </c>
      <c r="C101" s="89">
        <v>32</v>
      </c>
    </row>
    <row r="102" spans="1:3" ht="12.75" customHeight="1" x14ac:dyDescent="0.25">
      <c r="A102" s="89">
        <v>2019</v>
      </c>
      <c r="B102" s="89">
        <v>123569</v>
      </c>
      <c r="C102" s="89">
        <v>32</v>
      </c>
    </row>
    <row r="103" spans="1:3" ht="12.75" customHeight="1" x14ac:dyDescent="0.25">
      <c r="A103" s="89">
        <v>2019</v>
      </c>
      <c r="B103" s="89">
        <v>123569</v>
      </c>
      <c r="C103" s="89">
        <v>32</v>
      </c>
    </row>
    <row r="104" spans="1:3" ht="12.75" customHeight="1" x14ac:dyDescent="0.25">
      <c r="A104" s="89">
        <v>2019</v>
      </c>
      <c r="B104" s="89">
        <v>1181815</v>
      </c>
      <c r="C104" s="89">
        <v>32</v>
      </c>
    </row>
    <row r="105" spans="1:3" ht="12.75" customHeight="1" x14ac:dyDescent="0.25">
      <c r="A105" s="89">
        <v>2019</v>
      </c>
      <c r="B105" s="89">
        <v>102499</v>
      </c>
      <c r="C105" s="89">
        <v>32</v>
      </c>
    </row>
    <row r="106" spans="1:3" ht="12.75" customHeight="1" x14ac:dyDescent="0.25">
      <c r="A106" s="89">
        <v>2019</v>
      </c>
      <c r="B106" s="89">
        <v>1181819</v>
      </c>
      <c r="C106" s="89">
        <v>32</v>
      </c>
    </row>
    <row r="107" spans="1:3" ht="12.75" customHeight="1" x14ac:dyDescent="0.25">
      <c r="A107" s="89">
        <v>2019</v>
      </c>
      <c r="B107" s="89">
        <v>88399</v>
      </c>
      <c r="C107" s="89">
        <v>32</v>
      </c>
    </row>
    <row r="108" spans="1:3" ht="12.75" customHeight="1" x14ac:dyDescent="0.25">
      <c r="A108" s="89">
        <v>2019</v>
      </c>
      <c r="B108" s="89">
        <v>102499</v>
      </c>
      <c r="C108" s="89">
        <v>32</v>
      </c>
    </row>
    <row r="109" spans="1:3" ht="12.75" customHeight="1" x14ac:dyDescent="0.25">
      <c r="A109" s="89">
        <v>2019</v>
      </c>
      <c r="B109" s="89">
        <v>88399</v>
      </c>
      <c r="C109" s="89">
        <v>32</v>
      </c>
    </row>
    <row r="110" spans="1:3" ht="12.75" customHeight="1" x14ac:dyDescent="0.25">
      <c r="A110" s="89">
        <v>2019</v>
      </c>
      <c r="B110" s="89">
        <v>121880</v>
      </c>
      <c r="C110" s="89">
        <v>32</v>
      </c>
    </row>
    <row r="111" spans="1:3" ht="12.75" customHeight="1" x14ac:dyDescent="0.25">
      <c r="A111" s="89">
        <v>2019</v>
      </c>
      <c r="B111" s="89">
        <v>102499</v>
      </c>
      <c r="C111" s="89">
        <v>32</v>
      </c>
    </row>
    <row r="112" spans="1:3" ht="12.75" customHeight="1" x14ac:dyDescent="0.25">
      <c r="A112" s="89">
        <v>2019</v>
      </c>
      <c r="B112" s="89">
        <v>123569</v>
      </c>
      <c r="C112" s="89">
        <v>32</v>
      </c>
    </row>
    <row r="113" spans="1:3" ht="12.75" customHeight="1" x14ac:dyDescent="0.25">
      <c r="A113" s="89">
        <v>2019</v>
      </c>
      <c r="B113" s="89">
        <v>121880</v>
      </c>
      <c r="C113" s="89">
        <v>32</v>
      </c>
    </row>
    <row r="114" spans="1:3" ht="12.75" customHeight="1" x14ac:dyDescent="0.25">
      <c r="A114" s="89">
        <v>2019</v>
      </c>
      <c r="B114" s="89">
        <v>121880</v>
      </c>
      <c r="C114" s="89">
        <v>32</v>
      </c>
    </row>
    <row r="115" spans="1:3" ht="12.75" customHeight="1" x14ac:dyDescent="0.25">
      <c r="A115" s="89">
        <v>2019</v>
      </c>
      <c r="B115" s="89">
        <v>121884</v>
      </c>
      <c r="C115" s="89">
        <v>32</v>
      </c>
    </row>
    <row r="116" spans="1:3" ht="12.75" customHeight="1" x14ac:dyDescent="0.25">
      <c r="A116" s="89">
        <v>2019</v>
      </c>
      <c r="B116" s="89">
        <v>123569</v>
      </c>
      <c r="C116" s="89">
        <v>32</v>
      </c>
    </row>
    <row r="117" spans="1:3" ht="12.75" customHeight="1" x14ac:dyDescent="0.25">
      <c r="A117" s="89">
        <v>2019</v>
      </c>
      <c r="B117" s="89">
        <v>121884</v>
      </c>
      <c r="C117" s="89">
        <v>32</v>
      </c>
    </row>
    <row r="118" spans="1:3" ht="12.75" customHeight="1" x14ac:dyDescent="0.25">
      <c r="A118" s="89">
        <v>2019</v>
      </c>
      <c r="B118" s="89">
        <v>88399</v>
      </c>
      <c r="C118" s="89">
        <v>32</v>
      </c>
    </row>
    <row r="119" spans="1:3" ht="12.75" customHeight="1" x14ac:dyDescent="0.25">
      <c r="A119" s="89">
        <v>2019</v>
      </c>
      <c r="B119" s="89">
        <v>121880</v>
      </c>
      <c r="C119" s="89">
        <v>32</v>
      </c>
    </row>
    <row r="120" spans="1:3" ht="12.75" customHeight="1" x14ac:dyDescent="0.25">
      <c r="A120" s="89">
        <v>2019</v>
      </c>
      <c r="B120" s="89">
        <v>121880</v>
      </c>
      <c r="C120" s="89">
        <v>32</v>
      </c>
    </row>
    <row r="121" spans="1:3" ht="12.75" customHeight="1" x14ac:dyDescent="0.25">
      <c r="A121" s="89">
        <v>2019</v>
      </c>
      <c r="B121" s="89">
        <v>88399</v>
      </c>
      <c r="C121" s="89">
        <v>32</v>
      </c>
    </row>
    <row r="122" spans="1:3" ht="12.75" customHeight="1" x14ac:dyDescent="0.25">
      <c r="A122" s="89">
        <v>2019</v>
      </c>
      <c r="B122" s="89">
        <v>121880</v>
      </c>
      <c r="C122" s="89">
        <v>32</v>
      </c>
    </row>
    <row r="123" spans="1:3" ht="12.75" customHeight="1" x14ac:dyDescent="0.25">
      <c r="A123" s="89">
        <v>2019</v>
      </c>
      <c r="B123" s="89">
        <v>1117583</v>
      </c>
      <c r="C123" s="89">
        <v>32</v>
      </c>
    </row>
    <row r="124" spans="1:3" ht="12.75" customHeight="1" x14ac:dyDescent="0.25">
      <c r="A124" s="89">
        <v>2019</v>
      </c>
      <c r="B124" s="89">
        <v>123569</v>
      </c>
      <c r="C124" s="89">
        <v>32</v>
      </c>
    </row>
    <row r="125" spans="1:3" ht="12.75" customHeight="1" x14ac:dyDescent="0.25">
      <c r="A125" s="89">
        <v>2019</v>
      </c>
      <c r="B125" s="89">
        <v>1319229</v>
      </c>
      <c r="C125" s="89">
        <v>32</v>
      </c>
    </row>
    <row r="126" spans="1:3" ht="12.75" customHeight="1" x14ac:dyDescent="0.25">
      <c r="A126" s="89">
        <v>2019</v>
      </c>
      <c r="B126" s="89">
        <v>102499</v>
      </c>
      <c r="C126" s="89">
        <v>32</v>
      </c>
    </row>
    <row r="127" spans="1:3" ht="12.75" customHeight="1" x14ac:dyDescent="0.25">
      <c r="A127" s="89">
        <v>2019</v>
      </c>
      <c r="B127" s="89">
        <v>1319229</v>
      </c>
      <c r="C127" s="89">
        <v>32</v>
      </c>
    </row>
    <row r="128" spans="1:3" ht="12.75" customHeight="1" x14ac:dyDescent="0.25">
      <c r="A128" s="89">
        <v>2019</v>
      </c>
      <c r="B128" s="89">
        <v>1319229</v>
      </c>
      <c r="C128" s="89">
        <v>32</v>
      </c>
    </row>
    <row r="129" spans="1:3" ht="12.75" customHeight="1" x14ac:dyDescent="0.25">
      <c r="A129" s="89">
        <v>2019</v>
      </c>
      <c r="B129" s="89">
        <v>102499</v>
      </c>
      <c r="C129" s="89">
        <v>32</v>
      </c>
    </row>
    <row r="130" spans="1:3" ht="12.75" customHeight="1" x14ac:dyDescent="0.25">
      <c r="A130" s="89">
        <v>2019</v>
      </c>
      <c r="B130" s="89">
        <v>121880</v>
      </c>
      <c r="C130" s="89">
        <v>32</v>
      </c>
    </row>
    <row r="131" spans="1:3" ht="12.75" customHeight="1" x14ac:dyDescent="0.25">
      <c r="A131" s="89">
        <v>2019</v>
      </c>
      <c r="B131" s="89">
        <v>88399</v>
      </c>
      <c r="C131" s="89">
        <v>32</v>
      </c>
    </row>
    <row r="132" spans="1:3" ht="12.75" customHeight="1" x14ac:dyDescent="0.25">
      <c r="A132" s="89">
        <v>2019</v>
      </c>
      <c r="B132" s="89">
        <v>1181815</v>
      </c>
      <c r="C132" s="89">
        <v>32</v>
      </c>
    </row>
    <row r="133" spans="1:3" ht="12.75" customHeight="1" x14ac:dyDescent="0.25">
      <c r="A133" s="89">
        <v>2019</v>
      </c>
      <c r="B133" s="89">
        <v>1117583</v>
      </c>
      <c r="C133" s="89">
        <v>32</v>
      </c>
    </row>
    <row r="134" spans="1:3" ht="12.75" customHeight="1" x14ac:dyDescent="0.25">
      <c r="A134" s="89">
        <v>2019</v>
      </c>
      <c r="B134" s="89">
        <v>102499</v>
      </c>
      <c r="C134" s="89">
        <v>32</v>
      </c>
    </row>
    <row r="135" spans="1:3" ht="12.75" customHeight="1" x14ac:dyDescent="0.25">
      <c r="A135" s="89">
        <v>2019</v>
      </c>
      <c r="B135" s="89">
        <v>121880</v>
      </c>
      <c r="C135" s="89">
        <v>32</v>
      </c>
    </row>
    <row r="136" spans="1:3" ht="12.75" customHeight="1" x14ac:dyDescent="0.25">
      <c r="A136" s="89">
        <v>2019</v>
      </c>
      <c r="B136" s="89">
        <v>1181819</v>
      </c>
      <c r="C136" s="89">
        <v>32</v>
      </c>
    </row>
    <row r="137" spans="1:3" ht="12.75" customHeight="1" x14ac:dyDescent="0.25">
      <c r="A137" s="89">
        <v>2019</v>
      </c>
      <c r="B137" s="89">
        <v>88399</v>
      </c>
      <c r="C137" s="89">
        <v>32</v>
      </c>
    </row>
    <row r="138" spans="1:3" ht="12.75" customHeight="1" x14ac:dyDescent="0.25">
      <c r="A138" s="89">
        <v>2019</v>
      </c>
      <c r="B138" s="89">
        <v>1181815</v>
      </c>
      <c r="C138" s="89">
        <v>32</v>
      </c>
    </row>
    <row r="139" spans="1:3" ht="12.75" customHeight="1" x14ac:dyDescent="0.25">
      <c r="A139" s="89">
        <v>2019</v>
      </c>
      <c r="B139" s="89">
        <v>121880</v>
      </c>
      <c r="C139" s="89">
        <v>32</v>
      </c>
    </row>
    <row r="140" spans="1:3" ht="12.75" customHeight="1" x14ac:dyDescent="0.25">
      <c r="A140" s="89">
        <v>2019</v>
      </c>
      <c r="B140" s="89">
        <v>123569</v>
      </c>
      <c r="C140" s="89">
        <v>32</v>
      </c>
    </row>
    <row r="141" spans="1:3" ht="12.75" customHeight="1" x14ac:dyDescent="0.25">
      <c r="A141" s="89">
        <v>2019</v>
      </c>
      <c r="B141" s="89">
        <v>102499</v>
      </c>
      <c r="C141" s="89">
        <v>32</v>
      </c>
    </row>
    <row r="142" spans="1:3" ht="12.75" customHeight="1" x14ac:dyDescent="0.25">
      <c r="A142" s="89">
        <v>2019</v>
      </c>
      <c r="B142" s="89">
        <v>1103831</v>
      </c>
      <c r="C142" s="89">
        <v>32</v>
      </c>
    </row>
    <row r="143" spans="1:3" ht="12.75" customHeight="1" x14ac:dyDescent="0.25">
      <c r="A143" s="89">
        <v>2019</v>
      </c>
      <c r="B143" s="89">
        <v>1319229</v>
      </c>
      <c r="C143" s="89">
        <v>32</v>
      </c>
    </row>
    <row r="144" spans="1:3" ht="12.75" customHeight="1" x14ac:dyDescent="0.25">
      <c r="A144" s="89">
        <v>2019</v>
      </c>
      <c r="B144" s="89">
        <v>123569</v>
      </c>
      <c r="C144" s="89">
        <v>32</v>
      </c>
    </row>
    <row r="145" spans="1:3" ht="12.75" customHeight="1" x14ac:dyDescent="0.25">
      <c r="A145" s="89">
        <v>2019</v>
      </c>
      <c r="B145" s="89">
        <v>1181819</v>
      </c>
      <c r="C145" s="89">
        <v>32</v>
      </c>
    </row>
    <row r="146" spans="1:3" ht="12.75" customHeight="1" x14ac:dyDescent="0.25">
      <c r="A146" s="89">
        <v>2019</v>
      </c>
      <c r="B146" s="89">
        <v>1103831</v>
      </c>
      <c r="C146" s="89">
        <v>32</v>
      </c>
    </row>
    <row r="147" spans="1:3" ht="12.75" customHeight="1" x14ac:dyDescent="0.25">
      <c r="A147" s="89">
        <v>2019</v>
      </c>
      <c r="B147" s="89">
        <v>102499</v>
      </c>
      <c r="C147" s="89">
        <v>32</v>
      </c>
    </row>
    <row r="148" spans="1:3" ht="12.75" customHeight="1" x14ac:dyDescent="0.25">
      <c r="A148" s="89">
        <v>2019</v>
      </c>
      <c r="B148" s="89">
        <v>1181815</v>
      </c>
      <c r="C148" s="89">
        <v>32</v>
      </c>
    </row>
    <row r="149" spans="1:3" ht="12.75" customHeight="1" x14ac:dyDescent="0.25">
      <c r="A149" s="89">
        <v>2019</v>
      </c>
      <c r="B149" s="89">
        <v>1181819</v>
      </c>
      <c r="C149" s="89">
        <v>32</v>
      </c>
    </row>
    <row r="150" spans="1:3" ht="12.75" customHeight="1" x14ac:dyDescent="0.25">
      <c r="A150" s="89">
        <v>2019</v>
      </c>
      <c r="B150" s="89">
        <v>123569</v>
      </c>
      <c r="C150" s="89">
        <v>32</v>
      </c>
    </row>
    <row r="151" spans="1:3" ht="12.75" customHeight="1" x14ac:dyDescent="0.25">
      <c r="A151" s="89">
        <v>2019</v>
      </c>
      <c r="B151" s="89">
        <v>1319229</v>
      </c>
      <c r="C151" s="89">
        <v>32</v>
      </c>
    </row>
    <row r="152" spans="1:3" ht="12.75" customHeight="1" x14ac:dyDescent="0.25">
      <c r="A152" s="89">
        <v>2019</v>
      </c>
      <c r="B152" s="89">
        <v>123569</v>
      </c>
      <c r="C152" s="89">
        <v>32</v>
      </c>
    </row>
    <row r="153" spans="1:3" ht="12.75" customHeight="1" x14ac:dyDescent="0.25">
      <c r="A153" s="89">
        <v>2019</v>
      </c>
      <c r="B153" s="89">
        <v>121880</v>
      </c>
      <c r="C153" s="89">
        <v>32</v>
      </c>
    </row>
    <row r="154" spans="1:3" ht="12.75" customHeight="1" x14ac:dyDescent="0.25">
      <c r="A154" s="89">
        <v>2019</v>
      </c>
      <c r="B154" s="89">
        <v>102499</v>
      </c>
      <c r="C154" s="89">
        <v>32</v>
      </c>
    </row>
    <row r="155" spans="1:3" ht="12.75" customHeight="1" x14ac:dyDescent="0.25">
      <c r="A155" s="89">
        <v>2019</v>
      </c>
      <c r="B155" s="89">
        <v>121880</v>
      </c>
      <c r="C155" s="89">
        <v>32</v>
      </c>
    </row>
    <row r="156" spans="1:3" ht="12.75" customHeight="1" x14ac:dyDescent="0.25">
      <c r="A156" s="89">
        <v>2019</v>
      </c>
      <c r="B156" s="89">
        <v>1103831</v>
      </c>
      <c r="C156" s="89">
        <v>32</v>
      </c>
    </row>
    <row r="157" spans="1:3" ht="12.75" customHeight="1" x14ac:dyDescent="0.25">
      <c r="A157" s="89">
        <v>2019</v>
      </c>
      <c r="B157" s="89">
        <v>102499</v>
      </c>
      <c r="C157" s="89">
        <v>32</v>
      </c>
    </row>
    <row r="158" spans="1:3" ht="12.75" customHeight="1" x14ac:dyDescent="0.25">
      <c r="A158" s="89">
        <v>2019</v>
      </c>
      <c r="B158" s="89">
        <v>102499</v>
      </c>
      <c r="C158" s="89">
        <v>32</v>
      </c>
    </row>
    <row r="159" spans="1:3" ht="12.75" customHeight="1" x14ac:dyDescent="0.25">
      <c r="A159" s="89">
        <v>2019</v>
      </c>
      <c r="B159" s="89">
        <v>121880</v>
      </c>
      <c r="C159" s="89">
        <v>32</v>
      </c>
    </row>
    <row r="160" spans="1:3" ht="12.75" customHeight="1" x14ac:dyDescent="0.25">
      <c r="A160" s="89">
        <v>2019</v>
      </c>
      <c r="B160" s="89">
        <v>121880</v>
      </c>
      <c r="C160" s="89">
        <v>32</v>
      </c>
    </row>
    <row r="161" spans="1:3" ht="12.75" customHeight="1" x14ac:dyDescent="0.25">
      <c r="A161" s="89">
        <v>2019</v>
      </c>
      <c r="B161" s="89">
        <v>88399</v>
      </c>
      <c r="C161" s="89">
        <v>32</v>
      </c>
    </row>
    <row r="162" spans="1:3" ht="12.75" customHeight="1" x14ac:dyDescent="0.25">
      <c r="A162" s="89">
        <v>2019</v>
      </c>
      <c r="B162" s="89">
        <v>88399</v>
      </c>
      <c r="C162" s="89">
        <v>32</v>
      </c>
    </row>
    <row r="163" spans="1:3" ht="12.75" customHeight="1" x14ac:dyDescent="0.25">
      <c r="A163" s="89">
        <v>2019</v>
      </c>
      <c r="B163" s="89">
        <v>121880</v>
      </c>
      <c r="C163" s="89">
        <v>32</v>
      </c>
    </row>
    <row r="164" spans="1:3" ht="12.75" customHeight="1" x14ac:dyDescent="0.25">
      <c r="A164" s="89">
        <v>2019</v>
      </c>
      <c r="B164" s="89">
        <v>121880</v>
      </c>
      <c r="C164" s="89">
        <v>32</v>
      </c>
    </row>
    <row r="165" spans="1:3" ht="12.75" customHeight="1" x14ac:dyDescent="0.25">
      <c r="A165" s="89">
        <v>2019</v>
      </c>
      <c r="B165" s="89">
        <v>1319229</v>
      </c>
      <c r="C165" s="89">
        <v>32</v>
      </c>
    </row>
    <row r="166" spans="1:3" ht="12.75" customHeight="1" x14ac:dyDescent="0.25">
      <c r="A166" s="89">
        <v>2019</v>
      </c>
      <c r="B166" s="89">
        <v>121884</v>
      </c>
      <c r="C166" s="89">
        <v>32</v>
      </c>
    </row>
    <row r="167" spans="1:3" ht="12.75" customHeight="1" x14ac:dyDescent="0.25">
      <c r="A167" s="89">
        <v>2019</v>
      </c>
      <c r="B167" s="89">
        <v>1319229</v>
      </c>
      <c r="C167" s="89">
        <v>32</v>
      </c>
    </row>
    <row r="168" spans="1:3" ht="12.75" customHeight="1" x14ac:dyDescent="0.25">
      <c r="A168" s="89">
        <v>2019</v>
      </c>
      <c r="B168" s="89">
        <v>121880</v>
      </c>
      <c r="C168" s="89">
        <v>32</v>
      </c>
    </row>
    <row r="169" spans="1:3" ht="12.75" customHeight="1" x14ac:dyDescent="0.25">
      <c r="A169" s="89">
        <v>2019</v>
      </c>
      <c r="B169" s="89">
        <v>88399</v>
      </c>
      <c r="C169" s="89">
        <v>32</v>
      </c>
    </row>
    <row r="170" spans="1:3" ht="12.75" customHeight="1" x14ac:dyDescent="0.25">
      <c r="A170" s="89">
        <v>2019</v>
      </c>
      <c r="B170" s="89">
        <v>121884</v>
      </c>
      <c r="C170" s="89">
        <v>32</v>
      </c>
    </row>
    <row r="171" spans="1:3" ht="12.75" customHeight="1" x14ac:dyDescent="0.25">
      <c r="A171" s="89">
        <v>2019</v>
      </c>
      <c r="B171" s="89">
        <v>121884</v>
      </c>
      <c r="C171" s="89">
        <v>32</v>
      </c>
    </row>
    <row r="172" spans="1:3" ht="12.75" customHeight="1" x14ac:dyDescent="0.25">
      <c r="A172" s="89">
        <v>2019</v>
      </c>
      <c r="B172" s="89">
        <v>1319229</v>
      </c>
      <c r="C172" s="89">
        <v>32</v>
      </c>
    </row>
    <row r="173" spans="1:3" ht="12.75" customHeight="1" x14ac:dyDescent="0.25">
      <c r="A173" s="89">
        <v>2019</v>
      </c>
      <c r="B173" s="89">
        <v>1181819</v>
      </c>
      <c r="C173" s="89">
        <v>32</v>
      </c>
    </row>
    <row r="174" spans="1:3" ht="12.75" customHeight="1" x14ac:dyDescent="0.25">
      <c r="A174" s="89">
        <v>2019</v>
      </c>
      <c r="B174" s="89">
        <v>1117583</v>
      </c>
      <c r="C174" s="89">
        <v>32</v>
      </c>
    </row>
    <row r="175" spans="1:3" ht="12.75" customHeight="1" x14ac:dyDescent="0.25">
      <c r="A175" s="89">
        <v>2019</v>
      </c>
      <c r="B175" s="89">
        <v>121884</v>
      </c>
      <c r="C175" s="89">
        <v>32</v>
      </c>
    </row>
    <row r="176" spans="1:3" ht="12.75" customHeight="1" x14ac:dyDescent="0.25">
      <c r="A176" s="89">
        <v>2019</v>
      </c>
      <c r="B176" s="89">
        <v>123569</v>
      </c>
      <c r="C176" s="89">
        <v>32</v>
      </c>
    </row>
    <row r="177" spans="1:3" ht="12.75" customHeight="1" x14ac:dyDescent="0.25">
      <c r="A177" s="89">
        <v>2019</v>
      </c>
      <c r="B177" s="89">
        <v>1181819</v>
      </c>
      <c r="C177" s="89">
        <v>32</v>
      </c>
    </row>
    <row r="178" spans="1:3" ht="12.75" customHeight="1" x14ac:dyDescent="0.25">
      <c r="A178" s="89">
        <v>2019</v>
      </c>
      <c r="B178" s="89">
        <v>88399</v>
      </c>
      <c r="C178" s="89">
        <v>32</v>
      </c>
    </row>
    <row r="179" spans="1:3" ht="12.75" customHeight="1" x14ac:dyDescent="0.25">
      <c r="A179" s="89">
        <v>2019</v>
      </c>
      <c r="B179" s="89">
        <v>1319229</v>
      </c>
      <c r="C179" s="89">
        <v>32</v>
      </c>
    </row>
    <row r="180" spans="1:3" ht="12.75" customHeight="1" x14ac:dyDescent="0.25">
      <c r="A180" s="89">
        <v>2019</v>
      </c>
      <c r="B180" s="89">
        <v>121880</v>
      </c>
      <c r="C180" s="89">
        <v>32</v>
      </c>
    </row>
    <row r="181" spans="1:3" ht="12.75" customHeight="1" x14ac:dyDescent="0.25">
      <c r="A181" s="89">
        <v>2019</v>
      </c>
      <c r="B181" s="89">
        <v>1181819</v>
      </c>
      <c r="C181" s="89">
        <v>32</v>
      </c>
    </row>
    <row r="182" spans="1:3" ht="12.75" customHeight="1" x14ac:dyDescent="0.25">
      <c r="A182" s="89">
        <v>2019</v>
      </c>
      <c r="B182" s="89">
        <v>102499</v>
      </c>
      <c r="C182" s="89">
        <v>32</v>
      </c>
    </row>
    <row r="183" spans="1:3" ht="12.75" customHeight="1" x14ac:dyDescent="0.25">
      <c r="A183" s="89">
        <v>2019</v>
      </c>
      <c r="B183" s="89">
        <v>88399</v>
      </c>
      <c r="C183" s="89">
        <v>32</v>
      </c>
    </row>
    <row r="184" spans="1:3" ht="12.75" customHeight="1" x14ac:dyDescent="0.25">
      <c r="A184" s="89">
        <v>2019</v>
      </c>
      <c r="B184" s="89">
        <v>102499</v>
      </c>
      <c r="C184" s="89">
        <v>32</v>
      </c>
    </row>
    <row r="185" spans="1:3" ht="12.75" customHeight="1" x14ac:dyDescent="0.25">
      <c r="A185" s="89">
        <v>2019</v>
      </c>
      <c r="B185" s="89">
        <v>1181819</v>
      </c>
      <c r="C185" s="89">
        <v>32</v>
      </c>
    </row>
    <row r="186" spans="1:3" ht="12.75" customHeight="1" x14ac:dyDescent="0.25">
      <c r="A186" s="89">
        <v>2019</v>
      </c>
      <c r="B186" s="89">
        <v>1181819</v>
      </c>
      <c r="C186" s="89">
        <v>32</v>
      </c>
    </row>
    <row r="187" spans="1:3" ht="12.75" customHeight="1" x14ac:dyDescent="0.25">
      <c r="A187" s="89">
        <v>2019</v>
      </c>
      <c r="B187" s="89">
        <v>1181819</v>
      </c>
      <c r="C187" s="89">
        <v>32</v>
      </c>
    </row>
    <row r="188" spans="1:3" ht="12.75" customHeight="1" x14ac:dyDescent="0.25">
      <c r="A188" s="89">
        <v>2019</v>
      </c>
      <c r="B188" s="89">
        <v>121880</v>
      </c>
      <c r="C188" s="89">
        <v>32</v>
      </c>
    </row>
    <row r="189" spans="1:3" ht="12.75" customHeight="1" x14ac:dyDescent="0.25">
      <c r="A189" s="89">
        <v>2019</v>
      </c>
      <c r="B189" s="89">
        <v>121884</v>
      </c>
      <c r="C189" s="89">
        <v>32</v>
      </c>
    </row>
    <row r="190" spans="1:3" ht="12.75" customHeight="1" x14ac:dyDescent="0.25">
      <c r="A190" s="89">
        <v>2019</v>
      </c>
      <c r="B190" s="89">
        <v>123569</v>
      </c>
      <c r="C190" s="89">
        <v>32</v>
      </c>
    </row>
    <row r="191" spans="1:3" ht="12.75" customHeight="1" x14ac:dyDescent="0.25">
      <c r="A191" s="89">
        <v>2019</v>
      </c>
      <c r="B191" s="89">
        <v>1103831</v>
      </c>
      <c r="C191" s="89">
        <v>32</v>
      </c>
    </row>
    <row r="192" spans="1:3" ht="12.75" customHeight="1" x14ac:dyDescent="0.25">
      <c r="A192" s="89">
        <v>2019</v>
      </c>
      <c r="B192" s="89">
        <v>1103831</v>
      </c>
      <c r="C192" s="89">
        <v>32</v>
      </c>
    </row>
    <row r="193" spans="1:3" ht="12.75" customHeight="1" x14ac:dyDescent="0.25">
      <c r="A193" s="89">
        <v>2019</v>
      </c>
      <c r="B193" s="89">
        <v>1117583</v>
      </c>
      <c r="C193" s="89">
        <v>32</v>
      </c>
    </row>
    <row r="194" spans="1:3" ht="12.75" customHeight="1" x14ac:dyDescent="0.25">
      <c r="A194" s="89">
        <v>2019</v>
      </c>
      <c r="B194" s="89">
        <v>88399</v>
      </c>
      <c r="C194" s="89">
        <v>32</v>
      </c>
    </row>
    <row r="195" spans="1:3" ht="12.75" customHeight="1" x14ac:dyDescent="0.25">
      <c r="A195" s="89">
        <v>2019</v>
      </c>
      <c r="B195" s="89">
        <v>102499</v>
      </c>
      <c r="C195" s="89">
        <v>32</v>
      </c>
    </row>
    <row r="196" spans="1:3" ht="12.75" customHeight="1" x14ac:dyDescent="0.25">
      <c r="A196" s="89">
        <v>2019</v>
      </c>
      <c r="B196" s="89">
        <v>1103831</v>
      </c>
      <c r="C196" s="89">
        <v>32</v>
      </c>
    </row>
    <row r="197" spans="1:3" ht="12.75" customHeight="1" x14ac:dyDescent="0.25">
      <c r="A197" s="89">
        <v>2019</v>
      </c>
      <c r="B197" s="89">
        <v>1103831</v>
      </c>
      <c r="C197" s="89">
        <v>32</v>
      </c>
    </row>
    <row r="198" spans="1:3" ht="12.75" customHeight="1" x14ac:dyDescent="0.25">
      <c r="A198" s="89">
        <v>2019</v>
      </c>
      <c r="B198" s="89">
        <v>102499</v>
      </c>
      <c r="C198" s="89">
        <v>32</v>
      </c>
    </row>
    <row r="199" spans="1:3" ht="12.75" customHeight="1" x14ac:dyDescent="0.25">
      <c r="A199" s="89">
        <v>2019</v>
      </c>
      <c r="B199" s="89">
        <v>1319229</v>
      </c>
      <c r="C199" s="89">
        <v>32</v>
      </c>
    </row>
    <row r="200" spans="1:3" ht="12.75" customHeight="1" x14ac:dyDescent="0.25">
      <c r="A200" s="89">
        <v>2019</v>
      </c>
      <c r="B200" s="89">
        <v>88399</v>
      </c>
      <c r="C200" s="89">
        <v>32</v>
      </c>
    </row>
    <row r="201" spans="1:3" ht="12.75" customHeight="1" x14ac:dyDescent="0.25">
      <c r="A201" s="89">
        <v>2019</v>
      </c>
      <c r="B201" s="89">
        <v>123569</v>
      </c>
      <c r="C201" s="89">
        <v>32</v>
      </c>
    </row>
    <row r="202" spans="1:3" ht="12.75" customHeight="1" x14ac:dyDescent="0.25">
      <c r="A202" s="89">
        <v>2019</v>
      </c>
      <c r="B202" s="89">
        <v>121880</v>
      </c>
      <c r="C202" s="89">
        <v>32</v>
      </c>
    </row>
    <row r="203" spans="1:3" ht="12.75" customHeight="1" x14ac:dyDescent="0.25">
      <c r="A203" s="89">
        <v>2019</v>
      </c>
      <c r="B203" s="89">
        <v>1319229</v>
      </c>
      <c r="C203" s="89">
        <v>32</v>
      </c>
    </row>
    <row r="204" spans="1:3" ht="12.75" customHeight="1" x14ac:dyDescent="0.25">
      <c r="A204" s="89">
        <v>2019</v>
      </c>
      <c r="B204" s="89">
        <v>1181819</v>
      </c>
      <c r="C204" s="89">
        <v>32</v>
      </c>
    </row>
    <row r="205" spans="1:3" ht="12.75" customHeight="1" x14ac:dyDescent="0.25">
      <c r="A205" s="89">
        <v>2019</v>
      </c>
      <c r="B205" s="89">
        <v>123569</v>
      </c>
      <c r="C205" s="89">
        <v>32</v>
      </c>
    </row>
    <row r="206" spans="1:3" ht="12.75" customHeight="1" x14ac:dyDescent="0.25">
      <c r="A206" s="89">
        <v>2019</v>
      </c>
      <c r="B206" s="89">
        <v>1103831</v>
      </c>
      <c r="C206" s="89">
        <v>32</v>
      </c>
    </row>
    <row r="207" spans="1:3" ht="12.75" customHeight="1" x14ac:dyDescent="0.25">
      <c r="A207" s="89">
        <v>2019</v>
      </c>
      <c r="B207" s="89">
        <v>1103831</v>
      </c>
      <c r="C207" s="89">
        <v>32</v>
      </c>
    </row>
    <row r="208" spans="1:3" ht="12.75" customHeight="1" x14ac:dyDescent="0.25">
      <c r="A208" s="89">
        <v>2019</v>
      </c>
      <c r="B208" s="89">
        <v>1181819</v>
      </c>
      <c r="C208" s="89">
        <v>32</v>
      </c>
    </row>
    <row r="209" spans="1:3" ht="12.75" customHeight="1" x14ac:dyDescent="0.25">
      <c r="A209" s="89">
        <v>2019</v>
      </c>
      <c r="B209" s="89">
        <v>1181819</v>
      </c>
      <c r="C209" s="89">
        <v>32</v>
      </c>
    </row>
    <row r="210" spans="1:3" ht="12.75" customHeight="1" x14ac:dyDescent="0.25">
      <c r="A210" s="89">
        <v>2019</v>
      </c>
      <c r="B210" s="89">
        <v>121880</v>
      </c>
      <c r="C210" s="89">
        <v>32</v>
      </c>
    </row>
    <row r="211" spans="1:3" ht="12.75" customHeight="1" x14ac:dyDescent="0.25">
      <c r="A211" s="89">
        <v>2019</v>
      </c>
      <c r="B211" s="89">
        <v>1117583</v>
      </c>
      <c r="C211" s="89">
        <v>32</v>
      </c>
    </row>
    <row r="212" spans="1:3" ht="12.75" customHeight="1" x14ac:dyDescent="0.25">
      <c r="A212" s="89">
        <v>2019</v>
      </c>
      <c r="B212" s="89">
        <v>88399</v>
      </c>
      <c r="C212" s="89">
        <v>32</v>
      </c>
    </row>
    <row r="213" spans="1:3" ht="12.75" customHeight="1" x14ac:dyDescent="0.25">
      <c r="A213" s="89">
        <v>2019</v>
      </c>
      <c r="B213" s="89">
        <v>121880</v>
      </c>
      <c r="C213" s="89">
        <v>32</v>
      </c>
    </row>
    <row r="214" spans="1:3" ht="12.75" customHeight="1" x14ac:dyDescent="0.25">
      <c r="A214" s="89">
        <v>2019</v>
      </c>
      <c r="B214" s="89">
        <v>121884</v>
      </c>
      <c r="C214" s="89">
        <v>32</v>
      </c>
    </row>
    <row r="215" spans="1:3" ht="12.75" customHeight="1" x14ac:dyDescent="0.25">
      <c r="A215" s="89">
        <v>2019</v>
      </c>
      <c r="B215" s="89">
        <v>1319229</v>
      </c>
      <c r="C215" s="89">
        <v>32</v>
      </c>
    </row>
    <row r="216" spans="1:3" ht="12.75" customHeight="1" x14ac:dyDescent="0.25">
      <c r="A216" s="89">
        <v>2019</v>
      </c>
      <c r="B216" s="89">
        <v>102499</v>
      </c>
      <c r="C216" s="89">
        <v>32</v>
      </c>
    </row>
    <row r="217" spans="1:3" ht="12.75" customHeight="1" x14ac:dyDescent="0.25">
      <c r="A217" s="89">
        <v>2019</v>
      </c>
      <c r="B217" s="89">
        <v>121880</v>
      </c>
      <c r="C217" s="89">
        <v>32</v>
      </c>
    </row>
    <row r="218" spans="1:3" ht="12.75" customHeight="1" x14ac:dyDescent="0.25">
      <c r="A218" s="89">
        <v>2019</v>
      </c>
      <c r="B218" s="89">
        <v>1117583</v>
      </c>
      <c r="C218" s="89">
        <v>32</v>
      </c>
    </row>
    <row r="219" spans="1:3" ht="12.75" customHeight="1" x14ac:dyDescent="0.25">
      <c r="A219" s="89">
        <v>2019</v>
      </c>
      <c r="B219" s="89">
        <v>1117583</v>
      </c>
      <c r="C219" s="89">
        <v>32</v>
      </c>
    </row>
    <row r="220" spans="1:3" ht="12.75" customHeight="1" x14ac:dyDescent="0.25">
      <c r="A220" s="89">
        <v>2019</v>
      </c>
      <c r="B220" s="89">
        <v>1103831</v>
      </c>
      <c r="C220" s="89">
        <v>32</v>
      </c>
    </row>
    <row r="221" spans="1:3" ht="12.75" customHeight="1" x14ac:dyDescent="0.25">
      <c r="A221" s="89">
        <v>2019</v>
      </c>
      <c r="B221" s="89">
        <v>1117583</v>
      </c>
      <c r="C221" s="89">
        <v>32</v>
      </c>
    </row>
    <row r="222" spans="1:3" ht="12.75" customHeight="1" x14ac:dyDescent="0.25">
      <c r="A222" s="89">
        <v>2019</v>
      </c>
      <c r="B222" s="89">
        <v>121880</v>
      </c>
      <c r="C222" s="89">
        <v>32</v>
      </c>
    </row>
    <row r="223" spans="1:3" ht="12.75" customHeight="1" x14ac:dyDescent="0.25">
      <c r="A223" s="89">
        <v>2019</v>
      </c>
      <c r="B223" s="89">
        <v>121880</v>
      </c>
      <c r="C223" s="89">
        <v>32</v>
      </c>
    </row>
    <row r="224" spans="1:3" ht="12.75" customHeight="1" x14ac:dyDescent="0.25">
      <c r="A224" s="89">
        <v>2019</v>
      </c>
      <c r="B224" s="89">
        <v>1319229</v>
      </c>
      <c r="C224" s="89">
        <v>32</v>
      </c>
    </row>
    <row r="225" spans="1:3" ht="12.75" customHeight="1" x14ac:dyDescent="0.25">
      <c r="A225" s="89">
        <v>2019</v>
      </c>
      <c r="B225" s="89">
        <v>1117583</v>
      </c>
      <c r="C225" s="89">
        <v>32</v>
      </c>
    </row>
    <row r="226" spans="1:3" ht="12.75" customHeight="1" x14ac:dyDescent="0.25">
      <c r="A226" s="89">
        <v>2019</v>
      </c>
      <c r="B226" s="89">
        <v>1103831</v>
      </c>
      <c r="C226" s="89">
        <v>32</v>
      </c>
    </row>
    <row r="227" spans="1:3" ht="12.75" customHeight="1" x14ac:dyDescent="0.25">
      <c r="A227" s="89">
        <v>2019</v>
      </c>
      <c r="B227" s="89">
        <v>123569</v>
      </c>
      <c r="C227" s="89">
        <v>32</v>
      </c>
    </row>
    <row r="228" spans="1:3" ht="12.75" customHeight="1" x14ac:dyDescent="0.25">
      <c r="A228" s="89">
        <v>2019</v>
      </c>
      <c r="B228" s="89">
        <v>1181819</v>
      </c>
      <c r="C228" s="89">
        <v>32</v>
      </c>
    </row>
    <row r="229" spans="1:3" ht="12.75" customHeight="1" x14ac:dyDescent="0.25">
      <c r="A229" s="89">
        <v>2019</v>
      </c>
      <c r="B229" s="89">
        <v>121884</v>
      </c>
      <c r="C229" s="89">
        <v>32</v>
      </c>
    </row>
    <row r="230" spans="1:3" ht="12.75" customHeight="1" x14ac:dyDescent="0.25">
      <c r="A230" s="89">
        <v>2019</v>
      </c>
      <c r="B230" s="89">
        <v>1117583</v>
      </c>
      <c r="C230" s="89">
        <v>32</v>
      </c>
    </row>
    <row r="231" spans="1:3" ht="12.75" customHeight="1" x14ac:dyDescent="0.25">
      <c r="A231" s="89">
        <v>2019</v>
      </c>
      <c r="B231" s="89">
        <v>121880</v>
      </c>
      <c r="C231" s="89">
        <v>32</v>
      </c>
    </row>
    <row r="232" spans="1:3" ht="12.75" customHeight="1" x14ac:dyDescent="0.25">
      <c r="A232" s="89">
        <v>2019</v>
      </c>
      <c r="B232" s="89">
        <v>102499</v>
      </c>
      <c r="C232" s="89">
        <v>32</v>
      </c>
    </row>
    <row r="233" spans="1:3" ht="12.75" customHeight="1" x14ac:dyDescent="0.25">
      <c r="A233" s="89">
        <v>2019</v>
      </c>
      <c r="B233" s="89">
        <v>102499</v>
      </c>
      <c r="C233" s="89">
        <v>32</v>
      </c>
    </row>
    <row r="234" spans="1:3" ht="12.75" customHeight="1" x14ac:dyDescent="0.25">
      <c r="A234" s="89">
        <v>2019</v>
      </c>
      <c r="B234" s="89">
        <v>88399</v>
      </c>
      <c r="C234" s="89">
        <v>32</v>
      </c>
    </row>
    <row r="235" spans="1:3" ht="12.75" customHeight="1" x14ac:dyDescent="0.25">
      <c r="A235" s="89">
        <v>2019</v>
      </c>
      <c r="B235" s="89">
        <v>121884</v>
      </c>
      <c r="C235" s="89">
        <v>32</v>
      </c>
    </row>
    <row r="236" spans="1:3" ht="12.75" customHeight="1" x14ac:dyDescent="0.25">
      <c r="A236" s="89">
        <v>2019</v>
      </c>
      <c r="B236" s="89">
        <v>121880</v>
      </c>
      <c r="C236" s="89">
        <v>32</v>
      </c>
    </row>
    <row r="237" spans="1:3" ht="12.75" customHeight="1" x14ac:dyDescent="0.25">
      <c r="A237" s="89">
        <v>2019</v>
      </c>
      <c r="B237" s="89">
        <v>1181819</v>
      </c>
      <c r="C237" s="89">
        <v>32</v>
      </c>
    </row>
    <row r="238" spans="1:3" ht="12.75" customHeight="1" x14ac:dyDescent="0.25">
      <c r="A238" s="89">
        <v>2019</v>
      </c>
      <c r="B238" s="89">
        <v>121880</v>
      </c>
      <c r="C238" s="89">
        <v>32</v>
      </c>
    </row>
    <row r="239" spans="1:3" ht="12.75" customHeight="1" x14ac:dyDescent="0.25">
      <c r="A239" s="89">
        <v>2019</v>
      </c>
      <c r="B239" s="89">
        <v>1103831</v>
      </c>
      <c r="C239" s="89">
        <v>32</v>
      </c>
    </row>
    <row r="240" spans="1:3" ht="12.75" customHeight="1" x14ac:dyDescent="0.25">
      <c r="A240" s="89">
        <v>2019</v>
      </c>
      <c r="B240" s="89">
        <v>1181819</v>
      </c>
      <c r="C240" s="89">
        <v>32</v>
      </c>
    </row>
    <row r="241" spans="1:3" ht="12.75" customHeight="1" x14ac:dyDescent="0.25">
      <c r="A241" s="89">
        <v>2019</v>
      </c>
      <c r="B241" s="89">
        <v>121880</v>
      </c>
      <c r="C241" s="89">
        <v>32</v>
      </c>
    </row>
    <row r="242" spans="1:3" ht="12.75" customHeight="1" x14ac:dyDescent="0.25">
      <c r="A242" s="89">
        <v>2019</v>
      </c>
      <c r="B242" s="89">
        <v>121880</v>
      </c>
      <c r="C242" s="89">
        <v>32</v>
      </c>
    </row>
    <row r="243" spans="1:3" ht="12.75" customHeight="1" x14ac:dyDescent="0.25">
      <c r="A243" s="89">
        <v>2019</v>
      </c>
      <c r="B243" s="89">
        <v>1117583</v>
      </c>
      <c r="C243" s="89">
        <v>32</v>
      </c>
    </row>
    <row r="244" spans="1:3" ht="12.75" customHeight="1" x14ac:dyDescent="0.25">
      <c r="A244" s="89">
        <v>2019</v>
      </c>
      <c r="B244" s="89">
        <v>1103831</v>
      </c>
      <c r="C244" s="89">
        <v>32</v>
      </c>
    </row>
    <row r="245" spans="1:3" ht="12.75" customHeight="1" x14ac:dyDescent="0.25">
      <c r="A245" s="89">
        <v>2019</v>
      </c>
      <c r="B245" s="89">
        <v>1103831</v>
      </c>
      <c r="C245" s="89">
        <v>32</v>
      </c>
    </row>
    <row r="246" spans="1:3" ht="12.75" customHeight="1" x14ac:dyDescent="0.25">
      <c r="A246" s="89">
        <v>2019</v>
      </c>
      <c r="B246" s="89">
        <v>121884</v>
      </c>
      <c r="C246" s="89">
        <v>32</v>
      </c>
    </row>
    <row r="247" spans="1:3" ht="12.75" customHeight="1" x14ac:dyDescent="0.25">
      <c r="A247" s="89">
        <v>2019</v>
      </c>
      <c r="B247" s="89">
        <v>88399</v>
      </c>
      <c r="C247" s="89">
        <v>32</v>
      </c>
    </row>
    <row r="248" spans="1:3" ht="12.75" customHeight="1" x14ac:dyDescent="0.25">
      <c r="A248" s="89">
        <v>2019</v>
      </c>
      <c r="B248" s="89">
        <v>121880</v>
      </c>
      <c r="C248" s="89">
        <v>32</v>
      </c>
    </row>
    <row r="249" spans="1:3" ht="12.75" customHeight="1" x14ac:dyDescent="0.25">
      <c r="A249" s="89">
        <v>2019</v>
      </c>
      <c r="B249" s="89">
        <v>121884</v>
      </c>
      <c r="C249" s="89">
        <v>32</v>
      </c>
    </row>
    <row r="250" spans="1:3" ht="12.75" customHeight="1" x14ac:dyDescent="0.25">
      <c r="A250" s="89">
        <v>2019</v>
      </c>
      <c r="B250" s="89">
        <v>121884</v>
      </c>
      <c r="C250" s="89">
        <v>32</v>
      </c>
    </row>
    <row r="251" spans="1:3" ht="12.75" customHeight="1" x14ac:dyDescent="0.25">
      <c r="A251" s="89">
        <v>2019</v>
      </c>
      <c r="B251" s="89">
        <v>88399</v>
      </c>
      <c r="C251" s="89">
        <v>32</v>
      </c>
    </row>
    <row r="252" spans="1:3" ht="12.75" customHeight="1" x14ac:dyDescent="0.25">
      <c r="A252" s="89">
        <v>2019</v>
      </c>
      <c r="B252" s="89">
        <v>102499</v>
      </c>
      <c r="C252" s="89">
        <v>32</v>
      </c>
    </row>
    <row r="253" spans="1:3" ht="12.75" customHeight="1" x14ac:dyDescent="0.25">
      <c r="A253" s="89">
        <v>2019</v>
      </c>
      <c r="B253" s="89">
        <v>102499</v>
      </c>
      <c r="C253" s="89">
        <v>32</v>
      </c>
    </row>
    <row r="254" spans="1:3" ht="12.75" customHeight="1" x14ac:dyDescent="0.25">
      <c r="A254" s="89">
        <v>2019</v>
      </c>
      <c r="B254" s="89">
        <v>1181819</v>
      </c>
      <c r="C254" s="89">
        <v>32</v>
      </c>
    </row>
    <row r="255" spans="1:3" ht="12.75" customHeight="1" x14ac:dyDescent="0.25">
      <c r="A255" s="89">
        <v>2019</v>
      </c>
      <c r="B255" s="89">
        <v>1181819</v>
      </c>
      <c r="C255" s="89">
        <v>32</v>
      </c>
    </row>
    <row r="256" spans="1:3" ht="12.75" customHeight="1" x14ac:dyDescent="0.25">
      <c r="A256" s="89">
        <v>2019</v>
      </c>
      <c r="B256" s="89">
        <v>1103831</v>
      </c>
      <c r="C256" s="89">
        <v>32</v>
      </c>
    </row>
    <row r="257" spans="1:3" ht="12.75" customHeight="1" x14ac:dyDescent="0.25">
      <c r="A257" s="89">
        <v>2019</v>
      </c>
      <c r="B257" s="89">
        <v>121880</v>
      </c>
      <c r="C257" s="89">
        <v>32</v>
      </c>
    </row>
    <row r="258" spans="1:3" ht="12.75" customHeight="1" x14ac:dyDescent="0.25">
      <c r="A258" s="89">
        <v>2019</v>
      </c>
      <c r="B258" s="89">
        <v>123569</v>
      </c>
      <c r="C258" s="89">
        <v>32</v>
      </c>
    </row>
    <row r="259" spans="1:3" ht="12.75" customHeight="1" x14ac:dyDescent="0.25">
      <c r="A259" s="89">
        <v>2019</v>
      </c>
      <c r="B259" s="89">
        <v>1103831</v>
      </c>
      <c r="C259" s="89">
        <v>32</v>
      </c>
    </row>
    <row r="260" spans="1:3" ht="12.75" customHeight="1" x14ac:dyDescent="0.25">
      <c r="A260" s="89">
        <v>2019</v>
      </c>
      <c r="B260" s="89">
        <v>88399</v>
      </c>
      <c r="C260" s="89">
        <v>32</v>
      </c>
    </row>
    <row r="261" spans="1:3" ht="12.75" customHeight="1" x14ac:dyDescent="0.25">
      <c r="A261" s="89">
        <v>2019</v>
      </c>
      <c r="B261" s="89">
        <v>1103831</v>
      </c>
      <c r="C261" s="89">
        <v>32</v>
      </c>
    </row>
    <row r="262" spans="1:3" ht="12.75" customHeight="1" x14ac:dyDescent="0.25">
      <c r="A262" s="89">
        <v>2019</v>
      </c>
      <c r="B262" s="89">
        <v>88399</v>
      </c>
      <c r="C262" s="89">
        <v>32</v>
      </c>
    </row>
    <row r="263" spans="1:3" ht="12.75" customHeight="1" x14ac:dyDescent="0.25">
      <c r="A263" s="89">
        <v>2019</v>
      </c>
      <c r="B263" s="89">
        <v>121884</v>
      </c>
      <c r="C263" s="89">
        <v>32</v>
      </c>
    </row>
    <row r="264" spans="1:3" ht="12.75" customHeight="1" x14ac:dyDescent="0.25">
      <c r="A264" s="89">
        <v>2019</v>
      </c>
      <c r="B264" s="89">
        <v>121884</v>
      </c>
      <c r="C264" s="89">
        <v>32</v>
      </c>
    </row>
    <row r="265" spans="1:3" ht="12.75" customHeight="1" x14ac:dyDescent="0.25">
      <c r="A265" s="89">
        <v>2019</v>
      </c>
      <c r="B265" s="89">
        <v>1181815</v>
      </c>
      <c r="C265" s="89">
        <v>32</v>
      </c>
    </row>
    <row r="266" spans="1:3" ht="12.75" customHeight="1" x14ac:dyDescent="0.25">
      <c r="A266" s="89">
        <v>2019</v>
      </c>
      <c r="B266" s="89">
        <v>121884</v>
      </c>
      <c r="C266" s="89">
        <v>32</v>
      </c>
    </row>
    <row r="267" spans="1:3" ht="12.75" customHeight="1" x14ac:dyDescent="0.25">
      <c r="A267" s="89">
        <v>2019</v>
      </c>
      <c r="B267" s="89">
        <v>121880</v>
      </c>
      <c r="C267" s="89">
        <v>32</v>
      </c>
    </row>
    <row r="268" spans="1:3" ht="12.75" customHeight="1" x14ac:dyDescent="0.25">
      <c r="A268" s="89">
        <v>2019</v>
      </c>
      <c r="B268" s="89">
        <v>102499</v>
      </c>
      <c r="C268" s="89">
        <v>32</v>
      </c>
    </row>
    <row r="269" spans="1:3" ht="12.75" customHeight="1" x14ac:dyDescent="0.25">
      <c r="A269" s="89">
        <v>2019</v>
      </c>
      <c r="B269" s="89">
        <v>1117583</v>
      </c>
      <c r="C269" s="89">
        <v>32</v>
      </c>
    </row>
    <row r="270" spans="1:3" ht="12.75" customHeight="1" x14ac:dyDescent="0.25">
      <c r="A270" s="89">
        <v>2019</v>
      </c>
      <c r="B270" s="89">
        <v>1117583</v>
      </c>
      <c r="C270" s="89">
        <v>32</v>
      </c>
    </row>
    <row r="271" spans="1:3" ht="12.75" customHeight="1" x14ac:dyDescent="0.25">
      <c r="A271" s="89">
        <v>2019</v>
      </c>
      <c r="B271" s="89">
        <v>1181819</v>
      </c>
      <c r="C271" s="89">
        <v>32</v>
      </c>
    </row>
    <row r="272" spans="1:3" ht="12.75" customHeight="1" x14ac:dyDescent="0.25">
      <c r="A272" s="89">
        <v>2019</v>
      </c>
      <c r="B272" s="89">
        <v>121884</v>
      </c>
      <c r="C272" s="89">
        <v>32</v>
      </c>
    </row>
    <row r="273" spans="1:3" ht="12.75" customHeight="1" x14ac:dyDescent="0.25">
      <c r="A273" s="89">
        <v>2019</v>
      </c>
      <c r="B273" s="89">
        <v>1181819</v>
      </c>
      <c r="C273" s="89">
        <v>32</v>
      </c>
    </row>
    <row r="274" spans="1:3" ht="12.75" customHeight="1" x14ac:dyDescent="0.25">
      <c r="A274" s="89">
        <v>2019</v>
      </c>
      <c r="B274" s="89">
        <v>121880</v>
      </c>
      <c r="C274" s="89">
        <v>32</v>
      </c>
    </row>
    <row r="275" spans="1:3" ht="12.75" customHeight="1" x14ac:dyDescent="0.25">
      <c r="A275" s="89">
        <v>2019</v>
      </c>
      <c r="B275" s="89">
        <v>1181819</v>
      </c>
      <c r="C275" s="89">
        <v>32</v>
      </c>
    </row>
    <row r="276" spans="1:3" ht="12.75" customHeight="1" x14ac:dyDescent="0.25">
      <c r="A276" s="89">
        <v>2019</v>
      </c>
      <c r="B276" s="89">
        <v>123569</v>
      </c>
      <c r="C276" s="89">
        <v>32</v>
      </c>
    </row>
    <row r="277" spans="1:3" ht="12.75" customHeight="1" x14ac:dyDescent="0.25">
      <c r="A277" s="89">
        <v>2019</v>
      </c>
      <c r="B277" s="89">
        <v>1319229</v>
      </c>
      <c r="C277" s="89">
        <v>32</v>
      </c>
    </row>
    <row r="278" spans="1:3" ht="12.75" customHeight="1" x14ac:dyDescent="0.25">
      <c r="A278" s="89">
        <v>2019</v>
      </c>
      <c r="B278" s="89">
        <v>102499</v>
      </c>
      <c r="C278" s="89">
        <v>32</v>
      </c>
    </row>
    <row r="279" spans="1:3" ht="12.75" customHeight="1" x14ac:dyDescent="0.25">
      <c r="A279" s="89">
        <v>2019</v>
      </c>
      <c r="B279" s="89">
        <v>121880</v>
      </c>
      <c r="C279" s="89">
        <v>32</v>
      </c>
    </row>
    <row r="280" spans="1:3" ht="12.75" customHeight="1" x14ac:dyDescent="0.25">
      <c r="A280" s="89">
        <v>2019</v>
      </c>
      <c r="B280" s="89">
        <v>1181819</v>
      </c>
      <c r="C280" s="89">
        <v>32</v>
      </c>
    </row>
    <row r="281" spans="1:3" ht="12.75" customHeight="1" x14ac:dyDescent="0.25">
      <c r="A281" s="89">
        <v>2019</v>
      </c>
      <c r="B281" s="89">
        <v>121880</v>
      </c>
      <c r="C281" s="89">
        <v>32</v>
      </c>
    </row>
    <row r="282" spans="1:3" ht="12.75" customHeight="1" x14ac:dyDescent="0.25">
      <c r="A282" s="89">
        <v>2019</v>
      </c>
      <c r="B282" s="89">
        <v>88399</v>
      </c>
      <c r="C282" s="89">
        <v>32</v>
      </c>
    </row>
    <row r="283" spans="1:3" ht="12.75" customHeight="1" x14ac:dyDescent="0.25">
      <c r="A283" s="89">
        <v>2019</v>
      </c>
      <c r="B283" s="89">
        <v>88399</v>
      </c>
      <c r="C283" s="89">
        <v>32</v>
      </c>
    </row>
    <row r="284" spans="1:3" ht="12.75" customHeight="1" x14ac:dyDescent="0.25">
      <c r="A284" s="89">
        <v>2019</v>
      </c>
      <c r="B284" s="89">
        <v>1103831</v>
      </c>
      <c r="C284" s="89">
        <v>32</v>
      </c>
    </row>
    <row r="285" spans="1:3" ht="12.75" customHeight="1" x14ac:dyDescent="0.25">
      <c r="A285" s="89">
        <v>2019</v>
      </c>
      <c r="B285" s="89">
        <v>121880</v>
      </c>
      <c r="C285" s="89">
        <v>32</v>
      </c>
    </row>
    <row r="286" spans="1:3" ht="12.75" customHeight="1" x14ac:dyDescent="0.25">
      <c r="A286" s="89">
        <v>2019</v>
      </c>
      <c r="B286" s="89">
        <v>1103831</v>
      </c>
      <c r="C286" s="89">
        <v>32</v>
      </c>
    </row>
    <row r="287" spans="1:3" ht="12.75" customHeight="1" x14ac:dyDescent="0.25">
      <c r="A287" s="89">
        <v>2019</v>
      </c>
      <c r="B287" s="89">
        <v>121884</v>
      </c>
      <c r="C287" s="89">
        <v>32</v>
      </c>
    </row>
    <row r="288" spans="1:3" ht="12.75" customHeight="1" x14ac:dyDescent="0.25">
      <c r="A288" s="89">
        <v>2019</v>
      </c>
      <c r="B288" s="89">
        <v>88399</v>
      </c>
      <c r="C288" s="89">
        <v>32</v>
      </c>
    </row>
    <row r="289" spans="1:3" ht="12.75" customHeight="1" x14ac:dyDescent="0.25">
      <c r="A289" s="89">
        <v>2019</v>
      </c>
      <c r="B289" s="89">
        <v>1181819</v>
      </c>
      <c r="C289" s="89">
        <v>32</v>
      </c>
    </row>
    <row r="290" spans="1:3" ht="12.75" customHeight="1" x14ac:dyDescent="0.25">
      <c r="A290" s="89">
        <v>2019</v>
      </c>
      <c r="B290" s="89">
        <v>1103831</v>
      </c>
      <c r="C290" s="89">
        <v>32</v>
      </c>
    </row>
    <row r="291" spans="1:3" ht="12.75" customHeight="1" x14ac:dyDescent="0.25">
      <c r="A291" s="89">
        <v>2019</v>
      </c>
      <c r="B291" s="89">
        <v>88399</v>
      </c>
      <c r="C291" s="89">
        <v>32</v>
      </c>
    </row>
    <row r="292" spans="1:3" ht="12.75" customHeight="1" x14ac:dyDescent="0.25">
      <c r="A292" s="89">
        <v>2019</v>
      </c>
      <c r="B292" s="89">
        <v>1181819</v>
      </c>
      <c r="C292" s="89">
        <v>32</v>
      </c>
    </row>
    <row r="293" spans="1:3" ht="12.75" customHeight="1" x14ac:dyDescent="0.25">
      <c r="A293" s="89">
        <v>2019</v>
      </c>
      <c r="B293" s="89">
        <v>121880</v>
      </c>
      <c r="C293" s="89">
        <v>32</v>
      </c>
    </row>
    <row r="294" spans="1:3" ht="12.75" customHeight="1" x14ac:dyDescent="0.25">
      <c r="A294" s="89">
        <v>2019</v>
      </c>
      <c r="B294" s="89">
        <v>1103831</v>
      </c>
      <c r="C294" s="89">
        <v>32</v>
      </c>
    </row>
    <row r="295" spans="1:3" ht="12.75" customHeight="1" x14ac:dyDescent="0.25">
      <c r="A295" s="89">
        <v>2019</v>
      </c>
      <c r="B295" s="89">
        <v>121880</v>
      </c>
      <c r="C295" s="89">
        <v>32</v>
      </c>
    </row>
    <row r="296" spans="1:3" ht="12.75" customHeight="1" x14ac:dyDescent="0.25">
      <c r="A296" s="89">
        <v>2019</v>
      </c>
      <c r="B296" s="89">
        <v>121880</v>
      </c>
      <c r="C296" s="89">
        <v>32</v>
      </c>
    </row>
    <row r="297" spans="1:3" ht="12.75" customHeight="1" x14ac:dyDescent="0.25">
      <c r="A297" s="89">
        <v>2019</v>
      </c>
      <c r="B297" s="89">
        <v>123569</v>
      </c>
      <c r="C297" s="89">
        <v>32</v>
      </c>
    </row>
    <row r="298" spans="1:3" ht="12.75" customHeight="1" x14ac:dyDescent="0.25">
      <c r="A298" s="89">
        <v>2019</v>
      </c>
      <c r="B298" s="89">
        <v>121880</v>
      </c>
      <c r="C298" s="89">
        <v>32</v>
      </c>
    </row>
    <row r="299" spans="1:3" ht="12.75" customHeight="1" x14ac:dyDescent="0.25">
      <c r="A299" s="89">
        <v>2019</v>
      </c>
      <c r="B299" s="89">
        <v>1181819</v>
      </c>
      <c r="C299" s="89">
        <v>32</v>
      </c>
    </row>
    <row r="300" spans="1:3" ht="12.75" customHeight="1" x14ac:dyDescent="0.25">
      <c r="A300" s="89">
        <v>2019</v>
      </c>
      <c r="B300" s="89">
        <v>121880</v>
      </c>
      <c r="C300" s="89">
        <v>32</v>
      </c>
    </row>
    <row r="301" spans="1:3" ht="12.75" customHeight="1" x14ac:dyDescent="0.25">
      <c r="A301" s="89">
        <v>2019</v>
      </c>
      <c r="B301" s="89">
        <v>1103831</v>
      </c>
      <c r="C301" s="89">
        <v>32</v>
      </c>
    </row>
    <row r="302" spans="1:3" ht="12.75" customHeight="1" x14ac:dyDescent="0.25">
      <c r="A302" s="89">
        <v>2019</v>
      </c>
      <c r="B302" s="89">
        <v>1117583</v>
      </c>
      <c r="C302" s="89">
        <v>32</v>
      </c>
    </row>
    <row r="303" spans="1:3" ht="12.75" customHeight="1" x14ac:dyDescent="0.25">
      <c r="A303" s="89">
        <v>2019</v>
      </c>
      <c r="B303" s="89">
        <v>1117583</v>
      </c>
      <c r="C303" s="89">
        <v>32</v>
      </c>
    </row>
    <row r="304" spans="1:3" ht="12.75" customHeight="1" x14ac:dyDescent="0.25">
      <c r="A304" s="89">
        <v>2019</v>
      </c>
      <c r="B304" s="89">
        <v>1181819</v>
      </c>
      <c r="C304" s="89">
        <v>32</v>
      </c>
    </row>
    <row r="305" spans="1:3" ht="12.75" customHeight="1" x14ac:dyDescent="0.25">
      <c r="A305" s="89">
        <v>2019</v>
      </c>
      <c r="B305" s="89">
        <v>1181819</v>
      </c>
      <c r="C305" s="89">
        <v>32</v>
      </c>
    </row>
    <row r="306" spans="1:3" ht="12.75" customHeight="1" x14ac:dyDescent="0.25">
      <c r="A306" s="89">
        <v>2019</v>
      </c>
      <c r="B306" s="89">
        <v>102499</v>
      </c>
      <c r="C306" s="89">
        <v>32</v>
      </c>
    </row>
    <row r="307" spans="1:3" ht="12.75" customHeight="1" x14ac:dyDescent="0.25">
      <c r="A307" s="89">
        <v>2019</v>
      </c>
      <c r="B307" s="89">
        <v>88399</v>
      </c>
      <c r="C307" s="89">
        <v>32</v>
      </c>
    </row>
    <row r="308" spans="1:3" ht="12.75" customHeight="1" x14ac:dyDescent="0.25">
      <c r="A308" s="89">
        <v>2019</v>
      </c>
      <c r="B308" s="89">
        <v>121884</v>
      </c>
      <c r="C308" s="89">
        <v>32</v>
      </c>
    </row>
    <row r="309" spans="1:3" ht="12.75" customHeight="1" x14ac:dyDescent="0.25">
      <c r="A309" s="89">
        <v>2019</v>
      </c>
      <c r="B309" s="89">
        <v>121884</v>
      </c>
      <c r="C309" s="89">
        <v>32</v>
      </c>
    </row>
    <row r="310" spans="1:3" ht="12.75" customHeight="1" x14ac:dyDescent="0.25">
      <c r="A310" s="89">
        <v>2019</v>
      </c>
      <c r="B310" s="89">
        <v>121880</v>
      </c>
      <c r="C310" s="89">
        <v>32</v>
      </c>
    </row>
    <row r="311" spans="1:3" ht="12.75" customHeight="1" x14ac:dyDescent="0.25">
      <c r="A311" s="89">
        <v>2019</v>
      </c>
      <c r="B311" s="89">
        <v>121880</v>
      </c>
      <c r="C311" s="89">
        <v>32</v>
      </c>
    </row>
    <row r="312" spans="1:3" ht="12.75" customHeight="1" x14ac:dyDescent="0.25">
      <c r="A312" s="89">
        <v>2019</v>
      </c>
      <c r="B312" s="89">
        <v>1117583</v>
      </c>
      <c r="C312" s="89">
        <v>32</v>
      </c>
    </row>
    <row r="313" spans="1:3" ht="12.75" customHeight="1" x14ac:dyDescent="0.25">
      <c r="A313" s="89">
        <v>2019</v>
      </c>
      <c r="B313" s="89">
        <v>121880</v>
      </c>
      <c r="C313" s="89">
        <v>32</v>
      </c>
    </row>
    <row r="314" spans="1:3" ht="12.75" customHeight="1" x14ac:dyDescent="0.25">
      <c r="A314" s="89">
        <v>2019</v>
      </c>
      <c r="B314" s="89">
        <v>88399</v>
      </c>
      <c r="C314" s="89">
        <v>32</v>
      </c>
    </row>
    <row r="315" spans="1:3" ht="12.75" customHeight="1" x14ac:dyDescent="0.25">
      <c r="A315" s="89">
        <v>2019</v>
      </c>
      <c r="B315" s="89">
        <v>1103831</v>
      </c>
      <c r="C315" s="89">
        <v>32</v>
      </c>
    </row>
    <row r="316" spans="1:3" ht="12.75" customHeight="1" x14ac:dyDescent="0.25">
      <c r="A316" s="89">
        <v>2019</v>
      </c>
      <c r="B316" s="89">
        <v>1117583</v>
      </c>
      <c r="C316" s="89">
        <v>32</v>
      </c>
    </row>
    <row r="317" spans="1:3" ht="12.75" customHeight="1" x14ac:dyDescent="0.25">
      <c r="A317" s="89">
        <v>2019</v>
      </c>
      <c r="B317" s="89">
        <v>121884</v>
      </c>
      <c r="C317" s="89">
        <v>32</v>
      </c>
    </row>
    <row r="318" spans="1:3" ht="12.75" customHeight="1" x14ac:dyDescent="0.25">
      <c r="A318" s="89">
        <v>2019</v>
      </c>
      <c r="B318" s="89">
        <v>121880</v>
      </c>
      <c r="C318" s="89">
        <v>32</v>
      </c>
    </row>
    <row r="319" spans="1:3" ht="12.75" customHeight="1" x14ac:dyDescent="0.25">
      <c r="A319" s="89">
        <v>2019</v>
      </c>
      <c r="B319" s="89">
        <v>88399</v>
      </c>
      <c r="C319" s="89">
        <v>32</v>
      </c>
    </row>
    <row r="320" spans="1:3" ht="12.75" customHeight="1" x14ac:dyDescent="0.25">
      <c r="A320" s="89">
        <v>2019</v>
      </c>
      <c r="B320" s="89">
        <v>88399</v>
      </c>
      <c r="C320" s="89">
        <v>32</v>
      </c>
    </row>
    <row r="321" spans="1:3" ht="12.75" customHeight="1" x14ac:dyDescent="0.25">
      <c r="A321" s="89">
        <v>2019</v>
      </c>
      <c r="B321" s="89">
        <v>121884</v>
      </c>
      <c r="C321" s="89">
        <v>32</v>
      </c>
    </row>
    <row r="322" spans="1:3" ht="12.75" customHeight="1" x14ac:dyDescent="0.25">
      <c r="A322" s="89">
        <v>2019</v>
      </c>
      <c r="B322" s="89">
        <v>121880</v>
      </c>
      <c r="C322" s="89">
        <v>32</v>
      </c>
    </row>
    <row r="323" spans="1:3" ht="12.75" customHeight="1" x14ac:dyDescent="0.25">
      <c r="A323" s="89">
        <v>2019</v>
      </c>
      <c r="B323" s="89">
        <v>1319229</v>
      </c>
      <c r="C323" s="89">
        <v>32</v>
      </c>
    </row>
    <row r="324" spans="1:3" ht="12.75" customHeight="1" x14ac:dyDescent="0.25">
      <c r="A324" s="89">
        <v>2019</v>
      </c>
      <c r="B324" s="89">
        <v>121884</v>
      </c>
      <c r="C324" s="89">
        <v>32</v>
      </c>
    </row>
    <row r="325" spans="1:3" ht="12.75" customHeight="1" x14ac:dyDescent="0.25">
      <c r="A325" s="89">
        <v>2019</v>
      </c>
      <c r="B325" s="89">
        <v>88399</v>
      </c>
      <c r="C325" s="89">
        <v>32</v>
      </c>
    </row>
    <row r="326" spans="1:3" ht="12.75" customHeight="1" x14ac:dyDescent="0.25">
      <c r="A326" s="89">
        <v>2019</v>
      </c>
      <c r="B326" s="89">
        <v>88399</v>
      </c>
      <c r="C326" s="89">
        <v>32</v>
      </c>
    </row>
    <row r="327" spans="1:3" ht="12.75" customHeight="1" x14ac:dyDescent="0.25">
      <c r="A327" s="89">
        <v>2019</v>
      </c>
      <c r="B327" s="89">
        <v>88399</v>
      </c>
      <c r="C327" s="89">
        <v>32</v>
      </c>
    </row>
    <row r="328" spans="1:3" ht="12.75" customHeight="1" x14ac:dyDescent="0.25">
      <c r="A328" s="89">
        <v>2019</v>
      </c>
      <c r="B328" s="89">
        <v>102499</v>
      </c>
      <c r="C328" s="89">
        <v>32</v>
      </c>
    </row>
    <row r="329" spans="1:3" ht="12.75" customHeight="1" x14ac:dyDescent="0.25">
      <c r="A329" s="89">
        <v>2019</v>
      </c>
      <c r="B329" s="89">
        <v>102499</v>
      </c>
      <c r="C329" s="89">
        <v>32</v>
      </c>
    </row>
    <row r="330" spans="1:3" ht="12.75" customHeight="1" x14ac:dyDescent="0.25">
      <c r="A330" s="89">
        <v>2019</v>
      </c>
      <c r="B330" s="89">
        <v>102499</v>
      </c>
      <c r="C330" s="89">
        <v>32</v>
      </c>
    </row>
    <row r="331" spans="1:3" ht="12.75" customHeight="1" x14ac:dyDescent="0.25">
      <c r="A331" s="89">
        <v>2019</v>
      </c>
      <c r="B331" s="89">
        <v>102499</v>
      </c>
      <c r="C331" s="89">
        <v>32</v>
      </c>
    </row>
    <row r="332" spans="1:3" ht="12.75" customHeight="1" x14ac:dyDescent="0.25">
      <c r="A332" s="89">
        <v>2019</v>
      </c>
      <c r="B332" s="89">
        <v>102499</v>
      </c>
      <c r="C332" s="89">
        <v>32</v>
      </c>
    </row>
    <row r="333" spans="1:3" ht="12.75" customHeight="1" x14ac:dyDescent="0.25">
      <c r="A333" s="89">
        <v>2019</v>
      </c>
      <c r="B333" s="89">
        <v>102499</v>
      </c>
      <c r="C333" s="89">
        <v>32</v>
      </c>
    </row>
    <row r="334" spans="1:3" ht="12.75" customHeight="1" x14ac:dyDescent="0.25">
      <c r="A334" s="89">
        <v>2019</v>
      </c>
      <c r="B334" s="89">
        <v>102499</v>
      </c>
      <c r="C334" s="89">
        <v>32</v>
      </c>
    </row>
    <row r="335" spans="1:3" ht="12.75" customHeight="1" x14ac:dyDescent="0.25">
      <c r="A335" s="89">
        <v>2019</v>
      </c>
      <c r="B335" s="89">
        <v>102499</v>
      </c>
      <c r="C335" s="89">
        <v>32</v>
      </c>
    </row>
    <row r="336" spans="1:3" ht="12.75" customHeight="1" x14ac:dyDescent="0.25">
      <c r="A336" s="89">
        <v>2019</v>
      </c>
      <c r="B336" s="89">
        <v>102499</v>
      </c>
      <c r="C336" s="89">
        <v>32</v>
      </c>
    </row>
    <row r="337" spans="1:3" ht="12.75" customHeight="1" x14ac:dyDescent="0.25">
      <c r="A337" s="89">
        <v>2019</v>
      </c>
      <c r="B337" s="89">
        <v>121880</v>
      </c>
      <c r="C337" s="89">
        <v>32</v>
      </c>
    </row>
    <row r="338" spans="1:3" ht="12.75" customHeight="1" x14ac:dyDescent="0.25">
      <c r="A338" s="89">
        <v>2019</v>
      </c>
      <c r="B338" s="89">
        <v>121880</v>
      </c>
      <c r="C338" s="89">
        <v>32</v>
      </c>
    </row>
    <row r="339" spans="1:3" ht="12.75" customHeight="1" x14ac:dyDescent="0.25">
      <c r="A339" s="89">
        <v>2019</v>
      </c>
      <c r="B339" s="89">
        <v>121880</v>
      </c>
      <c r="C339" s="89">
        <v>32</v>
      </c>
    </row>
    <row r="340" spans="1:3" ht="12.75" customHeight="1" x14ac:dyDescent="0.25">
      <c r="A340" s="89">
        <v>2019</v>
      </c>
      <c r="B340" s="89">
        <v>121880</v>
      </c>
      <c r="C340" s="89">
        <v>32</v>
      </c>
    </row>
    <row r="341" spans="1:3" ht="12.75" customHeight="1" x14ac:dyDescent="0.25">
      <c r="A341" s="89">
        <v>2019</v>
      </c>
      <c r="B341" s="89">
        <v>121880</v>
      </c>
      <c r="C341" s="89">
        <v>32</v>
      </c>
    </row>
    <row r="342" spans="1:3" ht="12.75" customHeight="1" x14ac:dyDescent="0.25">
      <c r="A342" s="89">
        <v>2019</v>
      </c>
      <c r="B342" s="89">
        <v>123569</v>
      </c>
      <c r="C342" s="89">
        <v>32</v>
      </c>
    </row>
    <row r="343" spans="1:3" ht="12.75" customHeight="1" x14ac:dyDescent="0.25">
      <c r="A343" s="89">
        <v>2019</v>
      </c>
      <c r="B343" s="89">
        <v>123569</v>
      </c>
      <c r="C343" s="89">
        <v>32</v>
      </c>
    </row>
    <row r="344" spans="1:3" ht="12.75" customHeight="1" x14ac:dyDescent="0.25">
      <c r="A344" s="89">
        <v>2019</v>
      </c>
      <c r="B344" s="89">
        <v>123569</v>
      </c>
      <c r="C344" s="89">
        <v>32</v>
      </c>
    </row>
    <row r="345" spans="1:3" ht="12.75" customHeight="1" x14ac:dyDescent="0.25">
      <c r="A345" s="89">
        <v>2019</v>
      </c>
      <c r="B345" s="89">
        <v>1103831</v>
      </c>
      <c r="C345" s="89">
        <v>32</v>
      </c>
    </row>
    <row r="346" spans="1:3" ht="12.75" customHeight="1" x14ac:dyDescent="0.25">
      <c r="A346" s="89">
        <v>2019</v>
      </c>
      <c r="B346" s="89">
        <v>1103831</v>
      </c>
      <c r="C346" s="89">
        <v>32</v>
      </c>
    </row>
    <row r="347" spans="1:3" ht="12.75" customHeight="1" x14ac:dyDescent="0.25">
      <c r="A347" s="89">
        <v>2019</v>
      </c>
      <c r="B347" s="89">
        <v>1181819</v>
      </c>
      <c r="C347" s="89">
        <v>32</v>
      </c>
    </row>
    <row r="348" spans="1:3" ht="12.75" customHeight="1" x14ac:dyDescent="0.25">
      <c r="A348" s="89">
        <v>2019</v>
      </c>
      <c r="B348" s="89">
        <v>1181819</v>
      </c>
      <c r="C348" s="89">
        <v>32</v>
      </c>
    </row>
    <row r="349" spans="1:3" ht="12.75" customHeight="1" x14ac:dyDescent="0.25">
      <c r="A349" s="89">
        <v>2019</v>
      </c>
      <c r="B349" s="89">
        <v>1181819</v>
      </c>
      <c r="C349" s="89">
        <v>32</v>
      </c>
    </row>
    <row r="350" spans="1:3" ht="12.75" customHeight="1" x14ac:dyDescent="0.25">
      <c r="A350" s="89">
        <v>2019</v>
      </c>
      <c r="B350" s="89">
        <v>1319229</v>
      </c>
      <c r="C350" s="89">
        <v>33</v>
      </c>
    </row>
    <row r="351" spans="1:3" ht="12.75" customHeight="1" x14ac:dyDescent="0.25">
      <c r="A351" s="89">
        <v>2019</v>
      </c>
      <c r="B351" s="89">
        <v>1319229</v>
      </c>
      <c r="C351" s="89">
        <v>33</v>
      </c>
    </row>
    <row r="352" spans="1:3" ht="12.75" customHeight="1" x14ac:dyDescent="0.25">
      <c r="A352" s="89">
        <v>2019</v>
      </c>
      <c r="B352" s="89">
        <v>1181815</v>
      </c>
      <c r="C352" s="89">
        <v>33</v>
      </c>
    </row>
    <row r="353" spans="1:3" ht="12.75" customHeight="1" x14ac:dyDescent="0.25">
      <c r="A353" s="89">
        <v>2019</v>
      </c>
      <c r="B353" s="89">
        <v>121884</v>
      </c>
      <c r="C353" s="89">
        <v>33</v>
      </c>
    </row>
    <row r="354" spans="1:3" ht="12.75" customHeight="1" x14ac:dyDescent="0.25">
      <c r="A354" s="89">
        <v>2019</v>
      </c>
      <c r="B354" s="89">
        <v>1181819</v>
      </c>
      <c r="C354" s="89">
        <v>33</v>
      </c>
    </row>
    <row r="355" spans="1:3" ht="12.75" customHeight="1" x14ac:dyDescent="0.25">
      <c r="A355" s="89">
        <v>2019</v>
      </c>
      <c r="B355" s="89">
        <v>1117583</v>
      </c>
      <c r="C355" s="89">
        <v>33</v>
      </c>
    </row>
    <row r="356" spans="1:3" ht="12.75" customHeight="1" x14ac:dyDescent="0.25">
      <c r="A356" s="89">
        <v>2019</v>
      </c>
      <c r="B356" s="89">
        <v>1103831</v>
      </c>
      <c r="C356" s="89">
        <v>33</v>
      </c>
    </row>
    <row r="357" spans="1:3" ht="12.75" customHeight="1" x14ac:dyDescent="0.25">
      <c r="A357" s="89">
        <v>2019</v>
      </c>
      <c r="B357" s="89">
        <v>121884</v>
      </c>
      <c r="C357" s="89">
        <v>35</v>
      </c>
    </row>
    <row r="358" spans="1:3" ht="12.75" customHeight="1" x14ac:dyDescent="0.25">
      <c r="A358" s="89">
        <v>2019</v>
      </c>
      <c r="B358" s="89">
        <v>1181819</v>
      </c>
      <c r="C358" s="89">
        <v>99</v>
      </c>
    </row>
    <row r="359" spans="1:3" ht="12.75" customHeight="1" x14ac:dyDescent="0.25">
      <c r="A359" s="89">
        <v>2019</v>
      </c>
      <c r="B359" s="89">
        <v>121884</v>
      </c>
      <c r="C359" s="89">
        <v>99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554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1181819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1103831</v>
      </c>
      <c r="C5" s="89" t="s">
        <v>823</v>
      </c>
    </row>
    <row r="6" spans="1:3" ht="12.75" customHeight="1" x14ac:dyDescent="0.25">
      <c r="A6" s="89">
        <v>2019</v>
      </c>
      <c r="B6" s="89">
        <v>88399</v>
      </c>
      <c r="C6" s="89" t="s">
        <v>823</v>
      </c>
    </row>
    <row r="7" spans="1:3" ht="12.75" customHeight="1" x14ac:dyDescent="0.25">
      <c r="A7" s="89">
        <v>2019</v>
      </c>
      <c r="B7" s="89">
        <v>102499</v>
      </c>
      <c r="C7" s="89" t="s">
        <v>823</v>
      </c>
    </row>
    <row r="8" spans="1:3" ht="12.75" customHeight="1" x14ac:dyDescent="0.25">
      <c r="A8" s="89">
        <v>2019</v>
      </c>
      <c r="B8" s="89">
        <v>121884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121884</v>
      </c>
      <c r="C10" s="89" t="s">
        <v>823</v>
      </c>
    </row>
    <row r="11" spans="1:3" ht="12.75" customHeight="1" x14ac:dyDescent="0.25">
      <c r="A11" s="89">
        <v>2019</v>
      </c>
      <c r="B11" s="89">
        <v>121880</v>
      </c>
      <c r="C11" s="89" t="s">
        <v>823</v>
      </c>
    </row>
    <row r="12" spans="1:3" ht="12.75" customHeight="1" x14ac:dyDescent="0.25">
      <c r="A12" s="89">
        <v>2019</v>
      </c>
      <c r="B12" s="89">
        <v>102499</v>
      </c>
      <c r="C12" s="89" t="s">
        <v>823</v>
      </c>
    </row>
    <row r="13" spans="1:3" ht="12.75" customHeight="1" x14ac:dyDescent="0.25">
      <c r="A13" s="89">
        <v>2019</v>
      </c>
      <c r="B13" s="89">
        <v>121880</v>
      </c>
      <c r="C13" s="89" t="s">
        <v>823</v>
      </c>
    </row>
    <row r="14" spans="1:3" ht="12.75" customHeight="1" x14ac:dyDescent="0.25">
      <c r="A14" s="89">
        <v>2019</v>
      </c>
      <c r="B14" s="89">
        <v>88399</v>
      </c>
      <c r="C14" s="89" t="s">
        <v>823</v>
      </c>
    </row>
    <row r="15" spans="1:3" ht="12.75" customHeight="1" x14ac:dyDescent="0.25">
      <c r="A15" s="89">
        <v>2019</v>
      </c>
      <c r="B15" s="89">
        <v>121880</v>
      </c>
      <c r="C15" s="89" t="s">
        <v>823</v>
      </c>
    </row>
    <row r="16" spans="1:3" ht="12.75" customHeight="1" x14ac:dyDescent="0.25">
      <c r="A16" s="89">
        <v>2019</v>
      </c>
      <c r="B16" s="89">
        <v>123569</v>
      </c>
      <c r="C16" s="89" t="s">
        <v>823</v>
      </c>
    </row>
    <row r="17" spans="1:3" ht="12.75" customHeight="1" x14ac:dyDescent="0.25">
      <c r="A17" s="89">
        <v>2019</v>
      </c>
      <c r="B17" s="89">
        <v>1319229</v>
      </c>
      <c r="C17" s="89" t="s">
        <v>823</v>
      </c>
    </row>
    <row r="18" spans="1:3" ht="12.75" customHeight="1" x14ac:dyDescent="0.25">
      <c r="A18" s="89">
        <v>2019</v>
      </c>
      <c r="B18" s="89">
        <v>102499</v>
      </c>
      <c r="C18" s="89" t="s">
        <v>823</v>
      </c>
    </row>
    <row r="19" spans="1:3" ht="12.75" customHeight="1" x14ac:dyDescent="0.25">
      <c r="A19" s="89">
        <v>2019</v>
      </c>
      <c r="B19" s="89">
        <v>102499</v>
      </c>
      <c r="C19" s="89" t="s">
        <v>823</v>
      </c>
    </row>
    <row r="20" spans="1:3" ht="12.75" customHeight="1" x14ac:dyDescent="0.25">
      <c r="A20" s="89">
        <v>2019</v>
      </c>
      <c r="B20" s="89">
        <v>102499</v>
      </c>
      <c r="C20" s="89" t="s">
        <v>823</v>
      </c>
    </row>
    <row r="21" spans="1:3" ht="12.75" customHeight="1" x14ac:dyDescent="0.25">
      <c r="A21" s="89">
        <v>2019</v>
      </c>
      <c r="B21" s="89">
        <v>1181819</v>
      </c>
      <c r="C21" s="89" t="s">
        <v>823</v>
      </c>
    </row>
    <row r="22" spans="1:3" ht="12.75" customHeight="1" x14ac:dyDescent="0.25">
      <c r="A22" s="89">
        <v>2019</v>
      </c>
      <c r="B22" s="89">
        <v>1319229</v>
      </c>
      <c r="C22" s="89" t="s">
        <v>823</v>
      </c>
    </row>
    <row r="23" spans="1:3" ht="12.75" customHeight="1" x14ac:dyDescent="0.25">
      <c r="A23" s="89">
        <v>2019</v>
      </c>
      <c r="B23" s="89">
        <v>123569</v>
      </c>
      <c r="C23" s="89" t="s">
        <v>823</v>
      </c>
    </row>
    <row r="24" spans="1:3" ht="12.75" customHeight="1" x14ac:dyDescent="0.25">
      <c r="A24" s="89">
        <v>2019</v>
      </c>
      <c r="B24" s="89">
        <v>121884</v>
      </c>
      <c r="C24" s="89" t="s">
        <v>823</v>
      </c>
    </row>
    <row r="25" spans="1:3" ht="12.75" customHeight="1" x14ac:dyDescent="0.25">
      <c r="A25" s="89">
        <v>2019</v>
      </c>
      <c r="B25" s="89">
        <v>123569</v>
      </c>
      <c r="C25" s="89" t="s">
        <v>823</v>
      </c>
    </row>
    <row r="26" spans="1:3" ht="12.75" customHeight="1" x14ac:dyDescent="0.25">
      <c r="A26" s="89">
        <v>2019</v>
      </c>
      <c r="B26" s="89">
        <v>102499</v>
      </c>
      <c r="C26" s="89" t="s">
        <v>823</v>
      </c>
    </row>
    <row r="27" spans="1:3" ht="12.75" customHeight="1" x14ac:dyDescent="0.25">
      <c r="A27" s="89">
        <v>2019</v>
      </c>
      <c r="B27" s="89">
        <v>1103831</v>
      </c>
      <c r="C27" s="89" t="s">
        <v>823</v>
      </c>
    </row>
    <row r="28" spans="1:3" ht="12.75" customHeight="1" x14ac:dyDescent="0.25">
      <c r="A28" s="89">
        <v>2019</v>
      </c>
      <c r="B28" s="89">
        <v>123569</v>
      </c>
      <c r="C28" s="89" t="s">
        <v>823</v>
      </c>
    </row>
    <row r="29" spans="1:3" ht="12.75" customHeight="1" x14ac:dyDescent="0.25">
      <c r="A29" s="89">
        <v>2019</v>
      </c>
      <c r="B29" s="89">
        <v>123569</v>
      </c>
      <c r="C29" s="89" t="s">
        <v>823</v>
      </c>
    </row>
    <row r="30" spans="1:3" ht="12.75" customHeight="1" x14ac:dyDescent="0.25">
      <c r="A30" s="89">
        <v>2019</v>
      </c>
      <c r="B30" s="89">
        <v>1181815</v>
      </c>
      <c r="C30" s="89" t="s">
        <v>823</v>
      </c>
    </row>
    <row r="31" spans="1:3" ht="12.75" customHeight="1" x14ac:dyDescent="0.25">
      <c r="A31" s="89">
        <v>2019</v>
      </c>
      <c r="B31" s="89">
        <v>102499</v>
      </c>
      <c r="C31" s="89" t="s">
        <v>823</v>
      </c>
    </row>
    <row r="32" spans="1:3" ht="12.75" customHeight="1" x14ac:dyDescent="0.25">
      <c r="A32" s="89">
        <v>2019</v>
      </c>
      <c r="B32" s="89">
        <v>121880</v>
      </c>
      <c r="C32" s="89" t="s">
        <v>823</v>
      </c>
    </row>
    <row r="33" spans="1:3" ht="12.75" customHeight="1" x14ac:dyDescent="0.25">
      <c r="A33" s="89">
        <v>2019</v>
      </c>
      <c r="B33" s="89">
        <v>121880</v>
      </c>
      <c r="C33" s="89" t="s">
        <v>823</v>
      </c>
    </row>
    <row r="34" spans="1:3" ht="12.75" customHeight="1" x14ac:dyDescent="0.25">
      <c r="A34" s="89">
        <v>2019</v>
      </c>
      <c r="B34" s="89">
        <v>1181815</v>
      </c>
      <c r="C34" s="89" t="s">
        <v>823</v>
      </c>
    </row>
    <row r="35" spans="1:3" ht="12.75" customHeight="1" x14ac:dyDescent="0.25">
      <c r="A35" s="89">
        <v>2019</v>
      </c>
      <c r="B35" s="89">
        <v>1319229</v>
      </c>
      <c r="C35" s="89" t="s">
        <v>823</v>
      </c>
    </row>
    <row r="36" spans="1:3" ht="12.75" customHeight="1" x14ac:dyDescent="0.25">
      <c r="A36" s="89">
        <v>2019</v>
      </c>
      <c r="B36" s="89">
        <v>123569</v>
      </c>
      <c r="C36" s="89" t="s">
        <v>823</v>
      </c>
    </row>
    <row r="37" spans="1:3" ht="12.75" customHeight="1" x14ac:dyDescent="0.25">
      <c r="A37" s="89">
        <v>2019</v>
      </c>
      <c r="B37" s="89">
        <v>1117583</v>
      </c>
      <c r="C37" s="89" t="s">
        <v>823</v>
      </c>
    </row>
    <row r="38" spans="1:3" ht="12.75" customHeight="1" x14ac:dyDescent="0.25">
      <c r="A38" s="89">
        <v>2019</v>
      </c>
      <c r="B38" s="89">
        <v>123569</v>
      </c>
      <c r="C38" s="89" t="s">
        <v>823</v>
      </c>
    </row>
    <row r="39" spans="1:3" ht="12.75" customHeight="1" x14ac:dyDescent="0.25">
      <c r="A39" s="89">
        <v>2019</v>
      </c>
      <c r="B39" s="89">
        <v>123569</v>
      </c>
      <c r="C39" s="89" t="s">
        <v>823</v>
      </c>
    </row>
    <row r="40" spans="1:3" ht="12.75" customHeight="1" x14ac:dyDescent="0.25">
      <c r="A40" s="89">
        <v>2019</v>
      </c>
      <c r="B40" s="89">
        <v>88399</v>
      </c>
      <c r="C40" s="89" t="s">
        <v>823</v>
      </c>
    </row>
    <row r="41" spans="1:3" ht="12.75" customHeight="1" x14ac:dyDescent="0.25">
      <c r="A41" s="89">
        <v>2019</v>
      </c>
      <c r="B41" s="89">
        <v>88399</v>
      </c>
      <c r="C41" s="89" t="s">
        <v>823</v>
      </c>
    </row>
    <row r="42" spans="1:3" ht="12.75" customHeight="1" x14ac:dyDescent="0.25">
      <c r="A42" s="89">
        <v>2019</v>
      </c>
      <c r="B42" s="89">
        <v>121880</v>
      </c>
      <c r="C42" s="89" t="s">
        <v>823</v>
      </c>
    </row>
    <row r="43" spans="1:3" ht="12.75" customHeight="1" x14ac:dyDescent="0.25">
      <c r="A43" s="89">
        <v>2019</v>
      </c>
      <c r="B43" s="89">
        <v>1181815</v>
      </c>
      <c r="C43" s="89" t="s">
        <v>823</v>
      </c>
    </row>
    <row r="44" spans="1:3" ht="12.75" customHeight="1" x14ac:dyDescent="0.25">
      <c r="A44" s="89">
        <v>2019</v>
      </c>
      <c r="B44" s="89">
        <v>1181819</v>
      </c>
      <c r="C44" s="89" t="s">
        <v>823</v>
      </c>
    </row>
    <row r="45" spans="1:3" ht="12.75" customHeight="1" x14ac:dyDescent="0.25">
      <c r="A45" s="89">
        <v>2019</v>
      </c>
      <c r="B45" s="89">
        <v>1103831</v>
      </c>
      <c r="C45" s="89" t="s">
        <v>823</v>
      </c>
    </row>
    <row r="46" spans="1:3" ht="12.75" customHeight="1" x14ac:dyDescent="0.25">
      <c r="A46" s="89">
        <v>2019</v>
      </c>
      <c r="B46" s="89">
        <v>123569</v>
      </c>
      <c r="C46" s="89" t="s">
        <v>823</v>
      </c>
    </row>
    <row r="47" spans="1:3" ht="12.75" customHeight="1" x14ac:dyDescent="0.25">
      <c r="A47" s="89">
        <v>2019</v>
      </c>
      <c r="B47" s="89">
        <v>123569</v>
      </c>
      <c r="C47" s="89" t="s">
        <v>823</v>
      </c>
    </row>
    <row r="48" spans="1:3" ht="12.75" customHeight="1" x14ac:dyDescent="0.25">
      <c r="A48" s="89">
        <v>2019</v>
      </c>
      <c r="B48" s="89">
        <v>1181819</v>
      </c>
      <c r="C48" s="89" t="s">
        <v>823</v>
      </c>
    </row>
    <row r="49" spans="1:3" ht="12.75" customHeight="1" x14ac:dyDescent="0.25">
      <c r="A49" s="89">
        <v>2019</v>
      </c>
      <c r="B49" s="89">
        <v>102499</v>
      </c>
      <c r="C49" s="89" t="s">
        <v>823</v>
      </c>
    </row>
    <row r="50" spans="1:3" ht="12.75" customHeight="1" x14ac:dyDescent="0.25">
      <c r="A50" s="89">
        <v>2019</v>
      </c>
      <c r="B50" s="89">
        <v>121880</v>
      </c>
      <c r="C50" s="89" t="s">
        <v>823</v>
      </c>
    </row>
    <row r="51" spans="1:3" ht="12.75" customHeight="1" x14ac:dyDescent="0.25">
      <c r="A51" s="89">
        <v>2019</v>
      </c>
      <c r="B51" s="89">
        <v>102499</v>
      </c>
      <c r="C51" s="89" t="s">
        <v>823</v>
      </c>
    </row>
    <row r="52" spans="1:3" ht="12.75" customHeight="1" x14ac:dyDescent="0.25">
      <c r="A52" s="89">
        <v>2019</v>
      </c>
      <c r="B52" s="89">
        <v>123569</v>
      </c>
      <c r="C52" s="89" t="s">
        <v>823</v>
      </c>
    </row>
    <row r="53" spans="1:3" ht="12.75" customHeight="1" x14ac:dyDescent="0.25">
      <c r="A53" s="89">
        <v>2019</v>
      </c>
      <c r="B53" s="89">
        <v>121884</v>
      </c>
      <c r="C53" s="89" t="s">
        <v>823</v>
      </c>
    </row>
    <row r="54" spans="1:3" ht="12.75" customHeight="1" x14ac:dyDescent="0.25">
      <c r="A54" s="89">
        <v>2019</v>
      </c>
      <c r="B54" s="89">
        <v>123569</v>
      </c>
      <c r="C54" s="89" t="s">
        <v>823</v>
      </c>
    </row>
    <row r="55" spans="1:3" ht="12.75" customHeight="1" x14ac:dyDescent="0.25">
      <c r="A55" s="89">
        <v>2019</v>
      </c>
      <c r="B55" s="89">
        <v>88399</v>
      </c>
      <c r="C55" s="89" t="s">
        <v>823</v>
      </c>
    </row>
    <row r="56" spans="1:3" ht="12.75" customHeight="1" x14ac:dyDescent="0.25">
      <c r="A56" s="89">
        <v>2019</v>
      </c>
      <c r="B56" s="89">
        <v>121880</v>
      </c>
      <c r="C56" s="89" t="s">
        <v>823</v>
      </c>
    </row>
    <row r="57" spans="1:3" ht="12.75" customHeight="1" x14ac:dyDescent="0.25">
      <c r="A57" s="89">
        <v>2019</v>
      </c>
      <c r="B57" s="89">
        <v>1117583</v>
      </c>
      <c r="C57" s="89" t="s">
        <v>823</v>
      </c>
    </row>
    <row r="58" spans="1:3" ht="12.75" customHeight="1" x14ac:dyDescent="0.25">
      <c r="A58" s="89">
        <v>2019</v>
      </c>
      <c r="B58" s="89">
        <v>1319229</v>
      </c>
      <c r="C58" s="89" t="s">
        <v>823</v>
      </c>
    </row>
    <row r="59" spans="1:3" ht="12.75" customHeight="1" x14ac:dyDescent="0.25">
      <c r="A59" s="89">
        <v>2019</v>
      </c>
      <c r="B59" s="89">
        <v>1319229</v>
      </c>
      <c r="C59" s="89" t="s">
        <v>823</v>
      </c>
    </row>
    <row r="60" spans="1:3" ht="12.75" customHeight="1" x14ac:dyDescent="0.25">
      <c r="A60" s="89">
        <v>2019</v>
      </c>
      <c r="B60" s="89">
        <v>102499</v>
      </c>
      <c r="C60" s="89" t="s">
        <v>823</v>
      </c>
    </row>
    <row r="61" spans="1:3" ht="12.75" customHeight="1" x14ac:dyDescent="0.25">
      <c r="A61" s="89">
        <v>2019</v>
      </c>
      <c r="B61" s="89">
        <v>1117583</v>
      </c>
      <c r="C61" s="89" t="s">
        <v>823</v>
      </c>
    </row>
    <row r="62" spans="1:3" ht="12.75" customHeight="1" x14ac:dyDescent="0.25">
      <c r="A62" s="89">
        <v>2019</v>
      </c>
      <c r="B62" s="89">
        <v>102499</v>
      </c>
      <c r="C62" s="89" t="s">
        <v>823</v>
      </c>
    </row>
    <row r="63" spans="1:3" ht="12.75" customHeight="1" x14ac:dyDescent="0.25">
      <c r="A63" s="89">
        <v>2019</v>
      </c>
      <c r="B63" s="89">
        <v>1181819</v>
      </c>
      <c r="C63" s="89" t="s">
        <v>823</v>
      </c>
    </row>
    <row r="64" spans="1:3" ht="12.75" customHeight="1" x14ac:dyDescent="0.25">
      <c r="A64" s="89">
        <v>2019</v>
      </c>
      <c r="B64" s="89">
        <v>88399</v>
      </c>
      <c r="C64" s="89" t="s">
        <v>823</v>
      </c>
    </row>
    <row r="65" spans="1:3" ht="12.75" customHeight="1" x14ac:dyDescent="0.25">
      <c r="A65" s="89">
        <v>2019</v>
      </c>
      <c r="B65" s="89">
        <v>123569</v>
      </c>
      <c r="C65" s="89" t="s">
        <v>823</v>
      </c>
    </row>
    <row r="66" spans="1:3" ht="12.75" customHeight="1" x14ac:dyDescent="0.25">
      <c r="A66" s="89">
        <v>2019</v>
      </c>
      <c r="B66" s="89">
        <v>1103831</v>
      </c>
      <c r="C66" s="89" t="s">
        <v>823</v>
      </c>
    </row>
    <row r="67" spans="1:3" ht="12.75" customHeight="1" x14ac:dyDescent="0.25">
      <c r="A67" s="89">
        <v>2019</v>
      </c>
      <c r="B67" s="89">
        <v>1103831</v>
      </c>
      <c r="C67" s="89" t="s">
        <v>823</v>
      </c>
    </row>
    <row r="68" spans="1:3" ht="12.75" customHeight="1" x14ac:dyDescent="0.25">
      <c r="A68" s="89">
        <v>2019</v>
      </c>
      <c r="B68" s="89">
        <v>102499</v>
      </c>
      <c r="C68" s="89" t="s">
        <v>823</v>
      </c>
    </row>
    <row r="69" spans="1:3" ht="12.75" customHeight="1" x14ac:dyDescent="0.25">
      <c r="A69" s="89">
        <v>2019</v>
      </c>
      <c r="B69" s="89">
        <v>1181815</v>
      </c>
      <c r="C69" s="89" t="s">
        <v>823</v>
      </c>
    </row>
    <row r="70" spans="1:3" ht="12.75" customHeight="1" x14ac:dyDescent="0.25">
      <c r="A70" s="89">
        <v>2019</v>
      </c>
      <c r="B70" s="89">
        <v>1181819</v>
      </c>
      <c r="C70" s="89" t="s">
        <v>823</v>
      </c>
    </row>
    <row r="71" spans="1:3" ht="12.75" customHeight="1" x14ac:dyDescent="0.25">
      <c r="A71" s="89">
        <v>2019</v>
      </c>
      <c r="B71" s="89">
        <v>121880</v>
      </c>
      <c r="C71" s="89" t="s">
        <v>823</v>
      </c>
    </row>
    <row r="72" spans="1:3" ht="12.75" customHeight="1" x14ac:dyDescent="0.25">
      <c r="A72" s="89">
        <v>2019</v>
      </c>
      <c r="B72" s="89">
        <v>102499</v>
      </c>
      <c r="C72" s="89" t="s">
        <v>823</v>
      </c>
    </row>
    <row r="73" spans="1:3" ht="12.75" customHeight="1" x14ac:dyDescent="0.25">
      <c r="A73" s="89">
        <v>2019</v>
      </c>
      <c r="B73" s="89">
        <v>102499</v>
      </c>
      <c r="C73" s="89" t="s">
        <v>823</v>
      </c>
    </row>
    <row r="74" spans="1:3" ht="12.75" customHeight="1" x14ac:dyDescent="0.25">
      <c r="A74" s="89">
        <v>2019</v>
      </c>
      <c r="B74" s="89">
        <v>121880</v>
      </c>
      <c r="C74" s="89" t="s">
        <v>823</v>
      </c>
    </row>
    <row r="75" spans="1:3" ht="12.75" customHeight="1" x14ac:dyDescent="0.25">
      <c r="A75" s="89">
        <v>2019</v>
      </c>
      <c r="B75" s="89">
        <v>88399</v>
      </c>
      <c r="C75" s="89" t="s">
        <v>823</v>
      </c>
    </row>
    <row r="76" spans="1:3" ht="12.75" customHeight="1" x14ac:dyDescent="0.25">
      <c r="A76" s="89">
        <v>2019</v>
      </c>
      <c r="B76" s="89">
        <v>88399</v>
      </c>
      <c r="C76" s="89" t="s">
        <v>823</v>
      </c>
    </row>
    <row r="77" spans="1:3" ht="12.75" customHeight="1" x14ac:dyDescent="0.25">
      <c r="A77" s="89">
        <v>2019</v>
      </c>
      <c r="B77" s="89">
        <v>121880</v>
      </c>
      <c r="C77" s="89" t="s">
        <v>823</v>
      </c>
    </row>
    <row r="78" spans="1:3" ht="12.75" customHeight="1" x14ac:dyDescent="0.25">
      <c r="A78" s="89">
        <v>2019</v>
      </c>
      <c r="B78" s="89">
        <v>121884</v>
      </c>
      <c r="C78" s="89" t="s">
        <v>823</v>
      </c>
    </row>
    <row r="79" spans="1:3" ht="12.75" customHeight="1" x14ac:dyDescent="0.25">
      <c r="A79" s="89">
        <v>2019</v>
      </c>
      <c r="B79" s="89">
        <v>1319229</v>
      </c>
      <c r="C79" s="89" t="s">
        <v>823</v>
      </c>
    </row>
    <row r="80" spans="1:3" ht="12.75" customHeight="1" x14ac:dyDescent="0.25">
      <c r="A80" s="89">
        <v>2019</v>
      </c>
      <c r="B80" s="89">
        <v>121880</v>
      </c>
      <c r="C80" s="89" t="s">
        <v>823</v>
      </c>
    </row>
    <row r="81" spans="1:3" ht="12.75" customHeight="1" x14ac:dyDescent="0.25">
      <c r="A81" s="89">
        <v>2019</v>
      </c>
      <c r="B81" s="89">
        <v>88399</v>
      </c>
      <c r="C81" s="89" t="s">
        <v>823</v>
      </c>
    </row>
    <row r="82" spans="1:3" ht="12.75" customHeight="1" x14ac:dyDescent="0.25">
      <c r="A82" s="89">
        <v>2019</v>
      </c>
      <c r="B82" s="89">
        <v>121884</v>
      </c>
      <c r="C82" s="89" t="s">
        <v>823</v>
      </c>
    </row>
    <row r="83" spans="1:3" ht="12.75" customHeight="1" x14ac:dyDescent="0.25">
      <c r="A83" s="89">
        <v>2019</v>
      </c>
      <c r="B83" s="89">
        <v>121884</v>
      </c>
      <c r="C83" s="89" t="s">
        <v>823</v>
      </c>
    </row>
    <row r="84" spans="1:3" ht="12.75" customHeight="1" x14ac:dyDescent="0.25">
      <c r="A84" s="89">
        <v>2019</v>
      </c>
      <c r="B84" s="89">
        <v>1319229</v>
      </c>
      <c r="C84" s="89" t="s">
        <v>823</v>
      </c>
    </row>
    <row r="85" spans="1:3" ht="12.75" customHeight="1" x14ac:dyDescent="0.25">
      <c r="A85" s="89">
        <v>2019</v>
      </c>
      <c r="B85" s="89">
        <v>1181819</v>
      </c>
      <c r="C85" s="89" t="s">
        <v>823</v>
      </c>
    </row>
    <row r="86" spans="1:3" ht="12.75" customHeight="1" x14ac:dyDescent="0.25">
      <c r="A86" s="89">
        <v>2019</v>
      </c>
      <c r="B86" s="89">
        <v>1117583</v>
      </c>
      <c r="C86" s="89" t="s">
        <v>823</v>
      </c>
    </row>
    <row r="87" spans="1:3" ht="12.75" customHeight="1" x14ac:dyDescent="0.25">
      <c r="A87" s="89">
        <v>2019</v>
      </c>
      <c r="B87" s="89">
        <v>121884</v>
      </c>
      <c r="C87" s="89" t="s">
        <v>823</v>
      </c>
    </row>
    <row r="88" spans="1:3" ht="12.75" customHeight="1" x14ac:dyDescent="0.25">
      <c r="A88" s="89">
        <v>2019</v>
      </c>
      <c r="B88" s="89">
        <v>1117583</v>
      </c>
      <c r="C88" s="89" t="s">
        <v>823</v>
      </c>
    </row>
    <row r="89" spans="1:3" ht="12.75" customHeight="1" x14ac:dyDescent="0.25">
      <c r="A89" s="89">
        <v>2019</v>
      </c>
      <c r="B89" s="89">
        <v>123569</v>
      </c>
      <c r="C89" s="89" t="s">
        <v>823</v>
      </c>
    </row>
    <row r="90" spans="1:3" ht="12.75" customHeight="1" x14ac:dyDescent="0.25">
      <c r="A90" s="89">
        <v>2019</v>
      </c>
      <c r="B90" s="89">
        <v>1181819</v>
      </c>
      <c r="C90" s="89" t="s">
        <v>823</v>
      </c>
    </row>
    <row r="91" spans="1:3" ht="12.75" customHeight="1" x14ac:dyDescent="0.25">
      <c r="A91" s="89">
        <v>2019</v>
      </c>
      <c r="B91" s="89">
        <v>1319229</v>
      </c>
      <c r="C91" s="89" t="s">
        <v>823</v>
      </c>
    </row>
    <row r="92" spans="1:3" ht="12.75" customHeight="1" x14ac:dyDescent="0.25">
      <c r="A92" s="89">
        <v>2019</v>
      </c>
      <c r="B92" s="89">
        <v>88399</v>
      </c>
      <c r="C92" s="89" t="s">
        <v>823</v>
      </c>
    </row>
    <row r="93" spans="1:3" ht="12.75" customHeight="1" x14ac:dyDescent="0.25">
      <c r="A93" s="89">
        <v>2019</v>
      </c>
      <c r="B93" s="89">
        <v>102499</v>
      </c>
      <c r="C93" s="89" t="s">
        <v>823</v>
      </c>
    </row>
    <row r="94" spans="1:3" ht="12.75" customHeight="1" x14ac:dyDescent="0.25">
      <c r="A94" s="89">
        <v>2019</v>
      </c>
      <c r="B94" s="89">
        <v>1181819</v>
      </c>
      <c r="C94" s="89" t="s">
        <v>823</v>
      </c>
    </row>
    <row r="95" spans="1:3" ht="12.75" customHeight="1" x14ac:dyDescent="0.25">
      <c r="A95" s="89">
        <v>2019</v>
      </c>
      <c r="B95" s="89">
        <v>1181819</v>
      </c>
      <c r="C95" s="89" t="s">
        <v>823</v>
      </c>
    </row>
    <row r="96" spans="1:3" ht="12.75" customHeight="1" x14ac:dyDescent="0.25">
      <c r="A96" s="89">
        <v>2019</v>
      </c>
      <c r="B96" s="89">
        <v>1181819</v>
      </c>
      <c r="C96" s="89" t="s">
        <v>823</v>
      </c>
    </row>
    <row r="97" spans="1:3" ht="12.75" customHeight="1" x14ac:dyDescent="0.25">
      <c r="A97" s="89">
        <v>2019</v>
      </c>
      <c r="B97" s="89">
        <v>123569</v>
      </c>
      <c r="C97" s="89" t="s">
        <v>823</v>
      </c>
    </row>
    <row r="98" spans="1:3" ht="12.75" customHeight="1" x14ac:dyDescent="0.25">
      <c r="A98" s="89">
        <v>2019</v>
      </c>
      <c r="B98" s="89">
        <v>1117583</v>
      </c>
      <c r="C98" s="89" t="s">
        <v>823</v>
      </c>
    </row>
    <row r="99" spans="1:3" ht="12.75" customHeight="1" x14ac:dyDescent="0.25">
      <c r="A99" s="89">
        <v>2019</v>
      </c>
      <c r="B99" s="89">
        <v>102499</v>
      </c>
      <c r="C99" s="89" t="s">
        <v>823</v>
      </c>
    </row>
    <row r="100" spans="1:3" ht="12.75" customHeight="1" x14ac:dyDescent="0.25">
      <c r="A100" s="89">
        <v>2019</v>
      </c>
      <c r="B100" s="89">
        <v>1103831</v>
      </c>
      <c r="C100" s="89" t="s">
        <v>823</v>
      </c>
    </row>
    <row r="101" spans="1:3" ht="12.75" customHeight="1" x14ac:dyDescent="0.25">
      <c r="A101" s="89">
        <v>2019</v>
      </c>
      <c r="B101" s="89">
        <v>1103831</v>
      </c>
      <c r="C101" s="89" t="s">
        <v>823</v>
      </c>
    </row>
    <row r="102" spans="1:3" ht="12.75" customHeight="1" x14ac:dyDescent="0.25">
      <c r="A102" s="89">
        <v>2019</v>
      </c>
      <c r="B102" s="89">
        <v>1319229</v>
      </c>
      <c r="C102" s="89" t="s">
        <v>823</v>
      </c>
    </row>
    <row r="103" spans="1:3" ht="12.75" customHeight="1" x14ac:dyDescent="0.25">
      <c r="A103" s="89">
        <v>2019</v>
      </c>
      <c r="B103" s="89">
        <v>88399</v>
      </c>
      <c r="C103" s="89" t="s">
        <v>823</v>
      </c>
    </row>
    <row r="104" spans="1:3" ht="12.75" customHeight="1" x14ac:dyDescent="0.25">
      <c r="A104" s="89">
        <v>2019</v>
      </c>
      <c r="B104" s="89">
        <v>121880</v>
      </c>
      <c r="C104" s="89" t="s">
        <v>823</v>
      </c>
    </row>
    <row r="105" spans="1:3" ht="12.75" customHeight="1" x14ac:dyDescent="0.25">
      <c r="A105" s="89">
        <v>2019</v>
      </c>
      <c r="B105" s="89">
        <v>1319229</v>
      </c>
      <c r="C105" s="89" t="s">
        <v>823</v>
      </c>
    </row>
    <row r="106" spans="1:3" ht="12.75" customHeight="1" x14ac:dyDescent="0.25">
      <c r="A106" s="89">
        <v>2019</v>
      </c>
      <c r="B106" s="89">
        <v>1181819</v>
      </c>
      <c r="C106" s="89" t="s">
        <v>823</v>
      </c>
    </row>
    <row r="107" spans="1:3" ht="12.75" customHeight="1" x14ac:dyDescent="0.25">
      <c r="A107" s="89">
        <v>2019</v>
      </c>
      <c r="B107" s="89">
        <v>123569</v>
      </c>
      <c r="C107" s="89" t="s">
        <v>823</v>
      </c>
    </row>
    <row r="108" spans="1:3" ht="12.75" customHeight="1" x14ac:dyDescent="0.25">
      <c r="A108" s="89">
        <v>2019</v>
      </c>
      <c r="B108" s="89">
        <v>1103831</v>
      </c>
      <c r="C108" s="89" t="s">
        <v>823</v>
      </c>
    </row>
    <row r="109" spans="1:3" ht="12.75" customHeight="1" x14ac:dyDescent="0.25">
      <c r="A109" s="89">
        <v>2019</v>
      </c>
      <c r="B109" s="89">
        <v>1103831</v>
      </c>
      <c r="C109" s="89" t="s">
        <v>823</v>
      </c>
    </row>
    <row r="110" spans="1:3" ht="12.75" customHeight="1" x14ac:dyDescent="0.25">
      <c r="A110" s="89">
        <v>2019</v>
      </c>
      <c r="B110" s="89">
        <v>1103831</v>
      </c>
      <c r="C110" s="89" t="s">
        <v>823</v>
      </c>
    </row>
    <row r="111" spans="1:3" ht="12.75" customHeight="1" x14ac:dyDescent="0.25">
      <c r="A111" s="89">
        <v>2019</v>
      </c>
      <c r="B111" s="89">
        <v>1117583</v>
      </c>
      <c r="C111" s="89" t="s">
        <v>823</v>
      </c>
    </row>
    <row r="112" spans="1:3" ht="12.75" customHeight="1" x14ac:dyDescent="0.25">
      <c r="A112" s="89">
        <v>2019</v>
      </c>
      <c r="B112" s="89">
        <v>88399</v>
      </c>
      <c r="C112" s="89" t="s">
        <v>823</v>
      </c>
    </row>
    <row r="113" spans="1:3" ht="12.75" customHeight="1" x14ac:dyDescent="0.25">
      <c r="A113" s="89">
        <v>2019</v>
      </c>
      <c r="B113" s="89">
        <v>121880</v>
      </c>
      <c r="C113" s="89" t="s">
        <v>823</v>
      </c>
    </row>
    <row r="114" spans="1:3" ht="12.75" customHeight="1" x14ac:dyDescent="0.25">
      <c r="A114" s="89">
        <v>2019</v>
      </c>
      <c r="B114" s="89">
        <v>121884</v>
      </c>
      <c r="C114" s="89" t="s">
        <v>823</v>
      </c>
    </row>
    <row r="115" spans="1:3" ht="12.75" customHeight="1" x14ac:dyDescent="0.25">
      <c r="A115" s="89">
        <v>2019</v>
      </c>
      <c r="B115" s="89">
        <v>1319229</v>
      </c>
      <c r="C115" s="89" t="s">
        <v>823</v>
      </c>
    </row>
    <row r="116" spans="1:3" ht="12.75" customHeight="1" x14ac:dyDescent="0.25">
      <c r="A116" s="89">
        <v>2019</v>
      </c>
      <c r="B116" s="89">
        <v>102499</v>
      </c>
      <c r="C116" s="89" t="s">
        <v>823</v>
      </c>
    </row>
    <row r="117" spans="1:3" ht="12.75" customHeight="1" x14ac:dyDescent="0.25">
      <c r="A117" s="89">
        <v>2019</v>
      </c>
      <c r="B117" s="89">
        <v>121880</v>
      </c>
      <c r="C117" s="89" t="s">
        <v>823</v>
      </c>
    </row>
    <row r="118" spans="1:3" ht="12.75" customHeight="1" x14ac:dyDescent="0.25">
      <c r="A118" s="89">
        <v>2019</v>
      </c>
      <c r="B118" s="89">
        <v>1117583</v>
      </c>
      <c r="C118" s="89" t="s">
        <v>823</v>
      </c>
    </row>
    <row r="119" spans="1:3" ht="12.75" customHeight="1" x14ac:dyDescent="0.25">
      <c r="A119" s="89">
        <v>2019</v>
      </c>
      <c r="B119" s="89">
        <v>1117583</v>
      </c>
      <c r="C119" s="89" t="s">
        <v>823</v>
      </c>
    </row>
    <row r="120" spans="1:3" ht="12.75" customHeight="1" x14ac:dyDescent="0.25">
      <c r="A120" s="89">
        <v>2019</v>
      </c>
      <c r="B120" s="89">
        <v>1103831</v>
      </c>
      <c r="C120" s="89" t="s">
        <v>823</v>
      </c>
    </row>
    <row r="121" spans="1:3" ht="12.75" customHeight="1" x14ac:dyDescent="0.25">
      <c r="A121" s="89">
        <v>2019</v>
      </c>
      <c r="B121" s="89">
        <v>1117583</v>
      </c>
      <c r="C121" s="89" t="s">
        <v>823</v>
      </c>
    </row>
    <row r="122" spans="1:3" ht="12.75" customHeight="1" x14ac:dyDescent="0.25">
      <c r="A122" s="89">
        <v>2019</v>
      </c>
      <c r="B122" s="89">
        <v>1319229</v>
      </c>
      <c r="C122" s="89" t="s">
        <v>823</v>
      </c>
    </row>
    <row r="123" spans="1:3" ht="12.75" customHeight="1" x14ac:dyDescent="0.25">
      <c r="A123" s="89">
        <v>2019</v>
      </c>
      <c r="B123" s="89">
        <v>1181819</v>
      </c>
      <c r="C123" s="89" t="s">
        <v>823</v>
      </c>
    </row>
    <row r="124" spans="1:3" ht="12.75" customHeight="1" x14ac:dyDescent="0.25">
      <c r="A124" s="89">
        <v>2019</v>
      </c>
      <c r="B124" s="89">
        <v>1117583</v>
      </c>
      <c r="C124" s="89" t="s">
        <v>823</v>
      </c>
    </row>
    <row r="125" spans="1:3" ht="12.75" customHeight="1" x14ac:dyDescent="0.25">
      <c r="A125" s="89">
        <v>2019</v>
      </c>
      <c r="B125" s="89">
        <v>1103831</v>
      </c>
      <c r="C125" s="89" t="s">
        <v>823</v>
      </c>
    </row>
    <row r="126" spans="1:3" ht="12.75" customHeight="1" x14ac:dyDescent="0.25">
      <c r="A126" s="89">
        <v>2019</v>
      </c>
      <c r="B126" s="89">
        <v>1181819</v>
      </c>
      <c r="C126" s="89" t="s">
        <v>823</v>
      </c>
    </row>
    <row r="127" spans="1:3" ht="12.75" customHeight="1" x14ac:dyDescent="0.25">
      <c r="A127" s="89">
        <v>2019</v>
      </c>
      <c r="B127" s="89">
        <v>121884</v>
      </c>
      <c r="C127" s="89" t="s">
        <v>823</v>
      </c>
    </row>
    <row r="128" spans="1:3" ht="12.75" customHeight="1" x14ac:dyDescent="0.25">
      <c r="A128" s="89">
        <v>2019</v>
      </c>
      <c r="B128" s="89">
        <v>1117583</v>
      </c>
      <c r="C128" s="89" t="s">
        <v>823</v>
      </c>
    </row>
    <row r="129" spans="1:3" ht="12.75" customHeight="1" x14ac:dyDescent="0.25">
      <c r="A129" s="89">
        <v>2019</v>
      </c>
      <c r="B129" s="89">
        <v>121880</v>
      </c>
      <c r="C129" s="89" t="s">
        <v>823</v>
      </c>
    </row>
    <row r="130" spans="1:3" ht="12.75" customHeight="1" x14ac:dyDescent="0.25">
      <c r="A130" s="89">
        <v>2019</v>
      </c>
      <c r="B130" s="89">
        <v>102499</v>
      </c>
      <c r="C130" s="89" t="s">
        <v>823</v>
      </c>
    </row>
    <row r="131" spans="1:3" ht="12.75" customHeight="1" x14ac:dyDescent="0.25">
      <c r="A131" s="89">
        <v>2019</v>
      </c>
      <c r="B131" s="89">
        <v>88399</v>
      </c>
      <c r="C131" s="89" t="s">
        <v>823</v>
      </c>
    </row>
    <row r="132" spans="1:3" ht="12.75" customHeight="1" x14ac:dyDescent="0.25">
      <c r="A132" s="89">
        <v>2019</v>
      </c>
      <c r="B132" s="89">
        <v>1103831</v>
      </c>
      <c r="C132" s="89" t="s">
        <v>823</v>
      </c>
    </row>
    <row r="133" spans="1:3" ht="12.75" customHeight="1" x14ac:dyDescent="0.25">
      <c r="A133" s="89">
        <v>2019</v>
      </c>
      <c r="B133" s="89">
        <v>1181819</v>
      </c>
      <c r="C133" s="89" t="s">
        <v>823</v>
      </c>
    </row>
    <row r="134" spans="1:3" ht="12.75" customHeight="1" x14ac:dyDescent="0.25">
      <c r="A134" s="89">
        <v>2019</v>
      </c>
      <c r="B134" s="89">
        <v>121884</v>
      </c>
      <c r="C134" s="89" t="s">
        <v>823</v>
      </c>
    </row>
    <row r="135" spans="1:3" ht="12.75" customHeight="1" x14ac:dyDescent="0.25">
      <c r="A135" s="89">
        <v>2019</v>
      </c>
      <c r="B135" s="89">
        <v>1117583</v>
      </c>
      <c r="C135" s="89" t="s">
        <v>823</v>
      </c>
    </row>
    <row r="136" spans="1:3" ht="12.75" customHeight="1" x14ac:dyDescent="0.25">
      <c r="A136" s="89">
        <v>2019</v>
      </c>
      <c r="B136" s="89">
        <v>1103831</v>
      </c>
      <c r="C136" s="89" t="s">
        <v>823</v>
      </c>
    </row>
    <row r="137" spans="1:3" ht="12.75" customHeight="1" x14ac:dyDescent="0.25">
      <c r="A137" s="89">
        <v>2019</v>
      </c>
      <c r="B137" s="89">
        <v>1103831</v>
      </c>
      <c r="C137" s="89" t="s">
        <v>823</v>
      </c>
    </row>
    <row r="138" spans="1:3" ht="12.75" customHeight="1" x14ac:dyDescent="0.25">
      <c r="A138" s="89">
        <v>2019</v>
      </c>
      <c r="B138" s="89">
        <v>88399</v>
      </c>
      <c r="C138" s="89" t="s">
        <v>823</v>
      </c>
    </row>
    <row r="139" spans="1:3" ht="12.75" customHeight="1" x14ac:dyDescent="0.25">
      <c r="A139" s="89">
        <v>2019</v>
      </c>
      <c r="B139" s="89">
        <v>102499</v>
      </c>
      <c r="C139" s="89" t="s">
        <v>823</v>
      </c>
    </row>
    <row r="140" spans="1:3" ht="12.75" customHeight="1" x14ac:dyDescent="0.25">
      <c r="A140" s="89">
        <v>2019</v>
      </c>
      <c r="B140" s="89">
        <v>1181819</v>
      </c>
      <c r="C140" s="89" t="s">
        <v>823</v>
      </c>
    </row>
    <row r="141" spans="1:3" ht="12.75" customHeight="1" x14ac:dyDescent="0.25">
      <c r="A141" s="89">
        <v>2019</v>
      </c>
      <c r="B141" s="89">
        <v>1117583</v>
      </c>
      <c r="C141" s="89" t="s">
        <v>823</v>
      </c>
    </row>
    <row r="142" spans="1:3" ht="12.75" customHeight="1" x14ac:dyDescent="0.25">
      <c r="A142" s="89">
        <v>2019</v>
      </c>
      <c r="B142" s="89">
        <v>121880</v>
      </c>
      <c r="C142" s="89" t="s">
        <v>823</v>
      </c>
    </row>
    <row r="143" spans="1:3" ht="12.75" customHeight="1" x14ac:dyDescent="0.25">
      <c r="A143" s="89">
        <v>2019</v>
      </c>
      <c r="B143" s="89">
        <v>123569</v>
      </c>
      <c r="C143" s="89" t="s">
        <v>823</v>
      </c>
    </row>
    <row r="144" spans="1:3" ht="12.75" customHeight="1" x14ac:dyDescent="0.25">
      <c r="A144" s="89">
        <v>2019</v>
      </c>
      <c r="B144" s="89">
        <v>1103831</v>
      </c>
      <c r="C144" s="89" t="s">
        <v>823</v>
      </c>
    </row>
    <row r="145" spans="1:3" ht="12.75" customHeight="1" x14ac:dyDescent="0.25">
      <c r="A145" s="89">
        <v>2019</v>
      </c>
      <c r="B145" s="89">
        <v>1103831</v>
      </c>
      <c r="C145" s="89" t="s">
        <v>823</v>
      </c>
    </row>
    <row r="146" spans="1:3" ht="12.75" customHeight="1" x14ac:dyDescent="0.25">
      <c r="A146" s="89">
        <v>2019</v>
      </c>
      <c r="B146" s="89">
        <v>1117583</v>
      </c>
      <c r="C146" s="89" t="s">
        <v>823</v>
      </c>
    </row>
    <row r="147" spans="1:3" ht="12.75" customHeight="1" x14ac:dyDescent="0.25">
      <c r="A147" s="89">
        <v>2019</v>
      </c>
      <c r="B147" s="89">
        <v>1181815</v>
      </c>
      <c r="C147" s="89" t="s">
        <v>823</v>
      </c>
    </row>
    <row r="148" spans="1:3" ht="12.75" customHeight="1" x14ac:dyDescent="0.25">
      <c r="A148" s="89">
        <v>2019</v>
      </c>
      <c r="B148" s="89">
        <v>102499</v>
      </c>
      <c r="C148" s="89" t="s">
        <v>823</v>
      </c>
    </row>
    <row r="149" spans="1:3" ht="12.75" customHeight="1" x14ac:dyDescent="0.25">
      <c r="A149" s="89">
        <v>2019</v>
      </c>
      <c r="B149" s="89">
        <v>1117583</v>
      </c>
      <c r="C149" s="89" t="s">
        <v>823</v>
      </c>
    </row>
    <row r="150" spans="1:3" ht="12.75" customHeight="1" x14ac:dyDescent="0.25">
      <c r="A150" s="89">
        <v>2019</v>
      </c>
      <c r="B150" s="89">
        <v>1117583</v>
      </c>
      <c r="C150" s="89" t="s">
        <v>823</v>
      </c>
    </row>
    <row r="151" spans="1:3" ht="12.75" customHeight="1" x14ac:dyDescent="0.25">
      <c r="A151" s="89">
        <v>2019</v>
      </c>
      <c r="B151" s="89">
        <v>121880</v>
      </c>
      <c r="C151" s="89" t="s">
        <v>823</v>
      </c>
    </row>
    <row r="152" spans="1:3" ht="12.75" customHeight="1" x14ac:dyDescent="0.25">
      <c r="A152" s="89">
        <v>2019</v>
      </c>
      <c r="B152" s="89">
        <v>1181819</v>
      </c>
      <c r="C152" s="89" t="s">
        <v>823</v>
      </c>
    </row>
    <row r="153" spans="1:3" ht="12.75" customHeight="1" x14ac:dyDescent="0.25">
      <c r="A153" s="89">
        <v>2019</v>
      </c>
      <c r="B153" s="89">
        <v>123569</v>
      </c>
      <c r="C153" s="89" t="s">
        <v>823</v>
      </c>
    </row>
    <row r="154" spans="1:3" ht="12.75" customHeight="1" x14ac:dyDescent="0.25">
      <c r="A154" s="89">
        <v>2019</v>
      </c>
      <c r="B154" s="89">
        <v>1319229</v>
      </c>
      <c r="C154" s="89" t="s">
        <v>823</v>
      </c>
    </row>
    <row r="155" spans="1:3" ht="12.75" customHeight="1" x14ac:dyDescent="0.25">
      <c r="A155" s="89">
        <v>2019</v>
      </c>
      <c r="B155" s="89">
        <v>102499</v>
      </c>
      <c r="C155" s="89" t="s">
        <v>823</v>
      </c>
    </row>
    <row r="156" spans="1:3" ht="12.75" customHeight="1" x14ac:dyDescent="0.25">
      <c r="A156" s="89">
        <v>2019</v>
      </c>
      <c r="B156" s="89">
        <v>1181819</v>
      </c>
      <c r="C156" s="89" t="s">
        <v>823</v>
      </c>
    </row>
    <row r="157" spans="1:3" ht="12.75" customHeight="1" x14ac:dyDescent="0.25">
      <c r="A157" s="89">
        <v>2019</v>
      </c>
      <c r="B157" s="89">
        <v>88399</v>
      </c>
      <c r="C157" s="89" t="s">
        <v>823</v>
      </c>
    </row>
    <row r="158" spans="1:3" ht="12.75" customHeight="1" x14ac:dyDescent="0.25">
      <c r="A158" s="89">
        <v>2019</v>
      </c>
      <c r="B158" s="89">
        <v>1103831</v>
      </c>
      <c r="C158" s="89" t="s">
        <v>823</v>
      </c>
    </row>
    <row r="159" spans="1:3" ht="12.75" customHeight="1" x14ac:dyDescent="0.25">
      <c r="A159" s="89">
        <v>2019</v>
      </c>
      <c r="B159" s="89">
        <v>1103831</v>
      </c>
      <c r="C159" s="89" t="s">
        <v>823</v>
      </c>
    </row>
    <row r="160" spans="1:3" ht="12.75" customHeight="1" x14ac:dyDescent="0.25">
      <c r="A160" s="89">
        <v>2019</v>
      </c>
      <c r="B160" s="89">
        <v>1181819</v>
      </c>
      <c r="C160" s="89" t="s">
        <v>823</v>
      </c>
    </row>
    <row r="161" spans="1:3" ht="12.75" customHeight="1" x14ac:dyDescent="0.25">
      <c r="A161" s="89">
        <v>2019</v>
      </c>
      <c r="B161" s="89">
        <v>88399</v>
      </c>
      <c r="C161" s="89" t="s">
        <v>823</v>
      </c>
    </row>
    <row r="162" spans="1:3" ht="12.75" customHeight="1" x14ac:dyDescent="0.25">
      <c r="A162" s="89">
        <v>2019</v>
      </c>
      <c r="B162" s="89">
        <v>1103831</v>
      </c>
      <c r="C162" s="89" t="s">
        <v>823</v>
      </c>
    </row>
    <row r="163" spans="1:3" ht="12.75" customHeight="1" x14ac:dyDescent="0.25">
      <c r="A163" s="89">
        <v>2019</v>
      </c>
      <c r="B163" s="89">
        <v>121880</v>
      </c>
      <c r="C163" s="89" t="s">
        <v>823</v>
      </c>
    </row>
    <row r="164" spans="1:3" ht="12.75" customHeight="1" x14ac:dyDescent="0.25">
      <c r="A164" s="89">
        <v>2019</v>
      </c>
      <c r="B164" s="89">
        <v>1103831</v>
      </c>
      <c r="C164" s="89" t="s">
        <v>823</v>
      </c>
    </row>
    <row r="165" spans="1:3" ht="12.75" customHeight="1" x14ac:dyDescent="0.25">
      <c r="A165" s="89">
        <v>2019</v>
      </c>
      <c r="B165" s="89">
        <v>1181819</v>
      </c>
      <c r="C165" s="89" t="s">
        <v>823</v>
      </c>
    </row>
    <row r="166" spans="1:3" ht="12.75" customHeight="1" x14ac:dyDescent="0.25">
      <c r="A166" s="89">
        <v>2019</v>
      </c>
      <c r="B166" s="89">
        <v>121880</v>
      </c>
      <c r="C166" s="89" t="s">
        <v>823</v>
      </c>
    </row>
    <row r="167" spans="1:3" ht="12.75" customHeight="1" x14ac:dyDescent="0.25">
      <c r="A167" s="89">
        <v>2019</v>
      </c>
      <c r="B167" s="89">
        <v>123569</v>
      </c>
      <c r="C167" s="89" t="s">
        <v>823</v>
      </c>
    </row>
    <row r="168" spans="1:3" ht="12.75" customHeight="1" x14ac:dyDescent="0.25">
      <c r="A168" s="89">
        <v>2019</v>
      </c>
      <c r="B168" s="89">
        <v>121880</v>
      </c>
      <c r="C168" s="89" t="s">
        <v>823</v>
      </c>
    </row>
    <row r="169" spans="1:3" ht="12.75" customHeight="1" x14ac:dyDescent="0.25">
      <c r="A169" s="89">
        <v>2019</v>
      </c>
      <c r="B169" s="89">
        <v>1181819</v>
      </c>
      <c r="C169" s="89" t="s">
        <v>823</v>
      </c>
    </row>
    <row r="170" spans="1:3" ht="12.75" customHeight="1" x14ac:dyDescent="0.25">
      <c r="A170" s="89">
        <v>2019</v>
      </c>
      <c r="B170" s="89">
        <v>121880</v>
      </c>
      <c r="C170" s="89" t="s">
        <v>823</v>
      </c>
    </row>
    <row r="171" spans="1:3" ht="12.75" customHeight="1" x14ac:dyDescent="0.25">
      <c r="A171" s="89">
        <v>2019</v>
      </c>
      <c r="B171" s="89">
        <v>1103831</v>
      </c>
      <c r="C171" s="89" t="s">
        <v>823</v>
      </c>
    </row>
    <row r="172" spans="1:3" ht="12.75" customHeight="1" x14ac:dyDescent="0.25">
      <c r="A172" s="89">
        <v>2019</v>
      </c>
      <c r="B172" s="89">
        <v>1117583</v>
      </c>
      <c r="C172" s="89" t="s">
        <v>823</v>
      </c>
    </row>
    <row r="173" spans="1:3" ht="12.75" customHeight="1" x14ac:dyDescent="0.25">
      <c r="A173" s="89">
        <v>2019</v>
      </c>
      <c r="B173" s="89">
        <v>1117583</v>
      </c>
      <c r="C173" s="89" t="s">
        <v>823</v>
      </c>
    </row>
    <row r="174" spans="1:3" ht="12.75" customHeight="1" x14ac:dyDescent="0.25">
      <c r="A174" s="89">
        <v>2019</v>
      </c>
      <c r="B174" s="89">
        <v>1181819</v>
      </c>
      <c r="C174" s="89" t="s">
        <v>823</v>
      </c>
    </row>
    <row r="175" spans="1:3" ht="12.75" customHeight="1" x14ac:dyDescent="0.25">
      <c r="A175" s="89">
        <v>2019</v>
      </c>
      <c r="B175" s="89">
        <v>102499</v>
      </c>
      <c r="C175" s="89" t="s">
        <v>823</v>
      </c>
    </row>
    <row r="176" spans="1:3" ht="12.75" customHeight="1" x14ac:dyDescent="0.25">
      <c r="A176" s="89">
        <v>2019</v>
      </c>
      <c r="B176" s="89">
        <v>88399</v>
      </c>
      <c r="C176" s="89" t="s">
        <v>823</v>
      </c>
    </row>
    <row r="177" spans="1:3" ht="12.75" customHeight="1" x14ac:dyDescent="0.25">
      <c r="A177" s="89">
        <v>2019</v>
      </c>
      <c r="B177" s="89">
        <v>121884</v>
      </c>
      <c r="C177" s="89" t="s">
        <v>823</v>
      </c>
    </row>
    <row r="178" spans="1:3" ht="12.75" customHeight="1" x14ac:dyDescent="0.25">
      <c r="A178" s="89">
        <v>2019</v>
      </c>
      <c r="B178" s="89">
        <v>121880</v>
      </c>
      <c r="C178" s="89" t="s">
        <v>823</v>
      </c>
    </row>
    <row r="179" spans="1:3" ht="12.75" customHeight="1" x14ac:dyDescent="0.25">
      <c r="A179" s="89">
        <v>2019</v>
      </c>
      <c r="B179" s="89">
        <v>121880</v>
      </c>
      <c r="C179" s="89" t="s">
        <v>823</v>
      </c>
    </row>
    <row r="180" spans="1:3" ht="12.75" customHeight="1" x14ac:dyDescent="0.25">
      <c r="A180" s="89">
        <v>2019</v>
      </c>
      <c r="B180" s="89">
        <v>1117583</v>
      </c>
      <c r="C180" s="89" t="s">
        <v>823</v>
      </c>
    </row>
    <row r="181" spans="1:3" ht="12.75" customHeight="1" x14ac:dyDescent="0.25">
      <c r="A181" s="89">
        <v>2019</v>
      </c>
      <c r="B181" s="89">
        <v>88399</v>
      </c>
      <c r="C181" s="89" t="s">
        <v>823</v>
      </c>
    </row>
    <row r="182" spans="1:3" ht="12.75" customHeight="1" x14ac:dyDescent="0.25">
      <c r="A182" s="89">
        <v>2019</v>
      </c>
      <c r="B182" s="89">
        <v>121884</v>
      </c>
      <c r="C182" s="89" t="s">
        <v>823</v>
      </c>
    </row>
    <row r="183" spans="1:3" ht="12.75" customHeight="1" x14ac:dyDescent="0.25">
      <c r="A183" s="89">
        <v>2019</v>
      </c>
      <c r="B183" s="89">
        <v>1103831</v>
      </c>
      <c r="C183" s="89" t="s">
        <v>823</v>
      </c>
    </row>
    <row r="184" spans="1:3" ht="12.75" customHeight="1" x14ac:dyDescent="0.25">
      <c r="A184" s="89">
        <v>2019</v>
      </c>
      <c r="B184" s="89">
        <v>1117583</v>
      </c>
      <c r="C184" s="89" t="s">
        <v>823</v>
      </c>
    </row>
    <row r="185" spans="1:3" ht="12.75" customHeight="1" x14ac:dyDescent="0.25">
      <c r="A185" s="89">
        <v>2019</v>
      </c>
      <c r="B185" s="89">
        <v>121880</v>
      </c>
      <c r="C185" s="89" t="s">
        <v>823</v>
      </c>
    </row>
    <row r="186" spans="1:3" ht="12.75" customHeight="1" x14ac:dyDescent="0.25">
      <c r="A186" s="89">
        <v>2019</v>
      </c>
      <c r="B186" s="89">
        <v>88399</v>
      </c>
      <c r="C186" s="89" t="s">
        <v>823</v>
      </c>
    </row>
    <row r="187" spans="1:3" ht="12.75" customHeight="1" x14ac:dyDescent="0.25">
      <c r="A187" s="89">
        <v>2019</v>
      </c>
      <c r="B187" s="89">
        <v>88399</v>
      </c>
      <c r="C187" s="89" t="s">
        <v>823</v>
      </c>
    </row>
    <row r="188" spans="1:3" ht="12.75" customHeight="1" x14ac:dyDescent="0.25">
      <c r="A188" s="89">
        <v>2019</v>
      </c>
      <c r="B188" s="89">
        <v>88399</v>
      </c>
      <c r="C188" s="89" t="s">
        <v>823</v>
      </c>
    </row>
    <row r="189" spans="1:3" ht="12.75" customHeight="1" x14ac:dyDescent="0.25">
      <c r="A189" s="89">
        <v>2019</v>
      </c>
      <c r="B189" s="89">
        <v>88399</v>
      </c>
      <c r="C189" s="89" t="s">
        <v>823</v>
      </c>
    </row>
    <row r="190" spans="1:3" ht="12.75" customHeight="1" x14ac:dyDescent="0.25">
      <c r="A190" s="89">
        <v>2019</v>
      </c>
      <c r="B190" s="89">
        <v>102499</v>
      </c>
      <c r="C190" s="89" t="s">
        <v>823</v>
      </c>
    </row>
    <row r="191" spans="1:3" ht="12.75" customHeight="1" x14ac:dyDescent="0.25">
      <c r="A191" s="89">
        <v>2019</v>
      </c>
      <c r="B191" s="89">
        <v>102499</v>
      </c>
      <c r="C191" s="89" t="s">
        <v>823</v>
      </c>
    </row>
    <row r="192" spans="1:3" ht="12.75" customHeight="1" x14ac:dyDescent="0.25">
      <c r="A192" s="89">
        <v>2019</v>
      </c>
      <c r="B192" s="89">
        <v>102499</v>
      </c>
      <c r="C192" s="89" t="s">
        <v>823</v>
      </c>
    </row>
    <row r="193" spans="1:3" ht="12.75" customHeight="1" x14ac:dyDescent="0.25">
      <c r="A193" s="89">
        <v>2019</v>
      </c>
      <c r="B193" s="89">
        <v>102499</v>
      </c>
      <c r="C193" s="89" t="s">
        <v>823</v>
      </c>
    </row>
    <row r="194" spans="1:3" ht="12.75" customHeight="1" x14ac:dyDescent="0.25">
      <c r="A194" s="89">
        <v>2019</v>
      </c>
      <c r="B194" s="89">
        <v>121880</v>
      </c>
      <c r="C194" s="89" t="s">
        <v>823</v>
      </c>
    </row>
    <row r="195" spans="1:3" ht="12.75" customHeight="1" x14ac:dyDescent="0.25">
      <c r="A195" s="89">
        <v>2019</v>
      </c>
      <c r="B195" s="89">
        <v>121880</v>
      </c>
      <c r="C195" s="89" t="s">
        <v>823</v>
      </c>
    </row>
    <row r="196" spans="1:3" ht="12.75" customHeight="1" x14ac:dyDescent="0.25">
      <c r="A196" s="89">
        <v>2019</v>
      </c>
      <c r="B196" s="89">
        <v>123569</v>
      </c>
      <c r="C196" s="89" t="s">
        <v>823</v>
      </c>
    </row>
    <row r="197" spans="1:3" ht="12.75" customHeight="1" x14ac:dyDescent="0.25">
      <c r="A197" s="89">
        <v>2019</v>
      </c>
      <c r="B197" s="89">
        <v>123569</v>
      </c>
      <c r="C197" s="89" t="s">
        <v>823</v>
      </c>
    </row>
    <row r="198" spans="1:3" ht="12.75" customHeight="1" x14ac:dyDescent="0.25">
      <c r="A198" s="89">
        <v>2019</v>
      </c>
      <c r="B198" s="89">
        <v>1103831</v>
      </c>
      <c r="C198" s="89" t="s">
        <v>823</v>
      </c>
    </row>
    <row r="199" spans="1:3" ht="12.75" customHeight="1" x14ac:dyDescent="0.25">
      <c r="A199" s="89">
        <v>2019</v>
      </c>
      <c r="B199" s="89">
        <v>1181819</v>
      </c>
      <c r="C199" s="89" t="s">
        <v>823</v>
      </c>
    </row>
    <row r="200" spans="1:3" ht="12.75" customHeight="1" x14ac:dyDescent="0.25">
      <c r="A200" s="89">
        <v>2019</v>
      </c>
      <c r="B200" s="89">
        <v>88399</v>
      </c>
      <c r="C200" s="89" t="s">
        <v>819</v>
      </c>
    </row>
    <row r="201" spans="1:3" ht="12.75" customHeight="1" x14ac:dyDescent="0.25">
      <c r="A201" s="89">
        <v>2019</v>
      </c>
      <c r="B201" s="89">
        <v>1181815</v>
      </c>
      <c r="C201" s="89" t="s">
        <v>819</v>
      </c>
    </row>
    <row r="202" spans="1:3" ht="12.75" customHeight="1" x14ac:dyDescent="0.25">
      <c r="A202" s="89">
        <v>2019</v>
      </c>
      <c r="B202" s="89">
        <v>123569</v>
      </c>
      <c r="C202" s="89" t="s">
        <v>819</v>
      </c>
    </row>
    <row r="203" spans="1:3" ht="12.75" customHeight="1" x14ac:dyDescent="0.25">
      <c r="A203" s="89">
        <v>2019</v>
      </c>
      <c r="B203" s="89">
        <v>123569</v>
      </c>
      <c r="C203" s="89" t="s">
        <v>819</v>
      </c>
    </row>
    <row r="204" spans="1:3" ht="12.75" customHeight="1" x14ac:dyDescent="0.25">
      <c r="A204" s="89">
        <v>2019</v>
      </c>
      <c r="B204" s="89">
        <v>1181815</v>
      </c>
      <c r="C204" s="89" t="s">
        <v>819</v>
      </c>
    </row>
    <row r="205" spans="1:3" ht="12.75" customHeight="1" x14ac:dyDescent="0.25">
      <c r="A205" s="89">
        <v>2019</v>
      </c>
      <c r="B205" s="89">
        <v>123569</v>
      </c>
      <c r="C205" s="89" t="s">
        <v>819</v>
      </c>
    </row>
    <row r="206" spans="1:3" ht="12.75" customHeight="1" x14ac:dyDescent="0.25">
      <c r="A206" s="89">
        <v>2019</v>
      </c>
      <c r="B206" s="89">
        <v>88399</v>
      </c>
      <c r="C206" s="89" t="s">
        <v>819</v>
      </c>
    </row>
    <row r="207" spans="1:3" ht="12.75" customHeight="1" x14ac:dyDescent="0.25">
      <c r="A207" s="89">
        <v>2019</v>
      </c>
      <c r="B207" s="89">
        <v>123569</v>
      </c>
      <c r="C207" s="89" t="s">
        <v>819</v>
      </c>
    </row>
    <row r="208" spans="1:3" ht="12.75" customHeight="1" x14ac:dyDescent="0.25">
      <c r="A208" s="89">
        <v>2019</v>
      </c>
      <c r="B208" s="89">
        <v>123569</v>
      </c>
      <c r="C208" s="89" t="s">
        <v>819</v>
      </c>
    </row>
    <row r="209" spans="1:3" ht="12.75" customHeight="1" x14ac:dyDescent="0.25">
      <c r="A209" s="89">
        <v>2019</v>
      </c>
      <c r="B209" s="89">
        <v>102499</v>
      </c>
      <c r="C209" s="89" t="s">
        <v>819</v>
      </c>
    </row>
    <row r="210" spans="1:3" ht="12.75" customHeight="1" x14ac:dyDescent="0.25">
      <c r="A210" s="89">
        <v>2019</v>
      </c>
      <c r="B210" s="89">
        <v>88399</v>
      </c>
      <c r="C210" s="89" t="s">
        <v>819</v>
      </c>
    </row>
    <row r="211" spans="1:3" ht="12.75" customHeight="1" x14ac:dyDescent="0.25">
      <c r="A211" s="89">
        <v>2019</v>
      </c>
      <c r="B211" s="89">
        <v>88399</v>
      </c>
      <c r="C211" s="89" t="s">
        <v>819</v>
      </c>
    </row>
    <row r="212" spans="1:3" ht="12.75" customHeight="1" x14ac:dyDescent="0.25">
      <c r="A212" s="89">
        <v>2019</v>
      </c>
      <c r="B212" s="89">
        <v>123569</v>
      </c>
      <c r="C212" s="89" t="s">
        <v>819</v>
      </c>
    </row>
    <row r="213" spans="1:3" ht="12.75" customHeight="1" x14ac:dyDescent="0.25">
      <c r="A213" s="89">
        <v>2019</v>
      </c>
      <c r="B213" s="89">
        <v>1181815</v>
      </c>
      <c r="C213" s="89" t="s">
        <v>819</v>
      </c>
    </row>
    <row r="214" spans="1:3" ht="12.75" customHeight="1" x14ac:dyDescent="0.25">
      <c r="A214" s="89">
        <v>2019</v>
      </c>
      <c r="B214" s="89">
        <v>102499</v>
      </c>
      <c r="C214" s="89" t="s">
        <v>819</v>
      </c>
    </row>
    <row r="215" spans="1:3" ht="12.75" customHeight="1" x14ac:dyDescent="0.25">
      <c r="A215" s="89">
        <v>2019</v>
      </c>
      <c r="B215" s="89">
        <v>123569</v>
      </c>
      <c r="C215" s="89" t="s">
        <v>819</v>
      </c>
    </row>
    <row r="216" spans="1:3" ht="12.75" customHeight="1" x14ac:dyDescent="0.25">
      <c r="A216" s="89">
        <v>2019</v>
      </c>
      <c r="B216" s="89">
        <v>123569</v>
      </c>
      <c r="C216" s="89" t="s">
        <v>819</v>
      </c>
    </row>
    <row r="217" spans="1:3" ht="12.75" customHeight="1" x14ac:dyDescent="0.25">
      <c r="A217" s="89">
        <v>2019</v>
      </c>
      <c r="B217" s="89">
        <v>121880</v>
      </c>
      <c r="C217" s="89" t="s">
        <v>819</v>
      </c>
    </row>
    <row r="218" spans="1:3" ht="12.75" customHeight="1" x14ac:dyDescent="0.25">
      <c r="A218" s="89">
        <v>2019</v>
      </c>
      <c r="B218" s="89">
        <v>121880</v>
      </c>
      <c r="C218" s="89" t="s">
        <v>819</v>
      </c>
    </row>
    <row r="219" spans="1:3" ht="12.75" customHeight="1" x14ac:dyDescent="0.25">
      <c r="A219" s="89">
        <v>2019</v>
      </c>
      <c r="B219" s="89">
        <v>121880</v>
      </c>
      <c r="C219" s="89" t="s">
        <v>819</v>
      </c>
    </row>
    <row r="220" spans="1:3" ht="12.75" customHeight="1" x14ac:dyDescent="0.25">
      <c r="A220" s="89">
        <v>2019</v>
      </c>
      <c r="B220" s="89">
        <v>88399</v>
      </c>
      <c r="C220" s="89" t="s">
        <v>819</v>
      </c>
    </row>
    <row r="221" spans="1:3" ht="12.75" customHeight="1" x14ac:dyDescent="0.25">
      <c r="A221" s="89">
        <v>2019</v>
      </c>
      <c r="B221" s="89">
        <v>123569</v>
      </c>
      <c r="C221" s="89" t="s">
        <v>819</v>
      </c>
    </row>
    <row r="222" spans="1:3" ht="12.75" customHeight="1" x14ac:dyDescent="0.25">
      <c r="A222" s="89">
        <v>2019</v>
      </c>
      <c r="B222" s="89">
        <v>102499</v>
      </c>
      <c r="C222" s="89" t="s">
        <v>819</v>
      </c>
    </row>
    <row r="223" spans="1:3" ht="12.75" customHeight="1" x14ac:dyDescent="0.25">
      <c r="A223" s="89">
        <v>2019</v>
      </c>
      <c r="B223" s="89">
        <v>102499</v>
      </c>
      <c r="C223" s="89" t="s">
        <v>819</v>
      </c>
    </row>
    <row r="224" spans="1:3" ht="12.75" customHeight="1" x14ac:dyDescent="0.25">
      <c r="A224" s="89">
        <v>2019</v>
      </c>
      <c r="B224" s="89">
        <v>121884</v>
      </c>
      <c r="C224" s="89" t="s">
        <v>819</v>
      </c>
    </row>
    <row r="225" spans="1:3" ht="12.75" customHeight="1" x14ac:dyDescent="0.25">
      <c r="A225" s="89">
        <v>2019</v>
      </c>
      <c r="B225" s="89">
        <v>1181819</v>
      </c>
      <c r="C225" s="89" t="s">
        <v>819</v>
      </c>
    </row>
    <row r="226" spans="1:3" ht="12.75" customHeight="1" x14ac:dyDescent="0.25">
      <c r="A226" s="89">
        <v>2019</v>
      </c>
      <c r="B226" s="89">
        <v>1181815</v>
      </c>
      <c r="C226" s="89" t="s">
        <v>819</v>
      </c>
    </row>
    <row r="227" spans="1:3" ht="12.75" customHeight="1" x14ac:dyDescent="0.25">
      <c r="A227" s="89">
        <v>2019</v>
      </c>
      <c r="B227" s="89">
        <v>1181815</v>
      </c>
      <c r="C227" s="89" t="s">
        <v>819</v>
      </c>
    </row>
    <row r="228" spans="1:3" ht="12.75" customHeight="1" x14ac:dyDescent="0.25">
      <c r="A228" s="89">
        <v>2019</v>
      </c>
      <c r="B228" s="89">
        <v>1181815</v>
      </c>
      <c r="C228" s="89" t="s">
        <v>819</v>
      </c>
    </row>
    <row r="229" spans="1:3" ht="12.75" customHeight="1" x14ac:dyDescent="0.25">
      <c r="A229" s="89">
        <v>2019</v>
      </c>
      <c r="B229" s="89">
        <v>88399</v>
      </c>
      <c r="C229" s="89" t="s">
        <v>819</v>
      </c>
    </row>
    <row r="230" spans="1:3" ht="12.75" customHeight="1" x14ac:dyDescent="0.25">
      <c r="A230" s="89">
        <v>2019</v>
      </c>
      <c r="B230" s="89">
        <v>88399</v>
      </c>
      <c r="C230" s="89" t="s">
        <v>819</v>
      </c>
    </row>
    <row r="231" spans="1:3" ht="12.75" customHeight="1" x14ac:dyDescent="0.25">
      <c r="A231" s="89">
        <v>2019</v>
      </c>
      <c r="B231" s="89">
        <v>121884</v>
      </c>
      <c r="C231" s="89" t="s">
        <v>819</v>
      </c>
    </row>
    <row r="232" spans="1:3" ht="12.75" customHeight="1" x14ac:dyDescent="0.25">
      <c r="A232" s="89">
        <v>2019</v>
      </c>
      <c r="B232" s="89">
        <v>102499</v>
      </c>
      <c r="C232" s="89" t="s">
        <v>819</v>
      </c>
    </row>
    <row r="233" spans="1:3" ht="12.75" customHeight="1" x14ac:dyDescent="0.25">
      <c r="A233" s="89">
        <v>2019</v>
      </c>
      <c r="B233" s="89">
        <v>123569</v>
      </c>
      <c r="C233" s="89" t="s">
        <v>819</v>
      </c>
    </row>
    <row r="234" spans="1:3" ht="12.75" customHeight="1" x14ac:dyDescent="0.25">
      <c r="A234" s="89">
        <v>2019</v>
      </c>
      <c r="B234" s="89">
        <v>88399</v>
      </c>
      <c r="C234" s="89" t="s">
        <v>819</v>
      </c>
    </row>
    <row r="235" spans="1:3" ht="12.75" customHeight="1" x14ac:dyDescent="0.25">
      <c r="A235" s="89">
        <v>2019</v>
      </c>
      <c r="B235" s="89">
        <v>1181815</v>
      </c>
      <c r="C235" s="89" t="s">
        <v>819</v>
      </c>
    </row>
    <row r="236" spans="1:3" ht="12.75" customHeight="1" x14ac:dyDescent="0.25">
      <c r="A236" s="89">
        <v>2019</v>
      </c>
      <c r="B236" s="89">
        <v>121884</v>
      </c>
      <c r="C236" s="89" t="s">
        <v>819</v>
      </c>
    </row>
    <row r="237" spans="1:3" ht="12.75" customHeight="1" x14ac:dyDescent="0.25">
      <c r="A237" s="89">
        <v>2019</v>
      </c>
      <c r="B237" s="89">
        <v>88399</v>
      </c>
      <c r="C237" s="89" t="s">
        <v>819</v>
      </c>
    </row>
    <row r="238" spans="1:3" ht="12.75" customHeight="1" x14ac:dyDescent="0.25">
      <c r="A238" s="89">
        <v>2019</v>
      </c>
      <c r="B238" s="89">
        <v>123569</v>
      </c>
      <c r="C238" s="89" t="s">
        <v>819</v>
      </c>
    </row>
    <row r="239" spans="1:3" ht="12.75" customHeight="1" x14ac:dyDescent="0.25">
      <c r="A239" s="89">
        <v>2019</v>
      </c>
      <c r="B239" s="89">
        <v>1181815</v>
      </c>
      <c r="C239" s="89" t="s">
        <v>819</v>
      </c>
    </row>
    <row r="240" spans="1:3" ht="12.75" customHeight="1" x14ac:dyDescent="0.25">
      <c r="A240" s="89">
        <v>2019</v>
      </c>
      <c r="B240" s="89">
        <v>102499</v>
      </c>
      <c r="C240" s="89" t="s">
        <v>819</v>
      </c>
    </row>
    <row r="241" spans="1:3" ht="12.75" customHeight="1" x14ac:dyDescent="0.25">
      <c r="A241" s="89">
        <v>2019</v>
      </c>
      <c r="B241" s="89">
        <v>88399</v>
      </c>
      <c r="C241" s="89" t="s">
        <v>819</v>
      </c>
    </row>
    <row r="242" spans="1:3" ht="12.75" customHeight="1" x14ac:dyDescent="0.25">
      <c r="A242" s="89">
        <v>2019</v>
      </c>
      <c r="B242" s="89">
        <v>121880</v>
      </c>
      <c r="C242" s="89" t="s">
        <v>819</v>
      </c>
    </row>
    <row r="243" spans="1:3" ht="12.75" customHeight="1" x14ac:dyDescent="0.25">
      <c r="A243" s="89">
        <v>2019</v>
      </c>
      <c r="B243" s="89">
        <v>121880</v>
      </c>
      <c r="C243" s="89" t="s">
        <v>819</v>
      </c>
    </row>
    <row r="244" spans="1:3" ht="12.75" customHeight="1" x14ac:dyDescent="0.25">
      <c r="A244" s="89">
        <v>2019</v>
      </c>
      <c r="B244" s="89">
        <v>88399</v>
      </c>
      <c r="C244" s="89" t="s">
        <v>819</v>
      </c>
    </row>
    <row r="245" spans="1:3" ht="12.75" customHeight="1" x14ac:dyDescent="0.25">
      <c r="A245" s="89">
        <v>2019</v>
      </c>
      <c r="B245" s="89">
        <v>121880</v>
      </c>
      <c r="C245" s="89" t="s">
        <v>819</v>
      </c>
    </row>
    <row r="246" spans="1:3" ht="12.75" customHeight="1" x14ac:dyDescent="0.25">
      <c r="A246" s="89">
        <v>2019</v>
      </c>
      <c r="B246" s="89">
        <v>121880</v>
      </c>
      <c r="C246" s="89" t="s">
        <v>819</v>
      </c>
    </row>
    <row r="247" spans="1:3" ht="12.75" customHeight="1" x14ac:dyDescent="0.25">
      <c r="A247" s="89">
        <v>2019</v>
      </c>
      <c r="B247" s="89">
        <v>123569</v>
      </c>
      <c r="C247" s="89" t="s">
        <v>819</v>
      </c>
    </row>
    <row r="248" spans="1:3" ht="12.75" customHeight="1" x14ac:dyDescent="0.25">
      <c r="A248" s="89">
        <v>2019</v>
      </c>
      <c r="B248" s="89">
        <v>102499</v>
      </c>
      <c r="C248" s="89" t="s">
        <v>819</v>
      </c>
    </row>
    <row r="249" spans="1:3" ht="12.75" customHeight="1" x14ac:dyDescent="0.25">
      <c r="A249" s="89">
        <v>2019</v>
      </c>
      <c r="B249" s="89">
        <v>121880</v>
      </c>
      <c r="C249" s="89" t="s">
        <v>819</v>
      </c>
    </row>
    <row r="250" spans="1:3" ht="12.75" customHeight="1" x14ac:dyDescent="0.25">
      <c r="A250" s="89">
        <v>2019</v>
      </c>
      <c r="B250" s="89">
        <v>88399</v>
      </c>
      <c r="C250" s="89" t="s">
        <v>819</v>
      </c>
    </row>
    <row r="251" spans="1:3" ht="12.75" customHeight="1" x14ac:dyDescent="0.25">
      <c r="A251" s="89">
        <v>2019</v>
      </c>
      <c r="B251" s="89">
        <v>1181815</v>
      </c>
      <c r="C251" s="89" t="s">
        <v>819</v>
      </c>
    </row>
    <row r="252" spans="1:3" ht="12.75" customHeight="1" x14ac:dyDescent="0.25">
      <c r="A252" s="89">
        <v>2019</v>
      </c>
      <c r="B252" s="89">
        <v>121880</v>
      </c>
      <c r="C252" s="89" t="s">
        <v>819</v>
      </c>
    </row>
    <row r="253" spans="1:3" ht="12.75" customHeight="1" x14ac:dyDescent="0.25">
      <c r="A253" s="89">
        <v>2019</v>
      </c>
      <c r="B253" s="89">
        <v>1181815</v>
      </c>
      <c r="C253" s="89" t="s">
        <v>819</v>
      </c>
    </row>
    <row r="254" spans="1:3" ht="12.75" customHeight="1" x14ac:dyDescent="0.25">
      <c r="A254" s="89">
        <v>2019</v>
      </c>
      <c r="B254" s="89">
        <v>121880</v>
      </c>
      <c r="C254" s="89" t="s">
        <v>819</v>
      </c>
    </row>
    <row r="255" spans="1:3" ht="12.75" customHeight="1" x14ac:dyDescent="0.25">
      <c r="A255" s="89">
        <v>2019</v>
      </c>
      <c r="B255" s="89">
        <v>123569</v>
      </c>
      <c r="C255" s="89" t="s">
        <v>819</v>
      </c>
    </row>
    <row r="256" spans="1:3" ht="12.75" customHeight="1" x14ac:dyDescent="0.25">
      <c r="A256" s="89">
        <v>2019</v>
      </c>
      <c r="B256" s="89">
        <v>1319229</v>
      </c>
      <c r="C256" s="89" t="s">
        <v>819</v>
      </c>
    </row>
    <row r="257" spans="1:3" ht="12.75" customHeight="1" x14ac:dyDescent="0.25">
      <c r="A257" s="89">
        <v>2019</v>
      </c>
      <c r="B257" s="89">
        <v>123569</v>
      </c>
      <c r="C257" s="89" t="s">
        <v>819</v>
      </c>
    </row>
    <row r="258" spans="1:3" ht="12.75" customHeight="1" x14ac:dyDescent="0.25">
      <c r="A258" s="89">
        <v>2019</v>
      </c>
      <c r="B258" s="89">
        <v>1181819</v>
      </c>
      <c r="C258" s="89" t="s">
        <v>819</v>
      </c>
    </row>
    <row r="259" spans="1:3" ht="12.75" customHeight="1" x14ac:dyDescent="0.25">
      <c r="A259" s="89">
        <v>2019</v>
      </c>
      <c r="B259" s="89">
        <v>1319229</v>
      </c>
      <c r="C259" s="89" t="s">
        <v>819</v>
      </c>
    </row>
    <row r="260" spans="1:3" ht="12.75" customHeight="1" x14ac:dyDescent="0.25">
      <c r="A260" s="89">
        <v>2019</v>
      </c>
      <c r="B260" s="89">
        <v>123569</v>
      </c>
      <c r="C260" s="89" t="s">
        <v>819</v>
      </c>
    </row>
    <row r="261" spans="1:3" ht="12.75" customHeight="1" x14ac:dyDescent="0.25">
      <c r="A261" s="89">
        <v>2019</v>
      </c>
      <c r="B261" s="89">
        <v>1319229</v>
      </c>
      <c r="C261" s="89" t="s">
        <v>819</v>
      </c>
    </row>
    <row r="262" spans="1:3" ht="12.75" customHeight="1" x14ac:dyDescent="0.25">
      <c r="A262" s="89">
        <v>2019</v>
      </c>
      <c r="B262" s="89">
        <v>1181815</v>
      </c>
      <c r="C262" s="89" t="s">
        <v>819</v>
      </c>
    </row>
    <row r="263" spans="1:3" ht="12.75" customHeight="1" x14ac:dyDescent="0.25">
      <c r="A263" s="89">
        <v>2019</v>
      </c>
      <c r="B263" s="89">
        <v>121880</v>
      </c>
      <c r="C263" s="89" t="s">
        <v>819</v>
      </c>
    </row>
    <row r="264" spans="1:3" ht="12.75" customHeight="1" x14ac:dyDescent="0.25">
      <c r="A264" s="89">
        <v>2019</v>
      </c>
      <c r="B264" s="89">
        <v>102499</v>
      </c>
      <c r="C264" s="89" t="s">
        <v>819</v>
      </c>
    </row>
    <row r="265" spans="1:3" ht="12.75" customHeight="1" x14ac:dyDescent="0.25">
      <c r="A265" s="89">
        <v>2019</v>
      </c>
      <c r="B265" s="89">
        <v>1103831</v>
      </c>
      <c r="C265" s="89" t="s">
        <v>819</v>
      </c>
    </row>
    <row r="266" spans="1:3" ht="12.75" customHeight="1" x14ac:dyDescent="0.25">
      <c r="A266" s="89">
        <v>2019</v>
      </c>
      <c r="B266" s="89">
        <v>121880</v>
      </c>
      <c r="C266" s="89" t="s">
        <v>819</v>
      </c>
    </row>
    <row r="267" spans="1:3" ht="12.75" customHeight="1" x14ac:dyDescent="0.25">
      <c r="A267" s="89">
        <v>2019</v>
      </c>
      <c r="B267" s="89">
        <v>1319229</v>
      </c>
      <c r="C267" s="89" t="s">
        <v>819</v>
      </c>
    </row>
    <row r="268" spans="1:3" ht="12.75" customHeight="1" x14ac:dyDescent="0.25">
      <c r="A268" s="89">
        <v>2019</v>
      </c>
      <c r="B268" s="89">
        <v>88399</v>
      </c>
      <c r="C268" s="89" t="s">
        <v>819</v>
      </c>
    </row>
    <row r="269" spans="1:3" ht="12.75" customHeight="1" x14ac:dyDescent="0.25">
      <c r="A269" s="89">
        <v>2019</v>
      </c>
      <c r="B269" s="89">
        <v>121880</v>
      </c>
      <c r="C269" s="89" t="s">
        <v>819</v>
      </c>
    </row>
    <row r="270" spans="1:3" ht="12.75" customHeight="1" x14ac:dyDescent="0.25">
      <c r="A270" s="89">
        <v>2019</v>
      </c>
      <c r="B270" s="89">
        <v>1181819</v>
      </c>
      <c r="C270" s="89" t="s">
        <v>819</v>
      </c>
    </row>
    <row r="271" spans="1:3" ht="12.75" customHeight="1" x14ac:dyDescent="0.25">
      <c r="A271" s="89">
        <v>2019</v>
      </c>
      <c r="B271" s="89">
        <v>102499</v>
      </c>
      <c r="C271" s="89" t="s">
        <v>819</v>
      </c>
    </row>
    <row r="272" spans="1:3" ht="12.75" customHeight="1" x14ac:dyDescent="0.25">
      <c r="A272" s="89">
        <v>2019</v>
      </c>
      <c r="B272" s="89">
        <v>121880</v>
      </c>
      <c r="C272" s="89" t="s">
        <v>819</v>
      </c>
    </row>
    <row r="273" spans="1:3" ht="12.75" customHeight="1" x14ac:dyDescent="0.25">
      <c r="A273" s="89">
        <v>2019</v>
      </c>
      <c r="B273" s="89">
        <v>121884</v>
      </c>
      <c r="C273" s="89" t="s">
        <v>819</v>
      </c>
    </row>
    <row r="274" spans="1:3" ht="12.75" customHeight="1" x14ac:dyDescent="0.25">
      <c r="A274" s="89">
        <v>2019</v>
      </c>
      <c r="B274" s="89">
        <v>1103831</v>
      </c>
      <c r="C274" s="89" t="s">
        <v>819</v>
      </c>
    </row>
    <row r="275" spans="1:3" ht="12.75" customHeight="1" x14ac:dyDescent="0.25">
      <c r="A275" s="89">
        <v>2019</v>
      </c>
      <c r="B275" s="89">
        <v>121884</v>
      </c>
      <c r="C275" s="89" t="s">
        <v>819</v>
      </c>
    </row>
    <row r="276" spans="1:3" ht="12.75" customHeight="1" x14ac:dyDescent="0.25">
      <c r="A276" s="89">
        <v>2019</v>
      </c>
      <c r="B276" s="89">
        <v>88399</v>
      </c>
      <c r="C276" s="89" t="s">
        <v>819</v>
      </c>
    </row>
    <row r="277" spans="1:3" ht="12.75" customHeight="1" x14ac:dyDescent="0.25">
      <c r="A277" s="89">
        <v>2019</v>
      </c>
      <c r="B277" s="89">
        <v>102499</v>
      </c>
      <c r="C277" s="89" t="s">
        <v>819</v>
      </c>
    </row>
    <row r="278" spans="1:3" ht="12.75" customHeight="1" x14ac:dyDescent="0.25">
      <c r="A278" s="89">
        <v>2019</v>
      </c>
      <c r="B278" s="89">
        <v>1181819</v>
      </c>
      <c r="C278" s="89" t="s">
        <v>819</v>
      </c>
    </row>
    <row r="279" spans="1:3" ht="12.75" customHeight="1" x14ac:dyDescent="0.25">
      <c r="A279" s="89">
        <v>2019</v>
      </c>
      <c r="B279" s="89">
        <v>123569</v>
      </c>
      <c r="C279" s="89" t="s">
        <v>819</v>
      </c>
    </row>
    <row r="280" spans="1:3" ht="12.75" customHeight="1" x14ac:dyDescent="0.25">
      <c r="A280" s="89">
        <v>2019</v>
      </c>
      <c r="B280" s="89">
        <v>1181819</v>
      </c>
      <c r="C280" s="89" t="s">
        <v>819</v>
      </c>
    </row>
    <row r="281" spans="1:3" ht="12.75" customHeight="1" x14ac:dyDescent="0.25">
      <c r="A281" s="89">
        <v>2019</v>
      </c>
      <c r="B281" s="89">
        <v>121880</v>
      </c>
      <c r="C281" s="89" t="s">
        <v>819</v>
      </c>
    </row>
    <row r="282" spans="1:3" ht="12.75" customHeight="1" x14ac:dyDescent="0.25">
      <c r="A282" s="89">
        <v>2019</v>
      </c>
      <c r="B282" s="89">
        <v>121880</v>
      </c>
      <c r="C282" s="89" t="s">
        <v>819</v>
      </c>
    </row>
    <row r="283" spans="1:3" ht="12.75" customHeight="1" x14ac:dyDescent="0.25">
      <c r="A283" s="89">
        <v>2019</v>
      </c>
      <c r="B283" s="89">
        <v>121880</v>
      </c>
      <c r="C283" s="89" t="s">
        <v>819</v>
      </c>
    </row>
    <row r="284" spans="1:3" ht="12.75" customHeight="1" x14ac:dyDescent="0.25">
      <c r="A284" s="89">
        <v>2019</v>
      </c>
      <c r="B284" s="89">
        <v>1181819</v>
      </c>
      <c r="C284" s="89" t="s">
        <v>819</v>
      </c>
    </row>
    <row r="285" spans="1:3" ht="12.75" customHeight="1" x14ac:dyDescent="0.25">
      <c r="A285" s="89">
        <v>2019</v>
      </c>
      <c r="B285" s="89">
        <v>123569</v>
      </c>
      <c r="C285" s="89" t="s">
        <v>819</v>
      </c>
    </row>
    <row r="286" spans="1:3" ht="12.75" customHeight="1" x14ac:dyDescent="0.25">
      <c r="A286" s="89">
        <v>2019</v>
      </c>
      <c r="B286" s="89">
        <v>102499</v>
      </c>
      <c r="C286" s="89" t="s">
        <v>819</v>
      </c>
    </row>
    <row r="287" spans="1:3" ht="12.75" customHeight="1" x14ac:dyDescent="0.25">
      <c r="A287" s="89">
        <v>2019</v>
      </c>
      <c r="B287" s="89">
        <v>121884</v>
      </c>
      <c r="C287" s="89" t="s">
        <v>819</v>
      </c>
    </row>
    <row r="288" spans="1:3" ht="12.75" customHeight="1" x14ac:dyDescent="0.25">
      <c r="A288" s="89">
        <v>2019</v>
      </c>
      <c r="B288" s="89">
        <v>121880</v>
      </c>
      <c r="C288" s="89" t="s">
        <v>819</v>
      </c>
    </row>
    <row r="289" spans="1:3" ht="12.75" customHeight="1" x14ac:dyDescent="0.25">
      <c r="A289" s="89">
        <v>2019</v>
      </c>
      <c r="B289" s="89">
        <v>1181819</v>
      </c>
      <c r="C289" s="89" t="s">
        <v>819</v>
      </c>
    </row>
    <row r="290" spans="1:3" ht="12.75" customHeight="1" x14ac:dyDescent="0.25">
      <c r="A290" s="89">
        <v>2019</v>
      </c>
      <c r="B290" s="89">
        <v>121880</v>
      </c>
      <c r="C290" s="89" t="s">
        <v>819</v>
      </c>
    </row>
    <row r="291" spans="1:3" ht="12.75" customHeight="1" x14ac:dyDescent="0.25">
      <c r="A291" s="89">
        <v>2019</v>
      </c>
      <c r="B291" s="89">
        <v>121880</v>
      </c>
      <c r="C291" s="89" t="s">
        <v>819</v>
      </c>
    </row>
    <row r="292" spans="1:3" ht="12.75" customHeight="1" x14ac:dyDescent="0.25">
      <c r="A292" s="89">
        <v>2019</v>
      </c>
      <c r="B292" s="89">
        <v>121880</v>
      </c>
      <c r="C292" s="89" t="s">
        <v>819</v>
      </c>
    </row>
    <row r="293" spans="1:3" ht="12.75" customHeight="1" x14ac:dyDescent="0.25">
      <c r="A293" s="89">
        <v>2019</v>
      </c>
      <c r="B293" s="89">
        <v>121884</v>
      </c>
      <c r="C293" s="89" t="s">
        <v>819</v>
      </c>
    </row>
    <row r="294" spans="1:3" ht="12.75" customHeight="1" x14ac:dyDescent="0.25">
      <c r="A294" s="89">
        <v>2019</v>
      </c>
      <c r="B294" s="89">
        <v>88399</v>
      </c>
      <c r="C294" s="89" t="s">
        <v>819</v>
      </c>
    </row>
    <row r="295" spans="1:3" ht="12.75" customHeight="1" x14ac:dyDescent="0.25">
      <c r="A295" s="89">
        <v>2019</v>
      </c>
      <c r="B295" s="89">
        <v>121884</v>
      </c>
      <c r="C295" s="89" t="s">
        <v>819</v>
      </c>
    </row>
    <row r="296" spans="1:3" ht="12.75" customHeight="1" x14ac:dyDescent="0.25">
      <c r="A296" s="89">
        <v>2019</v>
      </c>
      <c r="B296" s="89">
        <v>121884</v>
      </c>
      <c r="C296" s="89" t="s">
        <v>819</v>
      </c>
    </row>
    <row r="297" spans="1:3" ht="12.75" customHeight="1" x14ac:dyDescent="0.25">
      <c r="A297" s="89">
        <v>2019</v>
      </c>
      <c r="B297" s="89">
        <v>102499</v>
      </c>
      <c r="C297" s="89" t="s">
        <v>819</v>
      </c>
    </row>
    <row r="298" spans="1:3" ht="12.75" customHeight="1" x14ac:dyDescent="0.25">
      <c r="A298" s="89">
        <v>2019</v>
      </c>
      <c r="B298" s="89">
        <v>1181819</v>
      </c>
      <c r="C298" s="89" t="s">
        <v>819</v>
      </c>
    </row>
    <row r="299" spans="1:3" ht="12.75" customHeight="1" x14ac:dyDescent="0.25">
      <c r="A299" s="89">
        <v>2019</v>
      </c>
      <c r="B299" s="89">
        <v>1103831</v>
      </c>
      <c r="C299" s="89" t="s">
        <v>819</v>
      </c>
    </row>
    <row r="300" spans="1:3" ht="12.75" customHeight="1" x14ac:dyDescent="0.25">
      <c r="A300" s="89">
        <v>2019</v>
      </c>
      <c r="B300" s="89">
        <v>88399</v>
      </c>
      <c r="C300" s="89" t="s">
        <v>819</v>
      </c>
    </row>
    <row r="301" spans="1:3" ht="12.75" customHeight="1" x14ac:dyDescent="0.25">
      <c r="A301" s="89">
        <v>2019</v>
      </c>
      <c r="B301" s="89">
        <v>88399</v>
      </c>
      <c r="C301" s="89" t="s">
        <v>819</v>
      </c>
    </row>
    <row r="302" spans="1:3" ht="12.75" customHeight="1" x14ac:dyDescent="0.25">
      <c r="A302" s="89">
        <v>2019</v>
      </c>
      <c r="B302" s="89">
        <v>121884</v>
      </c>
      <c r="C302" s="89" t="s">
        <v>819</v>
      </c>
    </row>
    <row r="303" spans="1:3" ht="12.75" customHeight="1" x14ac:dyDescent="0.25">
      <c r="A303" s="89">
        <v>2019</v>
      </c>
      <c r="B303" s="89">
        <v>121884</v>
      </c>
      <c r="C303" s="89" t="s">
        <v>819</v>
      </c>
    </row>
    <row r="304" spans="1:3" ht="12.75" customHeight="1" x14ac:dyDescent="0.25">
      <c r="A304" s="89">
        <v>2019</v>
      </c>
      <c r="B304" s="89">
        <v>121884</v>
      </c>
      <c r="C304" s="89" t="s">
        <v>819</v>
      </c>
    </row>
    <row r="305" spans="1:3" ht="12.75" customHeight="1" x14ac:dyDescent="0.25">
      <c r="A305" s="89">
        <v>2019</v>
      </c>
      <c r="B305" s="89">
        <v>121880</v>
      </c>
      <c r="C305" s="89" t="s">
        <v>819</v>
      </c>
    </row>
    <row r="306" spans="1:3" ht="12.75" customHeight="1" x14ac:dyDescent="0.25">
      <c r="A306" s="89">
        <v>2019</v>
      </c>
      <c r="B306" s="89">
        <v>1181819</v>
      </c>
      <c r="C306" s="89" t="s">
        <v>819</v>
      </c>
    </row>
    <row r="307" spans="1:3" ht="12.75" customHeight="1" x14ac:dyDescent="0.25">
      <c r="A307" s="89">
        <v>2019</v>
      </c>
      <c r="B307" s="89">
        <v>121884</v>
      </c>
      <c r="C307" s="89" t="s">
        <v>819</v>
      </c>
    </row>
    <row r="308" spans="1:3" ht="12.75" customHeight="1" x14ac:dyDescent="0.25">
      <c r="A308" s="89">
        <v>2019</v>
      </c>
      <c r="B308" s="89">
        <v>1181819</v>
      </c>
      <c r="C308" s="89" t="s">
        <v>819</v>
      </c>
    </row>
    <row r="309" spans="1:3" ht="12.75" customHeight="1" x14ac:dyDescent="0.25">
      <c r="A309" s="89">
        <v>2019</v>
      </c>
      <c r="B309" s="89">
        <v>121880</v>
      </c>
      <c r="C309" s="89" t="s">
        <v>819</v>
      </c>
    </row>
    <row r="310" spans="1:3" ht="12.75" customHeight="1" x14ac:dyDescent="0.25">
      <c r="A310" s="89">
        <v>2019</v>
      </c>
      <c r="B310" s="89">
        <v>121880</v>
      </c>
      <c r="C310" s="89" t="s">
        <v>819</v>
      </c>
    </row>
    <row r="311" spans="1:3" ht="12.75" customHeight="1" x14ac:dyDescent="0.25">
      <c r="A311" s="89">
        <v>2019</v>
      </c>
      <c r="B311" s="89">
        <v>88399</v>
      </c>
      <c r="C311" s="89" t="s">
        <v>819</v>
      </c>
    </row>
    <row r="312" spans="1:3" ht="12.75" customHeight="1" x14ac:dyDescent="0.25">
      <c r="A312" s="89">
        <v>2019</v>
      </c>
      <c r="B312" s="89">
        <v>121880</v>
      </c>
      <c r="C312" s="89" t="s">
        <v>819</v>
      </c>
    </row>
    <row r="313" spans="1:3" ht="12.75" customHeight="1" x14ac:dyDescent="0.25">
      <c r="A313" s="89">
        <v>2019</v>
      </c>
      <c r="B313" s="89">
        <v>121884</v>
      </c>
      <c r="C313" s="89" t="s">
        <v>819</v>
      </c>
    </row>
    <row r="314" spans="1:3" ht="12.75" customHeight="1" x14ac:dyDescent="0.25">
      <c r="A314" s="89">
        <v>2019</v>
      </c>
      <c r="B314" s="89">
        <v>88399</v>
      </c>
      <c r="C314" s="89" t="s">
        <v>819</v>
      </c>
    </row>
    <row r="315" spans="1:3" ht="12.75" customHeight="1" x14ac:dyDescent="0.25">
      <c r="A315" s="89">
        <v>2019</v>
      </c>
      <c r="B315" s="89">
        <v>1117583</v>
      </c>
      <c r="C315" s="89" t="s">
        <v>819</v>
      </c>
    </row>
    <row r="316" spans="1:3" ht="12.75" customHeight="1" x14ac:dyDescent="0.25">
      <c r="A316" s="89">
        <v>2019</v>
      </c>
      <c r="B316" s="89">
        <v>1103831</v>
      </c>
      <c r="C316" s="89" t="s">
        <v>819</v>
      </c>
    </row>
    <row r="317" spans="1:3" ht="12.75" customHeight="1" x14ac:dyDescent="0.25">
      <c r="A317" s="89">
        <v>2019</v>
      </c>
      <c r="B317" s="89">
        <v>1181819</v>
      </c>
      <c r="C317" s="89" t="s">
        <v>819</v>
      </c>
    </row>
    <row r="318" spans="1:3" ht="12.75" customHeight="1" x14ac:dyDescent="0.25">
      <c r="A318" s="89">
        <v>2019</v>
      </c>
      <c r="B318" s="89">
        <v>121880</v>
      </c>
      <c r="C318" s="89" t="s">
        <v>819</v>
      </c>
    </row>
    <row r="319" spans="1:3" ht="12.75" customHeight="1" x14ac:dyDescent="0.25">
      <c r="A319" s="89">
        <v>2019</v>
      </c>
      <c r="B319" s="89">
        <v>1181819</v>
      </c>
      <c r="C319" s="89" t="s">
        <v>819</v>
      </c>
    </row>
    <row r="320" spans="1:3" ht="12.75" customHeight="1" x14ac:dyDescent="0.25">
      <c r="A320" s="89">
        <v>2019</v>
      </c>
      <c r="B320" s="89">
        <v>121884</v>
      </c>
      <c r="C320" s="89" t="s">
        <v>819</v>
      </c>
    </row>
    <row r="321" spans="1:3" ht="12.75" customHeight="1" x14ac:dyDescent="0.25">
      <c r="A321" s="89">
        <v>2019</v>
      </c>
      <c r="B321" s="89">
        <v>121880</v>
      </c>
      <c r="C321" s="89" t="s">
        <v>819</v>
      </c>
    </row>
    <row r="322" spans="1:3" ht="12.75" customHeight="1" x14ac:dyDescent="0.25">
      <c r="A322" s="89">
        <v>2019</v>
      </c>
      <c r="B322" s="89">
        <v>121884</v>
      </c>
      <c r="C322" s="89" t="s">
        <v>819</v>
      </c>
    </row>
    <row r="323" spans="1:3" ht="12.75" customHeight="1" x14ac:dyDescent="0.25">
      <c r="A323" s="89">
        <v>2019</v>
      </c>
      <c r="B323" s="89">
        <v>88399</v>
      </c>
      <c r="C323" s="89" t="s">
        <v>819</v>
      </c>
    </row>
    <row r="324" spans="1:3" ht="12.75" customHeight="1" x14ac:dyDescent="0.25">
      <c r="A324" s="89">
        <v>2019</v>
      </c>
      <c r="B324" s="89">
        <v>121884</v>
      </c>
      <c r="C324" s="89" t="s">
        <v>819</v>
      </c>
    </row>
    <row r="325" spans="1:3" ht="12.75" customHeight="1" x14ac:dyDescent="0.25">
      <c r="A325" s="89">
        <v>2019</v>
      </c>
      <c r="B325" s="89">
        <v>121880</v>
      </c>
      <c r="C325" s="89" t="s">
        <v>819</v>
      </c>
    </row>
    <row r="326" spans="1:3" ht="12.75" customHeight="1" x14ac:dyDescent="0.25">
      <c r="A326" s="89">
        <v>2019</v>
      </c>
      <c r="B326" s="89">
        <v>1319229</v>
      </c>
      <c r="C326" s="89" t="s">
        <v>819</v>
      </c>
    </row>
    <row r="327" spans="1:3" ht="12.75" customHeight="1" x14ac:dyDescent="0.25">
      <c r="A327" s="89">
        <v>2019</v>
      </c>
      <c r="B327" s="89">
        <v>121884</v>
      </c>
      <c r="C327" s="89" t="s">
        <v>819</v>
      </c>
    </row>
    <row r="328" spans="1:3" ht="12.75" customHeight="1" x14ac:dyDescent="0.25">
      <c r="A328" s="89">
        <v>2019</v>
      </c>
      <c r="B328" s="89">
        <v>102499</v>
      </c>
      <c r="C328" s="89" t="s">
        <v>819</v>
      </c>
    </row>
    <row r="329" spans="1:3" ht="12.75" customHeight="1" x14ac:dyDescent="0.25">
      <c r="A329" s="89">
        <v>2019</v>
      </c>
      <c r="B329" s="89">
        <v>102499</v>
      </c>
      <c r="C329" s="89" t="s">
        <v>819</v>
      </c>
    </row>
    <row r="330" spans="1:3" ht="12.75" customHeight="1" x14ac:dyDescent="0.25">
      <c r="A330" s="89">
        <v>2019</v>
      </c>
      <c r="B330" s="89">
        <v>102499</v>
      </c>
      <c r="C330" s="89" t="s">
        <v>819</v>
      </c>
    </row>
    <row r="331" spans="1:3" ht="12.75" customHeight="1" x14ac:dyDescent="0.25">
      <c r="A331" s="89">
        <v>2019</v>
      </c>
      <c r="B331" s="89">
        <v>121880</v>
      </c>
      <c r="C331" s="89" t="s">
        <v>819</v>
      </c>
    </row>
    <row r="332" spans="1:3" ht="12.75" customHeight="1" x14ac:dyDescent="0.25">
      <c r="A332" s="89">
        <v>2019</v>
      </c>
      <c r="B332" s="89">
        <v>121880</v>
      </c>
      <c r="C332" s="89" t="s">
        <v>819</v>
      </c>
    </row>
    <row r="333" spans="1:3" ht="12.75" customHeight="1" x14ac:dyDescent="0.25">
      <c r="A333" s="89">
        <v>2019</v>
      </c>
      <c r="B333" s="89">
        <v>121880</v>
      </c>
      <c r="C333" s="89" t="s">
        <v>819</v>
      </c>
    </row>
    <row r="334" spans="1:3" ht="12.75" customHeight="1" x14ac:dyDescent="0.25">
      <c r="A334" s="89">
        <v>2019</v>
      </c>
      <c r="B334" s="89">
        <v>123569</v>
      </c>
      <c r="C334" s="89" t="s">
        <v>819</v>
      </c>
    </row>
    <row r="335" spans="1:3" ht="12.75" customHeight="1" x14ac:dyDescent="0.25">
      <c r="A335" s="89">
        <v>2019</v>
      </c>
      <c r="B335" s="89">
        <v>1181819</v>
      </c>
      <c r="C335" s="89" t="s">
        <v>819</v>
      </c>
    </row>
    <row r="336" spans="1:3" ht="12.75" customHeight="1" x14ac:dyDescent="0.25">
      <c r="A336" s="89">
        <v>2019</v>
      </c>
      <c r="B336" s="89">
        <v>121880</v>
      </c>
      <c r="C336" s="89" t="s">
        <v>817</v>
      </c>
    </row>
    <row r="337" spans="1:3" ht="12.75" customHeight="1" x14ac:dyDescent="0.25">
      <c r="A337" s="89">
        <v>2019</v>
      </c>
      <c r="B337" s="89">
        <v>121880</v>
      </c>
      <c r="C337" s="89" t="s">
        <v>817</v>
      </c>
    </row>
    <row r="338" spans="1:3" ht="12.75" customHeight="1" x14ac:dyDescent="0.25">
      <c r="A338" s="89">
        <v>2019</v>
      </c>
      <c r="B338" s="89">
        <v>102499</v>
      </c>
      <c r="C338" s="89" t="s">
        <v>817</v>
      </c>
    </row>
    <row r="339" spans="1:3" ht="12.75" customHeight="1" x14ac:dyDescent="0.25">
      <c r="A339" s="89">
        <v>2019</v>
      </c>
      <c r="B339" s="89">
        <v>1319229</v>
      </c>
      <c r="C339" s="89" t="s">
        <v>817</v>
      </c>
    </row>
    <row r="340" spans="1:3" ht="12.75" customHeight="1" x14ac:dyDescent="0.25">
      <c r="A340" s="89">
        <v>2019</v>
      </c>
      <c r="B340" s="89">
        <v>102499</v>
      </c>
      <c r="C340" s="89" t="s">
        <v>817</v>
      </c>
    </row>
    <row r="341" spans="1:3" ht="12.75" customHeight="1" x14ac:dyDescent="0.25">
      <c r="A341" s="89">
        <v>2019</v>
      </c>
      <c r="B341" s="89">
        <v>121880</v>
      </c>
      <c r="C341" s="89" t="s">
        <v>817</v>
      </c>
    </row>
    <row r="342" spans="1:3" ht="12.75" customHeight="1" x14ac:dyDescent="0.25">
      <c r="A342" s="89">
        <v>2019</v>
      </c>
      <c r="B342" s="89">
        <v>1181819</v>
      </c>
      <c r="C342" s="89" t="s">
        <v>817</v>
      </c>
    </row>
    <row r="343" spans="1:3" ht="12.75" customHeight="1" x14ac:dyDescent="0.25">
      <c r="A343" s="89">
        <v>2019</v>
      </c>
      <c r="B343" s="89">
        <v>121880</v>
      </c>
      <c r="C343" s="89" t="s">
        <v>817</v>
      </c>
    </row>
    <row r="344" spans="1:3" ht="12.75" customHeight="1" x14ac:dyDescent="0.25">
      <c r="A344" s="89">
        <v>2019</v>
      </c>
      <c r="B344" s="89">
        <v>102499</v>
      </c>
      <c r="C344" s="89" t="s">
        <v>817</v>
      </c>
    </row>
    <row r="345" spans="1:3" ht="12.75" customHeight="1" x14ac:dyDescent="0.25">
      <c r="A345" s="89">
        <v>2019</v>
      </c>
      <c r="B345" s="89">
        <v>1103831</v>
      </c>
      <c r="C345" s="89" t="s">
        <v>817</v>
      </c>
    </row>
    <row r="346" spans="1:3" ht="12.75" customHeight="1" x14ac:dyDescent="0.25">
      <c r="A346" s="89">
        <v>2019</v>
      </c>
      <c r="B346" s="89">
        <v>102499</v>
      </c>
      <c r="C346" s="89" t="s">
        <v>818</v>
      </c>
    </row>
    <row r="347" spans="1:3" ht="12.75" customHeight="1" x14ac:dyDescent="0.25">
      <c r="A347" s="89">
        <v>2019</v>
      </c>
      <c r="B347" s="89">
        <v>88399</v>
      </c>
      <c r="C347" s="89" t="s">
        <v>818</v>
      </c>
    </row>
    <row r="348" spans="1:3" ht="12.75" customHeight="1" x14ac:dyDescent="0.25">
      <c r="A348" s="89">
        <v>2019</v>
      </c>
      <c r="B348" s="89">
        <v>88399</v>
      </c>
      <c r="C348" s="89" t="s">
        <v>818</v>
      </c>
    </row>
    <row r="349" spans="1:3" ht="12.75" customHeight="1" x14ac:dyDescent="0.25">
      <c r="A349" s="89">
        <v>2019</v>
      </c>
      <c r="B349" s="89">
        <v>102499</v>
      </c>
      <c r="C349" s="89" t="s">
        <v>818</v>
      </c>
    </row>
    <row r="350" spans="1:3" ht="12.75" customHeight="1" x14ac:dyDescent="0.25">
      <c r="A350" s="89">
        <v>2019</v>
      </c>
      <c r="B350" s="89">
        <v>102499</v>
      </c>
      <c r="C350" s="89" t="s">
        <v>818</v>
      </c>
    </row>
    <row r="351" spans="1:3" ht="12.75" customHeight="1" x14ac:dyDescent="0.25">
      <c r="A351" s="89">
        <v>2019</v>
      </c>
      <c r="B351" s="89">
        <v>88399</v>
      </c>
      <c r="C351" s="89" t="s">
        <v>818</v>
      </c>
    </row>
    <row r="352" spans="1:3" ht="12.75" customHeight="1" x14ac:dyDescent="0.25">
      <c r="A352" s="89">
        <v>2019</v>
      </c>
      <c r="B352" s="89">
        <v>1319229</v>
      </c>
      <c r="C352" s="89" t="s">
        <v>818</v>
      </c>
    </row>
    <row r="353" spans="1:3" ht="12.75" customHeight="1" x14ac:dyDescent="0.25">
      <c r="A353" s="89">
        <v>2019</v>
      </c>
      <c r="B353" s="89">
        <v>1103831</v>
      </c>
      <c r="C353" s="89" t="s">
        <v>818</v>
      </c>
    </row>
    <row r="354" spans="1:3" ht="12.75" customHeight="1" x14ac:dyDescent="0.25">
      <c r="A354" s="89">
        <v>2019</v>
      </c>
      <c r="B354" s="89">
        <v>1181819</v>
      </c>
      <c r="C354" s="89" t="s">
        <v>818</v>
      </c>
    </row>
    <row r="355" spans="1:3" ht="12.75" customHeight="1" x14ac:dyDescent="0.25">
      <c r="A355" s="89">
        <v>2019</v>
      </c>
      <c r="B355" s="89">
        <v>102499</v>
      </c>
      <c r="C355" s="89" t="s">
        <v>818</v>
      </c>
    </row>
    <row r="356" spans="1:3" ht="12.75" customHeight="1" x14ac:dyDescent="0.25">
      <c r="A356" s="89">
        <v>2019</v>
      </c>
      <c r="B356" s="89">
        <v>1181819</v>
      </c>
      <c r="C356" s="89" t="s">
        <v>818</v>
      </c>
    </row>
    <row r="357" spans="1:3" ht="12.75" customHeight="1" x14ac:dyDescent="0.25">
      <c r="A357" s="89">
        <v>2019</v>
      </c>
      <c r="B357" s="89">
        <v>121884</v>
      </c>
      <c r="C357" s="89" t="s">
        <v>1484</v>
      </c>
    </row>
    <row r="358" spans="1:3" ht="12.75" customHeight="1" x14ac:dyDescent="0.25">
      <c r="A358" s="89">
        <v>2019</v>
      </c>
      <c r="B358" s="89">
        <v>123569</v>
      </c>
      <c r="C358" s="89" t="s">
        <v>1484</v>
      </c>
    </row>
    <row r="359" spans="1:3" ht="12.75" customHeight="1" x14ac:dyDescent="0.25">
      <c r="A359" s="89">
        <v>2019</v>
      </c>
      <c r="B359" s="89">
        <v>102499</v>
      </c>
      <c r="C359" s="89" t="s">
        <v>1484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562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1181819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1181815</v>
      </c>
      <c r="C10" s="89" t="s">
        <v>823</v>
      </c>
    </row>
    <row r="11" spans="1:3" ht="12.75" customHeight="1" x14ac:dyDescent="0.25">
      <c r="A11" s="89">
        <v>2019</v>
      </c>
      <c r="B11" s="89">
        <v>123569</v>
      </c>
      <c r="C11" s="89" t="s">
        <v>823</v>
      </c>
    </row>
    <row r="12" spans="1:3" ht="12.75" customHeight="1" x14ac:dyDescent="0.25">
      <c r="A12" s="89">
        <v>2019</v>
      </c>
      <c r="B12" s="89">
        <v>88399</v>
      </c>
      <c r="C12" s="89" t="s">
        <v>823</v>
      </c>
    </row>
    <row r="13" spans="1:3" ht="12.75" customHeight="1" x14ac:dyDescent="0.25">
      <c r="A13" s="89">
        <v>2019</v>
      </c>
      <c r="B13" s="89">
        <v>102499</v>
      </c>
      <c r="C13" s="89" t="s">
        <v>823</v>
      </c>
    </row>
    <row r="14" spans="1:3" ht="12.75" customHeight="1" x14ac:dyDescent="0.25">
      <c r="A14" s="89">
        <v>2019</v>
      </c>
      <c r="B14" s="89">
        <v>121884</v>
      </c>
      <c r="C14" s="89" t="s">
        <v>823</v>
      </c>
    </row>
    <row r="15" spans="1:3" ht="12.75" customHeight="1" x14ac:dyDescent="0.25">
      <c r="A15" s="89">
        <v>2019</v>
      </c>
      <c r="B15" s="89">
        <v>88399</v>
      </c>
      <c r="C15" s="89" t="s">
        <v>823</v>
      </c>
    </row>
    <row r="16" spans="1:3" ht="12.75" customHeight="1" x14ac:dyDescent="0.25">
      <c r="A16" s="89">
        <v>2019</v>
      </c>
      <c r="B16" s="89">
        <v>121880</v>
      </c>
      <c r="C16" s="89" t="s">
        <v>823</v>
      </c>
    </row>
    <row r="17" spans="1:3" ht="12.75" customHeight="1" x14ac:dyDescent="0.25">
      <c r="A17" s="89">
        <v>2019</v>
      </c>
      <c r="B17" s="89">
        <v>121884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88399</v>
      </c>
      <c r="C19" s="89" t="s">
        <v>823</v>
      </c>
    </row>
    <row r="20" spans="1:3" ht="12.75" customHeight="1" x14ac:dyDescent="0.25">
      <c r="A20" s="89">
        <v>2019</v>
      </c>
      <c r="B20" s="89">
        <v>123569</v>
      </c>
      <c r="C20" s="89" t="s">
        <v>823</v>
      </c>
    </row>
    <row r="21" spans="1:3" ht="12.75" customHeight="1" x14ac:dyDescent="0.25">
      <c r="A21" s="89">
        <v>2019</v>
      </c>
      <c r="B21" s="89">
        <v>102499</v>
      </c>
      <c r="C21" s="89" t="s">
        <v>823</v>
      </c>
    </row>
    <row r="22" spans="1:3" ht="12.75" customHeight="1" x14ac:dyDescent="0.25">
      <c r="A22" s="89">
        <v>2019</v>
      </c>
      <c r="B22" s="89">
        <v>121880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123569</v>
      </c>
      <c r="C24" s="89" t="s">
        <v>823</v>
      </c>
    </row>
    <row r="25" spans="1:3" ht="12.75" customHeight="1" x14ac:dyDescent="0.25">
      <c r="A25" s="89">
        <v>2019</v>
      </c>
      <c r="B25" s="89">
        <v>88399</v>
      </c>
      <c r="C25" s="89" t="s">
        <v>823</v>
      </c>
    </row>
    <row r="26" spans="1:3" ht="12.75" customHeight="1" x14ac:dyDescent="0.25">
      <c r="A26" s="89">
        <v>2019</v>
      </c>
      <c r="B26" s="89">
        <v>102499</v>
      </c>
      <c r="C26" s="89" t="s">
        <v>823</v>
      </c>
    </row>
    <row r="27" spans="1:3" ht="12.75" customHeight="1" x14ac:dyDescent="0.25">
      <c r="A27" s="89">
        <v>2019</v>
      </c>
      <c r="B27" s="89">
        <v>88399</v>
      </c>
      <c r="C27" s="89" t="s">
        <v>823</v>
      </c>
    </row>
    <row r="28" spans="1:3" ht="12.75" customHeight="1" x14ac:dyDescent="0.25">
      <c r="A28" s="89">
        <v>2019</v>
      </c>
      <c r="B28" s="89">
        <v>102499</v>
      </c>
      <c r="C28" s="89" t="s">
        <v>823</v>
      </c>
    </row>
    <row r="29" spans="1:3" ht="12.75" customHeight="1" x14ac:dyDescent="0.25">
      <c r="A29" s="89">
        <v>2019</v>
      </c>
      <c r="B29" s="89">
        <v>123569</v>
      </c>
      <c r="C29" s="89" t="s">
        <v>823</v>
      </c>
    </row>
    <row r="30" spans="1:3" ht="12.75" customHeight="1" x14ac:dyDescent="0.25">
      <c r="A30" s="89">
        <v>2019</v>
      </c>
      <c r="B30" s="89">
        <v>102499</v>
      </c>
      <c r="C30" s="89" t="s">
        <v>823</v>
      </c>
    </row>
    <row r="31" spans="1:3" ht="12.75" customHeight="1" x14ac:dyDescent="0.25">
      <c r="A31" s="89">
        <v>2019</v>
      </c>
      <c r="B31" s="89">
        <v>1181815</v>
      </c>
      <c r="C31" s="89" t="s">
        <v>823</v>
      </c>
    </row>
    <row r="32" spans="1:3" ht="12.75" customHeight="1" x14ac:dyDescent="0.25">
      <c r="A32" s="89">
        <v>2019</v>
      </c>
      <c r="B32" s="89">
        <v>1181819</v>
      </c>
      <c r="C32" s="89" t="s">
        <v>823</v>
      </c>
    </row>
    <row r="33" spans="1:3" ht="12.75" customHeight="1" x14ac:dyDescent="0.25">
      <c r="A33" s="89">
        <v>2019</v>
      </c>
      <c r="B33" s="89">
        <v>123569</v>
      </c>
      <c r="C33" s="89" t="s">
        <v>823</v>
      </c>
    </row>
    <row r="34" spans="1:3" ht="12.75" customHeight="1" x14ac:dyDescent="0.25">
      <c r="A34" s="89">
        <v>2019</v>
      </c>
      <c r="B34" s="89">
        <v>123569</v>
      </c>
      <c r="C34" s="89" t="s">
        <v>823</v>
      </c>
    </row>
    <row r="35" spans="1:3" ht="12.75" customHeight="1" x14ac:dyDescent="0.25">
      <c r="A35" s="89">
        <v>2019</v>
      </c>
      <c r="B35" s="89">
        <v>121880</v>
      </c>
      <c r="C35" s="89" t="s">
        <v>823</v>
      </c>
    </row>
    <row r="36" spans="1:3" ht="12.75" customHeight="1" x14ac:dyDescent="0.25">
      <c r="A36" s="89">
        <v>2019</v>
      </c>
      <c r="B36" s="89">
        <v>121880</v>
      </c>
      <c r="C36" s="89" t="s">
        <v>823</v>
      </c>
    </row>
    <row r="37" spans="1:3" ht="12.75" customHeight="1" x14ac:dyDescent="0.25">
      <c r="A37" s="89">
        <v>2019</v>
      </c>
      <c r="B37" s="89">
        <v>121884</v>
      </c>
      <c r="C37" s="89" t="s">
        <v>823</v>
      </c>
    </row>
    <row r="38" spans="1:3" ht="12.75" customHeight="1" x14ac:dyDescent="0.25">
      <c r="A38" s="89">
        <v>2019</v>
      </c>
      <c r="B38" s="89">
        <v>88399</v>
      </c>
      <c r="C38" s="89" t="s">
        <v>823</v>
      </c>
    </row>
    <row r="39" spans="1:3" ht="12.75" customHeight="1" x14ac:dyDescent="0.25">
      <c r="A39" s="89">
        <v>2019</v>
      </c>
      <c r="B39" s="89">
        <v>88399</v>
      </c>
      <c r="C39" s="89" t="s">
        <v>823</v>
      </c>
    </row>
    <row r="40" spans="1:3" ht="12.75" customHeight="1" x14ac:dyDescent="0.25">
      <c r="A40" s="89">
        <v>2019</v>
      </c>
      <c r="B40" s="89">
        <v>123569</v>
      </c>
      <c r="C40" s="89" t="s">
        <v>823</v>
      </c>
    </row>
    <row r="41" spans="1:3" ht="12.75" customHeight="1" x14ac:dyDescent="0.25">
      <c r="A41" s="89">
        <v>2019</v>
      </c>
      <c r="B41" s="89">
        <v>102499</v>
      </c>
      <c r="C41" s="89" t="s">
        <v>823</v>
      </c>
    </row>
    <row r="42" spans="1:3" ht="12.75" customHeight="1" x14ac:dyDescent="0.25">
      <c r="A42" s="89">
        <v>2019</v>
      </c>
      <c r="B42" s="89">
        <v>1103831</v>
      </c>
      <c r="C42" s="89" t="s">
        <v>823</v>
      </c>
    </row>
    <row r="43" spans="1:3" ht="12.75" customHeight="1" x14ac:dyDescent="0.25">
      <c r="A43" s="89">
        <v>2019</v>
      </c>
      <c r="B43" s="89">
        <v>102499</v>
      </c>
      <c r="C43" s="89" t="s">
        <v>823</v>
      </c>
    </row>
    <row r="44" spans="1:3" ht="12.75" customHeight="1" x14ac:dyDescent="0.25">
      <c r="A44" s="89">
        <v>2019</v>
      </c>
      <c r="B44" s="89">
        <v>121884</v>
      </c>
      <c r="C44" s="89" t="s">
        <v>823</v>
      </c>
    </row>
    <row r="45" spans="1:3" ht="12.75" customHeight="1" x14ac:dyDescent="0.25">
      <c r="A45" s="89">
        <v>2019</v>
      </c>
      <c r="B45" s="89">
        <v>123569</v>
      </c>
      <c r="C45" s="89" t="s">
        <v>823</v>
      </c>
    </row>
    <row r="46" spans="1:3" ht="12.75" customHeight="1" x14ac:dyDescent="0.25">
      <c r="A46" s="89">
        <v>2019</v>
      </c>
      <c r="B46" s="89">
        <v>1181819</v>
      </c>
      <c r="C46" s="89" t="s">
        <v>823</v>
      </c>
    </row>
    <row r="47" spans="1:3" ht="12.75" customHeight="1" x14ac:dyDescent="0.25">
      <c r="A47" s="89">
        <v>2019</v>
      </c>
      <c r="B47" s="89">
        <v>102499</v>
      </c>
      <c r="C47" s="89" t="s">
        <v>823</v>
      </c>
    </row>
    <row r="48" spans="1:3" ht="12.75" customHeight="1" x14ac:dyDescent="0.25">
      <c r="A48" s="89">
        <v>2019</v>
      </c>
      <c r="B48" s="89">
        <v>1181815</v>
      </c>
      <c r="C48" s="89" t="s">
        <v>823</v>
      </c>
    </row>
    <row r="49" spans="1:3" ht="12.75" customHeight="1" x14ac:dyDescent="0.25">
      <c r="A49" s="89">
        <v>2019</v>
      </c>
      <c r="B49" s="89">
        <v>1181815</v>
      </c>
      <c r="C49" s="89" t="s">
        <v>823</v>
      </c>
    </row>
    <row r="50" spans="1:3" ht="12.75" customHeight="1" x14ac:dyDescent="0.25">
      <c r="A50" s="89">
        <v>2019</v>
      </c>
      <c r="B50" s="89">
        <v>1181815</v>
      </c>
      <c r="C50" s="89" t="s">
        <v>823</v>
      </c>
    </row>
    <row r="51" spans="1:3" ht="12.75" customHeight="1" x14ac:dyDescent="0.25">
      <c r="A51" s="89">
        <v>2019</v>
      </c>
      <c r="B51" s="89">
        <v>1181815</v>
      </c>
      <c r="C51" s="89" t="s">
        <v>823</v>
      </c>
    </row>
    <row r="52" spans="1:3" ht="12.75" customHeight="1" x14ac:dyDescent="0.25">
      <c r="A52" s="89">
        <v>2019</v>
      </c>
      <c r="B52" s="89">
        <v>121880</v>
      </c>
      <c r="C52" s="89" t="s">
        <v>823</v>
      </c>
    </row>
    <row r="53" spans="1:3" ht="12.75" customHeight="1" x14ac:dyDescent="0.25">
      <c r="A53" s="89">
        <v>2019</v>
      </c>
      <c r="B53" s="89">
        <v>1181815</v>
      </c>
      <c r="C53" s="89" t="s">
        <v>823</v>
      </c>
    </row>
    <row r="54" spans="1:3" ht="12.75" customHeight="1" x14ac:dyDescent="0.25">
      <c r="A54" s="89">
        <v>2019</v>
      </c>
      <c r="B54" s="89">
        <v>88399</v>
      </c>
      <c r="C54" s="89" t="s">
        <v>823</v>
      </c>
    </row>
    <row r="55" spans="1:3" ht="12.75" customHeight="1" x14ac:dyDescent="0.25">
      <c r="A55" s="89">
        <v>2019</v>
      </c>
      <c r="B55" s="89">
        <v>1319229</v>
      </c>
      <c r="C55" s="89" t="s">
        <v>823</v>
      </c>
    </row>
    <row r="56" spans="1:3" ht="12.75" customHeight="1" x14ac:dyDescent="0.25">
      <c r="A56" s="89">
        <v>2019</v>
      </c>
      <c r="B56" s="89">
        <v>88399</v>
      </c>
      <c r="C56" s="89" t="s">
        <v>823</v>
      </c>
    </row>
    <row r="57" spans="1:3" ht="12.75" customHeight="1" x14ac:dyDescent="0.25">
      <c r="A57" s="89">
        <v>2019</v>
      </c>
      <c r="B57" s="89">
        <v>121884</v>
      </c>
      <c r="C57" s="89" t="s">
        <v>823</v>
      </c>
    </row>
    <row r="58" spans="1:3" ht="12.75" customHeight="1" x14ac:dyDescent="0.25">
      <c r="A58" s="89">
        <v>2019</v>
      </c>
      <c r="B58" s="89">
        <v>102499</v>
      </c>
      <c r="C58" s="89" t="s">
        <v>823</v>
      </c>
    </row>
    <row r="59" spans="1:3" ht="12.75" customHeight="1" x14ac:dyDescent="0.25">
      <c r="A59" s="89">
        <v>2019</v>
      </c>
      <c r="B59" s="89">
        <v>123569</v>
      </c>
      <c r="C59" s="89" t="s">
        <v>823</v>
      </c>
    </row>
    <row r="60" spans="1:3" ht="12.75" customHeight="1" x14ac:dyDescent="0.25">
      <c r="A60" s="89">
        <v>2019</v>
      </c>
      <c r="B60" s="89">
        <v>88399</v>
      </c>
      <c r="C60" s="89" t="s">
        <v>823</v>
      </c>
    </row>
    <row r="61" spans="1:3" ht="12.75" customHeight="1" x14ac:dyDescent="0.25">
      <c r="A61" s="89">
        <v>2019</v>
      </c>
      <c r="B61" s="89">
        <v>123569</v>
      </c>
      <c r="C61" s="89" t="s">
        <v>823</v>
      </c>
    </row>
    <row r="62" spans="1:3" ht="12.75" customHeight="1" x14ac:dyDescent="0.25">
      <c r="A62" s="89">
        <v>2019</v>
      </c>
      <c r="B62" s="89">
        <v>123569</v>
      </c>
      <c r="C62" s="89" t="s">
        <v>823</v>
      </c>
    </row>
    <row r="63" spans="1:3" ht="12.75" customHeight="1" x14ac:dyDescent="0.25">
      <c r="A63" s="89">
        <v>2019</v>
      </c>
      <c r="B63" s="89">
        <v>123569</v>
      </c>
      <c r="C63" s="89" t="s">
        <v>823</v>
      </c>
    </row>
    <row r="64" spans="1:3" ht="12.75" customHeight="1" x14ac:dyDescent="0.25">
      <c r="A64" s="89">
        <v>2019</v>
      </c>
      <c r="B64" s="89">
        <v>121884</v>
      </c>
      <c r="C64" s="89" t="s">
        <v>823</v>
      </c>
    </row>
    <row r="65" spans="1:3" ht="12.75" customHeight="1" x14ac:dyDescent="0.25">
      <c r="A65" s="89">
        <v>2019</v>
      </c>
      <c r="B65" s="89">
        <v>88399</v>
      </c>
      <c r="C65" s="89" t="s">
        <v>823</v>
      </c>
    </row>
    <row r="66" spans="1:3" ht="12.75" customHeight="1" x14ac:dyDescent="0.25">
      <c r="A66" s="89">
        <v>2019</v>
      </c>
      <c r="B66" s="89">
        <v>88399</v>
      </c>
      <c r="C66" s="89" t="s">
        <v>823</v>
      </c>
    </row>
    <row r="67" spans="1:3" ht="12.75" customHeight="1" x14ac:dyDescent="0.25">
      <c r="A67" s="89">
        <v>2019</v>
      </c>
      <c r="B67" s="89">
        <v>123569</v>
      </c>
      <c r="C67" s="89" t="s">
        <v>823</v>
      </c>
    </row>
    <row r="68" spans="1:3" ht="12.75" customHeight="1" x14ac:dyDescent="0.25">
      <c r="A68" s="89">
        <v>2019</v>
      </c>
      <c r="B68" s="89">
        <v>1181815</v>
      </c>
      <c r="C68" s="89" t="s">
        <v>823</v>
      </c>
    </row>
    <row r="69" spans="1:3" ht="12.75" customHeight="1" x14ac:dyDescent="0.25">
      <c r="A69" s="89">
        <v>2019</v>
      </c>
      <c r="B69" s="89">
        <v>102499</v>
      </c>
      <c r="C69" s="89" t="s">
        <v>823</v>
      </c>
    </row>
    <row r="70" spans="1:3" ht="12.75" customHeight="1" x14ac:dyDescent="0.25">
      <c r="A70" s="89">
        <v>2019</v>
      </c>
      <c r="B70" s="89">
        <v>1181819</v>
      </c>
      <c r="C70" s="89" t="s">
        <v>823</v>
      </c>
    </row>
    <row r="71" spans="1:3" ht="12.75" customHeight="1" x14ac:dyDescent="0.25">
      <c r="A71" s="89">
        <v>2019</v>
      </c>
      <c r="B71" s="89">
        <v>123569</v>
      </c>
      <c r="C71" s="89" t="s">
        <v>823</v>
      </c>
    </row>
    <row r="72" spans="1:3" ht="12.75" customHeight="1" x14ac:dyDescent="0.25">
      <c r="A72" s="89">
        <v>2019</v>
      </c>
      <c r="B72" s="89">
        <v>123569</v>
      </c>
      <c r="C72" s="89" t="s">
        <v>823</v>
      </c>
    </row>
    <row r="73" spans="1:3" ht="12.75" customHeight="1" x14ac:dyDescent="0.25">
      <c r="A73" s="89">
        <v>2019</v>
      </c>
      <c r="B73" s="89">
        <v>1181815</v>
      </c>
      <c r="C73" s="89" t="s">
        <v>823</v>
      </c>
    </row>
    <row r="74" spans="1:3" ht="12.75" customHeight="1" x14ac:dyDescent="0.25">
      <c r="A74" s="89">
        <v>2019</v>
      </c>
      <c r="B74" s="89">
        <v>102499</v>
      </c>
      <c r="C74" s="89" t="s">
        <v>823</v>
      </c>
    </row>
    <row r="75" spans="1:3" ht="12.75" customHeight="1" x14ac:dyDescent="0.25">
      <c r="A75" s="89">
        <v>2019</v>
      </c>
      <c r="B75" s="89">
        <v>1181819</v>
      </c>
      <c r="C75" s="89" t="s">
        <v>823</v>
      </c>
    </row>
    <row r="76" spans="1:3" ht="12.75" customHeight="1" x14ac:dyDescent="0.25">
      <c r="A76" s="89">
        <v>2019</v>
      </c>
      <c r="B76" s="89">
        <v>88399</v>
      </c>
      <c r="C76" s="89" t="s">
        <v>823</v>
      </c>
    </row>
    <row r="77" spans="1:3" ht="12.75" customHeight="1" x14ac:dyDescent="0.25">
      <c r="A77" s="89">
        <v>2019</v>
      </c>
      <c r="B77" s="89">
        <v>88399</v>
      </c>
      <c r="C77" s="89" t="s">
        <v>823</v>
      </c>
    </row>
    <row r="78" spans="1:3" ht="12.75" customHeight="1" x14ac:dyDescent="0.25">
      <c r="A78" s="89">
        <v>2019</v>
      </c>
      <c r="B78" s="89">
        <v>121880</v>
      </c>
      <c r="C78" s="89" t="s">
        <v>823</v>
      </c>
    </row>
    <row r="79" spans="1:3" ht="12.75" customHeight="1" x14ac:dyDescent="0.25">
      <c r="A79" s="89">
        <v>2019</v>
      </c>
      <c r="B79" s="89">
        <v>121880</v>
      </c>
      <c r="C79" s="89" t="s">
        <v>823</v>
      </c>
    </row>
    <row r="80" spans="1:3" ht="12.75" customHeight="1" x14ac:dyDescent="0.25">
      <c r="A80" s="89">
        <v>2019</v>
      </c>
      <c r="B80" s="89">
        <v>121884</v>
      </c>
      <c r="C80" s="89" t="s">
        <v>823</v>
      </c>
    </row>
    <row r="81" spans="1:3" ht="12.75" customHeight="1" x14ac:dyDescent="0.25">
      <c r="A81" s="89">
        <v>2019</v>
      </c>
      <c r="B81" s="89">
        <v>121884</v>
      </c>
      <c r="C81" s="89" t="s">
        <v>823</v>
      </c>
    </row>
    <row r="82" spans="1:3" ht="12.75" customHeight="1" x14ac:dyDescent="0.25">
      <c r="A82" s="89">
        <v>2019</v>
      </c>
      <c r="B82" s="89">
        <v>88399</v>
      </c>
      <c r="C82" s="89" t="s">
        <v>823</v>
      </c>
    </row>
    <row r="83" spans="1:3" ht="12.75" customHeight="1" x14ac:dyDescent="0.25">
      <c r="A83" s="89">
        <v>2019</v>
      </c>
      <c r="B83" s="89">
        <v>121880</v>
      </c>
      <c r="C83" s="89" t="s">
        <v>823</v>
      </c>
    </row>
    <row r="84" spans="1:3" ht="12.75" customHeight="1" x14ac:dyDescent="0.25">
      <c r="A84" s="89">
        <v>2019</v>
      </c>
      <c r="B84" s="89">
        <v>121880</v>
      </c>
      <c r="C84" s="89" t="s">
        <v>823</v>
      </c>
    </row>
    <row r="85" spans="1:3" ht="12.75" customHeight="1" x14ac:dyDescent="0.25">
      <c r="A85" s="89">
        <v>2019</v>
      </c>
      <c r="B85" s="89">
        <v>121880</v>
      </c>
      <c r="C85" s="89" t="s">
        <v>823</v>
      </c>
    </row>
    <row r="86" spans="1:3" ht="12.75" customHeight="1" x14ac:dyDescent="0.25">
      <c r="A86" s="89">
        <v>2019</v>
      </c>
      <c r="B86" s="89">
        <v>1117583</v>
      </c>
      <c r="C86" s="89" t="s">
        <v>823</v>
      </c>
    </row>
    <row r="87" spans="1:3" ht="12.75" customHeight="1" x14ac:dyDescent="0.25">
      <c r="A87" s="89">
        <v>2019</v>
      </c>
      <c r="B87" s="89">
        <v>123569</v>
      </c>
      <c r="C87" s="89" t="s">
        <v>823</v>
      </c>
    </row>
    <row r="88" spans="1:3" ht="12.75" customHeight="1" x14ac:dyDescent="0.25">
      <c r="A88" s="89">
        <v>2019</v>
      </c>
      <c r="B88" s="89">
        <v>1319229</v>
      </c>
      <c r="C88" s="89" t="s">
        <v>823</v>
      </c>
    </row>
    <row r="89" spans="1:3" ht="12.75" customHeight="1" x14ac:dyDescent="0.25">
      <c r="A89" s="89">
        <v>2019</v>
      </c>
      <c r="B89" s="89">
        <v>102499</v>
      </c>
      <c r="C89" s="89" t="s">
        <v>823</v>
      </c>
    </row>
    <row r="90" spans="1:3" ht="12.75" customHeight="1" x14ac:dyDescent="0.25">
      <c r="A90" s="89">
        <v>2019</v>
      </c>
      <c r="B90" s="89">
        <v>102499</v>
      </c>
      <c r="C90" s="89" t="s">
        <v>823</v>
      </c>
    </row>
    <row r="91" spans="1:3" ht="12.75" customHeight="1" x14ac:dyDescent="0.25">
      <c r="A91" s="89">
        <v>2019</v>
      </c>
      <c r="B91" s="89">
        <v>121880</v>
      </c>
      <c r="C91" s="89" t="s">
        <v>823</v>
      </c>
    </row>
    <row r="92" spans="1:3" ht="12.75" customHeight="1" x14ac:dyDescent="0.25">
      <c r="A92" s="89">
        <v>2019</v>
      </c>
      <c r="B92" s="89">
        <v>88399</v>
      </c>
      <c r="C92" s="89" t="s">
        <v>823</v>
      </c>
    </row>
    <row r="93" spans="1:3" ht="12.75" customHeight="1" x14ac:dyDescent="0.25">
      <c r="A93" s="89">
        <v>2019</v>
      </c>
      <c r="B93" s="89">
        <v>1181815</v>
      </c>
      <c r="C93" s="89" t="s">
        <v>823</v>
      </c>
    </row>
    <row r="94" spans="1:3" ht="12.75" customHeight="1" x14ac:dyDescent="0.25">
      <c r="A94" s="89">
        <v>2019</v>
      </c>
      <c r="B94" s="89">
        <v>102499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88399</v>
      </c>
      <c r="C96" s="89" t="s">
        <v>823</v>
      </c>
    </row>
    <row r="97" spans="1:3" ht="12.75" customHeight="1" x14ac:dyDescent="0.25">
      <c r="A97" s="89">
        <v>2019</v>
      </c>
      <c r="B97" s="89">
        <v>1181815</v>
      </c>
      <c r="C97" s="89" t="s">
        <v>823</v>
      </c>
    </row>
    <row r="98" spans="1:3" ht="12.75" customHeight="1" x14ac:dyDescent="0.25">
      <c r="A98" s="89">
        <v>2019</v>
      </c>
      <c r="B98" s="89">
        <v>121880</v>
      </c>
      <c r="C98" s="89" t="s">
        <v>823</v>
      </c>
    </row>
    <row r="99" spans="1:3" ht="12.75" customHeight="1" x14ac:dyDescent="0.25">
      <c r="A99" s="89">
        <v>2019</v>
      </c>
      <c r="B99" s="89">
        <v>123569</v>
      </c>
      <c r="C99" s="89" t="s">
        <v>823</v>
      </c>
    </row>
    <row r="100" spans="1:3" ht="12.75" customHeight="1" x14ac:dyDescent="0.25">
      <c r="A100" s="89">
        <v>2019</v>
      </c>
      <c r="B100" s="89">
        <v>123569</v>
      </c>
      <c r="C100" s="89" t="s">
        <v>823</v>
      </c>
    </row>
    <row r="101" spans="1:3" ht="12.75" customHeight="1" x14ac:dyDescent="0.25">
      <c r="A101" s="89">
        <v>2019</v>
      </c>
      <c r="B101" s="89">
        <v>102499</v>
      </c>
      <c r="C101" s="89" t="s">
        <v>823</v>
      </c>
    </row>
    <row r="102" spans="1:3" ht="12.75" customHeight="1" x14ac:dyDescent="0.25">
      <c r="A102" s="89">
        <v>2019</v>
      </c>
      <c r="B102" s="89">
        <v>1319229</v>
      </c>
      <c r="C102" s="89" t="s">
        <v>823</v>
      </c>
    </row>
    <row r="103" spans="1:3" ht="12.75" customHeight="1" x14ac:dyDescent="0.25">
      <c r="A103" s="89">
        <v>2019</v>
      </c>
      <c r="B103" s="89">
        <v>123569</v>
      </c>
      <c r="C103" s="89" t="s">
        <v>823</v>
      </c>
    </row>
    <row r="104" spans="1:3" ht="12.75" customHeight="1" x14ac:dyDescent="0.25">
      <c r="A104" s="89">
        <v>2019</v>
      </c>
      <c r="B104" s="89">
        <v>1181819</v>
      </c>
      <c r="C104" s="89" t="s">
        <v>823</v>
      </c>
    </row>
    <row r="105" spans="1:3" ht="12.75" customHeight="1" x14ac:dyDescent="0.25">
      <c r="A105" s="89">
        <v>2019</v>
      </c>
      <c r="B105" s="89">
        <v>1319229</v>
      </c>
      <c r="C105" s="89" t="s">
        <v>823</v>
      </c>
    </row>
    <row r="106" spans="1:3" ht="12.75" customHeight="1" x14ac:dyDescent="0.25">
      <c r="A106" s="89">
        <v>2019</v>
      </c>
      <c r="B106" s="89">
        <v>1181819</v>
      </c>
      <c r="C106" s="89" t="s">
        <v>823</v>
      </c>
    </row>
    <row r="107" spans="1:3" ht="12.75" customHeight="1" x14ac:dyDescent="0.25">
      <c r="A107" s="89">
        <v>2019</v>
      </c>
      <c r="B107" s="89">
        <v>123569</v>
      </c>
      <c r="C107" s="89" t="s">
        <v>823</v>
      </c>
    </row>
    <row r="108" spans="1:3" ht="12.75" customHeight="1" x14ac:dyDescent="0.25">
      <c r="A108" s="89">
        <v>2019</v>
      </c>
      <c r="B108" s="89">
        <v>1319229</v>
      </c>
      <c r="C108" s="89" t="s">
        <v>823</v>
      </c>
    </row>
    <row r="109" spans="1:3" ht="12.75" customHeight="1" x14ac:dyDescent="0.25">
      <c r="A109" s="89">
        <v>2019</v>
      </c>
      <c r="B109" s="89">
        <v>123569</v>
      </c>
      <c r="C109" s="89" t="s">
        <v>823</v>
      </c>
    </row>
    <row r="110" spans="1:3" ht="12.75" customHeight="1" x14ac:dyDescent="0.25">
      <c r="A110" s="89">
        <v>2019</v>
      </c>
      <c r="B110" s="89">
        <v>1181815</v>
      </c>
      <c r="C110" s="89" t="s">
        <v>823</v>
      </c>
    </row>
    <row r="111" spans="1:3" ht="12.75" customHeight="1" x14ac:dyDescent="0.25">
      <c r="A111" s="89">
        <v>2019</v>
      </c>
      <c r="B111" s="89">
        <v>121880</v>
      </c>
      <c r="C111" s="89" t="s">
        <v>823</v>
      </c>
    </row>
    <row r="112" spans="1:3" ht="12.75" customHeight="1" x14ac:dyDescent="0.25">
      <c r="A112" s="89">
        <v>2019</v>
      </c>
      <c r="B112" s="89">
        <v>102499</v>
      </c>
      <c r="C112" s="89" t="s">
        <v>823</v>
      </c>
    </row>
    <row r="113" spans="1:3" ht="12.75" customHeight="1" x14ac:dyDescent="0.25">
      <c r="A113" s="89">
        <v>2019</v>
      </c>
      <c r="B113" s="89">
        <v>121880</v>
      </c>
      <c r="C113" s="89" t="s">
        <v>823</v>
      </c>
    </row>
    <row r="114" spans="1:3" ht="12.75" customHeight="1" x14ac:dyDescent="0.25">
      <c r="A114" s="89">
        <v>2019</v>
      </c>
      <c r="B114" s="89">
        <v>1103831</v>
      </c>
      <c r="C114" s="89" t="s">
        <v>823</v>
      </c>
    </row>
    <row r="115" spans="1:3" ht="12.75" customHeight="1" x14ac:dyDescent="0.25">
      <c r="A115" s="89">
        <v>2019</v>
      </c>
      <c r="B115" s="89">
        <v>102499</v>
      </c>
      <c r="C115" s="89" t="s">
        <v>823</v>
      </c>
    </row>
    <row r="116" spans="1:3" ht="12.75" customHeight="1" x14ac:dyDescent="0.25">
      <c r="A116" s="89">
        <v>2019</v>
      </c>
      <c r="B116" s="89">
        <v>121880</v>
      </c>
      <c r="C116" s="89" t="s">
        <v>823</v>
      </c>
    </row>
    <row r="117" spans="1:3" ht="12.75" customHeight="1" x14ac:dyDescent="0.25">
      <c r="A117" s="89">
        <v>2019</v>
      </c>
      <c r="B117" s="89">
        <v>121880</v>
      </c>
      <c r="C117" s="89" t="s">
        <v>823</v>
      </c>
    </row>
    <row r="118" spans="1:3" ht="12.75" customHeight="1" x14ac:dyDescent="0.25">
      <c r="A118" s="89">
        <v>2019</v>
      </c>
      <c r="B118" s="89">
        <v>88399</v>
      </c>
      <c r="C118" s="89" t="s">
        <v>823</v>
      </c>
    </row>
    <row r="119" spans="1:3" ht="12.75" customHeight="1" x14ac:dyDescent="0.25">
      <c r="A119" s="89">
        <v>2019</v>
      </c>
      <c r="B119" s="89">
        <v>121880</v>
      </c>
      <c r="C119" s="89" t="s">
        <v>823</v>
      </c>
    </row>
    <row r="120" spans="1:3" ht="12.75" customHeight="1" x14ac:dyDescent="0.25">
      <c r="A120" s="89">
        <v>2019</v>
      </c>
      <c r="B120" s="89">
        <v>121880</v>
      </c>
      <c r="C120" s="89" t="s">
        <v>823</v>
      </c>
    </row>
    <row r="121" spans="1:3" ht="12.75" customHeight="1" x14ac:dyDescent="0.25">
      <c r="A121" s="89">
        <v>2019</v>
      </c>
      <c r="B121" s="89">
        <v>1319229</v>
      </c>
      <c r="C121" s="89" t="s">
        <v>823</v>
      </c>
    </row>
    <row r="122" spans="1:3" ht="12.75" customHeight="1" x14ac:dyDescent="0.25">
      <c r="A122" s="89">
        <v>2019</v>
      </c>
      <c r="B122" s="89">
        <v>121884</v>
      </c>
      <c r="C122" s="89" t="s">
        <v>823</v>
      </c>
    </row>
    <row r="123" spans="1:3" ht="12.75" customHeight="1" x14ac:dyDescent="0.25">
      <c r="A123" s="89">
        <v>2019</v>
      </c>
      <c r="B123" s="89">
        <v>121884</v>
      </c>
      <c r="C123" s="89" t="s">
        <v>823</v>
      </c>
    </row>
    <row r="124" spans="1:3" ht="12.75" customHeight="1" x14ac:dyDescent="0.25">
      <c r="A124" s="89">
        <v>2019</v>
      </c>
      <c r="B124" s="89">
        <v>1117583</v>
      </c>
      <c r="C124" s="89" t="s">
        <v>823</v>
      </c>
    </row>
    <row r="125" spans="1:3" ht="12.75" customHeight="1" x14ac:dyDescent="0.25">
      <c r="A125" s="89">
        <v>2019</v>
      </c>
      <c r="B125" s="89">
        <v>123569</v>
      </c>
      <c r="C125" s="89" t="s">
        <v>823</v>
      </c>
    </row>
    <row r="126" spans="1:3" ht="12.75" customHeight="1" x14ac:dyDescent="0.25">
      <c r="A126" s="89">
        <v>2019</v>
      </c>
      <c r="B126" s="89">
        <v>1181819</v>
      </c>
      <c r="C126" s="89" t="s">
        <v>823</v>
      </c>
    </row>
    <row r="127" spans="1:3" ht="12.75" customHeight="1" x14ac:dyDescent="0.25">
      <c r="A127" s="89">
        <v>2019</v>
      </c>
      <c r="B127" s="89">
        <v>88399</v>
      </c>
      <c r="C127" s="89" t="s">
        <v>823</v>
      </c>
    </row>
    <row r="128" spans="1:3" ht="12.75" customHeight="1" x14ac:dyDescent="0.25">
      <c r="A128" s="89">
        <v>2019</v>
      </c>
      <c r="B128" s="89">
        <v>121880</v>
      </c>
      <c r="C128" s="89" t="s">
        <v>823</v>
      </c>
    </row>
    <row r="129" spans="1:3" ht="12.75" customHeight="1" x14ac:dyDescent="0.25">
      <c r="A129" s="89">
        <v>2019</v>
      </c>
      <c r="B129" s="89">
        <v>1181819</v>
      </c>
      <c r="C129" s="89" t="s">
        <v>823</v>
      </c>
    </row>
    <row r="130" spans="1:3" ht="12.75" customHeight="1" x14ac:dyDescent="0.25">
      <c r="A130" s="89">
        <v>2019</v>
      </c>
      <c r="B130" s="89">
        <v>102499</v>
      </c>
      <c r="C130" s="89" t="s">
        <v>823</v>
      </c>
    </row>
    <row r="131" spans="1:3" ht="12.75" customHeight="1" x14ac:dyDescent="0.25">
      <c r="A131" s="89">
        <v>2019</v>
      </c>
      <c r="B131" s="89">
        <v>102499</v>
      </c>
      <c r="C131" s="89" t="s">
        <v>823</v>
      </c>
    </row>
    <row r="132" spans="1:3" ht="12.75" customHeight="1" x14ac:dyDescent="0.25">
      <c r="A132" s="89">
        <v>2019</v>
      </c>
      <c r="B132" s="89">
        <v>1181819</v>
      </c>
      <c r="C132" s="89" t="s">
        <v>823</v>
      </c>
    </row>
    <row r="133" spans="1:3" ht="12.75" customHeight="1" x14ac:dyDescent="0.25">
      <c r="A133" s="89">
        <v>2019</v>
      </c>
      <c r="B133" s="89">
        <v>1181819</v>
      </c>
      <c r="C133" s="89" t="s">
        <v>823</v>
      </c>
    </row>
    <row r="134" spans="1:3" ht="12.75" customHeight="1" x14ac:dyDescent="0.25">
      <c r="A134" s="89">
        <v>2019</v>
      </c>
      <c r="B134" s="89">
        <v>121880</v>
      </c>
      <c r="C134" s="89" t="s">
        <v>823</v>
      </c>
    </row>
    <row r="135" spans="1:3" ht="12.75" customHeight="1" x14ac:dyDescent="0.25">
      <c r="A135" s="89">
        <v>2019</v>
      </c>
      <c r="B135" s="89">
        <v>121884</v>
      </c>
      <c r="C135" s="89" t="s">
        <v>823</v>
      </c>
    </row>
    <row r="136" spans="1:3" ht="12.75" customHeight="1" x14ac:dyDescent="0.25">
      <c r="A136" s="89">
        <v>2019</v>
      </c>
      <c r="B136" s="89">
        <v>1103831</v>
      </c>
      <c r="C136" s="89" t="s">
        <v>823</v>
      </c>
    </row>
    <row r="137" spans="1:3" ht="12.75" customHeight="1" x14ac:dyDescent="0.25">
      <c r="A137" s="89">
        <v>2019</v>
      </c>
      <c r="B137" s="89">
        <v>1103831</v>
      </c>
      <c r="C137" s="89" t="s">
        <v>823</v>
      </c>
    </row>
    <row r="138" spans="1:3" ht="12.75" customHeight="1" x14ac:dyDescent="0.25">
      <c r="A138" s="89">
        <v>2019</v>
      </c>
      <c r="B138" s="89">
        <v>121884</v>
      </c>
      <c r="C138" s="89" t="s">
        <v>823</v>
      </c>
    </row>
    <row r="139" spans="1:3" ht="12.75" customHeight="1" x14ac:dyDescent="0.25">
      <c r="A139" s="89">
        <v>2019</v>
      </c>
      <c r="B139" s="89">
        <v>88399</v>
      </c>
      <c r="C139" s="89" t="s">
        <v>823</v>
      </c>
    </row>
    <row r="140" spans="1:3" ht="12.75" customHeight="1" x14ac:dyDescent="0.25">
      <c r="A140" s="89">
        <v>2019</v>
      </c>
      <c r="B140" s="89">
        <v>1103831</v>
      </c>
      <c r="C140" s="89" t="s">
        <v>823</v>
      </c>
    </row>
    <row r="141" spans="1:3" ht="12.75" customHeight="1" x14ac:dyDescent="0.25">
      <c r="A141" s="89">
        <v>2019</v>
      </c>
      <c r="B141" s="89">
        <v>102499</v>
      </c>
      <c r="C141" s="89" t="s">
        <v>823</v>
      </c>
    </row>
    <row r="142" spans="1:3" ht="12.75" customHeight="1" x14ac:dyDescent="0.25">
      <c r="A142" s="89">
        <v>2019</v>
      </c>
      <c r="B142" s="89">
        <v>1181819</v>
      </c>
      <c r="C142" s="89" t="s">
        <v>823</v>
      </c>
    </row>
    <row r="143" spans="1:3" ht="12.75" customHeight="1" x14ac:dyDescent="0.25">
      <c r="A143" s="89">
        <v>2019</v>
      </c>
      <c r="B143" s="89">
        <v>1319229</v>
      </c>
      <c r="C143" s="89" t="s">
        <v>823</v>
      </c>
    </row>
    <row r="144" spans="1:3" ht="12.75" customHeight="1" x14ac:dyDescent="0.25">
      <c r="A144" s="89">
        <v>2019</v>
      </c>
      <c r="B144" s="89">
        <v>88399</v>
      </c>
      <c r="C144" s="89" t="s">
        <v>823</v>
      </c>
    </row>
    <row r="145" spans="1:3" ht="12.75" customHeight="1" x14ac:dyDescent="0.25">
      <c r="A145" s="89">
        <v>2019</v>
      </c>
      <c r="B145" s="89">
        <v>123569</v>
      </c>
      <c r="C145" s="89" t="s">
        <v>823</v>
      </c>
    </row>
    <row r="146" spans="1:3" ht="12.75" customHeight="1" x14ac:dyDescent="0.25">
      <c r="A146" s="89">
        <v>2019</v>
      </c>
      <c r="B146" s="89">
        <v>1103831</v>
      </c>
      <c r="C146" s="89" t="s">
        <v>823</v>
      </c>
    </row>
    <row r="147" spans="1:3" ht="12.75" customHeight="1" x14ac:dyDescent="0.25">
      <c r="A147" s="89">
        <v>2019</v>
      </c>
      <c r="B147" s="89">
        <v>1103831</v>
      </c>
      <c r="C147" s="89" t="s">
        <v>823</v>
      </c>
    </row>
    <row r="148" spans="1:3" ht="12.75" customHeight="1" x14ac:dyDescent="0.25">
      <c r="A148" s="89">
        <v>2019</v>
      </c>
      <c r="B148" s="89">
        <v>1181819</v>
      </c>
      <c r="C148" s="89" t="s">
        <v>823</v>
      </c>
    </row>
    <row r="149" spans="1:3" ht="12.75" customHeight="1" x14ac:dyDescent="0.25">
      <c r="A149" s="89">
        <v>2019</v>
      </c>
      <c r="B149" s="89">
        <v>1181819</v>
      </c>
      <c r="C149" s="89" t="s">
        <v>823</v>
      </c>
    </row>
    <row r="150" spans="1:3" ht="12.75" customHeight="1" x14ac:dyDescent="0.25">
      <c r="A150" s="89">
        <v>2019</v>
      </c>
      <c r="B150" s="89">
        <v>121880</v>
      </c>
      <c r="C150" s="89" t="s">
        <v>823</v>
      </c>
    </row>
    <row r="151" spans="1:3" ht="12.75" customHeight="1" x14ac:dyDescent="0.25">
      <c r="A151" s="89">
        <v>2019</v>
      </c>
      <c r="B151" s="89">
        <v>121880</v>
      </c>
      <c r="C151" s="89" t="s">
        <v>823</v>
      </c>
    </row>
    <row r="152" spans="1:3" ht="12.75" customHeight="1" x14ac:dyDescent="0.25">
      <c r="A152" s="89">
        <v>2019</v>
      </c>
      <c r="B152" s="89">
        <v>121880</v>
      </c>
      <c r="C152" s="89" t="s">
        <v>823</v>
      </c>
    </row>
    <row r="153" spans="1:3" ht="12.75" customHeight="1" x14ac:dyDescent="0.25">
      <c r="A153" s="89">
        <v>2019</v>
      </c>
      <c r="B153" s="89">
        <v>1117583</v>
      </c>
      <c r="C153" s="89" t="s">
        <v>823</v>
      </c>
    </row>
    <row r="154" spans="1:3" ht="12.75" customHeight="1" x14ac:dyDescent="0.25">
      <c r="A154" s="89">
        <v>2019</v>
      </c>
      <c r="B154" s="89">
        <v>1103831</v>
      </c>
      <c r="C154" s="89" t="s">
        <v>823</v>
      </c>
    </row>
    <row r="155" spans="1:3" ht="12.75" customHeight="1" x14ac:dyDescent="0.25">
      <c r="A155" s="89">
        <v>2019</v>
      </c>
      <c r="B155" s="89">
        <v>1117583</v>
      </c>
      <c r="C155" s="89" t="s">
        <v>823</v>
      </c>
    </row>
    <row r="156" spans="1:3" ht="12.75" customHeight="1" x14ac:dyDescent="0.25">
      <c r="A156" s="89">
        <v>2019</v>
      </c>
      <c r="B156" s="89">
        <v>121880</v>
      </c>
      <c r="C156" s="89" t="s">
        <v>823</v>
      </c>
    </row>
    <row r="157" spans="1:3" ht="12.75" customHeight="1" x14ac:dyDescent="0.25">
      <c r="A157" s="89">
        <v>2019</v>
      </c>
      <c r="B157" s="89">
        <v>121880</v>
      </c>
      <c r="C157" s="89" t="s">
        <v>823</v>
      </c>
    </row>
    <row r="158" spans="1:3" ht="12.75" customHeight="1" x14ac:dyDescent="0.25">
      <c r="A158" s="89">
        <v>2019</v>
      </c>
      <c r="B158" s="89">
        <v>1181819</v>
      </c>
      <c r="C158" s="89" t="s">
        <v>823</v>
      </c>
    </row>
    <row r="159" spans="1:3" ht="12.75" customHeight="1" x14ac:dyDescent="0.25">
      <c r="A159" s="89">
        <v>2019</v>
      </c>
      <c r="B159" s="89">
        <v>1117583</v>
      </c>
      <c r="C159" s="89" t="s">
        <v>823</v>
      </c>
    </row>
    <row r="160" spans="1:3" ht="12.75" customHeight="1" x14ac:dyDescent="0.25">
      <c r="A160" s="89">
        <v>2019</v>
      </c>
      <c r="B160" s="89">
        <v>1181819</v>
      </c>
      <c r="C160" s="89" t="s">
        <v>823</v>
      </c>
    </row>
    <row r="161" spans="1:3" ht="12.75" customHeight="1" x14ac:dyDescent="0.25">
      <c r="A161" s="89">
        <v>2019</v>
      </c>
      <c r="B161" s="89">
        <v>123569</v>
      </c>
      <c r="C161" s="89" t="s">
        <v>823</v>
      </c>
    </row>
    <row r="162" spans="1:3" ht="12.75" customHeight="1" x14ac:dyDescent="0.25">
      <c r="A162" s="89">
        <v>2019</v>
      </c>
      <c r="B162" s="89">
        <v>121884</v>
      </c>
      <c r="C162" s="89" t="s">
        <v>823</v>
      </c>
    </row>
    <row r="163" spans="1:3" ht="12.75" customHeight="1" x14ac:dyDescent="0.25">
      <c r="A163" s="89">
        <v>2019</v>
      </c>
      <c r="B163" s="89">
        <v>121880</v>
      </c>
      <c r="C163" s="89" t="s">
        <v>823</v>
      </c>
    </row>
    <row r="164" spans="1:3" ht="12.75" customHeight="1" x14ac:dyDescent="0.25">
      <c r="A164" s="89">
        <v>2019</v>
      </c>
      <c r="B164" s="89">
        <v>102499</v>
      </c>
      <c r="C164" s="89" t="s">
        <v>823</v>
      </c>
    </row>
    <row r="165" spans="1:3" ht="12.75" customHeight="1" x14ac:dyDescent="0.25">
      <c r="A165" s="89">
        <v>2019</v>
      </c>
      <c r="B165" s="89">
        <v>102499</v>
      </c>
      <c r="C165" s="89" t="s">
        <v>823</v>
      </c>
    </row>
    <row r="166" spans="1:3" ht="12.75" customHeight="1" x14ac:dyDescent="0.25">
      <c r="A166" s="89">
        <v>2019</v>
      </c>
      <c r="B166" s="89">
        <v>121884</v>
      </c>
      <c r="C166" s="89" t="s">
        <v>823</v>
      </c>
    </row>
    <row r="167" spans="1:3" ht="12.75" customHeight="1" x14ac:dyDescent="0.25">
      <c r="A167" s="89">
        <v>2019</v>
      </c>
      <c r="B167" s="89">
        <v>121880</v>
      </c>
      <c r="C167" s="89" t="s">
        <v>823</v>
      </c>
    </row>
    <row r="168" spans="1:3" ht="12.75" customHeight="1" x14ac:dyDescent="0.25">
      <c r="A168" s="89">
        <v>2019</v>
      </c>
      <c r="B168" s="89">
        <v>1181819</v>
      </c>
      <c r="C168" s="89" t="s">
        <v>823</v>
      </c>
    </row>
    <row r="169" spans="1:3" ht="12.75" customHeight="1" x14ac:dyDescent="0.25">
      <c r="A169" s="89">
        <v>2019</v>
      </c>
      <c r="B169" s="89">
        <v>121880</v>
      </c>
      <c r="C169" s="89" t="s">
        <v>823</v>
      </c>
    </row>
    <row r="170" spans="1:3" ht="12.75" customHeight="1" x14ac:dyDescent="0.25">
      <c r="A170" s="89">
        <v>2019</v>
      </c>
      <c r="B170" s="89">
        <v>1103831</v>
      </c>
      <c r="C170" s="89" t="s">
        <v>823</v>
      </c>
    </row>
    <row r="171" spans="1:3" ht="12.75" customHeight="1" x14ac:dyDescent="0.25">
      <c r="A171" s="89">
        <v>2019</v>
      </c>
      <c r="B171" s="89">
        <v>1181819</v>
      </c>
      <c r="C171" s="89" t="s">
        <v>823</v>
      </c>
    </row>
    <row r="172" spans="1:3" ht="12.75" customHeight="1" x14ac:dyDescent="0.25">
      <c r="A172" s="89">
        <v>2019</v>
      </c>
      <c r="B172" s="89">
        <v>121880</v>
      </c>
      <c r="C172" s="89" t="s">
        <v>823</v>
      </c>
    </row>
    <row r="173" spans="1:3" ht="12.75" customHeight="1" x14ac:dyDescent="0.25">
      <c r="A173" s="89">
        <v>2019</v>
      </c>
      <c r="B173" s="89">
        <v>121880</v>
      </c>
      <c r="C173" s="89" t="s">
        <v>823</v>
      </c>
    </row>
    <row r="174" spans="1:3" ht="12.75" customHeight="1" x14ac:dyDescent="0.25">
      <c r="A174" s="89">
        <v>2019</v>
      </c>
      <c r="B174" s="89">
        <v>1117583</v>
      </c>
      <c r="C174" s="89" t="s">
        <v>823</v>
      </c>
    </row>
    <row r="175" spans="1:3" ht="12.75" customHeight="1" x14ac:dyDescent="0.25">
      <c r="A175" s="89">
        <v>2019</v>
      </c>
      <c r="B175" s="89">
        <v>1103831</v>
      </c>
      <c r="C175" s="89" t="s">
        <v>823</v>
      </c>
    </row>
    <row r="176" spans="1:3" ht="12.75" customHeight="1" x14ac:dyDescent="0.25">
      <c r="A176" s="89">
        <v>2019</v>
      </c>
      <c r="B176" s="89">
        <v>121884</v>
      </c>
      <c r="C176" s="89" t="s">
        <v>823</v>
      </c>
    </row>
    <row r="177" spans="1:3" ht="12.75" customHeight="1" x14ac:dyDescent="0.25">
      <c r="A177" s="89">
        <v>2019</v>
      </c>
      <c r="B177" s="89">
        <v>88399</v>
      </c>
      <c r="C177" s="89" t="s">
        <v>823</v>
      </c>
    </row>
    <row r="178" spans="1:3" ht="12.75" customHeight="1" x14ac:dyDescent="0.25">
      <c r="A178" s="89">
        <v>2019</v>
      </c>
      <c r="B178" s="89">
        <v>121880</v>
      </c>
      <c r="C178" s="89" t="s">
        <v>823</v>
      </c>
    </row>
    <row r="179" spans="1:3" ht="12.75" customHeight="1" x14ac:dyDescent="0.25">
      <c r="A179" s="89">
        <v>2019</v>
      </c>
      <c r="B179" s="89">
        <v>121884</v>
      </c>
      <c r="C179" s="89" t="s">
        <v>823</v>
      </c>
    </row>
    <row r="180" spans="1:3" ht="12.75" customHeight="1" x14ac:dyDescent="0.25">
      <c r="A180" s="89">
        <v>2019</v>
      </c>
      <c r="B180" s="89">
        <v>121884</v>
      </c>
      <c r="C180" s="89" t="s">
        <v>823</v>
      </c>
    </row>
    <row r="181" spans="1:3" ht="12.75" customHeight="1" x14ac:dyDescent="0.25">
      <c r="A181" s="89">
        <v>2019</v>
      </c>
      <c r="B181" s="89">
        <v>102499</v>
      </c>
      <c r="C181" s="89" t="s">
        <v>823</v>
      </c>
    </row>
    <row r="182" spans="1:3" ht="12.75" customHeight="1" x14ac:dyDescent="0.25">
      <c r="A182" s="89">
        <v>2019</v>
      </c>
      <c r="B182" s="89">
        <v>102499</v>
      </c>
      <c r="C182" s="89" t="s">
        <v>823</v>
      </c>
    </row>
    <row r="183" spans="1:3" ht="12.75" customHeight="1" x14ac:dyDescent="0.25">
      <c r="A183" s="89">
        <v>2019</v>
      </c>
      <c r="B183" s="89">
        <v>1181819</v>
      </c>
      <c r="C183" s="89" t="s">
        <v>823</v>
      </c>
    </row>
    <row r="184" spans="1:3" ht="12.75" customHeight="1" x14ac:dyDescent="0.25">
      <c r="A184" s="89">
        <v>2019</v>
      </c>
      <c r="B184" s="89">
        <v>1181819</v>
      </c>
      <c r="C184" s="89" t="s">
        <v>823</v>
      </c>
    </row>
    <row r="185" spans="1:3" ht="12.75" customHeight="1" x14ac:dyDescent="0.25">
      <c r="A185" s="89">
        <v>2019</v>
      </c>
      <c r="B185" s="89">
        <v>1103831</v>
      </c>
      <c r="C185" s="89" t="s">
        <v>823</v>
      </c>
    </row>
    <row r="186" spans="1:3" ht="12.75" customHeight="1" x14ac:dyDescent="0.25">
      <c r="A186" s="89">
        <v>2019</v>
      </c>
      <c r="B186" s="89">
        <v>1117583</v>
      </c>
      <c r="C186" s="89" t="s">
        <v>823</v>
      </c>
    </row>
    <row r="187" spans="1:3" ht="12.75" customHeight="1" x14ac:dyDescent="0.25">
      <c r="A187" s="89">
        <v>2019</v>
      </c>
      <c r="B187" s="89">
        <v>121880</v>
      </c>
      <c r="C187" s="89" t="s">
        <v>823</v>
      </c>
    </row>
    <row r="188" spans="1:3" ht="12.75" customHeight="1" x14ac:dyDescent="0.25">
      <c r="A188" s="89">
        <v>2019</v>
      </c>
      <c r="B188" s="89">
        <v>1103831</v>
      </c>
      <c r="C188" s="89" t="s">
        <v>823</v>
      </c>
    </row>
    <row r="189" spans="1:3" ht="12.75" customHeight="1" x14ac:dyDescent="0.25">
      <c r="A189" s="89">
        <v>2019</v>
      </c>
      <c r="B189" s="89">
        <v>88399</v>
      </c>
      <c r="C189" s="89" t="s">
        <v>823</v>
      </c>
    </row>
    <row r="190" spans="1:3" ht="12.75" customHeight="1" x14ac:dyDescent="0.25">
      <c r="A190" s="89">
        <v>2019</v>
      </c>
      <c r="B190" s="89">
        <v>121884</v>
      </c>
      <c r="C190" s="89" t="s">
        <v>823</v>
      </c>
    </row>
    <row r="191" spans="1:3" ht="12.75" customHeight="1" x14ac:dyDescent="0.25">
      <c r="A191" s="89">
        <v>2019</v>
      </c>
      <c r="B191" s="89">
        <v>1117583</v>
      </c>
      <c r="C191" s="89" t="s">
        <v>823</v>
      </c>
    </row>
    <row r="192" spans="1:3" ht="12.75" customHeight="1" x14ac:dyDescent="0.25">
      <c r="A192" s="89">
        <v>2019</v>
      </c>
      <c r="B192" s="89">
        <v>121884</v>
      </c>
      <c r="C192" s="89" t="s">
        <v>823</v>
      </c>
    </row>
    <row r="193" spans="1:3" ht="12.75" customHeight="1" x14ac:dyDescent="0.25">
      <c r="A193" s="89">
        <v>2019</v>
      </c>
      <c r="B193" s="89">
        <v>121884</v>
      </c>
      <c r="C193" s="89" t="s">
        <v>823</v>
      </c>
    </row>
    <row r="194" spans="1:3" ht="12.75" customHeight="1" x14ac:dyDescent="0.25">
      <c r="A194" s="89">
        <v>2019</v>
      </c>
      <c r="B194" s="89">
        <v>121880</v>
      </c>
      <c r="C194" s="89" t="s">
        <v>823</v>
      </c>
    </row>
    <row r="195" spans="1:3" ht="12.75" customHeight="1" x14ac:dyDescent="0.25">
      <c r="A195" s="89">
        <v>2019</v>
      </c>
      <c r="B195" s="89">
        <v>102499</v>
      </c>
      <c r="C195" s="89" t="s">
        <v>823</v>
      </c>
    </row>
    <row r="196" spans="1:3" ht="12.75" customHeight="1" x14ac:dyDescent="0.25">
      <c r="A196" s="89">
        <v>2019</v>
      </c>
      <c r="B196" s="89">
        <v>1117583</v>
      </c>
      <c r="C196" s="89" t="s">
        <v>823</v>
      </c>
    </row>
    <row r="197" spans="1:3" ht="12.75" customHeight="1" x14ac:dyDescent="0.25">
      <c r="A197" s="89">
        <v>2019</v>
      </c>
      <c r="B197" s="89">
        <v>1181819</v>
      </c>
      <c r="C197" s="89" t="s">
        <v>823</v>
      </c>
    </row>
    <row r="198" spans="1:3" ht="12.75" customHeight="1" x14ac:dyDescent="0.25">
      <c r="A198" s="89">
        <v>2019</v>
      </c>
      <c r="B198" s="89">
        <v>121884</v>
      </c>
      <c r="C198" s="89" t="s">
        <v>823</v>
      </c>
    </row>
    <row r="199" spans="1:3" ht="12.75" customHeight="1" x14ac:dyDescent="0.25">
      <c r="A199" s="89">
        <v>2019</v>
      </c>
      <c r="B199" s="89">
        <v>1181819</v>
      </c>
      <c r="C199" s="89" t="s">
        <v>823</v>
      </c>
    </row>
    <row r="200" spans="1:3" ht="12.75" customHeight="1" x14ac:dyDescent="0.25">
      <c r="A200" s="89">
        <v>2019</v>
      </c>
      <c r="B200" s="89">
        <v>1181819</v>
      </c>
      <c r="C200" s="89" t="s">
        <v>823</v>
      </c>
    </row>
    <row r="201" spans="1:3" ht="12.75" customHeight="1" x14ac:dyDescent="0.25">
      <c r="A201" s="89">
        <v>2019</v>
      </c>
      <c r="B201" s="89">
        <v>102499</v>
      </c>
      <c r="C201" s="89" t="s">
        <v>823</v>
      </c>
    </row>
    <row r="202" spans="1:3" ht="12.75" customHeight="1" x14ac:dyDescent="0.25">
      <c r="A202" s="89">
        <v>2019</v>
      </c>
      <c r="B202" s="89">
        <v>121880</v>
      </c>
      <c r="C202" s="89" t="s">
        <v>823</v>
      </c>
    </row>
    <row r="203" spans="1:3" ht="12.75" customHeight="1" x14ac:dyDescent="0.25">
      <c r="A203" s="89">
        <v>2019</v>
      </c>
      <c r="B203" s="89">
        <v>121880</v>
      </c>
      <c r="C203" s="89" t="s">
        <v>823</v>
      </c>
    </row>
    <row r="204" spans="1:3" ht="12.75" customHeight="1" x14ac:dyDescent="0.25">
      <c r="A204" s="89">
        <v>2019</v>
      </c>
      <c r="B204" s="89">
        <v>88399</v>
      </c>
      <c r="C204" s="89" t="s">
        <v>823</v>
      </c>
    </row>
    <row r="205" spans="1:3" ht="12.75" customHeight="1" x14ac:dyDescent="0.25">
      <c r="A205" s="89">
        <v>2019</v>
      </c>
      <c r="B205" s="89">
        <v>121880</v>
      </c>
      <c r="C205" s="89" t="s">
        <v>823</v>
      </c>
    </row>
    <row r="206" spans="1:3" ht="12.75" customHeight="1" x14ac:dyDescent="0.25">
      <c r="A206" s="89">
        <v>2019</v>
      </c>
      <c r="B206" s="89">
        <v>121884</v>
      </c>
      <c r="C206" s="89" t="s">
        <v>823</v>
      </c>
    </row>
    <row r="207" spans="1:3" ht="12.75" customHeight="1" x14ac:dyDescent="0.25">
      <c r="A207" s="89">
        <v>2019</v>
      </c>
      <c r="B207" s="89">
        <v>88399</v>
      </c>
      <c r="C207" s="89" t="s">
        <v>823</v>
      </c>
    </row>
    <row r="208" spans="1:3" ht="12.75" customHeight="1" x14ac:dyDescent="0.25">
      <c r="A208" s="89">
        <v>2019</v>
      </c>
      <c r="B208" s="89">
        <v>1103831</v>
      </c>
      <c r="C208" s="89" t="s">
        <v>823</v>
      </c>
    </row>
    <row r="209" spans="1:3" ht="12.75" customHeight="1" x14ac:dyDescent="0.25">
      <c r="A209" s="89">
        <v>2019</v>
      </c>
      <c r="B209" s="89">
        <v>88399</v>
      </c>
      <c r="C209" s="89" t="s">
        <v>823</v>
      </c>
    </row>
    <row r="210" spans="1:3" ht="12.75" customHeight="1" x14ac:dyDescent="0.25">
      <c r="A210" s="89">
        <v>2019</v>
      </c>
      <c r="B210" s="89">
        <v>1181819</v>
      </c>
      <c r="C210" s="89" t="s">
        <v>823</v>
      </c>
    </row>
    <row r="211" spans="1:3" ht="12.75" customHeight="1" x14ac:dyDescent="0.25">
      <c r="A211" s="89">
        <v>2019</v>
      </c>
      <c r="B211" s="89">
        <v>121880</v>
      </c>
      <c r="C211" s="89" t="s">
        <v>823</v>
      </c>
    </row>
    <row r="212" spans="1:3" ht="12.75" customHeight="1" x14ac:dyDescent="0.25">
      <c r="A212" s="89">
        <v>2019</v>
      </c>
      <c r="B212" s="89">
        <v>1103831</v>
      </c>
      <c r="C212" s="89" t="s">
        <v>823</v>
      </c>
    </row>
    <row r="213" spans="1:3" ht="12.75" customHeight="1" x14ac:dyDescent="0.25">
      <c r="A213" s="89">
        <v>2019</v>
      </c>
      <c r="B213" s="89">
        <v>121880</v>
      </c>
      <c r="C213" s="89" t="s">
        <v>823</v>
      </c>
    </row>
    <row r="214" spans="1:3" ht="12.75" customHeight="1" x14ac:dyDescent="0.25">
      <c r="A214" s="89">
        <v>2019</v>
      </c>
      <c r="B214" s="89">
        <v>1181819</v>
      </c>
      <c r="C214" s="89" t="s">
        <v>823</v>
      </c>
    </row>
    <row r="215" spans="1:3" ht="12.75" customHeight="1" x14ac:dyDescent="0.25">
      <c r="A215" s="89">
        <v>2019</v>
      </c>
      <c r="B215" s="89">
        <v>121880</v>
      </c>
      <c r="C215" s="89" t="s">
        <v>823</v>
      </c>
    </row>
    <row r="216" spans="1:3" ht="12.75" customHeight="1" x14ac:dyDescent="0.25">
      <c r="A216" s="89">
        <v>2019</v>
      </c>
      <c r="B216" s="89">
        <v>1103831</v>
      </c>
      <c r="C216" s="89" t="s">
        <v>823</v>
      </c>
    </row>
    <row r="217" spans="1:3" ht="12.75" customHeight="1" x14ac:dyDescent="0.25">
      <c r="A217" s="89">
        <v>2019</v>
      </c>
      <c r="B217" s="89">
        <v>1181819</v>
      </c>
      <c r="C217" s="89" t="s">
        <v>823</v>
      </c>
    </row>
    <row r="218" spans="1:3" ht="12.75" customHeight="1" x14ac:dyDescent="0.25">
      <c r="A218" s="89">
        <v>2019</v>
      </c>
      <c r="B218" s="89">
        <v>102499</v>
      </c>
      <c r="C218" s="89" t="s">
        <v>823</v>
      </c>
    </row>
    <row r="219" spans="1:3" ht="12.75" customHeight="1" x14ac:dyDescent="0.25">
      <c r="A219" s="89">
        <v>2019</v>
      </c>
      <c r="B219" s="89">
        <v>88399</v>
      </c>
      <c r="C219" s="89" t="s">
        <v>823</v>
      </c>
    </row>
    <row r="220" spans="1:3" ht="12.75" customHeight="1" x14ac:dyDescent="0.25">
      <c r="A220" s="89">
        <v>2019</v>
      </c>
      <c r="B220" s="89">
        <v>121884</v>
      </c>
      <c r="C220" s="89" t="s">
        <v>823</v>
      </c>
    </row>
    <row r="221" spans="1:3" ht="12.75" customHeight="1" x14ac:dyDescent="0.25">
      <c r="A221" s="89">
        <v>2019</v>
      </c>
      <c r="B221" s="89">
        <v>121880</v>
      </c>
      <c r="C221" s="89" t="s">
        <v>823</v>
      </c>
    </row>
    <row r="222" spans="1:3" ht="12.75" customHeight="1" x14ac:dyDescent="0.25">
      <c r="A222" s="89">
        <v>2019</v>
      </c>
      <c r="B222" s="89">
        <v>1117583</v>
      </c>
      <c r="C222" s="89" t="s">
        <v>823</v>
      </c>
    </row>
    <row r="223" spans="1:3" ht="12.75" customHeight="1" x14ac:dyDescent="0.25">
      <c r="A223" s="89">
        <v>2019</v>
      </c>
      <c r="B223" s="89">
        <v>121880</v>
      </c>
      <c r="C223" s="89" t="s">
        <v>823</v>
      </c>
    </row>
    <row r="224" spans="1:3" ht="12.75" customHeight="1" x14ac:dyDescent="0.25">
      <c r="A224" s="89">
        <v>2019</v>
      </c>
      <c r="B224" s="89">
        <v>121884</v>
      </c>
      <c r="C224" s="89" t="s">
        <v>823</v>
      </c>
    </row>
    <row r="225" spans="1:3" ht="12.75" customHeight="1" x14ac:dyDescent="0.25">
      <c r="A225" s="89">
        <v>2019</v>
      </c>
      <c r="B225" s="89">
        <v>121880</v>
      </c>
      <c r="C225" s="89" t="s">
        <v>823</v>
      </c>
    </row>
    <row r="226" spans="1:3" ht="12.75" customHeight="1" x14ac:dyDescent="0.25">
      <c r="A226" s="89">
        <v>2019</v>
      </c>
      <c r="B226" s="89">
        <v>88399</v>
      </c>
      <c r="C226" s="89" t="s">
        <v>823</v>
      </c>
    </row>
    <row r="227" spans="1:3" ht="12.75" customHeight="1" x14ac:dyDescent="0.25">
      <c r="A227" s="89">
        <v>2019</v>
      </c>
      <c r="B227" s="89">
        <v>121884</v>
      </c>
      <c r="C227" s="89" t="s">
        <v>823</v>
      </c>
    </row>
    <row r="228" spans="1:3" ht="12.75" customHeight="1" x14ac:dyDescent="0.25">
      <c r="A228" s="89">
        <v>2019</v>
      </c>
      <c r="B228" s="89">
        <v>1181819</v>
      </c>
      <c r="C228" s="89" t="s">
        <v>823</v>
      </c>
    </row>
    <row r="229" spans="1:3" ht="12.75" customHeight="1" x14ac:dyDescent="0.25">
      <c r="A229" s="89">
        <v>2019</v>
      </c>
      <c r="B229" s="89">
        <v>121880</v>
      </c>
      <c r="C229" s="89" t="s">
        <v>823</v>
      </c>
    </row>
    <row r="230" spans="1:3" ht="12.75" customHeight="1" x14ac:dyDescent="0.25">
      <c r="A230" s="89">
        <v>2019</v>
      </c>
      <c r="B230" s="89">
        <v>1319229</v>
      </c>
      <c r="C230" s="89" t="s">
        <v>823</v>
      </c>
    </row>
    <row r="231" spans="1:3" ht="12.75" customHeight="1" x14ac:dyDescent="0.25">
      <c r="A231" s="89">
        <v>2019</v>
      </c>
      <c r="B231" s="89">
        <v>121884</v>
      </c>
      <c r="C231" s="89" t="s">
        <v>823</v>
      </c>
    </row>
    <row r="232" spans="1:3" ht="12.75" customHeight="1" x14ac:dyDescent="0.25">
      <c r="A232" s="89">
        <v>2019</v>
      </c>
      <c r="B232" s="89">
        <v>102499</v>
      </c>
      <c r="C232" s="89" t="s">
        <v>823</v>
      </c>
    </row>
    <row r="233" spans="1:3" ht="12.75" customHeight="1" x14ac:dyDescent="0.25">
      <c r="A233" s="89">
        <v>2019</v>
      </c>
      <c r="B233" s="89">
        <v>102499</v>
      </c>
      <c r="C233" s="89" t="s">
        <v>823</v>
      </c>
    </row>
    <row r="234" spans="1:3" ht="12.75" customHeight="1" x14ac:dyDescent="0.25">
      <c r="A234" s="89">
        <v>2019</v>
      </c>
      <c r="B234" s="89">
        <v>102499</v>
      </c>
      <c r="C234" s="89" t="s">
        <v>823</v>
      </c>
    </row>
    <row r="235" spans="1:3" ht="12.75" customHeight="1" x14ac:dyDescent="0.25">
      <c r="A235" s="89">
        <v>2019</v>
      </c>
      <c r="B235" s="89">
        <v>102499</v>
      </c>
      <c r="C235" s="89" t="s">
        <v>823</v>
      </c>
    </row>
    <row r="236" spans="1:3" ht="12.75" customHeight="1" x14ac:dyDescent="0.25">
      <c r="A236" s="89">
        <v>2019</v>
      </c>
      <c r="B236" s="89">
        <v>102499</v>
      </c>
      <c r="C236" s="89" t="s">
        <v>823</v>
      </c>
    </row>
    <row r="237" spans="1:3" ht="12.75" customHeight="1" x14ac:dyDescent="0.25">
      <c r="A237" s="89">
        <v>2019</v>
      </c>
      <c r="B237" s="89">
        <v>102499</v>
      </c>
      <c r="C237" s="89" t="s">
        <v>823</v>
      </c>
    </row>
    <row r="238" spans="1:3" ht="12.75" customHeight="1" x14ac:dyDescent="0.25">
      <c r="A238" s="89">
        <v>2019</v>
      </c>
      <c r="B238" s="89">
        <v>102499</v>
      </c>
      <c r="C238" s="89" t="s">
        <v>823</v>
      </c>
    </row>
    <row r="239" spans="1:3" ht="12.75" customHeight="1" x14ac:dyDescent="0.25">
      <c r="A239" s="89">
        <v>2019</v>
      </c>
      <c r="B239" s="89">
        <v>121880</v>
      </c>
      <c r="C239" s="89" t="s">
        <v>823</v>
      </c>
    </row>
    <row r="240" spans="1:3" ht="12.75" customHeight="1" x14ac:dyDescent="0.25">
      <c r="A240" s="89">
        <v>2019</v>
      </c>
      <c r="B240" s="89">
        <v>121880</v>
      </c>
      <c r="C240" s="89" t="s">
        <v>823</v>
      </c>
    </row>
    <row r="241" spans="1:3" ht="12.75" customHeight="1" x14ac:dyDescent="0.25">
      <c r="A241" s="89">
        <v>2019</v>
      </c>
      <c r="B241" s="89">
        <v>121880</v>
      </c>
      <c r="C241" s="89" t="s">
        <v>823</v>
      </c>
    </row>
    <row r="242" spans="1:3" ht="12.75" customHeight="1" x14ac:dyDescent="0.25">
      <c r="A242" s="89">
        <v>2019</v>
      </c>
      <c r="B242" s="89">
        <v>121880</v>
      </c>
      <c r="C242" s="89" t="s">
        <v>823</v>
      </c>
    </row>
    <row r="243" spans="1:3" ht="12.75" customHeight="1" x14ac:dyDescent="0.25">
      <c r="A243" s="89">
        <v>2019</v>
      </c>
      <c r="B243" s="89">
        <v>121880</v>
      </c>
      <c r="C243" s="89" t="s">
        <v>823</v>
      </c>
    </row>
    <row r="244" spans="1:3" ht="12.75" customHeight="1" x14ac:dyDescent="0.25">
      <c r="A244" s="89">
        <v>2019</v>
      </c>
      <c r="B244" s="89">
        <v>123569</v>
      </c>
      <c r="C244" s="89" t="s">
        <v>823</v>
      </c>
    </row>
    <row r="245" spans="1:3" ht="12.75" customHeight="1" x14ac:dyDescent="0.25">
      <c r="A245" s="89">
        <v>2019</v>
      </c>
      <c r="B245" s="89">
        <v>123569</v>
      </c>
      <c r="C245" s="89" t="s">
        <v>823</v>
      </c>
    </row>
    <row r="246" spans="1:3" ht="12.75" customHeight="1" x14ac:dyDescent="0.25">
      <c r="A246" s="89">
        <v>2019</v>
      </c>
      <c r="B246" s="89">
        <v>1103831</v>
      </c>
      <c r="C246" s="89" t="s">
        <v>823</v>
      </c>
    </row>
    <row r="247" spans="1:3" ht="12.75" customHeight="1" x14ac:dyDescent="0.25">
      <c r="A247" s="89">
        <v>2019</v>
      </c>
      <c r="B247" s="89">
        <v>1181819</v>
      </c>
      <c r="C247" s="89" t="s">
        <v>823</v>
      </c>
    </row>
    <row r="248" spans="1:3" ht="12.75" customHeight="1" x14ac:dyDescent="0.25">
      <c r="A248" s="89">
        <v>2019</v>
      </c>
      <c r="B248" s="89">
        <v>1181819</v>
      </c>
      <c r="C248" s="89" t="s">
        <v>823</v>
      </c>
    </row>
    <row r="249" spans="1:3" ht="12.75" customHeight="1" x14ac:dyDescent="0.25">
      <c r="A249" s="89">
        <v>2019</v>
      </c>
      <c r="B249" s="89">
        <v>1181819</v>
      </c>
      <c r="C249" s="89" t="s">
        <v>823</v>
      </c>
    </row>
    <row r="250" spans="1:3" ht="12.75" customHeight="1" x14ac:dyDescent="0.25">
      <c r="A250" s="89">
        <v>2019</v>
      </c>
      <c r="B250" s="89">
        <v>123569</v>
      </c>
      <c r="C250" s="89" t="s">
        <v>819</v>
      </c>
    </row>
    <row r="251" spans="1:3" ht="12.75" customHeight="1" x14ac:dyDescent="0.25">
      <c r="A251" s="89">
        <v>2019</v>
      </c>
      <c r="B251" s="89">
        <v>1103831</v>
      </c>
      <c r="C251" s="89" t="s">
        <v>819</v>
      </c>
    </row>
    <row r="252" spans="1:3" ht="12.75" customHeight="1" x14ac:dyDescent="0.25">
      <c r="A252" s="89">
        <v>2019</v>
      </c>
      <c r="B252" s="89">
        <v>102499</v>
      </c>
      <c r="C252" s="89" t="s">
        <v>819</v>
      </c>
    </row>
    <row r="253" spans="1:3" ht="12.75" customHeight="1" x14ac:dyDescent="0.25">
      <c r="A253" s="89">
        <v>2019</v>
      </c>
      <c r="B253" s="89">
        <v>121880</v>
      </c>
      <c r="C253" s="89" t="s">
        <v>819</v>
      </c>
    </row>
    <row r="254" spans="1:3" ht="12.75" customHeight="1" x14ac:dyDescent="0.25">
      <c r="A254" s="89">
        <v>2019</v>
      </c>
      <c r="B254" s="89">
        <v>121880</v>
      </c>
      <c r="C254" s="89" t="s">
        <v>819</v>
      </c>
    </row>
    <row r="255" spans="1:3" ht="12.75" customHeight="1" x14ac:dyDescent="0.25">
      <c r="A255" s="89">
        <v>2019</v>
      </c>
      <c r="B255" s="89">
        <v>88399</v>
      </c>
      <c r="C255" s="89" t="s">
        <v>819</v>
      </c>
    </row>
    <row r="256" spans="1:3" ht="12.75" customHeight="1" x14ac:dyDescent="0.25">
      <c r="A256" s="89">
        <v>2019</v>
      </c>
      <c r="B256" s="89">
        <v>1319229</v>
      </c>
      <c r="C256" s="89" t="s">
        <v>819</v>
      </c>
    </row>
    <row r="257" spans="1:3" ht="12.75" customHeight="1" x14ac:dyDescent="0.25">
      <c r="A257" s="89">
        <v>2019</v>
      </c>
      <c r="B257" s="89">
        <v>102499</v>
      </c>
      <c r="C257" s="89" t="s">
        <v>819</v>
      </c>
    </row>
    <row r="258" spans="1:3" ht="12.75" customHeight="1" x14ac:dyDescent="0.25">
      <c r="A258" s="89">
        <v>2019</v>
      </c>
      <c r="B258" s="89">
        <v>102499</v>
      </c>
      <c r="C258" s="89" t="s">
        <v>819</v>
      </c>
    </row>
    <row r="259" spans="1:3" ht="12.75" customHeight="1" x14ac:dyDescent="0.25">
      <c r="A259" s="89">
        <v>2019</v>
      </c>
      <c r="B259" s="89">
        <v>1319229</v>
      </c>
      <c r="C259" s="89" t="s">
        <v>819</v>
      </c>
    </row>
    <row r="260" spans="1:3" ht="12.75" customHeight="1" x14ac:dyDescent="0.25">
      <c r="A260" s="89">
        <v>2019</v>
      </c>
      <c r="B260" s="89">
        <v>123569</v>
      </c>
      <c r="C260" s="89" t="s">
        <v>819</v>
      </c>
    </row>
    <row r="261" spans="1:3" ht="12.75" customHeight="1" x14ac:dyDescent="0.25">
      <c r="A261" s="89">
        <v>2019</v>
      </c>
      <c r="B261" s="89">
        <v>123569</v>
      </c>
      <c r="C261" s="89" t="s">
        <v>819</v>
      </c>
    </row>
    <row r="262" spans="1:3" ht="12.75" customHeight="1" x14ac:dyDescent="0.25">
      <c r="A262" s="89">
        <v>2019</v>
      </c>
      <c r="B262" s="89">
        <v>121880</v>
      </c>
      <c r="C262" s="89" t="s">
        <v>819</v>
      </c>
    </row>
    <row r="263" spans="1:3" ht="12.75" customHeight="1" x14ac:dyDescent="0.25">
      <c r="A263" s="89">
        <v>2019</v>
      </c>
      <c r="B263" s="89">
        <v>102499</v>
      </c>
      <c r="C263" s="89" t="s">
        <v>819</v>
      </c>
    </row>
    <row r="264" spans="1:3" ht="12.75" customHeight="1" x14ac:dyDescent="0.25">
      <c r="A264" s="89">
        <v>2019</v>
      </c>
      <c r="B264" s="89">
        <v>123569</v>
      </c>
      <c r="C264" s="89" t="s">
        <v>819</v>
      </c>
    </row>
    <row r="265" spans="1:3" ht="12.75" customHeight="1" x14ac:dyDescent="0.25">
      <c r="A265" s="89">
        <v>2019</v>
      </c>
      <c r="B265" s="89">
        <v>102499</v>
      </c>
      <c r="C265" s="89" t="s">
        <v>819</v>
      </c>
    </row>
    <row r="266" spans="1:3" ht="12.75" customHeight="1" x14ac:dyDescent="0.25">
      <c r="A266" s="89">
        <v>2019</v>
      </c>
      <c r="B266" s="89">
        <v>121880</v>
      </c>
      <c r="C266" s="89" t="s">
        <v>819</v>
      </c>
    </row>
    <row r="267" spans="1:3" ht="12.75" customHeight="1" x14ac:dyDescent="0.25">
      <c r="A267" s="89">
        <v>2019</v>
      </c>
      <c r="B267" s="89">
        <v>1319229</v>
      </c>
      <c r="C267" s="89" t="s">
        <v>819</v>
      </c>
    </row>
    <row r="268" spans="1:3" ht="12.75" customHeight="1" x14ac:dyDescent="0.25">
      <c r="A268" s="89">
        <v>2019</v>
      </c>
      <c r="B268" s="89">
        <v>1181815</v>
      </c>
      <c r="C268" s="89" t="s">
        <v>819</v>
      </c>
    </row>
    <row r="269" spans="1:3" ht="12.75" customHeight="1" x14ac:dyDescent="0.25">
      <c r="A269" s="89">
        <v>2019</v>
      </c>
      <c r="B269" s="89">
        <v>1117583</v>
      </c>
      <c r="C269" s="89" t="s">
        <v>819</v>
      </c>
    </row>
    <row r="270" spans="1:3" ht="12.75" customHeight="1" x14ac:dyDescent="0.25">
      <c r="A270" s="89">
        <v>2019</v>
      </c>
      <c r="B270" s="89">
        <v>88399</v>
      </c>
      <c r="C270" s="89" t="s">
        <v>819</v>
      </c>
    </row>
    <row r="271" spans="1:3" ht="12.75" customHeight="1" x14ac:dyDescent="0.25">
      <c r="A271" s="89">
        <v>2019</v>
      </c>
      <c r="B271" s="89">
        <v>121880</v>
      </c>
      <c r="C271" s="89" t="s">
        <v>819</v>
      </c>
    </row>
    <row r="272" spans="1:3" ht="12.75" customHeight="1" x14ac:dyDescent="0.25">
      <c r="A272" s="89">
        <v>2019</v>
      </c>
      <c r="B272" s="89">
        <v>1103831</v>
      </c>
      <c r="C272" s="89" t="s">
        <v>819</v>
      </c>
    </row>
    <row r="273" spans="1:3" ht="12.75" customHeight="1" x14ac:dyDescent="0.25">
      <c r="A273" s="89">
        <v>2019</v>
      </c>
      <c r="B273" s="89">
        <v>102499</v>
      </c>
      <c r="C273" s="89" t="s">
        <v>819</v>
      </c>
    </row>
    <row r="274" spans="1:3" ht="12.75" customHeight="1" x14ac:dyDescent="0.25">
      <c r="A274" s="89">
        <v>2019</v>
      </c>
      <c r="B274" s="89">
        <v>121880</v>
      </c>
      <c r="C274" s="89" t="s">
        <v>819</v>
      </c>
    </row>
    <row r="275" spans="1:3" ht="12.75" customHeight="1" x14ac:dyDescent="0.25">
      <c r="A275" s="89">
        <v>2019</v>
      </c>
      <c r="B275" s="89">
        <v>102499</v>
      </c>
      <c r="C275" s="89" t="s">
        <v>819</v>
      </c>
    </row>
    <row r="276" spans="1:3" ht="12.75" customHeight="1" x14ac:dyDescent="0.25">
      <c r="A276" s="89">
        <v>2019</v>
      </c>
      <c r="B276" s="89">
        <v>123569</v>
      </c>
      <c r="C276" s="89" t="s">
        <v>819</v>
      </c>
    </row>
    <row r="277" spans="1:3" ht="12.75" customHeight="1" x14ac:dyDescent="0.25">
      <c r="A277" s="89">
        <v>2019</v>
      </c>
      <c r="B277" s="89">
        <v>123569</v>
      </c>
      <c r="C277" s="89" t="s">
        <v>819</v>
      </c>
    </row>
    <row r="278" spans="1:3" ht="12.75" customHeight="1" x14ac:dyDescent="0.25">
      <c r="A278" s="89">
        <v>2019</v>
      </c>
      <c r="B278" s="89">
        <v>1319229</v>
      </c>
      <c r="C278" s="89" t="s">
        <v>819</v>
      </c>
    </row>
    <row r="279" spans="1:3" ht="12.75" customHeight="1" x14ac:dyDescent="0.25">
      <c r="A279" s="89">
        <v>2019</v>
      </c>
      <c r="B279" s="89">
        <v>1319229</v>
      </c>
      <c r="C279" s="89" t="s">
        <v>819</v>
      </c>
    </row>
    <row r="280" spans="1:3" ht="12.75" customHeight="1" x14ac:dyDescent="0.25">
      <c r="A280" s="89">
        <v>2019</v>
      </c>
      <c r="B280" s="89">
        <v>1117583</v>
      </c>
      <c r="C280" s="89" t="s">
        <v>819</v>
      </c>
    </row>
    <row r="281" spans="1:3" ht="12.75" customHeight="1" x14ac:dyDescent="0.25">
      <c r="A281" s="89">
        <v>2019</v>
      </c>
      <c r="B281" s="89">
        <v>1181819</v>
      </c>
      <c r="C281" s="89" t="s">
        <v>819</v>
      </c>
    </row>
    <row r="282" spans="1:3" ht="12.75" customHeight="1" x14ac:dyDescent="0.25">
      <c r="A282" s="89">
        <v>2019</v>
      </c>
      <c r="B282" s="89">
        <v>1103831</v>
      </c>
      <c r="C282" s="89" t="s">
        <v>819</v>
      </c>
    </row>
    <row r="283" spans="1:3" ht="12.75" customHeight="1" x14ac:dyDescent="0.25">
      <c r="A283" s="89">
        <v>2019</v>
      </c>
      <c r="B283" s="89">
        <v>1103831</v>
      </c>
      <c r="C283" s="89" t="s">
        <v>819</v>
      </c>
    </row>
    <row r="284" spans="1:3" ht="12.75" customHeight="1" x14ac:dyDescent="0.25">
      <c r="A284" s="89">
        <v>2019</v>
      </c>
      <c r="B284" s="89">
        <v>102499</v>
      </c>
      <c r="C284" s="89" t="s">
        <v>819</v>
      </c>
    </row>
    <row r="285" spans="1:3" ht="12.75" customHeight="1" x14ac:dyDescent="0.25">
      <c r="A285" s="89">
        <v>2019</v>
      </c>
      <c r="B285" s="89">
        <v>1181815</v>
      </c>
      <c r="C285" s="89" t="s">
        <v>819</v>
      </c>
    </row>
    <row r="286" spans="1:3" ht="12.75" customHeight="1" x14ac:dyDescent="0.25">
      <c r="A286" s="89">
        <v>2019</v>
      </c>
      <c r="B286" s="89">
        <v>102499</v>
      </c>
      <c r="C286" s="89" t="s">
        <v>819</v>
      </c>
    </row>
    <row r="287" spans="1:3" ht="12.75" customHeight="1" x14ac:dyDescent="0.25">
      <c r="A287" s="89">
        <v>2019</v>
      </c>
      <c r="B287" s="89">
        <v>88399</v>
      </c>
      <c r="C287" s="89" t="s">
        <v>819</v>
      </c>
    </row>
    <row r="288" spans="1:3" ht="12.75" customHeight="1" x14ac:dyDescent="0.25">
      <c r="A288" s="89">
        <v>2019</v>
      </c>
      <c r="B288" s="89">
        <v>121884</v>
      </c>
      <c r="C288" s="89" t="s">
        <v>819</v>
      </c>
    </row>
    <row r="289" spans="1:3" ht="12.75" customHeight="1" x14ac:dyDescent="0.25">
      <c r="A289" s="89">
        <v>2019</v>
      </c>
      <c r="B289" s="89">
        <v>1319229</v>
      </c>
      <c r="C289" s="89" t="s">
        <v>819</v>
      </c>
    </row>
    <row r="290" spans="1:3" ht="12.75" customHeight="1" x14ac:dyDescent="0.25">
      <c r="A290" s="89">
        <v>2019</v>
      </c>
      <c r="B290" s="89">
        <v>121880</v>
      </c>
      <c r="C290" s="89" t="s">
        <v>819</v>
      </c>
    </row>
    <row r="291" spans="1:3" ht="12.75" customHeight="1" x14ac:dyDescent="0.25">
      <c r="A291" s="89">
        <v>2019</v>
      </c>
      <c r="B291" s="89">
        <v>88399</v>
      </c>
      <c r="C291" s="89" t="s">
        <v>819</v>
      </c>
    </row>
    <row r="292" spans="1:3" ht="12.75" customHeight="1" x14ac:dyDescent="0.25">
      <c r="A292" s="89">
        <v>2019</v>
      </c>
      <c r="B292" s="89">
        <v>121884</v>
      </c>
      <c r="C292" s="89" t="s">
        <v>819</v>
      </c>
    </row>
    <row r="293" spans="1:3" ht="12.75" customHeight="1" x14ac:dyDescent="0.25">
      <c r="A293" s="89">
        <v>2019</v>
      </c>
      <c r="B293" s="89">
        <v>1319229</v>
      </c>
      <c r="C293" s="89" t="s">
        <v>819</v>
      </c>
    </row>
    <row r="294" spans="1:3" ht="12.75" customHeight="1" x14ac:dyDescent="0.25">
      <c r="A294" s="89">
        <v>2019</v>
      </c>
      <c r="B294" s="89">
        <v>1181819</v>
      </c>
      <c r="C294" s="89" t="s">
        <v>819</v>
      </c>
    </row>
    <row r="295" spans="1:3" ht="12.75" customHeight="1" x14ac:dyDescent="0.25">
      <c r="A295" s="89">
        <v>2019</v>
      </c>
      <c r="B295" s="89">
        <v>1117583</v>
      </c>
      <c r="C295" s="89" t="s">
        <v>819</v>
      </c>
    </row>
    <row r="296" spans="1:3" ht="12.75" customHeight="1" x14ac:dyDescent="0.25">
      <c r="A296" s="89">
        <v>2019</v>
      </c>
      <c r="B296" s="89">
        <v>1319229</v>
      </c>
      <c r="C296" s="89" t="s">
        <v>819</v>
      </c>
    </row>
    <row r="297" spans="1:3" ht="12.75" customHeight="1" x14ac:dyDescent="0.25">
      <c r="A297" s="89">
        <v>2019</v>
      </c>
      <c r="B297" s="89">
        <v>88399</v>
      </c>
      <c r="C297" s="89" t="s">
        <v>819</v>
      </c>
    </row>
    <row r="298" spans="1:3" ht="12.75" customHeight="1" x14ac:dyDescent="0.25">
      <c r="A298" s="89">
        <v>2019</v>
      </c>
      <c r="B298" s="89">
        <v>1181819</v>
      </c>
      <c r="C298" s="89" t="s">
        <v>819</v>
      </c>
    </row>
    <row r="299" spans="1:3" ht="12.75" customHeight="1" x14ac:dyDescent="0.25">
      <c r="A299" s="89">
        <v>2019</v>
      </c>
      <c r="B299" s="89">
        <v>123569</v>
      </c>
      <c r="C299" s="89" t="s">
        <v>819</v>
      </c>
    </row>
    <row r="300" spans="1:3" ht="12.75" customHeight="1" x14ac:dyDescent="0.25">
      <c r="A300" s="89">
        <v>2019</v>
      </c>
      <c r="B300" s="89">
        <v>1117583</v>
      </c>
      <c r="C300" s="89" t="s">
        <v>819</v>
      </c>
    </row>
    <row r="301" spans="1:3" ht="12.75" customHeight="1" x14ac:dyDescent="0.25">
      <c r="A301" s="89">
        <v>2019</v>
      </c>
      <c r="B301" s="89">
        <v>102499</v>
      </c>
      <c r="C301" s="89" t="s">
        <v>819</v>
      </c>
    </row>
    <row r="302" spans="1:3" ht="12.75" customHeight="1" x14ac:dyDescent="0.25">
      <c r="A302" s="89">
        <v>2019</v>
      </c>
      <c r="B302" s="89">
        <v>1103831</v>
      </c>
      <c r="C302" s="89" t="s">
        <v>819</v>
      </c>
    </row>
    <row r="303" spans="1:3" ht="12.75" customHeight="1" x14ac:dyDescent="0.25">
      <c r="A303" s="89">
        <v>2019</v>
      </c>
      <c r="B303" s="89">
        <v>121880</v>
      </c>
      <c r="C303" s="89" t="s">
        <v>819</v>
      </c>
    </row>
    <row r="304" spans="1:3" ht="12.75" customHeight="1" x14ac:dyDescent="0.25">
      <c r="A304" s="89">
        <v>2019</v>
      </c>
      <c r="B304" s="89">
        <v>123569</v>
      </c>
      <c r="C304" s="89" t="s">
        <v>819</v>
      </c>
    </row>
    <row r="305" spans="1:3" ht="12.75" customHeight="1" x14ac:dyDescent="0.25">
      <c r="A305" s="89">
        <v>2019</v>
      </c>
      <c r="B305" s="89">
        <v>1103831</v>
      </c>
      <c r="C305" s="89" t="s">
        <v>819</v>
      </c>
    </row>
    <row r="306" spans="1:3" ht="12.75" customHeight="1" x14ac:dyDescent="0.25">
      <c r="A306" s="89">
        <v>2019</v>
      </c>
      <c r="B306" s="89">
        <v>1117583</v>
      </c>
      <c r="C306" s="89" t="s">
        <v>819</v>
      </c>
    </row>
    <row r="307" spans="1:3" ht="12.75" customHeight="1" x14ac:dyDescent="0.25">
      <c r="A307" s="89">
        <v>2019</v>
      </c>
      <c r="B307" s="89">
        <v>88399</v>
      </c>
      <c r="C307" s="89" t="s">
        <v>819</v>
      </c>
    </row>
    <row r="308" spans="1:3" ht="12.75" customHeight="1" x14ac:dyDescent="0.25">
      <c r="A308" s="89">
        <v>2019</v>
      </c>
      <c r="B308" s="89">
        <v>121884</v>
      </c>
      <c r="C308" s="89" t="s">
        <v>819</v>
      </c>
    </row>
    <row r="309" spans="1:3" ht="12.75" customHeight="1" x14ac:dyDescent="0.25">
      <c r="A309" s="89">
        <v>2019</v>
      </c>
      <c r="B309" s="89">
        <v>1319229</v>
      </c>
      <c r="C309" s="89" t="s">
        <v>819</v>
      </c>
    </row>
    <row r="310" spans="1:3" ht="12.75" customHeight="1" x14ac:dyDescent="0.25">
      <c r="A310" s="89">
        <v>2019</v>
      </c>
      <c r="B310" s="89">
        <v>102499</v>
      </c>
      <c r="C310" s="89" t="s">
        <v>819</v>
      </c>
    </row>
    <row r="311" spans="1:3" ht="12.75" customHeight="1" x14ac:dyDescent="0.25">
      <c r="A311" s="89">
        <v>2019</v>
      </c>
      <c r="B311" s="89">
        <v>1117583</v>
      </c>
      <c r="C311" s="89" t="s">
        <v>819</v>
      </c>
    </row>
    <row r="312" spans="1:3" ht="12.75" customHeight="1" x14ac:dyDescent="0.25">
      <c r="A312" s="89">
        <v>2019</v>
      </c>
      <c r="B312" s="89">
        <v>1319229</v>
      </c>
      <c r="C312" s="89" t="s">
        <v>819</v>
      </c>
    </row>
    <row r="313" spans="1:3" ht="12.75" customHeight="1" x14ac:dyDescent="0.25">
      <c r="A313" s="89">
        <v>2019</v>
      </c>
      <c r="B313" s="89">
        <v>1103831</v>
      </c>
      <c r="C313" s="89" t="s">
        <v>819</v>
      </c>
    </row>
    <row r="314" spans="1:3" ht="12.75" customHeight="1" x14ac:dyDescent="0.25">
      <c r="A314" s="89">
        <v>2019</v>
      </c>
      <c r="B314" s="89">
        <v>1181819</v>
      </c>
      <c r="C314" s="89" t="s">
        <v>819</v>
      </c>
    </row>
    <row r="315" spans="1:3" ht="12.75" customHeight="1" x14ac:dyDescent="0.25">
      <c r="A315" s="89">
        <v>2019</v>
      </c>
      <c r="B315" s="89">
        <v>1117583</v>
      </c>
      <c r="C315" s="89" t="s">
        <v>819</v>
      </c>
    </row>
    <row r="316" spans="1:3" ht="12.75" customHeight="1" x14ac:dyDescent="0.25">
      <c r="A316" s="89">
        <v>2019</v>
      </c>
      <c r="B316" s="89">
        <v>88399</v>
      </c>
      <c r="C316" s="89" t="s">
        <v>819</v>
      </c>
    </row>
    <row r="317" spans="1:3" ht="12.75" customHeight="1" x14ac:dyDescent="0.25">
      <c r="A317" s="89">
        <v>2019</v>
      </c>
      <c r="B317" s="89">
        <v>88399</v>
      </c>
      <c r="C317" s="89" t="s">
        <v>819</v>
      </c>
    </row>
    <row r="318" spans="1:3" ht="12.75" customHeight="1" x14ac:dyDescent="0.25">
      <c r="A318" s="89">
        <v>2019</v>
      </c>
      <c r="B318" s="89">
        <v>123569</v>
      </c>
      <c r="C318" s="89" t="s">
        <v>819</v>
      </c>
    </row>
    <row r="319" spans="1:3" ht="12.75" customHeight="1" x14ac:dyDescent="0.25">
      <c r="A319" s="89">
        <v>2019</v>
      </c>
      <c r="B319" s="89">
        <v>1103831</v>
      </c>
      <c r="C319" s="89" t="s">
        <v>819</v>
      </c>
    </row>
    <row r="320" spans="1:3" ht="12.75" customHeight="1" x14ac:dyDescent="0.25">
      <c r="A320" s="89">
        <v>2019</v>
      </c>
      <c r="B320" s="89">
        <v>88399</v>
      </c>
      <c r="C320" s="89" t="s">
        <v>819</v>
      </c>
    </row>
    <row r="321" spans="1:3" ht="12.75" customHeight="1" x14ac:dyDescent="0.25">
      <c r="A321" s="89">
        <v>2019</v>
      </c>
      <c r="B321" s="89">
        <v>1181815</v>
      </c>
      <c r="C321" s="89" t="s">
        <v>819</v>
      </c>
    </row>
    <row r="322" spans="1:3" ht="12.75" customHeight="1" x14ac:dyDescent="0.25">
      <c r="A322" s="89">
        <v>2019</v>
      </c>
      <c r="B322" s="89">
        <v>1117583</v>
      </c>
      <c r="C322" s="89" t="s">
        <v>819</v>
      </c>
    </row>
    <row r="323" spans="1:3" ht="12.75" customHeight="1" x14ac:dyDescent="0.25">
      <c r="A323" s="89">
        <v>2019</v>
      </c>
      <c r="B323" s="89">
        <v>121880</v>
      </c>
      <c r="C323" s="89" t="s">
        <v>819</v>
      </c>
    </row>
    <row r="324" spans="1:3" ht="12.75" customHeight="1" x14ac:dyDescent="0.25">
      <c r="A324" s="89">
        <v>2019</v>
      </c>
      <c r="B324" s="89">
        <v>123569</v>
      </c>
      <c r="C324" s="89" t="s">
        <v>819</v>
      </c>
    </row>
    <row r="325" spans="1:3" ht="12.75" customHeight="1" x14ac:dyDescent="0.25">
      <c r="A325" s="89">
        <v>2019</v>
      </c>
      <c r="B325" s="89">
        <v>1319229</v>
      </c>
      <c r="C325" s="89" t="s">
        <v>819</v>
      </c>
    </row>
    <row r="326" spans="1:3" ht="12.75" customHeight="1" x14ac:dyDescent="0.25">
      <c r="A326" s="89">
        <v>2019</v>
      </c>
      <c r="B326" s="89">
        <v>1181819</v>
      </c>
      <c r="C326" s="89" t="s">
        <v>819</v>
      </c>
    </row>
    <row r="327" spans="1:3" ht="12.75" customHeight="1" x14ac:dyDescent="0.25">
      <c r="A327" s="89">
        <v>2019</v>
      </c>
      <c r="B327" s="89">
        <v>88399</v>
      </c>
      <c r="C327" s="89" t="s">
        <v>819</v>
      </c>
    </row>
    <row r="328" spans="1:3" ht="12.75" customHeight="1" x14ac:dyDescent="0.25">
      <c r="A328" s="89">
        <v>2019</v>
      </c>
      <c r="B328" s="89">
        <v>1103831</v>
      </c>
      <c r="C328" s="89" t="s">
        <v>819</v>
      </c>
    </row>
    <row r="329" spans="1:3" ht="12.75" customHeight="1" x14ac:dyDescent="0.25">
      <c r="A329" s="89">
        <v>2019</v>
      </c>
      <c r="B329" s="89">
        <v>1103831</v>
      </c>
      <c r="C329" s="89" t="s">
        <v>819</v>
      </c>
    </row>
    <row r="330" spans="1:3" ht="12.75" customHeight="1" x14ac:dyDescent="0.25">
      <c r="A330" s="89">
        <v>2019</v>
      </c>
      <c r="B330" s="89">
        <v>1117583</v>
      </c>
      <c r="C330" s="89" t="s">
        <v>819</v>
      </c>
    </row>
    <row r="331" spans="1:3" ht="12.75" customHeight="1" x14ac:dyDescent="0.25">
      <c r="A331" s="89">
        <v>2019</v>
      </c>
      <c r="B331" s="89">
        <v>1103831</v>
      </c>
      <c r="C331" s="89" t="s">
        <v>819</v>
      </c>
    </row>
    <row r="332" spans="1:3" ht="12.75" customHeight="1" x14ac:dyDescent="0.25">
      <c r="A332" s="89">
        <v>2019</v>
      </c>
      <c r="B332" s="89">
        <v>123569</v>
      </c>
      <c r="C332" s="89" t="s">
        <v>819</v>
      </c>
    </row>
    <row r="333" spans="1:3" ht="12.75" customHeight="1" x14ac:dyDescent="0.25">
      <c r="A333" s="89">
        <v>2019</v>
      </c>
      <c r="B333" s="89">
        <v>121880</v>
      </c>
      <c r="C333" s="89" t="s">
        <v>819</v>
      </c>
    </row>
    <row r="334" spans="1:3" ht="12.75" customHeight="1" x14ac:dyDescent="0.25">
      <c r="A334" s="89">
        <v>2019</v>
      </c>
      <c r="B334" s="89">
        <v>1181819</v>
      </c>
      <c r="C334" s="89" t="s">
        <v>819</v>
      </c>
    </row>
    <row r="335" spans="1:3" ht="12.75" customHeight="1" x14ac:dyDescent="0.25">
      <c r="A335" s="89">
        <v>2019</v>
      </c>
      <c r="B335" s="89">
        <v>121880</v>
      </c>
      <c r="C335" s="89" t="s">
        <v>819</v>
      </c>
    </row>
    <row r="336" spans="1:3" ht="12.75" customHeight="1" x14ac:dyDescent="0.25">
      <c r="A336" s="89">
        <v>2019</v>
      </c>
      <c r="B336" s="89">
        <v>1117583</v>
      </c>
      <c r="C336" s="89" t="s">
        <v>819</v>
      </c>
    </row>
    <row r="337" spans="1:3" ht="12.75" customHeight="1" x14ac:dyDescent="0.25">
      <c r="A337" s="89">
        <v>2019</v>
      </c>
      <c r="B337" s="89">
        <v>1117583</v>
      </c>
      <c r="C337" s="89" t="s">
        <v>819</v>
      </c>
    </row>
    <row r="338" spans="1:3" ht="12.75" customHeight="1" x14ac:dyDescent="0.25">
      <c r="A338" s="89">
        <v>2019</v>
      </c>
      <c r="B338" s="89">
        <v>1181819</v>
      </c>
      <c r="C338" s="89" t="s">
        <v>819</v>
      </c>
    </row>
    <row r="339" spans="1:3" ht="12.75" customHeight="1" x14ac:dyDescent="0.25">
      <c r="A339" s="89">
        <v>2019</v>
      </c>
      <c r="B339" s="89">
        <v>121884</v>
      </c>
      <c r="C339" s="89" t="s">
        <v>819</v>
      </c>
    </row>
    <row r="340" spans="1:3" ht="12.75" customHeight="1" x14ac:dyDescent="0.25">
      <c r="A340" s="89">
        <v>2019</v>
      </c>
      <c r="B340" s="89">
        <v>121880</v>
      </c>
      <c r="C340" s="89" t="s">
        <v>819</v>
      </c>
    </row>
    <row r="341" spans="1:3" ht="12.75" customHeight="1" x14ac:dyDescent="0.25">
      <c r="A341" s="89">
        <v>2019</v>
      </c>
      <c r="B341" s="89">
        <v>88399</v>
      </c>
      <c r="C341" s="89" t="s">
        <v>819</v>
      </c>
    </row>
    <row r="342" spans="1:3" ht="12.75" customHeight="1" x14ac:dyDescent="0.25">
      <c r="A342" s="89">
        <v>2019</v>
      </c>
      <c r="B342" s="89">
        <v>121884</v>
      </c>
      <c r="C342" s="89" t="s">
        <v>819</v>
      </c>
    </row>
    <row r="343" spans="1:3" ht="12.75" customHeight="1" x14ac:dyDescent="0.25">
      <c r="A343" s="89">
        <v>2019</v>
      </c>
      <c r="B343" s="89">
        <v>1103831</v>
      </c>
      <c r="C343" s="89" t="s">
        <v>819</v>
      </c>
    </row>
    <row r="344" spans="1:3" ht="12.75" customHeight="1" x14ac:dyDescent="0.25">
      <c r="A344" s="89">
        <v>2019</v>
      </c>
      <c r="B344" s="89">
        <v>1117583</v>
      </c>
      <c r="C344" s="89" t="s">
        <v>819</v>
      </c>
    </row>
    <row r="345" spans="1:3" ht="12.75" customHeight="1" x14ac:dyDescent="0.25">
      <c r="A345" s="89">
        <v>2019</v>
      </c>
      <c r="B345" s="89">
        <v>88399</v>
      </c>
      <c r="C345" s="89" t="s">
        <v>819</v>
      </c>
    </row>
    <row r="346" spans="1:3" ht="12.75" customHeight="1" x14ac:dyDescent="0.25">
      <c r="A346" s="89">
        <v>2019</v>
      </c>
      <c r="B346" s="89">
        <v>88399</v>
      </c>
      <c r="C346" s="89" t="s">
        <v>819</v>
      </c>
    </row>
    <row r="347" spans="1:3" ht="12.75" customHeight="1" x14ac:dyDescent="0.25">
      <c r="A347" s="89">
        <v>2019</v>
      </c>
      <c r="B347" s="89">
        <v>88399</v>
      </c>
      <c r="C347" s="89" t="s">
        <v>819</v>
      </c>
    </row>
    <row r="348" spans="1:3" ht="12.75" customHeight="1" x14ac:dyDescent="0.25">
      <c r="A348" s="89">
        <v>2019</v>
      </c>
      <c r="B348" s="89">
        <v>88399</v>
      </c>
      <c r="C348" s="89" t="s">
        <v>819</v>
      </c>
    </row>
    <row r="349" spans="1:3" ht="12.75" customHeight="1" x14ac:dyDescent="0.25">
      <c r="A349" s="89">
        <v>2019</v>
      </c>
      <c r="B349" s="89">
        <v>102499</v>
      </c>
      <c r="C349" s="89" t="s">
        <v>819</v>
      </c>
    </row>
    <row r="350" spans="1:3" ht="12.75" customHeight="1" x14ac:dyDescent="0.25">
      <c r="A350" s="89">
        <v>2019</v>
      </c>
      <c r="B350" s="89">
        <v>102499</v>
      </c>
      <c r="C350" s="89" t="s">
        <v>819</v>
      </c>
    </row>
    <row r="351" spans="1:3" ht="12.75" customHeight="1" x14ac:dyDescent="0.25">
      <c r="A351" s="89">
        <v>2019</v>
      </c>
      <c r="B351" s="89">
        <v>102499</v>
      </c>
      <c r="C351" s="89" t="s">
        <v>819</v>
      </c>
    </row>
    <row r="352" spans="1:3" ht="12.75" customHeight="1" x14ac:dyDescent="0.25">
      <c r="A352" s="89">
        <v>2019</v>
      </c>
      <c r="B352" s="89">
        <v>123569</v>
      </c>
      <c r="C352" s="89" t="s">
        <v>819</v>
      </c>
    </row>
    <row r="353" spans="1:3" ht="12.75" customHeight="1" x14ac:dyDescent="0.25">
      <c r="A353" s="89">
        <v>2019</v>
      </c>
      <c r="B353" s="89">
        <v>1103831</v>
      </c>
      <c r="C353" s="89" t="s">
        <v>819</v>
      </c>
    </row>
    <row r="354" spans="1:3" ht="12.75" customHeight="1" x14ac:dyDescent="0.25">
      <c r="A354" s="89">
        <v>2019</v>
      </c>
      <c r="B354" s="89">
        <v>88399</v>
      </c>
      <c r="C354" s="89" t="s">
        <v>133</v>
      </c>
    </row>
    <row r="355" spans="1:3" ht="12.75" customHeight="1" x14ac:dyDescent="0.25">
      <c r="A355" s="89">
        <v>2019</v>
      </c>
      <c r="B355" s="89">
        <v>1319229</v>
      </c>
      <c r="C355" s="89" t="s">
        <v>817</v>
      </c>
    </row>
    <row r="356" spans="1:3" ht="12.75" customHeight="1" x14ac:dyDescent="0.25">
      <c r="A356" s="89">
        <v>2019</v>
      </c>
      <c r="B356" s="89">
        <v>1181819</v>
      </c>
      <c r="C356" s="89" t="s">
        <v>817</v>
      </c>
    </row>
    <row r="357" spans="1:3" ht="12.75" customHeight="1" x14ac:dyDescent="0.25">
      <c r="A357" s="89">
        <v>2019</v>
      </c>
      <c r="B357" s="89">
        <v>121884</v>
      </c>
      <c r="C357" s="89" t="s">
        <v>818</v>
      </c>
    </row>
    <row r="358" spans="1:3" ht="12.75" customHeight="1" x14ac:dyDescent="0.25">
      <c r="A358" s="89">
        <v>2019</v>
      </c>
      <c r="B358" s="89">
        <v>1103831</v>
      </c>
      <c r="C358" s="89" t="s">
        <v>818</v>
      </c>
    </row>
    <row r="359" spans="1:3" ht="12.75" customHeight="1" x14ac:dyDescent="0.25">
      <c r="A359" s="89">
        <v>2019</v>
      </c>
      <c r="B359" s="89">
        <v>1181819</v>
      </c>
      <c r="C359" s="89" t="s">
        <v>818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569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88399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823</v>
      </c>
    </row>
    <row r="6" spans="1:3" ht="12.75" customHeight="1" x14ac:dyDescent="0.25">
      <c r="A6" s="89">
        <v>2019</v>
      </c>
      <c r="B6" s="89">
        <v>88399</v>
      </c>
      <c r="C6" s="89" t="s">
        <v>823</v>
      </c>
    </row>
    <row r="7" spans="1:3" ht="12.75" customHeight="1" x14ac:dyDescent="0.25">
      <c r="A7" s="89">
        <v>2019</v>
      </c>
      <c r="B7" s="89">
        <v>123569</v>
      </c>
      <c r="C7" s="89" t="s">
        <v>823</v>
      </c>
    </row>
    <row r="8" spans="1:3" ht="12.75" customHeight="1" x14ac:dyDescent="0.25">
      <c r="A8" s="89">
        <v>2019</v>
      </c>
      <c r="B8" s="89">
        <v>121880</v>
      </c>
      <c r="C8" s="89" t="s">
        <v>823</v>
      </c>
    </row>
    <row r="9" spans="1:3" ht="12.75" customHeight="1" x14ac:dyDescent="0.25">
      <c r="A9" s="89">
        <v>2019</v>
      </c>
      <c r="B9" s="89">
        <v>102499</v>
      </c>
      <c r="C9" s="89" t="s">
        <v>823</v>
      </c>
    </row>
    <row r="10" spans="1:3" ht="12.75" customHeight="1" x14ac:dyDescent="0.25">
      <c r="A10" s="89">
        <v>2019</v>
      </c>
      <c r="B10" s="89">
        <v>1117583</v>
      </c>
      <c r="C10" s="89" t="s">
        <v>823</v>
      </c>
    </row>
    <row r="11" spans="1:3" ht="12.75" customHeight="1" x14ac:dyDescent="0.25">
      <c r="A11" s="89">
        <v>2019</v>
      </c>
      <c r="B11" s="89">
        <v>102499</v>
      </c>
      <c r="C11" s="89" t="s">
        <v>823</v>
      </c>
    </row>
    <row r="12" spans="1:3" ht="12.75" customHeight="1" x14ac:dyDescent="0.25">
      <c r="A12" s="89">
        <v>2019</v>
      </c>
      <c r="B12" s="89">
        <v>1181815</v>
      </c>
      <c r="C12" s="89" t="s">
        <v>823</v>
      </c>
    </row>
    <row r="13" spans="1:3" ht="12.75" customHeight="1" x14ac:dyDescent="0.25">
      <c r="A13" s="89">
        <v>2019</v>
      </c>
      <c r="B13" s="89">
        <v>1181819</v>
      </c>
      <c r="C13" s="89" t="s">
        <v>823</v>
      </c>
    </row>
    <row r="14" spans="1:3" ht="12.75" customHeight="1" x14ac:dyDescent="0.25">
      <c r="A14" s="89">
        <v>2019</v>
      </c>
      <c r="B14" s="89">
        <v>88399</v>
      </c>
      <c r="C14" s="89" t="s">
        <v>823</v>
      </c>
    </row>
    <row r="15" spans="1:3" ht="12.75" customHeight="1" x14ac:dyDescent="0.25">
      <c r="A15" s="89">
        <v>2019</v>
      </c>
      <c r="B15" s="89">
        <v>102499</v>
      </c>
      <c r="C15" s="89" t="s">
        <v>823</v>
      </c>
    </row>
    <row r="16" spans="1:3" ht="12.75" customHeight="1" x14ac:dyDescent="0.25">
      <c r="A16" s="89">
        <v>2019</v>
      </c>
      <c r="B16" s="89">
        <v>121880</v>
      </c>
      <c r="C16" s="89" t="s">
        <v>823</v>
      </c>
    </row>
    <row r="17" spans="1:3" ht="12.75" customHeight="1" x14ac:dyDescent="0.25">
      <c r="A17" s="89">
        <v>2019</v>
      </c>
      <c r="B17" s="89">
        <v>1181815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88399</v>
      </c>
      <c r="C20" s="89" t="s">
        <v>823</v>
      </c>
    </row>
    <row r="21" spans="1:3" ht="12.75" customHeight="1" x14ac:dyDescent="0.25">
      <c r="A21" s="89">
        <v>2019</v>
      </c>
      <c r="B21" s="89">
        <v>1319229</v>
      </c>
      <c r="C21" s="89" t="s">
        <v>823</v>
      </c>
    </row>
    <row r="22" spans="1:3" ht="12.75" customHeight="1" x14ac:dyDescent="0.25">
      <c r="A22" s="89">
        <v>2019</v>
      </c>
      <c r="B22" s="89">
        <v>1319229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102499</v>
      </c>
      <c r="C24" s="89" t="s">
        <v>823</v>
      </c>
    </row>
    <row r="25" spans="1:3" ht="12.75" customHeight="1" x14ac:dyDescent="0.25">
      <c r="A25" s="89">
        <v>2019</v>
      </c>
      <c r="B25" s="89">
        <v>102499</v>
      </c>
      <c r="C25" s="89" t="s">
        <v>823</v>
      </c>
    </row>
    <row r="26" spans="1:3" ht="12.75" customHeight="1" x14ac:dyDescent="0.25">
      <c r="A26" s="89">
        <v>2019</v>
      </c>
      <c r="B26" s="89">
        <v>88399</v>
      </c>
      <c r="C26" s="89" t="s">
        <v>823</v>
      </c>
    </row>
    <row r="27" spans="1:3" ht="12.75" customHeight="1" x14ac:dyDescent="0.25">
      <c r="A27" s="89">
        <v>2019</v>
      </c>
      <c r="B27" s="89">
        <v>121880</v>
      </c>
      <c r="C27" s="89" t="s">
        <v>823</v>
      </c>
    </row>
    <row r="28" spans="1:3" ht="12.75" customHeight="1" x14ac:dyDescent="0.25">
      <c r="A28" s="89">
        <v>2019</v>
      </c>
      <c r="B28" s="89">
        <v>1319229</v>
      </c>
      <c r="C28" s="89" t="s">
        <v>823</v>
      </c>
    </row>
    <row r="29" spans="1:3" ht="12.75" customHeight="1" x14ac:dyDescent="0.25">
      <c r="A29" s="89">
        <v>2019</v>
      </c>
      <c r="B29" s="89">
        <v>1103831</v>
      </c>
      <c r="C29" s="89" t="s">
        <v>823</v>
      </c>
    </row>
    <row r="30" spans="1:3" ht="12.75" customHeight="1" x14ac:dyDescent="0.25">
      <c r="A30" s="89">
        <v>2019</v>
      </c>
      <c r="B30" s="89">
        <v>1181819</v>
      </c>
      <c r="C30" s="89" t="s">
        <v>823</v>
      </c>
    </row>
    <row r="31" spans="1:3" ht="12.75" customHeight="1" x14ac:dyDescent="0.25">
      <c r="A31" s="89">
        <v>2019</v>
      </c>
      <c r="B31" s="89">
        <v>1117583</v>
      </c>
      <c r="C31" s="89" t="s">
        <v>823</v>
      </c>
    </row>
    <row r="32" spans="1:3" ht="12.75" customHeight="1" x14ac:dyDescent="0.25">
      <c r="A32" s="89">
        <v>2019</v>
      </c>
      <c r="B32" s="89">
        <v>1319229</v>
      </c>
      <c r="C32" s="89" t="s">
        <v>823</v>
      </c>
    </row>
    <row r="33" spans="1:3" ht="12.75" customHeight="1" x14ac:dyDescent="0.25">
      <c r="A33" s="89">
        <v>2019</v>
      </c>
      <c r="B33" s="89">
        <v>1103831</v>
      </c>
      <c r="C33" s="89" t="s">
        <v>823</v>
      </c>
    </row>
    <row r="34" spans="1:3" ht="12.75" customHeight="1" x14ac:dyDescent="0.25">
      <c r="A34" s="89">
        <v>2019</v>
      </c>
      <c r="B34" s="89">
        <v>102499</v>
      </c>
      <c r="C34" s="89" t="s">
        <v>823</v>
      </c>
    </row>
    <row r="35" spans="1:3" ht="12.75" customHeight="1" x14ac:dyDescent="0.25">
      <c r="A35" s="89">
        <v>2019</v>
      </c>
      <c r="B35" s="89">
        <v>121884</v>
      </c>
      <c r="C35" s="89" t="s">
        <v>823</v>
      </c>
    </row>
    <row r="36" spans="1:3" ht="12.75" customHeight="1" x14ac:dyDescent="0.25">
      <c r="A36" s="89">
        <v>2019</v>
      </c>
      <c r="B36" s="89">
        <v>1181819</v>
      </c>
      <c r="C36" s="89" t="s">
        <v>823</v>
      </c>
    </row>
    <row r="37" spans="1:3" ht="12.75" customHeight="1" x14ac:dyDescent="0.25">
      <c r="A37" s="89">
        <v>2019</v>
      </c>
      <c r="B37" s="89">
        <v>1103831</v>
      </c>
      <c r="C37" s="89" t="s">
        <v>823</v>
      </c>
    </row>
    <row r="38" spans="1:3" ht="12.75" customHeight="1" x14ac:dyDescent="0.25">
      <c r="A38" s="89">
        <v>2019</v>
      </c>
      <c r="B38" s="89">
        <v>121880</v>
      </c>
      <c r="C38" s="89" t="s">
        <v>823</v>
      </c>
    </row>
    <row r="39" spans="1:3" ht="12.75" customHeight="1" x14ac:dyDescent="0.25">
      <c r="A39" s="89">
        <v>2019</v>
      </c>
      <c r="B39" s="89">
        <v>121880</v>
      </c>
      <c r="C39" s="89" t="s">
        <v>823</v>
      </c>
    </row>
    <row r="40" spans="1:3" ht="12.75" customHeight="1" x14ac:dyDescent="0.25">
      <c r="A40" s="89">
        <v>2019</v>
      </c>
      <c r="B40" s="89">
        <v>121880</v>
      </c>
      <c r="C40" s="89" t="s">
        <v>823</v>
      </c>
    </row>
    <row r="41" spans="1:3" ht="12.75" customHeight="1" x14ac:dyDescent="0.25">
      <c r="A41" s="89">
        <v>2019</v>
      </c>
      <c r="B41" s="89">
        <v>88399</v>
      </c>
      <c r="C41" s="89" t="s">
        <v>823</v>
      </c>
    </row>
    <row r="42" spans="1:3" ht="12.75" customHeight="1" x14ac:dyDescent="0.25">
      <c r="A42" s="89">
        <v>2019</v>
      </c>
      <c r="B42" s="89">
        <v>121880</v>
      </c>
      <c r="C42" s="89" t="s">
        <v>823</v>
      </c>
    </row>
    <row r="43" spans="1:3" ht="12.75" customHeight="1" x14ac:dyDescent="0.25">
      <c r="A43" s="89">
        <v>2019</v>
      </c>
      <c r="B43" s="89">
        <v>123569</v>
      </c>
      <c r="C43" s="89" t="s">
        <v>823</v>
      </c>
    </row>
    <row r="44" spans="1:3" ht="12.75" customHeight="1" x14ac:dyDescent="0.25">
      <c r="A44" s="89">
        <v>2019</v>
      </c>
      <c r="B44" s="89">
        <v>1103831</v>
      </c>
      <c r="C44" s="89" t="s">
        <v>823</v>
      </c>
    </row>
    <row r="45" spans="1:3" ht="12.75" customHeight="1" x14ac:dyDescent="0.25">
      <c r="A45" s="89">
        <v>2019</v>
      </c>
      <c r="B45" s="89">
        <v>121880</v>
      </c>
      <c r="C45" s="89" t="s">
        <v>819</v>
      </c>
    </row>
    <row r="46" spans="1:3" ht="12.75" customHeight="1" x14ac:dyDescent="0.25">
      <c r="A46" s="89">
        <v>2019</v>
      </c>
      <c r="B46" s="89">
        <v>1181815</v>
      </c>
      <c r="C46" s="89" t="s">
        <v>819</v>
      </c>
    </row>
    <row r="47" spans="1:3" ht="12.75" customHeight="1" x14ac:dyDescent="0.25">
      <c r="A47" s="89">
        <v>2019</v>
      </c>
      <c r="B47" s="89">
        <v>123569</v>
      </c>
      <c r="C47" s="89" t="s">
        <v>819</v>
      </c>
    </row>
    <row r="48" spans="1:3" ht="12.75" customHeight="1" x14ac:dyDescent="0.25">
      <c r="A48" s="89">
        <v>2019</v>
      </c>
      <c r="B48" s="89">
        <v>123569</v>
      </c>
      <c r="C48" s="89" t="s">
        <v>819</v>
      </c>
    </row>
    <row r="49" spans="1:3" ht="12.75" customHeight="1" x14ac:dyDescent="0.25">
      <c r="A49" s="89">
        <v>2019</v>
      </c>
      <c r="B49" s="89">
        <v>1103831</v>
      </c>
      <c r="C49" s="89" t="s">
        <v>819</v>
      </c>
    </row>
    <row r="50" spans="1:3" ht="12.75" customHeight="1" x14ac:dyDescent="0.25">
      <c r="A50" s="89">
        <v>2019</v>
      </c>
      <c r="B50" s="89">
        <v>121880</v>
      </c>
      <c r="C50" s="89" t="s">
        <v>819</v>
      </c>
    </row>
    <row r="51" spans="1:3" ht="12.75" customHeight="1" x14ac:dyDescent="0.25">
      <c r="A51" s="89">
        <v>2019</v>
      </c>
      <c r="B51" s="89">
        <v>1181815</v>
      </c>
      <c r="C51" s="89" t="s">
        <v>819</v>
      </c>
    </row>
    <row r="52" spans="1:3" ht="12.75" customHeight="1" x14ac:dyDescent="0.25">
      <c r="A52" s="89">
        <v>2019</v>
      </c>
      <c r="B52" s="89">
        <v>123569</v>
      </c>
      <c r="C52" s="89" t="s">
        <v>819</v>
      </c>
    </row>
    <row r="53" spans="1:3" ht="12.75" customHeight="1" x14ac:dyDescent="0.25">
      <c r="A53" s="89">
        <v>2019</v>
      </c>
      <c r="B53" s="89">
        <v>88399</v>
      </c>
      <c r="C53" s="89" t="s">
        <v>819</v>
      </c>
    </row>
    <row r="54" spans="1:3" ht="12.75" customHeight="1" x14ac:dyDescent="0.25">
      <c r="A54" s="89">
        <v>2019</v>
      </c>
      <c r="B54" s="89">
        <v>102499</v>
      </c>
      <c r="C54" s="89" t="s">
        <v>819</v>
      </c>
    </row>
    <row r="55" spans="1:3" ht="12.75" customHeight="1" x14ac:dyDescent="0.25">
      <c r="A55" s="89">
        <v>2019</v>
      </c>
      <c r="B55" s="89">
        <v>102499</v>
      </c>
      <c r="C55" s="89" t="s">
        <v>819</v>
      </c>
    </row>
    <row r="56" spans="1:3" ht="12.75" customHeight="1" x14ac:dyDescent="0.25">
      <c r="A56" s="89">
        <v>2019</v>
      </c>
      <c r="B56" s="89">
        <v>88399</v>
      </c>
      <c r="C56" s="89" t="s">
        <v>819</v>
      </c>
    </row>
    <row r="57" spans="1:3" ht="12.75" customHeight="1" x14ac:dyDescent="0.25">
      <c r="A57" s="89">
        <v>2019</v>
      </c>
      <c r="B57" s="89">
        <v>121880</v>
      </c>
      <c r="C57" s="89" t="s">
        <v>819</v>
      </c>
    </row>
    <row r="58" spans="1:3" ht="12.75" customHeight="1" x14ac:dyDescent="0.25">
      <c r="A58" s="89">
        <v>2019</v>
      </c>
      <c r="B58" s="89">
        <v>121884</v>
      </c>
      <c r="C58" s="89" t="s">
        <v>819</v>
      </c>
    </row>
    <row r="59" spans="1:3" ht="12.75" customHeight="1" x14ac:dyDescent="0.25">
      <c r="A59" s="89">
        <v>2019</v>
      </c>
      <c r="B59" s="89">
        <v>123569</v>
      </c>
      <c r="C59" s="89" t="s">
        <v>819</v>
      </c>
    </row>
    <row r="60" spans="1:3" ht="12.75" customHeight="1" x14ac:dyDescent="0.25">
      <c r="A60" s="89">
        <v>2019</v>
      </c>
      <c r="B60" s="89">
        <v>88399</v>
      </c>
      <c r="C60" s="89" t="s">
        <v>819</v>
      </c>
    </row>
    <row r="61" spans="1:3" ht="12.75" customHeight="1" x14ac:dyDescent="0.25">
      <c r="A61" s="89">
        <v>2019</v>
      </c>
      <c r="B61" s="89">
        <v>102499</v>
      </c>
      <c r="C61" s="89" t="s">
        <v>819</v>
      </c>
    </row>
    <row r="62" spans="1:3" ht="12.75" customHeight="1" x14ac:dyDescent="0.25">
      <c r="A62" s="89">
        <v>2019</v>
      </c>
      <c r="B62" s="89">
        <v>121880</v>
      </c>
      <c r="C62" s="89" t="s">
        <v>819</v>
      </c>
    </row>
    <row r="63" spans="1:3" ht="12.75" customHeight="1" x14ac:dyDescent="0.25">
      <c r="A63" s="89">
        <v>2019</v>
      </c>
      <c r="B63" s="89">
        <v>88399</v>
      </c>
      <c r="C63" s="89" t="s">
        <v>819</v>
      </c>
    </row>
    <row r="64" spans="1:3" ht="12.75" customHeight="1" x14ac:dyDescent="0.25">
      <c r="A64" s="89">
        <v>2019</v>
      </c>
      <c r="B64" s="89">
        <v>121880</v>
      </c>
      <c r="C64" s="89" t="s">
        <v>819</v>
      </c>
    </row>
    <row r="65" spans="1:3" ht="12.75" customHeight="1" x14ac:dyDescent="0.25">
      <c r="A65" s="89">
        <v>2019</v>
      </c>
      <c r="B65" s="89">
        <v>102499</v>
      </c>
      <c r="C65" s="89" t="s">
        <v>819</v>
      </c>
    </row>
    <row r="66" spans="1:3" ht="12.75" customHeight="1" x14ac:dyDescent="0.25">
      <c r="A66" s="89">
        <v>2019</v>
      </c>
      <c r="B66" s="89">
        <v>123569</v>
      </c>
      <c r="C66" s="89" t="s">
        <v>819</v>
      </c>
    </row>
    <row r="67" spans="1:3" ht="12.75" customHeight="1" x14ac:dyDescent="0.25">
      <c r="A67" s="89">
        <v>2019</v>
      </c>
      <c r="B67" s="89">
        <v>102499</v>
      </c>
      <c r="C67" s="89" t="s">
        <v>819</v>
      </c>
    </row>
    <row r="68" spans="1:3" ht="12.75" customHeight="1" x14ac:dyDescent="0.25">
      <c r="A68" s="89">
        <v>2019</v>
      </c>
      <c r="B68" s="89">
        <v>88399</v>
      </c>
      <c r="C68" s="89" t="s">
        <v>819</v>
      </c>
    </row>
    <row r="69" spans="1:3" ht="12.75" customHeight="1" x14ac:dyDescent="0.25">
      <c r="A69" s="89">
        <v>2019</v>
      </c>
      <c r="B69" s="89">
        <v>102499</v>
      </c>
      <c r="C69" s="89" t="s">
        <v>819</v>
      </c>
    </row>
    <row r="70" spans="1:3" ht="12.75" customHeight="1" x14ac:dyDescent="0.25">
      <c r="A70" s="89">
        <v>2019</v>
      </c>
      <c r="B70" s="89">
        <v>102499</v>
      </c>
      <c r="C70" s="89" t="s">
        <v>819</v>
      </c>
    </row>
    <row r="71" spans="1:3" ht="12.75" customHeight="1" x14ac:dyDescent="0.25">
      <c r="A71" s="89">
        <v>2019</v>
      </c>
      <c r="B71" s="89">
        <v>1181815</v>
      </c>
      <c r="C71" s="89" t="s">
        <v>819</v>
      </c>
    </row>
    <row r="72" spans="1:3" ht="12.75" customHeight="1" x14ac:dyDescent="0.25">
      <c r="A72" s="89">
        <v>2019</v>
      </c>
      <c r="B72" s="89">
        <v>1181819</v>
      </c>
      <c r="C72" s="89" t="s">
        <v>819</v>
      </c>
    </row>
    <row r="73" spans="1:3" ht="12.75" customHeight="1" x14ac:dyDescent="0.25">
      <c r="A73" s="89">
        <v>2019</v>
      </c>
      <c r="B73" s="89">
        <v>102499</v>
      </c>
      <c r="C73" s="89" t="s">
        <v>819</v>
      </c>
    </row>
    <row r="74" spans="1:3" ht="12.75" customHeight="1" x14ac:dyDescent="0.25">
      <c r="A74" s="89">
        <v>2019</v>
      </c>
      <c r="B74" s="89">
        <v>1319229</v>
      </c>
      <c r="C74" s="89" t="s">
        <v>819</v>
      </c>
    </row>
    <row r="75" spans="1:3" ht="12.75" customHeight="1" x14ac:dyDescent="0.25">
      <c r="A75" s="89">
        <v>2019</v>
      </c>
      <c r="B75" s="89">
        <v>123569</v>
      </c>
      <c r="C75" s="89" t="s">
        <v>819</v>
      </c>
    </row>
    <row r="76" spans="1:3" ht="12.75" customHeight="1" x14ac:dyDescent="0.25">
      <c r="A76" s="89">
        <v>2019</v>
      </c>
      <c r="B76" s="89">
        <v>123569</v>
      </c>
      <c r="C76" s="89" t="s">
        <v>819</v>
      </c>
    </row>
    <row r="77" spans="1:3" ht="12.75" customHeight="1" x14ac:dyDescent="0.25">
      <c r="A77" s="89">
        <v>2019</v>
      </c>
      <c r="B77" s="89">
        <v>121880</v>
      </c>
      <c r="C77" s="89" t="s">
        <v>819</v>
      </c>
    </row>
    <row r="78" spans="1:3" ht="12.75" customHeight="1" x14ac:dyDescent="0.25">
      <c r="A78" s="89">
        <v>2019</v>
      </c>
      <c r="B78" s="89">
        <v>121880</v>
      </c>
      <c r="C78" s="89" t="s">
        <v>819</v>
      </c>
    </row>
    <row r="79" spans="1:3" ht="12.75" customHeight="1" x14ac:dyDescent="0.25">
      <c r="A79" s="89">
        <v>2019</v>
      </c>
      <c r="B79" s="89">
        <v>121884</v>
      </c>
      <c r="C79" s="89" t="s">
        <v>819</v>
      </c>
    </row>
    <row r="80" spans="1:3" ht="12.75" customHeight="1" x14ac:dyDescent="0.25">
      <c r="A80" s="89">
        <v>2019</v>
      </c>
      <c r="B80" s="89">
        <v>123569</v>
      </c>
      <c r="C80" s="89" t="s">
        <v>819</v>
      </c>
    </row>
    <row r="81" spans="1:3" ht="12.75" customHeight="1" x14ac:dyDescent="0.25">
      <c r="A81" s="89">
        <v>2019</v>
      </c>
      <c r="B81" s="89">
        <v>88399</v>
      </c>
      <c r="C81" s="89" t="s">
        <v>819</v>
      </c>
    </row>
    <row r="82" spans="1:3" ht="12.75" customHeight="1" x14ac:dyDescent="0.25">
      <c r="A82" s="89">
        <v>2019</v>
      </c>
      <c r="B82" s="89">
        <v>88399</v>
      </c>
      <c r="C82" s="89" t="s">
        <v>819</v>
      </c>
    </row>
    <row r="83" spans="1:3" ht="12.75" customHeight="1" x14ac:dyDescent="0.25">
      <c r="A83" s="89">
        <v>2019</v>
      </c>
      <c r="B83" s="89">
        <v>102499</v>
      </c>
      <c r="C83" s="89" t="s">
        <v>819</v>
      </c>
    </row>
    <row r="84" spans="1:3" ht="12.75" customHeight="1" x14ac:dyDescent="0.25">
      <c r="A84" s="89">
        <v>2019</v>
      </c>
      <c r="B84" s="89">
        <v>123569</v>
      </c>
      <c r="C84" s="89" t="s">
        <v>819</v>
      </c>
    </row>
    <row r="85" spans="1:3" ht="12.75" customHeight="1" x14ac:dyDescent="0.25">
      <c r="A85" s="89">
        <v>2019</v>
      </c>
      <c r="B85" s="89">
        <v>102499</v>
      </c>
      <c r="C85" s="89" t="s">
        <v>819</v>
      </c>
    </row>
    <row r="86" spans="1:3" ht="12.75" customHeight="1" x14ac:dyDescent="0.25">
      <c r="A86" s="89">
        <v>2019</v>
      </c>
      <c r="B86" s="89">
        <v>1103831</v>
      </c>
      <c r="C86" s="89" t="s">
        <v>819</v>
      </c>
    </row>
    <row r="87" spans="1:3" ht="12.75" customHeight="1" x14ac:dyDescent="0.25">
      <c r="A87" s="89">
        <v>2019</v>
      </c>
      <c r="B87" s="89">
        <v>102499</v>
      </c>
      <c r="C87" s="89" t="s">
        <v>819</v>
      </c>
    </row>
    <row r="88" spans="1:3" ht="12.75" customHeight="1" x14ac:dyDescent="0.25">
      <c r="A88" s="89">
        <v>2019</v>
      </c>
      <c r="B88" s="89">
        <v>121884</v>
      </c>
      <c r="C88" s="89" t="s">
        <v>819</v>
      </c>
    </row>
    <row r="89" spans="1:3" ht="12.75" customHeight="1" x14ac:dyDescent="0.25">
      <c r="A89" s="89">
        <v>2019</v>
      </c>
      <c r="B89" s="89">
        <v>123569</v>
      </c>
      <c r="C89" s="89" t="s">
        <v>819</v>
      </c>
    </row>
    <row r="90" spans="1:3" ht="12.75" customHeight="1" x14ac:dyDescent="0.25">
      <c r="A90" s="89">
        <v>2019</v>
      </c>
      <c r="B90" s="89">
        <v>123569</v>
      </c>
      <c r="C90" s="89" t="s">
        <v>819</v>
      </c>
    </row>
    <row r="91" spans="1:3" ht="12.75" customHeight="1" x14ac:dyDescent="0.25">
      <c r="A91" s="89">
        <v>2019</v>
      </c>
      <c r="B91" s="89">
        <v>1181819</v>
      </c>
      <c r="C91" s="89" t="s">
        <v>819</v>
      </c>
    </row>
    <row r="92" spans="1:3" ht="12.75" customHeight="1" x14ac:dyDescent="0.25">
      <c r="A92" s="89">
        <v>2019</v>
      </c>
      <c r="B92" s="89">
        <v>102499</v>
      </c>
      <c r="C92" s="89" t="s">
        <v>819</v>
      </c>
    </row>
    <row r="93" spans="1:3" ht="12.75" customHeight="1" x14ac:dyDescent="0.25">
      <c r="A93" s="89">
        <v>2019</v>
      </c>
      <c r="B93" s="89">
        <v>1181815</v>
      </c>
      <c r="C93" s="89" t="s">
        <v>819</v>
      </c>
    </row>
    <row r="94" spans="1:3" ht="12.75" customHeight="1" x14ac:dyDescent="0.25">
      <c r="A94" s="89">
        <v>2019</v>
      </c>
      <c r="B94" s="89">
        <v>1181815</v>
      </c>
      <c r="C94" s="89" t="s">
        <v>819</v>
      </c>
    </row>
    <row r="95" spans="1:3" ht="12.75" customHeight="1" x14ac:dyDescent="0.25">
      <c r="A95" s="89">
        <v>2019</v>
      </c>
      <c r="B95" s="89">
        <v>1181815</v>
      </c>
      <c r="C95" s="89" t="s">
        <v>819</v>
      </c>
    </row>
    <row r="96" spans="1:3" ht="12.75" customHeight="1" x14ac:dyDescent="0.25">
      <c r="A96" s="89">
        <v>2019</v>
      </c>
      <c r="B96" s="89">
        <v>1181815</v>
      </c>
      <c r="C96" s="89" t="s">
        <v>819</v>
      </c>
    </row>
    <row r="97" spans="1:3" ht="12.75" customHeight="1" x14ac:dyDescent="0.25">
      <c r="A97" s="89">
        <v>2019</v>
      </c>
      <c r="B97" s="89">
        <v>121880</v>
      </c>
      <c r="C97" s="89" t="s">
        <v>819</v>
      </c>
    </row>
    <row r="98" spans="1:3" ht="12.75" customHeight="1" x14ac:dyDescent="0.25">
      <c r="A98" s="89">
        <v>2019</v>
      </c>
      <c r="B98" s="89">
        <v>121880</v>
      </c>
      <c r="C98" s="89" t="s">
        <v>819</v>
      </c>
    </row>
    <row r="99" spans="1:3" ht="12.75" customHeight="1" x14ac:dyDescent="0.25">
      <c r="A99" s="89">
        <v>2019</v>
      </c>
      <c r="B99" s="89">
        <v>1181815</v>
      </c>
      <c r="C99" s="89" t="s">
        <v>819</v>
      </c>
    </row>
    <row r="100" spans="1:3" ht="12.75" customHeight="1" x14ac:dyDescent="0.25">
      <c r="A100" s="89">
        <v>2019</v>
      </c>
      <c r="B100" s="89">
        <v>88399</v>
      </c>
      <c r="C100" s="89" t="s">
        <v>819</v>
      </c>
    </row>
    <row r="101" spans="1:3" ht="12.75" customHeight="1" x14ac:dyDescent="0.25">
      <c r="A101" s="89">
        <v>2019</v>
      </c>
      <c r="B101" s="89">
        <v>1319229</v>
      </c>
      <c r="C101" s="89" t="s">
        <v>819</v>
      </c>
    </row>
    <row r="102" spans="1:3" ht="12.75" customHeight="1" x14ac:dyDescent="0.25">
      <c r="A102" s="89">
        <v>2019</v>
      </c>
      <c r="B102" s="89">
        <v>1319229</v>
      </c>
      <c r="C102" s="89" t="s">
        <v>819</v>
      </c>
    </row>
    <row r="103" spans="1:3" ht="12.75" customHeight="1" x14ac:dyDescent="0.25">
      <c r="A103" s="89">
        <v>2019</v>
      </c>
      <c r="B103" s="89">
        <v>88399</v>
      </c>
      <c r="C103" s="89" t="s">
        <v>819</v>
      </c>
    </row>
    <row r="104" spans="1:3" ht="12.75" customHeight="1" x14ac:dyDescent="0.25">
      <c r="A104" s="89">
        <v>2019</v>
      </c>
      <c r="B104" s="89">
        <v>121884</v>
      </c>
      <c r="C104" s="89" t="s">
        <v>819</v>
      </c>
    </row>
    <row r="105" spans="1:3" ht="12.75" customHeight="1" x14ac:dyDescent="0.25">
      <c r="A105" s="89">
        <v>2019</v>
      </c>
      <c r="B105" s="89">
        <v>102499</v>
      </c>
      <c r="C105" s="89" t="s">
        <v>819</v>
      </c>
    </row>
    <row r="106" spans="1:3" ht="12.75" customHeight="1" x14ac:dyDescent="0.25">
      <c r="A106" s="89">
        <v>2019</v>
      </c>
      <c r="B106" s="89">
        <v>123569</v>
      </c>
      <c r="C106" s="89" t="s">
        <v>819</v>
      </c>
    </row>
    <row r="107" spans="1:3" ht="12.75" customHeight="1" x14ac:dyDescent="0.25">
      <c r="A107" s="89">
        <v>2019</v>
      </c>
      <c r="B107" s="89">
        <v>88399</v>
      </c>
      <c r="C107" s="89" t="s">
        <v>819</v>
      </c>
    </row>
    <row r="108" spans="1:3" ht="12.75" customHeight="1" x14ac:dyDescent="0.25">
      <c r="A108" s="89">
        <v>2019</v>
      </c>
      <c r="B108" s="89">
        <v>123569</v>
      </c>
      <c r="C108" s="89" t="s">
        <v>819</v>
      </c>
    </row>
    <row r="109" spans="1:3" ht="12.75" customHeight="1" x14ac:dyDescent="0.25">
      <c r="A109" s="89">
        <v>2019</v>
      </c>
      <c r="B109" s="89">
        <v>1181815</v>
      </c>
      <c r="C109" s="89" t="s">
        <v>819</v>
      </c>
    </row>
    <row r="110" spans="1:3" ht="12.75" customHeight="1" x14ac:dyDescent="0.25">
      <c r="A110" s="89">
        <v>2019</v>
      </c>
      <c r="B110" s="89">
        <v>123569</v>
      </c>
      <c r="C110" s="89" t="s">
        <v>819</v>
      </c>
    </row>
    <row r="111" spans="1:3" ht="12.75" customHeight="1" x14ac:dyDescent="0.25">
      <c r="A111" s="89">
        <v>2019</v>
      </c>
      <c r="B111" s="89">
        <v>123569</v>
      </c>
      <c r="C111" s="89" t="s">
        <v>819</v>
      </c>
    </row>
    <row r="112" spans="1:3" ht="12.75" customHeight="1" x14ac:dyDescent="0.25">
      <c r="A112" s="89">
        <v>2019</v>
      </c>
      <c r="B112" s="89">
        <v>121884</v>
      </c>
      <c r="C112" s="89" t="s">
        <v>819</v>
      </c>
    </row>
    <row r="113" spans="1:3" ht="12.75" customHeight="1" x14ac:dyDescent="0.25">
      <c r="A113" s="89">
        <v>2019</v>
      </c>
      <c r="B113" s="89">
        <v>88399</v>
      </c>
      <c r="C113" s="89" t="s">
        <v>819</v>
      </c>
    </row>
    <row r="114" spans="1:3" ht="12.75" customHeight="1" x14ac:dyDescent="0.25">
      <c r="A114" s="89">
        <v>2019</v>
      </c>
      <c r="B114" s="89">
        <v>88399</v>
      </c>
      <c r="C114" s="89" t="s">
        <v>819</v>
      </c>
    </row>
    <row r="115" spans="1:3" ht="12.75" customHeight="1" x14ac:dyDescent="0.25">
      <c r="A115" s="89">
        <v>2019</v>
      </c>
      <c r="B115" s="89">
        <v>121880</v>
      </c>
      <c r="C115" s="89" t="s">
        <v>819</v>
      </c>
    </row>
    <row r="116" spans="1:3" ht="12.75" customHeight="1" x14ac:dyDescent="0.25">
      <c r="A116" s="89">
        <v>2019</v>
      </c>
      <c r="B116" s="89">
        <v>88399</v>
      </c>
      <c r="C116" s="89" t="s">
        <v>819</v>
      </c>
    </row>
    <row r="117" spans="1:3" ht="12.75" customHeight="1" x14ac:dyDescent="0.25">
      <c r="A117" s="89">
        <v>2019</v>
      </c>
      <c r="B117" s="89">
        <v>123569</v>
      </c>
      <c r="C117" s="89" t="s">
        <v>819</v>
      </c>
    </row>
    <row r="118" spans="1:3" ht="12.75" customHeight="1" x14ac:dyDescent="0.25">
      <c r="A118" s="89">
        <v>2019</v>
      </c>
      <c r="B118" s="89">
        <v>1181815</v>
      </c>
      <c r="C118" s="89" t="s">
        <v>819</v>
      </c>
    </row>
    <row r="119" spans="1:3" ht="12.75" customHeight="1" x14ac:dyDescent="0.25">
      <c r="A119" s="89">
        <v>2019</v>
      </c>
      <c r="B119" s="89">
        <v>1181819</v>
      </c>
      <c r="C119" s="89" t="s">
        <v>819</v>
      </c>
    </row>
    <row r="120" spans="1:3" ht="12.75" customHeight="1" x14ac:dyDescent="0.25">
      <c r="A120" s="89">
        <v>2019</v>
      </c>
      <c r="B120" s="89">
        <v>1103831</v>
      </c>
      <c r="C120" s="89" t="s">
        <v>819</v>
      </c>
    </row>
    <row r="121" spans="1:3" ht="12.75" customHeight="1" x14ac:dyDescent="0.25">
      <c r="A121" s="89">
        <v>2019</v>
      </c>
      <c r="B121" s="89">
        <v>123569</v>
      </c>
      <c r="C121" s="89" t="s">
        <v>819</v>
      </c>
    </row>
    <row r="122" spans="1:3" ht="12.75" customHeight="1" x14ac:dyDescent="0.25">
      <c r="A122" s="89">
        <v>2019</v>
      </c>
      <c r="B122" s="89">
        <v>123569</v>
      </c>
      <c r="C122" s="89" t="s">
        <v>819</v>
      </c>
    </row>
    <row r="123" spans="1:3" ht="12.75" customHeight="1" x14ac:dyDescent="0.25">
      <c r="A123" s="89">
        <v>2019</v>
      </c>
      <c r="B123" s="89">
        <v>102499</v>
      </c>
      <c r="C123" s="89" t="s">
        <v>819</v>
      </c>
    </row>
    <row r="124" spans="1:3" ht="12.75" customHeight="1" x14ac:dyDescent="0.25">
      <c r="A124" s="89">
        <v>2019</v>
      </c>
      <c r="B124" s="89">
        <v>88399</v>
      </c>
      <c r="C124" s="89" t="s">
        <v>819</v>
      </c>
    </row>
    <row r="125" spans="1:3" ht="12.75" customHeight="1" x14ac:dyDescent="0.25">
      <c r="A125" s="89">
        <v>2019</v>
      </c>
      <c r="B125" s="89">
        <v>102499</v>
      </c>
      <c r="C125" s="89" t="s">
        <v>819</v>
      </c>
    </row>
    <row r="126" spans="1:3" ht="12.75" customHeight="1" x14ac:dyDescent="0.25">
      <c r="A126" s="89">
        <v>2019</v>
      </c>
      <c r="B126" s="89">
        <v>88399</v>
      </c>
      <c r="C126" s="89" t="s">
        <v>819</v>
      </c>
    </row>
    <row r="127" spans="1:3" ht="12.75" customHeight="1" x14ac:dyDescent="0.25">
      <c r="A127" s="89">
        <v>2019</v>
      </c>
      <c r="B127" s="89">
        <v>121880</v>
      </c>
      <c r="C127" s="89" t="s">
        <v>819</v>
      </c>
    </row>
    <row r="128" spans="1:3" ht="12.75" customHeight="1" x14ac:dyDescent="0.25">
      <c r="A128" s="89">
        <v>2019</v>
      </c>
      <c r="B128" s="89">
        <v>102499</v>
      </c>
      <c r="C128" s="89" t="s">
        <v>819</v>
      </c>
    </row>
    <row r="129" spans="1:3" ht="12.75" customHeight="1" x14ac:dyDescent="0.25">
      <c r="A129" s="89">
        <v>2019</v>
      </c>
      <c r="B129" s="89">
        <v>123569</v>
      </c>
      <c r="C129" s="89" t="s">
        <v>819</v>
      </c>
    </row>
    <row r="130" spans="1:3" ht="12.75" customHeight="1" x14ac:dyDescent="0.25">
      <c r="A130" s="89">
        <v>2019</v>
      </c>
      <c r="B130" s="89">
        <v>121880</v>
      </c>
      <c r="C130" s="89" t="s">
        <v>819</v>
      </c>
    </row>
    <row r="131" spans="1:3" ht="12.75" customHeight="1" x14ac:dyDescent="0.25">
      <c r="A131" s="89">
        <v>2019</v>
      </c>
      <c r="B131" s="89">
        <v>121880</v>
      </c>
      <c r="C131" s="89" t="s">
        <v>819</v>
      </c>
    </row>
    <row r="132" spans="1:3" ht="12.75" customHeight="1" x14ac:dyDescent="0.25">
      <c r="A132" s="89">
        <v>2019</v>
      </c>
      <c r="B132" s="89">
        <v>121884</v>
      </c>
      <c r="C132" s="89" t="s">
        <v>819</v>
      </c>
    </row>
    <row r="133" spans="1:3" ht="12.75" customHeight="1" x14ac:dyDescent="0.25">
      <c r="A133" s="89">
        <v>2019</v>
      </c>
      <c r="B133" s="89">
        <v>123569</v>
      </c>
      <c r="C133" s="89" t="s">
        <v>819</v>
      </c>
    </row>
    <row r="134" spans="1:3" ht="12.75" customHeight="1" x14ac:dyDescent="0.25">
      <c r="A134" s="89">
        <v>2019</v>
      </c>
      <c r="B134" s="89">
        <v>121884</v>
      </c>
      <c r="C134" s="89" t="s">
        <v>819</v>
      </c>
    </row>
    <row r="135" spans="1:3" ht="12.75" customHeight="1" x14ac:dyDescent="0.25">
      <c r="A135" s="89">
        <v>2019</v>
      </c>
      <c r="B135" s="89">
        <v>88399</v>
      </c>
      <c r="C135" s="89" t="s">
        <v>819</v>
      </c>
    </row>
    <row r="136" spans="1:3" ht="12.75" customHeight="1" x14ac:dyDescent="0.25">
      <c r="A136" s="89">
        <v>2019</v>
      </c>
      <c r="B136" s="89">
        <v>121880</v>
      </c>
      <c r="C136" s="89" t="s">
        <v>819</v>
      </c>
    </row>
    <row r="137" spans="1:3" ht="12.75" customHeight="1" x14ac:dyDescent="0.25">
      <c r="A137" s="89">
        <v>2019</v>
      </c>
      <c r="B137" s="89">
        <v>121880</v>
      </c>
      <c r="C137" s="89" t="s">
        <v>819</v>
      </c>
    </row>
    <row r="138" spans="1:3" ht="12.75" customHeight="1" x14ac:dyDescent="0.25">
      <c r="A138" s="89">
        <v>2019</v>
      </c>
      <c r="B138" s="89">
        <v>121880</v>
      </c>
      <c r="C138" s="89" t="s">
        <v>819</v>
      </c>
    </row>
    <row r="139" spans="1:3" ht="12.75" customHeight="1" x14ac:dyDescent="0.25">
      <c r="A139" s="89">
        <v>2019</v>
      </c>
      <c r="B139" s="89">
        <v>1117583</v>
      </c>
      <c r="C139" s="89" t="s">
        <v>819</v>
      </c>
    </row>
    <row r="140" spans="1:3" ht="12.75" customHeight="1" x14ac:dyDescent="0.25">
      <c r="A140" s="89">
        <v>2019</v>
      </c>
      <c r="B140" s="89">
        <v>123569</v>
      </c>
      <c r="C140" s="89" t="s">
        <v>819</v>
      </c>
    </row>
    <row r="141" spans="1:3" ht="12.75" customHeight="1" x14ac:dyDescent="0.25">
      <c r="A141" s="89">
        <v>2019</v>
      </c>
      <c r="B141" s="89">
        <v>1319229</v>
      </c>
      <c r="C141" s="89" t="s">
        <v>819</v>
      </c>
    </row>
    <row r="142" spans="1:3" ht="12.75" customHeight="1" x14ac:dyDescent="0.25">
      <c r="A142" s="89">
        <v>2019</v>
      </c>
      <c r="B142" s="89">
        <v>102499</v>
      </c>
      <c r="C142" s="89" t="s">
        <v>819</v>
      </c>
    </row>
    <row r="143" spans="1:3" ht="12.75" customHeight="1" x14ac:dyDescent="0.25">
      <c r="A143" s="89">
        <v>2019</v>
      </c>
      <c r="B143" s="89">
        <v>1319229</v>
      </c>
      <c r="C143" s="89" t="s">
        <v>819</v>
      </c>
    </row>
    <row r="144" spans="1:3" ht="12.75" customHeight="1" x14ac:dyDescent="0.25">
      <c r="A144" s="89">
        <v>2019</v>
      </c>
      <c r="B144" s="89">
        <v>1319229</v>
      </c>
      <c r="C144" s="89" t="s">
        <v>819</v>
      </c>
    </row>
    <row r="145" spans="1:3" ht="12.75" customHeight="1" x14ac:dyDescent="0.25">
      <c r="A145" s="89">
        <v>2019</v>
      </c>
      <c r="B145" s="89">
        <v>88399</v>
      </c>
      <c r="C145" s="89" t="s">
        <v>819</v>
      </c>
    </row>
    <row r="146" spans="1:3" ht="12.75" customHeight="1" x14ac:dyDescent="0.25">
      <c r="A146" s="89">
        <v>2019</v>
      </c>
      <c r="B146" s="89">
        <v>1117583</v>
      </c>
      <c r="C146" s="89" t="s">
        <v>819</v>
      </c>
    </row>
    <row r="147" spans="1:3" ht="12.75" customHeight="1" x14ac:dyDescent="0.25">
      <c r="A147" s="89">
        <v>2019</v>
      </c>
      <c r="B147" s="89">
        <v>102499</v>
      </c>
      <c r="C147" s="89" t="s">
        <v>819</v>
      </c>
    </row>
    <row r="148" spans="1:3" ht="12.75" customHeight="1" x14ac:dyDescent="0.25">
      <c r="A148" s="89">
        <v>2019</v>
      </c>
      <c r="B148" s="89">
        <v>121880</v>
      </c>
      <c r="C148" s="89" t="s">
        <v>819</v>
      </c>
    </row>
    <row r="149" spans="1:3" ht="12.75" customHeight="1" x14ac:dyDescent="0.25">
      <c r="A149" s="89">
        <v>2019</v>
      </c>
      <c r="B149" s="89">
        <v>1181819</v>
      </c>
      <c r="C149" s="89" t="s">
        <v>819</v>
      </c>
    </row>
    <row r="150" spans="1:3" ht="12.75" customHeight="1" x14ac:dyDescent="0.25">
      <c r="A150" s="89">
        <v>2019</v>
      </c>
      <c r="B150" s="89">
        <v>88399</v>
      </c>
      <c r="C150" s="89" t="s">
        <v>819</v>
      </c>
    </row>
    <row r="151" spans="1:3" ht="12.75" customHeight="1" x14ac:dyDescent="0.25">
      <c r="A151" s="89">
        <v>2019</v>
      </c>
      <c r="B151" s="89">
        <v>121880</v>
      </c>
      <c r="C151" s="89" t="s">
        <v>819</v>
      </c>
    </row>
    <row r="152" spans="1:3" ht="12.75" customHeight="1" x14ac:dyDescent="0.25">
      <c r="A152" s="89">
        <v>2019</v>
      </c>
      <c r="B152" s="89">
        <v>123569</v>
      </c>
      <c r="C152" s="89" t="s">
        <v>819</v>
      </c>
    </row>
    <row r="153" spans="1:3" ht="12.75" customHeight="1" x14ac:dyDescent="0.25">
      <c r="A153" s="89">
        <v>2019</v>
      </c>
      <c r="B153" s="89">
        <v>102499</v>
      </c>
      <c r="C153" s="89" t="s">
        <v>819</v>
      </c>
    </row>
    <row r="154" spans="1:3" ht="12.75" customHeight="1" x14ac:dyDescent="0.25">
      <c r="A154" s="89">
        <v>2019</v>
      </c>
      <c r="B154" s="89">
        <v>1103831</v>
      </c>
      <c r="C154" s="89" t="s">
        <v>819</v>
      </c>
    </row>
    <row r="155" spans="1:3" ht="12.75" customHeight="1" x14ac:dyDescent="0.25">
      <c r="A155" s="89">
        <v>2019</v>
      </c>
      <c r="B155" s="89">
        <v>1319229</v>
      </c>
      <c r="C155" s="89" t="s">
        <v>819</v>
      </c>
    </row>
    <row r="156" spans="1:3" ht="12.75" customHeight="1" x14ac:dyDescent="0.25">
      <c r="A156" s="89">
        <v>2019</v>
      </c>
      <c r="B156" s="89">
        <v>123569</v>
      </c>
      <c r="C156" s="89" t="s">
        <v>819</v>
      </c>
    </row>
    <row r="157" spans="1:3" ht="12.75" customHeight="1" x14ac:dyDescent="0.25">
      <c r="A157" s="89">
        <v>2019</v>
      </c>
      <c r="B157" s="89">
        <v>1181819</v>
      </c>
      <c r="C157" s="89" t="s">
        <v>819</v>
      </c>
    </row>
    <row r="158" spans="1:3" ht="12.75" customHeight="1" x14ac:dyDescent="0.25">
      <c r="A158" s="89">
        <v>2019</v>
      </c>
      <c r="B158" s="89">
        <v>1103831</v>
      </c>
      <c r="C158" s="89" t="s">
        <v>819</v>
      </c>
    </row>
    <row r="159" spans="1:3" ht="12.75" customHeight="1" x14ac:dyDescent="0.25">
      <c r="A159" s="89">
        <v>2019</v>
      </c>
      <c r="B159" s="89">
        <v>1319229</v>
      </c>
      <c r="C159" s="89" t="s">
        <v>819</v>
      </c>
    </row>
    <row r="160" spans="1:3" ht="12.75" customHeight="1" x14ac:dyDescent="0.25">
      <c r="A160" s="89">
        <v>2019</v>
      </c>
      <c r="B160" s="89">
        <v>102499</v>
      </c>
      <c r="C160" s="89" t="s">
        <v>819</v>
      </c>
    </row>
    <row r="161" spans="1:3" ht="12.75" customHeight="1" x14ac:dyDescent="0.25">
      <c r="A161" s="89">
        <v>2019</v>
      </c>
      <c r="B161" s="89">
        <v>1181815</v>
      </c>
      <c r="C161" s="89" t="s">
        <v>819</v>
      </c>
    </row>
    <row r="162" spans="1:3" ht="12.75" customHeight="1" x14ac:dyDescent="0.25">
      <c r="A162" s="89">
        <v>2019</v>
      </c>
      <c r="B162" s="89">
        <v>123569</v>
      </c>
      <c r="C162" s="89" t="s">
        <v>819</v>
      </c>
    </row>
    <row r="163" spans="1:3" ht="12.75" customHeight="1" x14ac:dyDescent="0.25">
      <c r="A163" s="89">
        <v>2019</v>
      </c>
      <c r="B163" s="89">
        <v>1319229</v>
      </c>
      <c r="C163" s="89" t="s">
        <v>819</v>
      </c>
    </row>
    <row r="164" spans="1:3" ht="12.75" customHeight="1" x14ac:dyDescent="0.25">
      <c r="A164" s="89">
        <v>2019</v>
      </c>
      <c r="B164" s="89">
        <v>123569</v>
      </c>
      <c r="C164" s="89" t="s">
        <v>819</v>
      </c>
    </row>
    <row r="165" spans="1:3" ht="12.75" customHeight="1" x14ac:dyDescent="0.25">
      <c r="A165" s="89">
        <v>2019</v>
      </c>
      <c r="B165" s="89">
        <v>1181815</v>
      </c>
      <c r="C165" s="89" t="s">
        <v>819</v>
      </c>
    </row>
    <row r="166" spans="1:3" ht="12.75" customHeight="1" x14ac:dyDescent="0.25">
      <c r="A166" s="89">
        <v>2019</v>
      </c>
      <c r="B166" s="89">
        <v>102499</v>
      </c>
      <c r="C166" s="89" t="s">
        <v>819</v>
      </c>
    </row>
    <row r="167" spans="1:3" ht="12.75" customHeight="1" x14ac:dyDescent="0.25">
      <c r="A167" s="89">
        <v>2019</v>
      </c>
      <c r="B167" s="89">
        <v>121880</v>
      </c>
      <c r="C167" s="89" t="s">
        <v>819</v>
      </c>
    </row>
    <row r="168" spans="1:3" ht="12.75" customHeight="1" x14ac:dyDescent="0.25">
      <c r="A168" s="89">
        <v>2019</v>
      </c>
      <c r="B168" s="89">
        <v>1103831</v>
      </c>
      <c r="C168" s="89" t="s">
        <v>819</v>
      </c>
    </row>
    <row r="169" spans="1:3" ht="12.75" customHeight="1" x14ac:dyDescent="0.25">
      <c r="A169" s="89">
        <v>2019</v>
      </c>
      <c r="B169" s="89">
        <v>102499</v>
      </c>
      <c r="C169" s="89" t="s">
        <v>819</v>
      </c>
    </row>
    <row r="170" spans="1:3" ht="12.75" customHeight="1" x14ac:dyDescent="0.25">
      <c r="A170" s="89">
        <v>2019</v>
      </c>
      <c r="B170" s="89">
        <v>121880</v>
      </c>
      <c r="C170" s="89" t="s">
        <v>819</v>
      </c>
    </row>
    <row r="171" spans="1:3" ht="12.75" customHeight="1" x14ac:dyDescent="0.25">
      <c r="A171" s="89">
        <v>2019</v>
      </c>
      <c r="B171" s="89">
        <v>121880</v>
      </c>
      <c r="C171" s="89" t="s">
        <v>819</v>
      </c>
    </row>
    <row r="172" spans="1:3" ht="12.75" customHeight="1" x14ac:dyDescent="0.25">
      <c r="A172" s="89">
        <v>2019</v>
      </c>
      <c r="B172" s="89">
        <v>88399</v>
      </c>
      <c r="C172" s="89" t="s">
        <v>819</v>
      </c>
    </row>
    <row r="173" spans="1:3" ht="12.75" customHeight="1" x14ac:dyDescent="0.25">
      <c r="A173" s="89">
        <v>2019</v>
      </c>
      <c r="B173" s="89">
        <v>121880</v>
      </c>
      <c r="C173" s="89" t="s">
        <v>819</v>
      </c>
    </row>
    <row r="174" spans="1:3" ht="12.75" customHeight="1" x14ac:dyDescent="0.25">
      <c r="A174" s="89">
        <v>2019</v>
      </c>
      <c r="B174" s="89">
        <v>1319229</v>
      </c>
      <c r="C174" s="89" t="s">
        <v>819</v>
      </c>
    </row>
    <row r="175" spans="1:3" ht="12.75" customHeight="1" x14ac:dyDescent="0.25">
      <c r="A175" s="89">
        <v>2019</v>
      </c>
      <c r="B175" s="89">
        <v>1319229</v>
      </c>
      <c r="C175" s="89" t="s">
        <v>819</v>
      </c>
    </row>
    <row r="176" spans="1:3" ht="12.75" customHeight="1" x14ac:dyDescent="0.25">
      <c r="A176" s="89">
        <v>2019</v>
      </c>
      <c r="B176" s="89">
        <v>121880</v>
      </c>
      <c r="C176" s="89" t="s">
        <v>819</v>
      </c>
    </row>
    <row r="177" spans="1:3" ht="12.75" customHeight="1" x14ac:dyDescent="0.25">
      <c r="A177" s="89">
        <v>2019</v>
      </c>
      <c r="B177" s="89">
        <v>88399</v>
      </c>
      <c r="C177" s="89" t="s">
        <v>819</v>
      </c>
    </row>
    <row r="178" spans="1:3" ht="12.75" customHeight="1" x14ac:dyDescent="0.25">
      <c r="A178" s="89">
        <v>2019</v>
      </c>
      <c r="B178" s="89">
        <v>121884</v>
      </c>
      <c r="C178" s="89" t="s">
        <v>819</v>
      </c>
    </row>
    <row r="179" spans="1:3" ht="12.75" customHeight="1" x14ac:dyDescent="0.25">
      <c r="A179" s="89">
        <v>2019</v>
      </c>
      <c r="B179" s="89">
        <v>121884</v>
      </c>
      <c r="C179" s="89" t="s">
        <v>819</v>
      </c>
    </row>
    <row r="180" spans="1:3" ht="12.75" customHeight="1" x14ac:dyDescent="0.25">
      <c r="A180" s="89">
        <v>2019</v>
      </c>
      <c r="B180" s="89">
        <v>1181819</v>
      </c>
      <c r="C180" s="89" t="s">
        <v>819</v>
      </c>
    </row>
    <row r="181" spans="1:3" ht="12.75" customHeight="1" x14ac:dyDescent="0.25">
      <c r="A181" s="89">
        <v>2019</v>
      </c>
      <c r="B181" s="89">
        <v>1117583</v>
      </c>
      <c r="C181" s="89" t="s">
        <v>819</v>
      </c>
    </row>
    <row r="182" spans="1:3" ht="12.75" customHeight="1" x14ac:dyDescent="0.25">
      <c r="A182" s="89">
        <v>2019</v>
      </c>
      <c r="B182" s="89">
        <v>121884</v>
      </c>
      <c r="C182" s="89" t="s">
        <v>819</v>
      </c>
    </row>
    <row r="183" spans="1:3" ht="12.75" customHeight="1" x14ac:dyDescent="0.25">
      <c r="A183" s="89">
        <v>2019</v>
      </c>
      <c r="B183" s="89">
        <v>123569</v>
      </c>
      <c r="C183" s="89" t="s">
        <v>819</v>
      </c>
    </row>
    <row r="184" spans="1:3" ht="12.75" customHeight="1" x14ac:dyDescent="0.25">
      <c r="A184" s="89">
        <v>2019</v>
      </c>
      <c r="B184" s="89">
        <v>1181819</v>
      </c>
      <c r="C184" s="89" t="s">
        <v>819</v>
      </c>
    </row>
    <row r="185" spans="1:3" ht="12.75" customHeight="1" x14ac:dyDescent="0.25">
      <c r="A185" s="89">
        <v>2019</v>
      </c>
      <c r="B185" s="89">
        <v>88399</v>
      </c>
      <c r="C185" s="89" t="s">
        <v>819</v>
      </c>
    </row>
    <row r="186" spans="1:3" ht="12.75" customHeight="1" x14ac:dyDescent="0.25">
      <c r="A186" s="89">
        <v>2019</v>
      </c>
      <c r="B186" s="89">
        <v>121880</v>
      </c>
      <c r="C186" s="89" t="s">
        <v>819</v>
      </c>
    </row>
    <row r="187" spans="1:3" ht="12.75" customHeight="1" x14ac:dyDescent="0.25">
      <c r="A187" s="89">
        <v>2019</v>
      </c>
      <c r="B187" s="89">
        <v>1181819</v>
      </c>
      <c r="C187" s="89" t="s">
        <v>819</v>
      </c>
    </row>
    <row r="188" spans="1:3" ht="12.75" customHeight="1" x14ac:dyDescent="0.25">
      <c r="A188" s="89">
        <v>2019</v>
      </c>
      <c r="B188" s="89">
        <v>102499</v>
      </c>
      <c r="C188" s="89" t="s">
        <v>819</v>
      </c>
    </row>
    <row r="189" spans="1:3" ht="12.75" customHeight="1" x14ac:dyDescent="0.25">
      <c r="A189" s="89">
        <v>2019</v>
      </c>
      <c r="B189" s="89">
        <v>1181819</v>
      </c>
      <c r="C189" s="89" t="s">
        <v>819</v>
      </c>
    </row>
    <row r="190" spans="1:3" ht="12.75" customHeight="1" x14ac:dyDescent="0.25">
      <c r="A190" s="89">
        <v>2019</v>
      </c>
      <c r="B190" s="89">
        <v>1181819</v>
      </c>
      <c r="C190" s="89" t="s">
        <v>819</v>
      </c>
    </row>
    <row r="191" spans="1:3" ht="12.75" customHeight="1" x14ac:dyDescent="0.25">
      <c r="A191" s="89">
        <v>2019</v>
      </c>
      <c r="B191" s="89">
        <v>1181819</v>
      </c>
      <c r="C191" s="89" t="s">
        <v>819</v>
      </c>
    </row>
    <row r="192" spans="1:3" ht="12.75" customHeight="1" x14ac:dyDescent="0.25">
      <c r="A192" s="89">
        <v>2019</v>
      </c>
      <c r="B192" s="89">
        <v>121880</v>
      </c>
      <c r="C192" s="89" t="s">
        <v>819</v>
      </c>
    </row>
    <row r="193" spans="1:3" ht="12.75" customHeight="1" x14ac:dyDescent="0.25">
      <c r="A193" s="89">
        <v>2019</v>
      </c>
      <c r="B193" s="89">
        <v>121884</v>
      </c>
      <c r="C193" s="89" t="s">
        <v>819</v>
      </c>
    </row>
    <row r="194" spans="1:3" ht="12.75" customHeight="1" x14ac:dyDescent="0.25">
      <c r="A194" s="89">
        <v>2019</v>
      </c>
      <c r="B194" s="89">
        <v>123569</v>
      </c>
      <c r="C194" s="89" t="s">
        <v>819</v>
      </c>
    </row>
    <row r="195" spans="1:3" ht="12.75" customHeight="1" x14ac:dyDescent="0.25">
      <c r="A195" s="89">
        <v>2019</v>
      </c>
      <c r="B195" s="89">
        <v>1103831</v>
      </c>
      <c r="C195" s="89" t="s">
        <v>819</v>
      </c>
    </row>
    <row r="196" spans="1:3" ht="12.75" customHeight="1" x14ac:dyDescent="0.25">
      <c r="A196" s="89">
        <v>2019</v>
      </c>
      <c r="B196" s="89">
        <v>1103831</v>
      </c>
      <c r="C196" s="89" t="s">
        <v>819</v>
      </c>
    </row>
    <row r="197" spans="1:3" ht="12.75" customHeight="1" x14ac:dyDescent="0.25">
      <c r="A197" s="89">
        <v>2019</v>
      </c>
      <c r="B197" s="89">
        <v>121884</v>
      </c>
      <c r="C197" s="89" t="s">
        <v>819</v>
      </c>
    </row>
    <row r="198" spans="1:3" ht="12.75" customHeight="1" x14ac:dyDescent="0.25">
      <c r="A198" s="89">
        <v>2019</v>
      </c>
      <c r="B198" s="89">
        <v>1117583</v>
      </c>
      <c r="C198" s="89" t="s">
        <v>819</v>
      </c>
    </row>
    <row r="199" spans="1:3" ht="12.75" customHeight="1" x14ac:dyDescent="0.25">
      <c r="A199" s="89">
        <v>2019</v>
      </c>
      <c r="B199" s="89">
        <v>88399</v>
      </c>
      <c r="C199" s="89" t="s">
        <v>819</v>
      </c>
    </row>
    <row r="200" spans="1:3" ht="12.75" customHeight="1" x14ac:dyDescent="0.25">
      <c r="A200" s="89">
        <v>2019</v>
      </c>
      <c r="B200" s="89">
        <v>1103831</v>
      </c>
      <c r="C200" s="89" t="s">
        <v>819</v>
      </c>
    </row>
    <row r="201" spans="1:3" ht="12.75" customHeight="1" x14ac:dyDescent="0.25">
      <c r="A201" s="89">
        <v>2019</v>
      </c>
      <c r="B201" s="89">
        <v>1103831</v>
      </c>
      <c r="C201" s="89" t="s">
        <v>819</v>
      </c>
    </row>
    <row r="202" spans="1:3" ht="12.75" customHeight="1" x14ac:dyDescent="0.25">
      <c r="A202" s="89">
        <v>2019</v>
      </c>
      <c r="B202" s="89">
        <v>1319229</v>
      </c>
      <c r="C202" s="89" t="s">
        <v>819</v>
      </c>
    </row>
    <row r="203" spans="1:3" ht="12.75" customHeight="1" x14ac:dyDescent="0.25">
      <c r="A203" s="89">
        <v>2019</v>
      </c>
      <c r="B203" s="89">
        <v>123569</v>
      </c>
      <c r="C203" s="89" t="s">
        <v>819</v>
      </c>
    </row>
    <row r="204" spans="1:3" ht="12.75" customHeight="1" x14ac:dyDescent="0.25">
      <c r="A204" s="89">
        <v>2019</v>
      </c>
      <c r="B204" s="89">
        <v>1181819</v>
      </c>
      <c r="C204" s="89" t="s">
        <v>819</v>
      </c>
    </row>
    <row r="205" spans="1:3" ht="12.75" customHeight="1" x14ac:dyDescent="0.25">
      <c r="A205" s="89">
        <v>2019</v>
      </c>
      <c r="B205" s="89">
        <v>123569</v>
      </c>
      <c r="C205" s="89" t="s">
        <v>819</v>
      </c>
    </row>
    <row r="206" spans="1:3" ht="12.75" customHeight="1" x14ac:dyDescent="0.25">
      <c r="A206" s="89">
        <v>2019</v>
      </c>
      <c r="B206" s="89">
        <v>1103831</v>
      </c>
      <c r="C206" s="89" t="s">
        <v>819</v>
      </c>
    </row>
    <row r="207" spans="1:3" ht="12.75" customHeight="1" x14ac:dyDescent="0.25">
      <c r="A207" s="89">
        <v>2019</v>
      </c>
      <c r="B207" s="89">
        <v>1103831</v>
      </c>
      <c r="C207" s="89" t="s">
        <v>819</v>
      </c>
    </row>
    <row r="208" spans="1:3" ht="12.75" customHeight="1" x14ac:dyDescent="0.25">
      <c r="A208" s="89">
        <v>2019</v>
      </c>
      <c r="B208" s="89">
        <v>1181819</v>
      </c>
      <c r="C208" s="89" t="s">
        <v>819</v>
      </c>
    </row>
    <row r="209" spans="1:3" ht="12.75" customHeight="1" x14ac:dyDescent="0.25">
      <c r="A209" s="89">
        <v>2019</v>
      </c>
      <c r="B209" s="89">
        <v>121880</v>
      </c>
      <c r="C209" s="89" t="s">
        <v>819</v>
      </c>
    </row>
    <row r="210" spans="1:3" ht="12.75" customHeight="1" x14ac:dyDescent="0.25">
      <c r="A210" s="89">
        <v>2019</v>
      </c>
      <c r="B210" s="89">
        <v>1117583</v>
      </c>
      <c r="C210" s="89" t="s">
        <v>819</v>
      </c>
    </row>
    <row r="211" spans="1:3" ht="12.75" customHeight="1" x14ac:dyDescent="0.25">
      <c r="A211" s="89">
        <v>2019</v>
      </c>
      <c r="B211" s="89">
        <v>88399</v>
      </c>
      <c r="C211" s="89" t="s">
        <v>819</v>
      </c>
    </row>
    <row r="212" spans="1:3" ht="12.75" customHeight="1" x14ac:dyDescent="0.25">
      <c r="A212" s="89">
        <v>2019</v>
      </c>
      <c r="B212" s="89">
        <v>121880</v>
      </c>
      <c r="C212" s="89" t="s">
        <v>819</v>
      </c>
    </row>
    <row r="213" spans="1:3" ht="12.75" customHeight="1" x14ac:dyDescent="0.25">
      <c r="A213" s="89">
        <v>2019</v>
      </c>
      <c r="B213" s="89">
        <v>121884</v>
      </c>
      <c r="C213" s="89" t="s">
        <v>819</v>
      </c>
    </row>
    <row r="214" spans="1:3" ht="12.75" customHeight="1" x14ac:dyDescent="0.25">
      <c r="A214" s="89">
        <v>2019</v>
      </c>
      <c r="B214" s="89">
        <v>1319229</v>
      </c>
      <c r="C214" s="89" t="s">
        <v>819</v>
      </c>
    </row>
    <row r="215" spans="1:3" ht="12.75" customHeight="1" x14ac:dyDescent="0.25">
      <c r="A215" s="89">
        <v>2019</v>
      </c>
      <c r="B215" s="89">
        <v>102499</v>
      </c>
      <c r="C215" s="89" t="s">
        <v>819</v>
      </c>
    </row>
    <row r="216" spans="1:3" ht="12.75" customHeight="1" x14ac:dyDescent="0.25">
      <c r="A216" s="89">
        <v>2019</v>
      </c>
      <c r="B216" s="89">
        <v>121880</v>
      </c>
      <c r="C216" s="89" t="s">
        <v>819</v>
      </c>
    </row>
    <row r="217" spans="1:3" ht="12.75" customHeight="1" x14ac:dyDescent="0.25">
      <c r="A217" s="89">
        <v>2019</v>
      </c>
      <c r="B217" s="89">
        <v>1117583</v>
      </c>
      <c r="C217" s="89" t="s">
        <v>819</v>
      </c>
    </row>
    <row r="218" spans="1:3" ht="12.75" customHeight="1" x14ac:dyDescent="0.25">
      <c r="A218" s="89">
        <v>2019</v>
      </c>
      <c r="B218" s="89">
        <v>1103831</v>
      </c>
      <c r="C218" s="89" t="s">
        <v>819</v>
      </c>
    </row>
    <row r="219" spans="1:3" ht="12.75" customHeight="1" x14ac:dyDescent="0.25">
      <c r="A219" s="89">
        <v>2019</v>
      </c>
      <c r="B219" s="89">
        <v>121880</v>
      </c>
      <c r="C219" s="89" t="s">
        <v>819</v>
      </c>
    </row>
    <row r="220" spans="1:3" ht="12.75" customHeight="1" x14ac:dyDescent="0.25">
      <c r="A220" s="89">
        <v>2019</v>
      </c>
      <c r="B220" s="89">
        <v>121880</v>
      </c>
      <c r="C220" s="89" t="s">
        <v>819</v>
      </c>
    </row>
    <row r="221" spans="1:3" ht="12.75" customHeight="1" x14ac:dyDescent="0.25">
      <c r="A221" s="89">
        <v>2019</v>
      </c>
      <c r="B221" s="89">
        <v>1117583</v>
      </c>
      <c r="C221" s="89" t="s">
        <v>819</v>
      </c>
    </row>
    <row r="222" spans="1:3" ht="12.75" customHeight="1" x14ac:dyDescent="0.25">
      <c r="A222" s="89">
        <v>2019</v>
      </c>
      <c r="B222" s="89">
        <v>1181819</v>
      </c>
      <c r="C222" s="89" t="s">
        <v>819</v>
      </c>
    </row>
    <row r="223" spans="1:3" ht="12.75" customHeight="1" x14ac:dyDescent="0.25">
      <c r="A223" s="89">
        <v>2019</v>
      </c>
      <c r="B223" s="89">
        <v>123569</v>
      </c>
      <c r="C223" s="89" t="s">
        <v>819</v>
      </c>
    </row>
    <row r="224" spans="1:3" ht="12.75" customHeight="1" x14ac:dyDescent="0.25">
      <c r="A224" s="89">
        <v>2019</v>
      </c>
      <c r="B224" s="89">
        <v>1181819</v>
      </c>
      <c r="C224" s="89" t="s">
        <v>819</v>
      </c>
    </row>
    <row r="225" spans="1:3" ht="12.75" customHeight="1" x14ac:dyDescent="0.25">
      <c r="A225" s="89">
        <v>2019</v>
      </c>
      <c r="B225" s="89">
        <v>121884</v>
      </c>
      <c r="C225" s="89" t="s">
        <v>819</v>
      </c>
    </row>
    <row r="226" spans="1:3" ht="12.75" customHeight="1" x14ac:dyDescent="0.25">
      <c r="A226" s="89">
        <v>2019</v>
      </c>
      <c r="B226" s="89">
        <v>1117583</v>
      </c>
      <c r="C226" s="89" t="s">
        <v>819</v>
      </c>
    </row>
    <row r="227" spans="1:3" ht="12.75" customHeight="1" x14ac:dyDescent="0.25">
      <c r="A227" s="89">
        <v>2019</v>
      </c>
      <c r="B227" s="89">
        <v>121880</v>
      </c>
      <c r="C227" s="89" t="s">
        <v>819</v>
      </c>
    </row>
    <row r="228" spans="1:3" ht="12.75" customHeight="1" x14ac:dyDescent="0.25">
      <c r="A228" s="89">
        <v>2019</v>
      </c>
      <c r="B228" s="89">
        <v>102499</v>
      </c>
      <c r="C228" s="89" t="s">
        <v>819</v>
      </c>
    </row>
    <row r="229" spans="1:3" ht="12.75" customHeight="1" x14ac:dyDescent="0.25">
      <c r="A229" s="89">
        <v>2019</v>
      </c>
      <c r="B229" s="89">
        <v>88399</v>
      </c>
      <c r="C229" s="89" t="s">
        <v>819</v>
      </c>
    </row>
    <row r="230" spans="1:3" ht="12.75" customHeight="1" x14ac:dyDescent="0.25">
      <c r="A230" s="89">
        <v>2019</v>
      </c>
      <c r="B230" s="89">
        <v>121880</v>
      </c>
      <c r="C230" s="89" t="s">
        <v>819</v>
      </c>
    </row>
    <row r="231" spans="1:3" ht="12.75" customHeight="1" x14ac:dyDescent="0.25">
      <c r="A231" s="89">
        <v>2019</v>
      </c>
      <c r="B231" s="89">
        <v>121880</v>
      </c>
      <c r="C231" s="89" t="s">
        <v>819</v>
      </c>
    </row>
    <row r="232" spans="1:3" ht="12.75" customHeight="1" x14ac:dyDescent="0.25">
      <c r="A232" s="89">
        <v>2019</v>
      </c>
      <c r="B232" s="89">
        <v>1103831</v>
      </c>
      <c r="C232" s="89" t="s">
        <v>819</v>
      </c>
    </row>
    <row r="233" spans="1:3" ht="12.75" customHeight="1" x14ac:dyDescent="0.25">
      <c r="A233" s="89">
        <v>2019</v>
      </c>
      <c r="B233" s="89">
        <v>1181819</v>
      </c>
      <c r="C233" s="89" t="s">
        <v>819</v>
      </c>
    </row>
    <row r="234" spans="1:3" ht="12.75" customHeight="1" x14ac:dyDescent="0.25">
      <c r="A234" s="89">
        <v>2019</v>
      </c>
      <c r="B234" s="89">
        <v>121880</v>
      </c>
      <c r="C234" s="89" t="s">
        <v>819</v>
      </c>
    </row>
    <row r="235" spans="1:3" ht="12.75" customHeight="1" x14ac:dyDescent="0.25">
      <c r="A235" s="89">
        <v>2019</v>
      </c>
      <c r="B235" s="89">
        <v>121884</v>
      </c>
      <c r="C235" s="89" t="s">
        <v>819</v>
      </c>
    </row>
    <row r="236" spans="1:3" ht="12.75" customHeight="1" x14ac:dyDescent="0.25">
      <c r="A236" s="89">
        <v>2019</v>
      </c>
      <c r="B236" s="89">
        <v>121880</v>
      </c>
      <c r="C236" s="89" t="s">
        <v>819</v>
      </c>
    </row>
    <row r="237" spans="1:3" ht="12.75" customHeight="1" x14ac:dyDescent="0.25">
      <c r="A237" s="89">
        <v>2019</v>
      </c>
      <c r="B237" s="89">
        <v>1117583</v>
      </c>
      <c r="C237" s="89" t="s">
        <v>819</v>
      </c>
    </row>
    <row r="238" spans="1:3" ht="12.75" customHeight="1" x14ac:dyDescent="0.25">
      <c r="A238" s="89">
        <v>2019</v>
      </c>
      <c r="B238" s="89">
        <v>1103831</v>
      </c>
      <c r="C238" s="89" t="s">
        <v>819</v>
      </c>
    </row>
    <row r="239" spans="1:3" ht="12.75" customHeight="1" x14ac:dyDescent="0.25">
      <c r="A239" s="89">
        <v>2019</v>
      </c>
      <c r="B239" s="89">
        <v>121884</v>
      </c>
      <c r="C239" s="89" t="s">
        <v>819</v>
      </c>
    </row>
    <row r="240" spans="1:3" ht="12.75" customHeight="1" x14ac:dyDescent="0.25">
      <c r="A240" s="89">
        <v>2019</v>
      </c>
      <c r="B240" s="89">
        <v>88399</v>
      </c>
      <c r="C240" s="89" t="s">
        <v>819</v>
      </c>
    </row>
    <row r="241" spans="1:3" ht="12.75" customHeight="1" x14ac:dyDescent="0.25">
      <c r="A241" s="89">
        <v>2019</v>
      </c>
      <c r="B241" s="89">
        <v>121884</v>
      </c>
      <c r="C241" s="89" t="s">
        <v>819</v>
      </c>
    </row>
    <row r="242" spans="1:3" ht="12.75" customHeight="1" x14ac:dyDescent="0.25">
      <c r="A242" s="89">
        <v>2019</v>
      </c>
      <c r="B242" s="89">
        <v>121884</v>
      </c>
      <c r="C242" s="89" t="s">
        <v>819</v>
      </c>
    </row>
    <row r="243" spans="1:3" ht="12.75" customHeight="1" x14ac:dyDescent="0.25">
      <c r="A243" s="89">
        <v>2019</v>
      </c>
      <c r="B243" s="89">
        <v>88399</v>
      </c>
      <c r="C243" s="89" t="s">
        <v>819</v>
      </c>
    </row>
    <row r="244" spans="1:3" ht="12.75" customHeight="1" x14ac:dyDescent="0.25">
      <c r="A244" s="89">
        <v>2019</v>
      </c>
      <c r="B244" s="89">
        <v>102499</v>
      </c>
      <c r="C244" s="89" t="s">
        <v>819</v>
      </c>
    </row>
    <row r="245" spans="1:3" ht="12.75" customHeight="1" x14ac:dyDescent="0.25">
      <c r="A245" s="89">
        <v>2019</v>
      </c>
      <c r="B245" s="89">
        <v>102499</v>
      </c>
      <c r="C245" s="89" t="s">
        <v>819</v>
      </c>
    </row>
    <row r="246" spans="1:3" ht="12.75" customHeight="1" x14ac:dyDescent="0.25">
      <c r="A246" s="89">
        <v>2019</v>
      </c>
      <c r="B246" s="89">
        <v>1181819</v>
      </c>
      <c r="C246" s="89" t="s">
        <v>819</v>
      </c>
    </row>
    <row r="247" spans="1:3" ht="12.75" customHeight="1" x14ac:dyDescent="0.25">
      <c r="A247" s="89">
        <v>2019</v>
      </c>
      <c r="B247" s="89">
        <v>1103831</v>
      </c>
      <c r="C247" s="89" t="s">
        <v>819</v>
      </c>
    </row>
    <row r="248" spans="1:3" ht="12.75" customHeight="1" x14ac:dyDescent="0.25">
      <c r="A248" s="89">
        <v>2019</v>
      </c>
      <c r="B248" s="89">
        <v>121880</v>
      </c>
      <c r="C248" s="89" t="s">
        <v>819</v>
      </c>
    </row>
    <row r="249" spans="1:3" ht="12.75" customHeight="1" x14ac:dyDescent="0.25">
      <c r="A249" s="89">
        <v>2019</v>
      </c>
      <c r="B249" s="89">
        <v>123569</v>
      </c>
      <c r="C249" s="89" t="s">
        <v>819</v>
      </c>
    </row>
    <row r="250" spans="1:3" ht="12.75" customHeight="1" x14ac:dyDescent="0.25">
      <c r="A250" s="89">
        <v>2019</v>
      </c>
      <c r="B250" s="89">
        <v>88399</v>
      </c>
      <c r="C250" s="89" t="s">
        <v>819</v>
      </c>
    </row>
    <row r="251" spans="1:3" ht="12.75" customHeight="1" x14ac:dyDescent="0.25">
      <c r="A251" s="89">
        <v>2019</v>
      </c>
      <c r="B251" s="89">
        <v>88399</v>
      </c>
      <c r="C251" s="89" t="s">
        <v>819</v>
      </c>
    </row>
    <row r="252" spans="1:3" ht="12.75" customHeight="1" x14ac:dyDescent="0.25">
      <c r="A252" s="89">
        <v>2019</v>
      </c>
      <c r="B252" s="89">
        <v>121884</v>
      </c>
      <c r="C252" s="89" t="s">
        <v>819</v>
      </c>
    </row>
    <row r="253" spans="1:3" ht="12.75" customHeight="1" x14ac:dyDescent="0.25">
      <c r="A253" s="89">
        <v>2019</v>
      </c>
      <c r="B253" s="89">
        <v>1181815</v>
      </c>
      <c r="C253" s="89" t="s">
        <v>819</v>
      </c>
    </row>
    <row r="254" spans="1:3" ht="12.75" customHeight="1" x14ac:dyDescent="0.25">
      <c r="A254" s="89">
        <v>2019</v>
      </c>
      <c r="B254" s="89">
        <v>121884</v>
      </c>
      <c r="C254" s="89" t="s">
        <v>819</v>
      </c>
    </row>
    <row r="255" spans="1:3" ht="12.75" customHeight="1" x14ac:dyDescent="0.25">
      <c r="A255" s="89">
        <v>2019</v>
      </c>
      <c r="B255" s="89">
        <v>102499</v>
      </c>
      <c r="C255" s="89" t="s">
        <v>819</v>
      </c>
    </row>
    <row r="256" spans="1:3" ht="12.75" customHeight="1" x14ac:dyDescent="0.25">
      <c r="A256" s="89">
        <v>2019</v>
      </c>
      <c r="B256" s="89">
        <v>1117583</v>
      </c>
      <c r="C256" s="89" t="s">
        <v>819</v>
      </c>
    </row>
    <row r="257" spans="1:3" ht="12.75" customHeight="1" x14ac:dyDescent="0.25">
      <c r="A257" s="89">
        <v>2019</v>
      </c>
      <c r="B257" s="89">
        <v>1117583</v>
      </c>
      <c r="C257" s="89" t="s">
        <v>819</v>
      </c>
    </row>
    <row r="258" spans="1:3" ht="12.75" customHeight="1" x14ac:dyDescent="0.25">
      <c r="A258" s="89">
        <v>2019</v>
      </c>
      <c r="B258" s="89">
        <v>1181819</v>
      </c>
      <c r="C258" s="89" t="s">
        <v>819</v>
      </c>
    </row>
    <row r="259" spans="1:3" ht="12.75" customHeight="1" x14ac:dyDescent="0.25">
      <c r="A259" s="89">
        <v>2019</v>
      </c>
      <c r="B259" s="89">
        <v>121884</v>
      </c>
      <c r="C259" s="89" t="s">
        <v>819</v>
      </c>
    </row>
    <row r="260" spans="1:3" ht="12.75" customHeight="1" x14ac:dyDescent="0.25">
      <c r="A260" s="89">
        <v>2019</v>
      </c>
      <c r="B260" s="89">
        <v>1181819</v>
      </c>
      <c r="C260" s="89" t="s">
        <v>819</v>
      </c>
    </row>
    <row r="261" spans="1:3" ht="12.75" customHeight="1" x14ac:dyDescent="0.25">
      <c r="A261" s="89">
        <v>2019</v>
      </c>
      <c r="B261" s="89">
        <v>1181819</v>
      </c>
      <c r="C261" s="89" t="s">
        <v>819</v>
      </c>
    </row>
    <row r="262" spans="1:3" ht="12.75" customHeight="1" x14ac:dyDescent="0.25">
      <c r="A262" s="89">
        <v>2019</v>
      </c>
      <c r="B262" s="89">
        <v>123569</v>
      </c>
      <c r="C262" s="89" t="s">
        <v>819</v>
      </c>
    </row>
    <row r="263" spans="1:3" ht="12.75" customHeight="1" x14ac:dyDescent="0.25">
      <c r="A263" s="89">
        <v>2019</v>
      </c>
      <c r="B263" s="89">
        <v>1319229</v>
      </c>
      <c r="C263" s="89" t="s">
        <v>819</v>
      </c>
    </row>
    <row r="264" spans="1:3" ht="12.75" customHeight="1" x14ac:dyDescent="0.25">
      <c r="A264" s="89">
        <v>2019</v>
      </c>
      <c r="B264" s="89">
        <v>102499</v>
      </c>
      <c r="C264" s="89" t="s">
        <v>819</v>
      </c>
    </row>
    <row r="265" spans="1:3" ht="12.75" customHeight="1" x14ac:dyDescent="0.25">
      <c r="A265" s="89">
        <v>2019</v>
      </c>
      <c r="B265" s="89">
        <v>121880</v>
      </c>
      <c r="C265" s="89" t="s">
        <v>819</v>
      </c>
    </row>
    <row r="266" spans="1:3" ht="12.75" customHeight="1" x14ac:dyDescent="0.25">
      <c r="A266" s="89">
        <v>2019</v>
      </c>
      <c r="B266" s="89">
        <v>1181819</v>
      </c>
      <c r="C266" s="89" t="s">
        <v>819</v>
      </c>
    </row>
    <row r="267" spans="1:3" ht="12.75" customHeight="1" x14ac:dyDescent="0.25">
      <c r="A267" s="89">
        <v>2019</v>
      </c>
      <c r="B267" s="89">
        <v>121880</v>
      </c>
      <c r="C267" s="89" t="s">
        <v>819</v>
      </c>
    </row>
    <row r="268" spans="1:3" ht="12.75" customHeight="1" x14ac:dyDescent="0.25">
      <c r="A268" s="89">
        <v>2019</v>
      </c>
      <c r="B268" s="89">
        <v>88399</v>
      </c>
      <c r="C268" s="89" t="s">
        <v>819</v>
      </c>
    </row>
    <row r="269" spans="1:3" ht="12.75" customHeight="1" x14ac:dyDescent="0.25">
      <c r="A269" s="89">
        <v>2019</v>
      </c>
      <c r="B269" s="89">
        <v>88399</v>
      </c>
      <c r="C269" s="89" t="s">
        <v>819</v>
      </c>
    </row>
    <row r="270" spans="1:3" ht="12.75" customHeight="1" x14ac:dyDescent="0.25">
      <c r="A270" s="89">
        <v>2019</v>
      </c>
      <c r="B270" s="89">
        <v>1103831</v>
      </c>
      <c r="C270" s="89" t="s">
        <v>819</v>
      </c>
    </row>
    <row r="271" spans="1:3" ht="12.75" customHeight="1" x14ac:dyDescent="0.25">
      <c r="A271" s="89">
        <v>2019</v>
      </c>
      <c r="B271" s="89">
        <v>121880</v>
      </c>
      <c r="C271" s="89" t="s">
        <v>819</v>
      </c>
    </row>
    <row r="272" spans="1:3" ht="12.75" customHeight="1" x14ac:dyDescent="0.25">
      <c r="A272" s="89">
        <v>2019</v>
      </c>
      <c r="B272" s="89">
        <v>1103831</v>
      </c>
      <c r="C272" s="89" t="s">
        <v>819</v>
      </c>
    </row>
    <row r="273" spans="1:3" ht="12.75" customHeight="1" x14ac:dyDescent="0.25">
      <c r="A273" s="89">
        <v>2019</v>
      </c>
      <c r="B273" s="89">
        <v>121884</v>
      </c>
      <c r="C273" s="89" t="s">
        <v>819</v>
      </c>
    </row>
    <row r="274" spans="1:3" ht="12.75" customHeight="1" x14ac:dyDescent="0.25">
      <c r="A274" s="89">
        <v>2019</v>
      </c>
      <c r="B274" s="89">
        <v>88399</v>
      </c>
      <c r="C274" s="89" t="s">
        <v>819</v>
      </c>
    </row>
    <row r="275" spans="1:3" ht="12.75" customHeight="1" x14ac:dyDescent="0.25">
      <c r="A275" s="89">
        <v>2019</v>
      </c>
      <c r="B275" s="89">
        <v>1181819</v>
      </c>
      <c r="C275" s="89" t="s">
        <v>819</v>
      </c>
    </row>
    <row r="276" spans="1:3" ht="12.75" customHeight="1" x14ac:dyDescent="0.25">
      <c r="A276" s="89">
        <v>2019</v>
      </c>
      <c r="B276" s="89">
        <v>1117583</v>
      </c>
      <c r="C276" s="89" t="s">
        <v>819</v>
      </c>
    </row>
    <row r="277" spans="1:3" ht="12.75" customHeight="1" x14ac:dyDescent="0.25">
      <c r="A277" s="89">
        <v>2019</v>
      </c>
      <c r="B277" s="89">
        <v>1103831</v>
      </c>
      <c r="C277" s="89" t="s">
        <v>819</v>
      </c>
    </row>
    <row r="278" spans="1:3" ht="12.75" customHeight="1" x14ac:dyDescent="0.25">
      <c r="A278" s="89">
        <v>2019</v>
      </c>
      <c r="B278" s="89">
        <v>88399</v>
      </c>
      <c r="C278" s="89" t="s">
        <v>819</v>
      </c>
    </row>
    <row r="279" spans="1:3" ht="12.75" customHeight="1" x14ac:dyDescent="0.25">
      <c r="A279" s="89">
        <v>2019</v>
      </c>
      <c r="B279" s="89">
        <v>1103831</v>
      </c>
      <c r="C279" s="89" t="s">
        <v>819</v>
      </c>
    </row>
    <row r="280" spans="1:3" ht="12.75" customHeight="1" x14ac:dyDescent="0.25">
      <c r="A280" s="89">
        <v>2019</v>
      </c>
      <c r="B280" s="89">
        <v>1181819</v>
      </c>
      <c r="C280" s="89" t="s">
        <v>819</v>
      </c>
    </row>
    <row r="281" spans="1:3" ht="12.75" customHeight="1" x14ac:dyDescent="0.25">
      <c r="A281" s="89">
        <v>2019</v>
      </c>
      <c r="B281" s="89">
        <v>121880</v>
      </c>
      <c r="C281" s="89" t="s">
        <v>819</v>
      </c>
    </row>
    <row r="282" spans="1:3" ht="12.75" customHeight="1" x14ac:dyDescent="0.25">
      <c r="A282" s="89">
        <v>2019</v>
      </c>
      <c r="B282" s="89">
        <v>1103831</v>
      </c>
      <c r="C282" s="89" t="s">
        <v>819</v>
      </c>
    </row>
    <row r="283" spans="1:3" ht="12.75" customHeight="1" x14ac:dyDescent="0.25">
      <c r="A283" s="89">
        <v>2019</v>
      </c>
      <c r="B283" s="89">
        <v>121880</v>
      </c>
      <c r="C283" s="89" t="s">
        <v>819</v>
      </c>
    </row>
    <row r="284" spans="1:3" ht="12.75" customHeight="1" x14ac:dyDescent="0.25">
      <c r="A284" s="89">
        <v>2019</v>
      </c>
      <c r="B284" s="89">
        <v>1181819</v>
      </c>
      <c r="C284" s="89" t="s">
        <v>819</v>
      </c>
    </row>
    <row r="285" spans="1:3" ht="12.75" customHeight="1" x14ac:dyDescent="0.25">
      <c r="A285" s="89">
        <v>2019</v>
      </c>
      <c r="B285" s="89">
        <v>121880</v>
      </c>
      <c r="C285" s="89" t="s">
        <v>819</v>
      </c>
    </row>
    <row r="286" spans="1:3" ht="12.75" customHeight="1" x14ac:dyDescent="0.25">
      <c r="A286" s="89">
        <v>2019</v>
      </c>
      <c r="B286" s="89">
        <v>123569</v>
      </c>
      <c r="C286" s="89" t="s">
        <v>819</v>
      </c>
    </row>
    <row r="287" spans="1:3" ht="12.75" customHeight="1" x14ac:dyDescent="0.25">
      <c r="A287" s="89">
        <v>2019</v>
      </c>
      <c r="B287" s="89">
        <v>121880</v>
      </c>
      <c r="C287" s="89" t="s">
        <v>819</v>
      </c>
    </row>
    <row r="288" spans="1:3" ht="12.75" customHeight="1" x14ac:dyDescent="0.25">
      <c r="A288" s="89">
        <v>2019</v>
      </c>
      <c r="B288" s="89">
        <v>1181819</v>
      </c>
      <c r="C288" s="89" t="s">
        <v>819</v>
      </c>
    </row>
    <row r="289" spans="1:3" ht="12.75" customHeight="1" x14ac:dyDescent="0.25">
      <c r="A289" s="89">
        <v>2019</v>
      </c>
      <c r="B289" s="89">
        <v>121880</v>
      </c>
      <c r="C289" s="89" t="s">
        <v>819</v>
      </c>
    </row>
    <row r="290" spans="1:3" ht="12.75" customHeight="1" x14ac:dyDescent="0.25">
      <c r="A290" s="89">
        <v>2019</v>
      </c>
      <c r="B290" s="89">
        <v>1103831</v>
      </c>
      <c r="C290" s="89" t="s">
        <v>819</v>
      </c>
    </row>
    <row r="291" spans="1:3" ht="12.75" customHeight="1" x14ac:dyDescent="0.25">
      <c r="A291" s="89">
        <v>2019</v>
      </c>
      <c r="B291" s="89">
        <v>1117583</v>
      </c>
      <c r="C291" s="89" t="s">
        <v>819</v>
      </c>
    </row>
    <row r="292" spans="1:3" ht="12.75" customHeight="1" x14ac:dyDescent="0.25">
      <c r="A292" s="89">
        <v>2019</v>
      </c>
      <c r="B292" s="89">
        <v>1181819</v>
      </c>
      <c r="C292" s="89" t="s">
        <v>819</v>
      </c>
    </row>
    <row r="293" spans="1:3" ht="12.75" customHeight="1" x14ac:dyDescent="0.25">
      <c r="A293" s="89">
        <v>2019</v>
      </c>
      <c r="B293" s="89">
        <v>102499</v>
      </c>
      <c r="C293" s="89" t="s">
        <v>819</v>
      </c>
    </row>
    <row r="294" spans="1:3" ht="12.75" customHeight="1" x14ac:dyDescent="0.25">
      <c r="A294" s="89">
        <v>2019</v>
      </c>
      <c r="B294" s="89">
        <v>88399</v>
      </c>
      <c r="C294" s="89" t="s">
        <v>819</v>
      </c>
    </row>
    <row r="295" spans="1:3" ht="12.75" customHeight="1" x14ac:dyDescent="0.25">
      <c r="A295" s="89">
        <v>2019</v>
      </c>
      <c r="B295" s="89">
        <v>121884</v>
      </c>
      <c r="C295" s="89" t="s">
        <v>819</v>
      </c>
    </row>
    <row r="296" spans="1:3" ht="12.75" customHeight="1" x14ac:dyDescent="0.25">
      <c r="A296" s="89">
        <v>2019</v>
      </c>
      <c r="B296" s="89">
        <v>121884</v>
      </c>
      <c r="C296" s="89" t="s">
        <v>819</v>
      </c>
    </row>
    <row r="297" spans="1:3" ht="12.75" customHeight="1" x14ac:dyDescent="0.25">
      <c r="A297" s="89">
        <v>2019</v>
      </c>
      <c r="B297" s="89">
        <v>121880</v>
      </c>
      <c r="C297" s="89" t="s">
        <v>819</v>
      </c>
    </row>
    <row r="298" spans="1:3" ht="12.75" customHeight="1" x14ac:dyDescent="0.25">
      <c r="A298" s="89">
        <v>2019</v>
      </c>
      <c r="B298" s="89">
        <v>121880</v>
      </c>
      <c r="C298" s="89" t="s">
        <v>819</v>
      </c>
    </row>
    <row r="299" spans="1:3" ht="12.75" customHeight="1" x14ac:dyDescent="0.25">
      <c r="A299" s="89">
        <v>2019</v>
      </c>
      <c r="B299" s="89">
        <v>1117583</v>
      </c>
      <c r="C299" s="89" t="s">
        <v>819</v>
      </c>
    </row>
    <row r="300" spans="1:3" ht="12.75" customHeight="1" x14ac:dyDescent="0.25">
      <c r="A300" s="89">
        <v>2019</v>
      </c>
      <c r="B300" s="89">
        <v>88399</v>
      </c>
      <c r="C300" s="89" t="s">
        <v>819</v>
      </c>
    </row>
    <row r="301" spans="1:3" ht="12.75" customHeight="1" x14ac:dyDescent="0.25">
      <c r="A301" s="89">
        <v>2019</v>
      </c>
      <c r="B301" s="89">
        <v>121884</v>
      </c>
      <c r="C301" s="89" t="s">
        <v>819</v>
      </c>
    </row>
    <row r="302" spans="1:3" ht="12.75" customHeight="1" x14ac:dyDescent="0.25">
      <c r="A302" s="89">
        <v>2019</v>
      </c>
      <c r="B302" s="89">
        <v>1103831</v>
      </c>
      <c r="C302" s="89" t="s">
        <v>819</v>
      </c>
    </row>
    <row r="303" spans="1:3" ht="12.75" customHeight="1" x14ac:dyDescent="0.25">
      <c r="A303" s="89">
        <v>2019</v>
      </c>
      <c r="B303" s="89">
        <v>1117583</v>
      </c>
      <c r="C303" s="89" t="s">
        <v>819</v>
      </c>
    </row>
    <row r="304" spans="1:3" ht="12.75" customHeight="1" x14ac:dyDescent="0.25">
      <c r="A304" s="89">
        <v>2019</v>
      </c>
      <c r="B304" s="89">
        <v>88399</v>
      </c>
      <c r="C304" s="89" t="s">
        <v>819</v>
      </c>
    </row>
    <row r="305" spans="1:3" ht="12.75" customHeight="1" x14ac:dyDescent="0.25">
      <c r="A305" s="89">
        <v>2019</v>
      </c>
      <c r="B305" s="89">
        <v>88399</v>
      </c>
      <c r="C305" s="89" t="s">
        <v>819</v>
      </c>
    </row>
    <row r="306" spans="1:3" ht="12.75" customHeight="1" x14ac:dyDescent="0.25">
      <c r="A306" s="89">
        <v>2019</v>
      </c>
      <c r="B306" s="89">
        <v>121884</v>
      </c>
      <c r="C306" s="89" t="s">
        <v>819</v>
      </c>
    </row>
    <row r="307" spans="1:3" ht="12.75" customHeight="1" x14ac:dyDescent="0.25">
      <c r="A307" s="89">
        <v>2019</v>
      </c>
      <c r="B307" s="89">
        <v>1181819</v>
      </c>
      <c r="C307" s="89" t="s">
        <v>819</v>
      </c>
    </row>
    <row r="308" spans="1:3" ht="12.75" customHeight="1" x14ac:dyDescent="0.25">
      <c r="A308" s="89">
        <v>2019</v>
      </c>
      <c r="B308" s="89">
        <v>121880</v>
      </c>
      <c r="C308" s="89" t="s">
        <v>819</v>
      </c>
    </row>
    <row r="309" spans="1:3" ht="12.75" customHeight="1" x14ac:dyDescent="0.25">
      <c r="A309" s="89">
        <v>2019</v>
      </c>
      <c r="B309" s="89">
        <v>1319229</v>
      </c>
      <c r="C309" s="89" t="s">
        <v>819</v>
      </c>
    </row>
    <row r="310" spans="1:3" ht="12.75" customHeight="1" x14ac:dyDescent="0.25">
      <c r="A310" s="89">
        <v>2019</v>
      </c>
      <c r="B310" s="89">
        <v>121884</v>
      </c>
      <c r="C310" s="89" t="s">
        <v>819</v>
      </c>
    </row>
    <row r="311" spans="1:3" ht="12.75" customHeight="1" x14ac:dyDescent="0.25">
      <c r="A311" s="89">
        <v>2019</v>
      </c>
      <c r="B311" s="89">
        <v>88399</v>
      </c>
      <c r="C311" s="89" t="s">
        <v>819</v>
      </c>
    </row>
    <row r="312" spans="1:3" ht="12.75" customHeight="1" x14ac:dyDescent="0.25">
      <c r="A312" s="89">
        <v>2019</v>
      </c>
      <c r="B312" s="89">
        <v>88399</v>
      </c>
      <c r="C312" s="89" t="s">
        <v>819</v>
      </c>
    </row>
    <row r="313" spans="1:3" ht="12.75" customHeight="1" x14ac:dyDescent="0.25">
      <c r="A313" s="89">
        <v>2019</v>
      </c>
      <c r="B313" s="89">
        <v>102499</v>
      </c>
      <c r="C313" s="89" t="s">
        <v>819</v>
      </c>
    </row>
    <row r="314" spans="1:3" ht="12.75" customHeight="1" x14ac:dyDescent="0.25">
      <c r="A314" s="89">
        <v>2019</v>
      </c>
      <c r="B314" s="89">
        <v>102499</v>
      </c>
      <c r="C314" s="89" t="s">
        <v>819</v>
      </c>
    </row>
    <row r="315" spans="1:3" ht="12.75" customHeight="1" x14ac:dyDescent="0.25">
      <c r="A315" s="89">
        <v>2019</v>
      </c>
      <c r="B315" s="89">
        <v>102499</v>
      </c>
      <c r="C315" s="89" t="s">
        <v>819</v>
      </c>
    </row>
    <row r="316" spans="1:3" ht="12.75" customHeight="1" x14ac:dyDescent="0.25">
      <c r="A316" s="89">
        <v>2019</v>
      </c>
      <c r="B316" s="89">
        <v>102499</v>
      </c>
      <c r="C316" s="89" t="s">
        <v>819</v>
      </c>
    </row>
    <row r="317" spans="1:3" ht="12.75" customHeight="1" x14ac:dyDescent="0.25">
      <c r="A317" s="89">
        <v>2019</v>
      </c>
      <c r="B317" s="89">
        <v>102499</v>
      </c>
      <c r="C317" s="89" t="s">
        <v>819</v>
      </c>
    </row>
    <row r="318" spans="1:3" ht="12.75" customHeight="1" x14ac:dyDescent="0.25">
      <c r="A318" s="89">
        <v>2019</v>
      </c>
      <c r="B318" s="89">
        <v>102499</v>
      </c>
      <c r="C318" s="89" t="s">
        <v>819</v>
      </c>
    </row>
    <row r="319" spans="1:3" ht="12.75" customHeight="1" x14ac:dyDescent="0.25">
      <c r="A319" s="89">
        <v>2019</v>
      </c>
      <c r="B319" s="89">
        <v>102499</v>
      </c>
      <c r="C319" s="89" t="s">
        <v>819</v>
      </c>
    </row>
    <row r="320" spans="1:3" ht="12.75" customHeight="1" x14ac:dyDescent="0.25">
      <c r="A320" s="89">
        <v>2019</v>
      </c>
      <c r="B320" s="89">
        <v>121880</v>
      </c>
      <c r="C320" s="89" t="s">
        <v>819</v>
      </c>
    </row>
    <row r="321" spans="1:3" ht="12.75" customHeight="1" x14ac:dyDescent="0.25">
      <c r="A321" s="89">
        <v>2019</v>
      </c>
      <c r="B321" s="89">
        <v>121880</v>
      </c>
      <c r="C321" s="89" t="s">
        <v>819</v>
      </c>
    </row>
    <row r="322" spans="1:3" ht="12.75" customHeight="1" x14ac:dyDescent="0.25">
      <c r="A322" s="89">
        <v>2019</v>
      </c>
      <c r="B322" s="89">
        <v>121880</v>
      </c>
      <c r="C322" s="89" t="s">
        <v>819</v>
      </c>
    </row>
    <row r="323" spans="1:3" ht="12.75" customHeight="1" x14ac:dyDescent="0.25">
      <c r="A323" s="89">
        <v>2019</v>
      </c>
      <c r="B323" s="89">
        <v>121880</v>
      </c>
      <c r="C323" s="89" t="s">
        <v>819</v>
      </c>
    </row>
    <row r="324" spans="1:3" ht="12.75" customHeight="1" x14ac:dyDescent="0.25">
      <c r="A324" s="89">
        <v>2019</v>
      </c>
      <c r="B324" s="89">
        <v>123569</v>
      </c>
      <c r="C324" s="89" t="s">
        <v>819</v>
      </c>
    </row>
    <row r="325" spans="1:3" ht="12.75" customHeight="1" x14ac:dyDescent="0.25">
      <c r="A325" s="89">
        <v>2019</v>
      </c>
      <c r="B325" s="89">
        <v>123569</v>
      </c>
      <c r="C325" s="89" t="s">
        <v>819</v>
      </c>
    </row>
    <row r="326" spans="1:3" ht="12.75" customHeight="1" x14ac:dyDescent="0.25">
      <c r="A326" s="89">
        <v>2019</v>
      </c>
      <c r="B326" s="89">
        <v>1103831</v>
      </c>
      <c r="C326" s="89" t="s">
        <v>819</v>
      </c>
    </row>
    <row r="327" spans="1:3" ht="12.75" customHeight="1" x14ac:dyDescent="0.25">
      <c r="A327" s="89">
        <v>2019</v>
      </c>
      <c r="B327" s="89">
        <v>1181819</v>
      </c>
      <c r="C327" s="89" t="s">
        <v>819</v>
      </c>
    </row>
    <row r="328" spans="1:3" ht="12.75" customHeight="1" x14ac:dyDescent="0.25">
      <c r="A328" s="89">
        <v>2019</v>
      </c>
      <c r="B328" s="89">
        <v>1181819</v>
      </c>
      <c r="C328" s="89" t="s">
        <v>819</v>
      </c>
    </row>
    <row r="329" spans="1:3" ht="12.75" customHeight="1" x14ac:dyDescent="0.25">
      <c r="A329" s="89">
        <v>2019</v>
      </c>
      <c r="B329" s="89">
        <v>1181819</v>
      </c>
      <c r="C329" s="89" t="s">
        <v>819</v>
      </c>
    </row>
    <row r="330" spans="1:3" ht="12.75" customHeight="1" x14ac:dyDescent="0.25">
      <c r="A330" s="89">
        <v>2019</v>
      </c>
      <c r="B330" s="89">
        <v>121884</v>
      </c>
      <c r="C330" s="89" t="s">
        <v>133</v>
      </c>
    </row>
    <row r="331" spans="1:3" ht="12.75" customHeight="1" x14ac:dyDescent="0.25">
      <c r="A331" s="89">
        <v>2019</v>
      </c>
      <c r="B331" s="89">
        <v>121880</v>
      </c>
      <c r="C331" s="89" t="s">
        <v>133</v>
      </c>
    </row>
    <row r="332" spans="1:3" ht="12.75" customHeight="1" x14ac:dyDescent="0.25">
      <c r="A332" s="89">
        <v>2019</v>
      </c>
      <c r="B332" s="89">
        <v>1181815</v>
      </c>
      <c r="C332" s="89" t="s">
        <v>133</v>
      </c>
    </row>
    <row r="333" spans="1:3" ht="12.75" customHeight="1" x14ac:dyDescent="0.25">
      <c r="A333" s="89">
        <v>2019</v>
      </c>
      <c r="B333" s="89">
        <v>1181819</v>
      </c>
      <c r="C333" s="89" t="s">
        <v>133</v>
      </c>
    </row>
    <row r="334" spans="1:3" ht="12.75" customHeight="1" x14ac:dyDescent="0.25">
      <c r="A334" s="89">
        <v>2019</v>
      </c>
      <c r="B334" s="89">
        <v>102499</v>
      </c>
      <c r="C334" s="89" t="s">
        <v>133</v>
      </c>
    </row>
    <row r="335" spans="1:3" ht="12.75" customHeight="1" x14ac:dyDescent="0.25">
      <c r="A335" s="89">
        <v>2019</v>
      </c>
      <c r="B335" s="89">
        <v>121884</v>
      </c>
      <c r="C335" s="89" t="s">
        <v>133</v>
      </c>
    </row>
    <row r="336" spans="1:3" ht="12.75" customHeight="1" x14ac:dyDescent="0.25">
      <c r="A336" s="89">
        <v>2019</v>
      </c>
      <c r="B336" s="89">
        <v>1181819</v>
      </c>
      <c r="C336" s="89" t="s">
        <v>133</v>
      </c>
    </row>
    <row r="337" spans="1:3" ht="12.75" customHeight="1" x14ac:dyDescent="0.25">
      <c r="A337" s="89">
        <v>2019</v>
      </c>
      <c r="B337" s="89">
        <v>1103831</v>
      </c>
      <c r="C337" s="89" t="s">
        <v>133</v>
      </c>
    </row>
    <row r="338" spans="1:3" ht="12.75" customHeight="1" x14ac:dyDescent="0.25">
      <c r="A338" s="89">
        <v>2019</v>
      </c>
      <c r="B338" s="89">
        <v>1103831</v>
      </c>
      <c r="C338" s="89" t="s">
        <v>133</v>
      </c>
    </row>
    <row r="339" spans="1:3" ht="12.75" customHeight="1" x14ac:dyDescent="0.25">
      <c r="A339" s="89">
        <v>2019</v>
      </c>
      <c r="B339" s="89">
        <v>121884</v>
      </c>
      <c r="C339" s="89" t="s">
        <v>133</v>
      </c>
    </row>
    <row r="340" spans="1:3" ht="12.75" customHeight="1" x14ac:dyDescent="0.25">
      <c r="A340" s="89">
        <v>2019</v>
      </c>
      <c r="B340" s="89">
        <v>1181819</v>
      </c>
      <c r="C340" s="89" t="s">
        <v>133</v>
      </c>
    </row>
    <row r="341" spans="1:3" ht="12.75" customHeight="1" x14ac:dyDescent="0.25">
      <c r="A341" s="89">
        <v>2019</v>
      </c>
      <c r="B341" s="89">
        <v>121880</v>
      </c>
      <c r="C341" s="89" t="s">
        <v>133</v>
      </c>
    </row>
    <row r="342" spans="1:3" ht="12.75" customHeight="1" x14ac:dyDescent="0.25">
      <c r="A342" s="89">
        <v>2019</v>
      </c>
      <c r="B342" s="89">
        <v>121884</v>
      </c>
      <c r="C342" s="89" t="s">
        <v>133</v>
      </c>
    </row>
    <row r="343" spans="1:3" ht="12.75" customHeight="1" x14ac:dyDescent="0.25">
      <c r="A343" s="89">
        <v>2019</v>
      </c>
      <c r="B343" s="89">
        <v>121880</v>
      </c>
      <c r="C343" s="89" t="s">
        <v>133</v>
      </c>
    </row>
    <row r="344" spans="1:3" ht="12.75" customHeight="1" x14ac:dyDescent="0.25">
      <c r="A344" s="89">
        <v>2019</v>
      </c>
      <c r="B344" s="89">
        <v>102499</v>
      </c>
      <c r="C344" s="89" t="s">
        <v>133</v>
      </c>
    </row>
    <row r="345" spans="1:3" ht="12.75" customHeight="1" x14ac:dyDescent="0.25">
      <c r="A345" s="89">
        <v>2019</v>
      </c>
      <c r="B345" s="89">
        <v>1319229</v>
      </c>
      <c r="C345" s="89" t="s">
        <v>817</v>
      </c>
    </row>
    <row r="346" spans="1:3" ht="12.75" customHeight="1" x14ac:dyDescent="0.25">
      <c r="A346" s="89">
        <v>2019</v>
      </c>
      <c r="B346" s="89">
        <v>102499</v>
      </c>
      <c r="C346" s="89" t="s">
        <v>817</v>
      </c>
    </row>
    <row r="347" spans="1:3" ht="12.75" customHeight="1" x14ac:dyDescent="0.25">
      <c r="A347" s="89">
        <v>2019</v>
      </c>
      <c r="B347" s="89">
        <v>1181819</v>
      </c>
      <c r="C347" s="89" t="s">
        <v>817</v>
      </c>
    </row>
    <row r="348" spans="1:3" ht="12.75" customHeight="1" x14ac:dyDescent="0.25">
      <c r="A348" s="89">
        <v>2019</v>
      </c>
      <c r="B348" s="89">
        <v>1117583</v>
      </c>
      <c r="C348" s="89" t="s">
        <v>817</v>
      </c>
    </row>
    <row r="349" spans="1:3" ht="12.75" customHeight="1" x14ac:dyDescent="0.25">
      <c r="A349" s="89">
        <v>2019</v>
      </c>
      <c r="B349" s="89">
        <v>1181819</v>
      </c>
      <c r="C349" s="89" t="s">
        <v>1484</v>
      </c>
    </row>
    <row r="350" spans="1:3" ht="12.75" customHeight="1" x14ac:dyDescent="0.25">
      <c r="A350" s="89">
        <v>2019</v>
      </c>
      <c r="B350" s="89">
        <v>121880</v>
      </c>
      <c r="C350" s="89" t="s">
        <v>1484</v>
      </c>
    </row>
    <row r="351" spans="1:3" ht="12.75" customHeight="1" x14ac:dyDescent="0.25">
      <c r="A351" s="89">
        <v>2019</v>
      </c>
      <c r="B351" s="89">
        <v>88399</v>
      </c>
      <c r="C351" s="89" t="s">
        <v>1484</v>
      </c>
    </row>
    <row r="352" spans="1:3" ht="12.75" customHeight="1" x14ac:dyDescent="0.25">
      <c r="A352" s="89">
        <v>2019</v>
      </c>
      <c r="B352" s="89">
        <v>1117583</v>
      </c>
      <c r="C352" s="89" t="s">
        <v>1484</v>
      </c>
    </row>
    <row r="353" spans="1:3" ht="12.75" customHeight="1" x14ac:dyDescent="0.25">
      <c r="A353" s="89">
        <v>2019</v>
      </c>
      <c r="B353" s="89">
        <v>1117583</v>
      </c>
      <c r="C353" s="89" t="s">
        <v>1484</v>
      </c>
    </row>
    <row r="354" spans="1:3" ht="12.75" customHeight="1" x14ac:dyDescent="0.25">
      <c r="A354" s="89">
        <v>2019</v>
      </c>
      <c r="B354" s="89">
        <v>102499</v>
      </c>
      <c r="C354" s="89" t="s">
        <v>1484</v>
      </c>
    </row>
    <row r="355" spans="1:3" ht="12.75" customHeight="1" x14ac:dyDescent="0.25">
      <c r="A355" s="89">
        <v>2019</v>
      </c>
      <c r="B355" s="89">
        <v>123569</v>
      </c>
      <c r="C355" s="89" t="s">
        <v>1487</v>
      </c>
    </row>
    <row r="356" spans="1:3" ht="12.75" customHeight="1" x14ac:dyDescent="0.25">
      <c r="A356" s="89">
        <v>2019</v>
      </c>
      <c r="B356" s="89">
        <v>1117583</v>
      </c>
      <c r="C356" s="89" t="s">
        <v>1487</v>
      </c>
    </row>
    <row r="357" spans="1:3" ht="12.75" customHeight="1" x14ac:dyDescent="0.25">
      <c r="A357" s="89">
        <v>2019</v>
      </c>
      <c r="B357" s="89">
        <v>1117583</v>
      </c>
      <c r="C357" s="89" t="s">
        <v>1487</v>
      </c>
    </row>
    <row r="358" spans="1:3" ht="12.75" customHeight="1" x14ac:dyDescent="0.25">
      <c r="A358" s="89">
        <v>2019</v>
      </c>
      <c r="B358" s="89">
        <v>1181819</v>
      </c>
      <c r="C358" s="89" t="s">
        <v>1487</v>
      </c>
    </row>
    <row r="359" spans="1:3" ht="12.75" customHeight="1" x14ac:dyDescent="0.25">
      <c r="A359" s="89">
        <v>2019</v>
      </c>
      <c r="B359" s="89">
        <v>102499</v>
      </c>
      <c r="C359" s="89" t="s">
        <v>1487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578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121880</v>
      </c>
      <c r="C3" s="89" t="s">
        <v>823</v>
      </c>
    </row>
    <row r="4" spans="1:3" ht="12.75" customHeight="1" x14ac:dyDescent="0.25">
      <c r="A4" s="89">
        <v>2019</v>
      </c>
      <c r="B4" s="89">
        <v>88399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823</v>
      </c>
    </row>
    <row r="6" spans="1:3" ht="12.75" customHeight="1" x14ac:dyDescent="0.25">
      <c r="A6" s="89">
        <v>2019</v>
      </c>
      <c r="B6" s="89">
        <v>121880</v>
      </c>
      <c r="C6" s="89" t="s">
        <v>823</v>
      </c>
    </row>
    <row r="7" spans="1:3" ht="12.75" customHeight="1" x14ac:dyDescent="0.25">
      <c r="A7" s="89">
        <v>2019</v>
      </c>
      <c r="B7" s="89">
        <v>121880</v>
      </c>
      <c r="C7" s="89" t="s">
        <v>823</v>
      </c>
    </row>
    <row r="8" spans="1:3" ht="12.75" customHeight="1" x14ac:dyDescent="0.25">
      <c r="A8" s="89">
        <v>2019</v>
      </c>
      <c r="B8" s="89">
        <v>121884</v>
      </c>
      <c r="C8" s="89" t="s">
        <v>823</v>
      </c>
    </row>
    <row r="9" spans="1:3" ht="12.75" customHeight="1" x14ac:dyDescent="0.25">
      <c r="A9" s="89">
        <v>2019</v>
      </c>
      <c r="B9" s="89">
        <v>123569</v>
      </c>
      <c r="C9" s="89" t="s">
        <v>823</v>
      </c>
    </row>
    <row r="10" spans="1:3" ht="12.75" customHeight="1" x14ac:dyDescent="0.25">
      <c r="A10" s="89">
        <v>2019</v>
      </c>
      <c r="B10" s="89">
        <v>88399</v>
      </c>
      <c r="C10" s="89" t="s">
        <v>823</v>
      </c>
    </row>
    <row r="11" spans="1:3" ht="12.75" customHeight="1" x14ac:dyDescent="0.25">
      <c r="A11" s="89">
        <v>2019</v>
      </c>
      <c r="B11" s="89">
        <v>102499</v>
      </c>
      <c r="C11" s="89" t="s">
        <v>823</v>
      </c>
    </row>
    <row r="12" spans="1:3" ht="12.75" customHeight="1" x14ac:dyDescent="0.25">
      <c r="A12" s="89">
        <v>2019</v>
      </c>
      <c r="B12" s="89">
        <v>1181819</v>
      </c>
      <c r="C12" s="89" t="s">
        <v>823</v>
      </c>
    </row>
    <row r="13" spans="1:3" ht="12.75" customHeight="1" x14ac:dyDescent="0.25">
      <c r="A13" s="89">
        <v>2019</v>
      </c>
      <c r="B13" s="89">
        <v>121880</v>
      </c>
      <c r="C13" s="89" t="s">
        <v>823</v>
      </c>
    </row>
    <row r="14" spans="1:3" ht="12.75" customHeight="1" x14ac:dyDescent="0.25">
      <c r="A14" s="89">
        <v>2019</v>
      </c>
      <c r="B14" s="89">
        <v>123569</v>
      </c>
      <c r="C14" s="89" t="s">
        <v>823</v>
      </c>
    </row>
    <row r="15" spans="1:3" ht="12.75" customHeight="1" x14ac:dyDescent="0.25">
      <c r="A15" s="89">
        <v>2019</v>
      </c>
      <c r="B15" s="89">
        <v>102499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88399</v>
      </c>
      <c r="C17" s="89" t="s">
        <v>823</v>
      </c>
    </row>
    <row r="18" spans="1:3" ht="12.75" customHeight="1" x14ac:dyDescent="0.25">
      <c r="A18" s="89">
        <v>2019</v>
      </c>
      <c r="B18" s="89">
        <v>88399</v>
      </c>
      <c r="C18" s="89" t="s">
        <v>823</v>
      </c>
    </row>
    <row r="19" spans="1:3" ht="12.75" customHeight="1" x14ac:dyDescent="0.25">
      <c r="A19" s="89">
        <v>2019</v>
      </c>
      <c r="B19" s="89">
        <v>1117583</v>
      </c>
      <c r="C19" s="89" t="s">
        <v>823</v>
      </c>
    </row>
    <row r="20" spans="1:3" ht="12.75" customHeight="1" x14ac:dyDescent="0.25">
      <c r="A20" s="89">
        <v>2019</v>
      </c>
      <c r="B20" s="89">
        <v>123569</v>
      </c>
      <c r="C20" s="89" t="s">
        <v>823</v>
      </c>
    </row>
    <row r="21" spans="1:3" ht="12.75" customHeight="1" x14ac:dyDescent="0.25">
      <c r="A21" s="89">
        <v>2019</v>
      </c>
      <c r="B21" s="89">
        <v>121880</v>
      </c>
      <c r="C21" s="89" t="s">
        <v>823</v>
      </c>
    </row>
    <row r="22" spans="1:3" ht="12.75" customHeight="1" x14ac:dyDescent="0.25">
      <c r="A22" s="89">
        <v>2019</v>
      </c>
      <c r="B22" s="89">
        <v>1181819</v>
      </c>
      <c r="C22" s="89" t="s">
        <v>823</v>
      </c>
    </row>
    <row r="23" spans="1:3" ht="12.75" customHeight="1" x14ac:dyDescent="0.25">
      <c r="A23" s="89">
        <v>2019</v>
      </c>
      <c r="B23" s="89">
        <v>102499</v>
      </c>
      <c r="C23" s="89" t="s">
        <v>823</v>
      </c>
    </row>
    <row r="24" spans="1:3" ht="12.75" customHeight="1" x14ac:dyDescent="0.25">
      <c r="A24" s="89">
        <v>2019</v>
      </c>
      <c r="B24" s="89">
        <v>121880</v>
      </c>
      <c r="C24" s="89" t="s">
        <v>823</v>
      </c>
    </row>
    <row r="25" spans="1:3" ht="12.75" customHeight="1" x14ac:dyDescent="0.25">
      <c r="A25" s="89">
        <v>2019</v>
      </c>
      <c r="B25" s="89">
        <v>121880</v>
      </c>
      <c r="C25" s="89" t="s">
        <v>823</v>
      </c>
    </row>
    <row r="26" spans="1:3" ht="12.75" customHeight="1" x14ac:dyDescent="0.25">
      <c r="A26" s="89">
        <v>2019</v>
      </c>
      <c r="B26" s="89">
        <v>1319229</v>
      </c>
      <c r="C26" s="89" t="s">
        <v>823</v>
      </c>
    </row>
    <row r="27" spans="1:3" ht="12.75" customHeight="1" x14ac:dyDescent="0.25">
      <c r="A27" s="89">
        <v>2019</v>
      </c>
      <c r="B27" s="89">
        <v>1181815</v>
      </c>
      <c r="C27" s="89" t="s">
        <v>823</v>
      </c>
    </row>
    <row r="28" spans="1:3" ht="12.75" customHeight="1" x14ac:dyDescent="0.25">
      <c r="A28" s="89">
        <v>2019</v>
      </c>
      <c r="B28" s="89">
        <v>102499</v>
      </c>
      <c r="C28" s="89" t="s">
        <v>823</v>
      </c>
    </row>
    <row r="29" spans="1:3" ht="12.75" customHeight="1" x14ac:dyDescent="0.25">
      <c r="A29" s="89">
        <v>2019</v>
      </c>
      <c r="B29" s="89">
        <v>123569</v>
      </c>
      <c r="C29" s="89" t="s">
        <v>823</v>
      </c>
    </row>
    <row r="30" spans="1:3" ht="12.75" customHeight="1" x14ac:dyDescent="0.25">
      <c r="A30" s="89">
        <v>2019</v>
      </c>
      <c r="B30" s="89">
        <v>1103831</v>
      </c>
      <c r="C30" s="89" t="s">
        <v>823</v>
      </c>
    </row>
    <row r="31" spans="1:3" ht="12.75" customHeight="1" x14ac:dyDescent="0.25">
      <c r="A31" s="89">
        <v>2019</v>
      </c>
      <c r="B31" s="89">
        <v>102499</v>
      </c>
      <c r="C31" s="89" t="s">
        <v>823</v>
      </c>
    </row>
    <row r="32" spans="1:3" ht="12.75" customHeight="1" x14ac:dyDescent="0.25">
      <c r="A32" s="89">
        <v>2019</v>
      </c>
      <c r="B32" s="89">
        <v>121880</v>
      </c>
      <c r="C32" s="89" t="s">
        <v>823</v>
      </c>
    </row>
    <row r="33" spans="1:3" ht="12.75" customHeight="1" x14ac:dyDescent="0.25">
      <c r="A33" s="89">
        <v>2019</v>
      </c>
      <c r="B33" s="89">
        <v>1181819</v>
      </c>
      <c r="C33" s="89" t="s">
        <v>823</v>
      </c>
    </row>
    <row r="34" spans="1:3" ht="12.75" customHeight="1" x14ac:dyDescent="0.25">
      <c r="A34" s="89">
        <v>2019</v>
      </c>
      <c r="B34" s="89">
        <v>88399</v>
      </c>
      <c r="C34" s="89" t="s">
        <v>823</v>
      </c>
    </row>
    <row r="35" spans="1:3" ht="12.75" customHeight="1" x14ac:dyDescent="0.25">
      <c r="A35" s="89">
        <v>2019</v>
      </c>
      <c r="B35" s="89">
        <v>121884</v>
      </c>
      <c r="C35" s="89" t="s">
        <v>823</v>
      </c>
    </row>
    <row r="36" spans="1:3" ht="12.75" customHeight="1" x14ac:dyDescent="0.25">
      <c r="A36" s="89">
        <v>2019</v>
      </c>
      <c r="B36" s="89">
        <v>123569</v>
      </c>
      <c r="C36" s="89" t="s">
        <v>823</v>
      </c>
    </row>
    <row r="37" spans="1:3" ht="12.75" customHeight="1" x14ac:dyDescent="0.25">
      <c r="A37" s="89">
        <v>2019</v>
      </c>
      <c r="B37" s="89">
        <v>1103831</v>
      </c>
      <c r="C37" s="89" t="s">
        <v>823</v>
      </c>
    </row>
    <row r="38" spans="1:3" ht="12.75" customHeight="1" x14ac:dyDescent="0.25">
      <c r="A38" s="89">
        <v>2019</v>
      </c>
      <c r="B38" s="89">
        <v>121880</v>
      </c>
      <c r="C38" s="89" t="s">
        <v>823</v>
      </c>
    </row>
    <row r="39" spans="1:3" ht="12.75" customHeight="1" x14ac:dyDescent="0.25">
      <c r="A39" s="89">
        <v>2019</v>
      </c>
      <c r="B39" s="89">
        <v>1181819</v>
      </c>
      <c r="C39" s="89" t="s">
        <v>823</v>
      </c>
    </row>
    <row r="40" spans="1:3" ht="12.75" customHeight="1" x14ac:dyDescent="0.25">
      <c r="A40" s="89">
        <v>2019</v>
      </c>
      <c r="B40" s="89">
        <v>1117583</v>
      </c>
      <c r="C40" s="89" t="s">
        <v>823</v>
      </c>
    </row>
    <row r="41" spans="1:3" ht="12.75" customHeight="1" x14ac:dyDescent="0.25">
      <c r="A41" s="89">
        <v>2019</v>
      </c>
      <c r="B41" s="89">
        <v>121880</v>
      </c>
      <c r="C41" s="89" t="s">
        <v>823</v>
      </c>
    </row>
    <row r="42" spans="1:3" ht="12.75" customHeight="1" x14ac:dyDescent="0.25">
      <c r="A42" s="89">
        <v>2019</v>
      </c>
      <c r="B42" s="89">
        <v>121880</v>
      </c>
      <c r="C42" s="89" t="s">
        <v>823</v>
      </c>
    </row>
    <row r="43" spans="1:3" ht="12.75" customHeight="1" x14ac:dyDescent="0.25">
      <c r="A43" s="89">
        <v>2019</v>
      </c>
      <c r="B43" s="89">
        <v>1181819</v>
      </c>
      <c r="C43" s="89" t="s">
        <v>823</v>
      </c>
    </row>
    <row r="44" spans="1:3" ht="12.75" customHeight="1" x14ac:dyDescent="0.25">
      <c r="A44" s="89">
        <v>2019</v>
      </c>
      <c r="B44" s="89">
        <v>123569</v>
      </c>
      <c r="C44" s="89" t="s">
        <v>823</v>
      </c>
    </row>
    <row r="45" spans="1:3" ht="12.75" customHeight="1" x14ac:dyDescent="0.25">
      <c r="A45" s="89">
        <v>2019</v>
      </c>
      <c r="B45" s="89">
        <v>88399</v>
      </c>
      <c r="C45" s="89" t="s">
        <v>823</v>
      </c>
    </row>
    <row r="46" spans="1:3" ht="12.75" customHeight="1" x14ac:dyDescent="0.25">
      <c r="A46" s="89">
        <v>2019</v>
      </c>
      <c r="B46" s="89">
        <v>121884</v>
      </c>
      <c r="C46" s="89" t="s">
        <v>823</v>
      </c>
    </row>
    <row r="47" spans="1:3" ht="12.75" customHeight="1" x14ac:dyDescent="0.25">
      <c r="A47" s="89">
        <v>2019</v>
      </c>
      <c r="B47" s="89">
        <v>1181819</v>
      </c>
      <c r="C47" s="89" t="s">
        <v>823</v>
      </c>
    </row>
    <row r="48" spans="1:3" ht="12.75" customHeight="1" x14ac:dyDescent="0.25">
      <c r="A48" s="89">
        <v>2019</v>
      </c>
      <c r="B48" s="89">
        <v>121880</v>
      </c>
      <c r="C48" s="89" t="s">
        <v>823</v>
      </c>
    </row>
    <row r="49" spans="1:3" ht="12.75" customHeight="1" x14ac:dyDescent="0.25">
      <c r="A49" s="89">
        <v>2019</v>
      </c>
      <c r="B49" s="89">
        <v>1103831</v>
      </c>
      <c r="C49" s="89" t="s">
        <v>823</v>
      </c>
    </row>
    <row r="50" spans="1:3" ht="12.75" customHeight="1" x14ac:dyDescent="0.25">
      <c r="A50" s="89">
        <v>2019</v>
      </c>
      <c r="B50" s="89">
        <v>121880</v>
      </c>
      <c r="C50" s="89" t="s">
        <v>823</v>
      </c>
    </row>
    <row r="51" spans="1:3" ht="12.75" customHeight="1" x14ac:dyDescent="0.25">
      <c r="A51" s="89">
        <v>2019</v>
      </c>
      <c r="B51" s="89">
        <v>1117583</v>
      </c>
      <c r="C51" s="89" t="s">
        <v>823</v>
      </c>
    </row>
    <row r="52" spans="1:3" ht="12.75" customHeight="1" x14ac:dyDescent="0.25">
      <c r="A52" s="89">
        <v>2019</v>
      </c>
      <c r="B52" s="89">
        <v>1103831</v>
      </c>
      <c r="C52" s="89" t="s">
        <v>823</v>
      </c>
    </row>
    <row r="53" spans="1:3" ht="12.75" customHeight="1" x14ac:dyDescent="0.25">
      <c r="A53" s="89">
        <v>2019</v>
      </c>
      <c r="B53" s="89">
        <v>1181819</v>
      </c>
      <c r="C53" s="89" t="s">
        <v>823</v>
      </c>
    </row>
    <row r="54" spans="1:3" ht="12.75" customHeight="1" x14ac:dyDescent="0.25">
      <c r="A54" s="89">
        <v>2019</v>
      </c>
      <c r="B54" s="89">
        <v>1181819</v>
      </c>
      <c r="C54" s="89" t="s">
        <v>823</v>
      </c>
    </row>
    <row r="55" spans="1:3" ht="12.75" customHeight="1" x14ac:dyDescent="0.25">
      <c r="A55" s="89">
        <v>2019</v>
      </c>
      <c r="B55" s="89">
        <v>121880</v>
      </c>
      <c r="C55" s="89" t="s">
        <v>823</v>
      </c>
    </row>
    <row r="56" spans="1:3" ht="12.75" customHeight="1" x14ac:dyDescent="0.25">
      <c r="A56" s="89">
        <v>2019</v>
      </c>
      <c r="B56" s="89">
        <v>1103831</v>
      </c>
      <c r="C56" s="89" t="s">
        <v>823</v>
      </c>
    </row>
    <row r="57" spans="1:3" ht="12.75" customHeight="1" x14ac:dyDescent="0.25">
      <c r="A57" s="89">
        <v>2019</v>
      </c>
      <c r="B57" s="89">
        <v>88399</v>
      </c>
      <c r="C57" s="89" t="s">
        <v>823</v>
      </c>
    </row>
    <row r="58" spans="1:3" ht="12.75" customHeight="1" x14ac:dyDescent="0.25">
      <c r="A58" s="89">
        <v>2019</v>
      </c>
      <c r="B58" s="89">
        <v>121884</v>
      </c>
      <c r="C58" s="89" t="s">
        <v>823</v>
      </c>
    </row>
    <row r="59" spans="1:3" ht="12.75" customHeight="1" x14ac:dyDescent="0.25">
      <c r="A59" s="89">
        <v>2019</v>
      </c>
      <c r="B59" s="89">
        <v>102499</v>
      </c>
      <c r="C59" s="89" t="s">
        <v>823</v>
      </c>
    </row>
    <row r="60" spans="1:3" ht="12.75" customHeight="1" x14ac:dyDescent="0.25">
      <c r="A60" s="89">
        <v>2019</v>
      </c>
      <c r="B60" s="89">
        <v>102499</v>
      </c>
      <c r="C60" s="89" t="s">
        <v>823</v>
      </c>
    </row>
    <row r="61" spans="1:3" ht="12.75" customHeight="1" x14ac:dyDescent="0.25">
      <c r="A61" s="89">
        <v>2019</v>
      </c>
      <c r="B61" s="89">
        <v>102499</v>
      </c>
      <c r="C61" s="89" t="s">
        <v>823</v>
      </c>
    </row>
    <row r="62" spans="1:3" ht="12.75" customHeight="1" x14ac:dyDescent="0.25">
      <c r="A62" s="89">
        <v>2019</v>
      </c>
      <c r="B62" s="89">
        <v>102499</v>
      </c>
      <c r="C62" s="89" t="s">
        <v>823</v>
      </c>
    </row>
    <row r="63" spans="1:3" ht="12.75" customHeight="1" x14ac:dyDescent="0.25">
      <c r="A63" s="89">
        <v>2019</v>
      </c>
      <c r="B63" s="89">
        <v>102499</v>
      </c>
      <c r="C63" s="89" t="s">
        <v>823</v>
      </c>
    </row>
    <row r="64" spans="1:3" ht="12.75" customHeight="1" x14ac:dyDescent="0.25">
      <c r="A64" s="89">
        <v>2019</v>
      </c>
      <c r="B64" s="89">
        <v>121880</v>
      </c>
      <c r="C64" s="89" t="s">
        <v>823</v>
      </c>
    </row>
    <row r="65" spans="1:3" ht="12.75" customHeight="1" x14ac:dyDescent="0.25">
      <c r="A65" s="89">
        <v>2019</v>
      </c>
      <c r="B65" s="89">
        <v>123569</v>
      </c>
      <c r="C65" s="89" t="s">
        <v>819</v>
      </c>
    </row>
    <row r="66" spans="1:3" ht="12.75" customHeight="1" x14ac:dyDescent="0.25">
      <c r="A66" s="89">
        <v>2019</v>
      </c>
      <c r="B66" s="89">
        <v>1181815</v>
      </c>
      <c r="C66" s="89" t="s">
        <v>819</v>
      </c>
    </row>
    <row r="67" spans="1:3" ht="12.75" customHeight="1" x14ac:dyDescent="0.25">
      <c r="A67" s="89">
        <v>2019</v>
      </c>
      <c r="B67" s="89">
        <v>121880</v>
      </c>
      <c r="C67" s="89" t="s">
        <v>819</v>
      </c>
    </row>
    <row r="68" spans="1:3" ht="12.75" customHeight="1" x14ac:dyDescent="0.25">
      <c r="A68" s="89">
        <v>2019</v>
      </c>
      <c r="B68" s="89">
        <v>1181819</v>
      </c>
      <c r="C68" s="89" t="s">
        <v>819</v>
      </c>
    </row>
    <row r="69" spans="1:3" ht="12.75" customHeight="1" x14ac:dyDescent="0.25">
      <c r="A69" s="89">
        <v>2019</v>
      </c>
      <c r="B69" s="89">
        <v>121884</v>
      </c>
      <c r="C69" s="89" t="s">
        <v>819</v>
      </c>
    </row>
    <row r="70" spans="1:3" ht="12.75" customHeight="1" x14ac:dyDescent="0.25">
      <c r="A70" s="89">
        <v>2019</v>
      </c>
      <c r="B70" s="89">
        <v>121880</v>
      </c>
      <c r="C70" s="89" t="s">
        <v>819</v>
      </c>
    </row>
    <row r="71" spans="1:3" ht="12.75" customHeight="1" x14ac:dyDescent="0.25">
      <c r="A71" s="89">
        <v>2019</v>
      </c>
      <c r="B71" s="89">
        <v>1103831</v>
      </c>
      <c r="C71" s="89" t="s">
        <v>819</v>
      </c>
    </row>
    <row r="72" spans="1:3" ht="12.75" customHeight="1" x14ac:dyDescent="0.25">
      <c r="A72" s="89">
        <v>2019</v>
      </c>
      <c r="B72" s="89">
        <v>121880</v>
      </c>
      <c r="C72" s="89" t="s">
        <v>819</v>
      </c>
    </row>
    <row r="73" spans="1:3" ht="12.75" customHeight="1" x14ac:dyDescent="0.25">
      <c r="A73" s="89">
        <v>2019</v>
      </c>
      <c r="B73" s="89">
        <v>102499</v>
      </c>
      <c r="C73" s="89" t="s">
        <v>819</v>
      </c>
    </row>
    <row r="74" spans="1:3" ht="12.75" customHeight="1" x14ac:dyDescent="0.25">
      <c r="A74" s="89">
        <v>2019</v>
      </c>
      <c r="B74" s="89">
        <v>121880</v>
      </c>
      <c r="C74" s="89" t="s">
        <v>819</v>
      </c>
    </row>
    <row r="75" spans="1:3" ht="12.75" customHeight="1" x14ac:dyDescent="0.25">
      <c r="A75" s="89">
        <v>2019</v>
      </c>
      <c r="B75" s="89">
        <v>123569</v>
      </c>
      <c r="C75" s="89" t="s">
        <v>819</v>
      </c>
    </row>
    <row r="76" spans="1:3" ht="12.75" customHeight="1" x14ac:dyDescent="0.25">
      <c r="A76" s="89">
        <v>2019</v>
      </c>
      <c r="B76" s="89">
        <v>1181815</v>
      </c>
      <c r="C76" s="89" t="s">
        <v>133</v>
      </c>
    </row>
    <row r="77" spans="1:3" ht="12.75" customHeight="1" x14ac:dyDescent="0.25">
      <c r="A77" s="89">
        <v>2019</v>
      </c>
      <c r="B77" s="89">
        <v>123569</v>
      </c>
      <c r="C77" s="89" t="s">
        <v>133</v>
      </c>
    </row>
    <row r="78" spans="1:3" ht="12.75" customHeight="1" x14ac:dyDescent="0.25">
      <c r="A78" s="89">
        <v>2019</v>
      </c>
      <c r="B78" s="89">
        <v>123569</v>
      </c>
      <c r="C78" s="89" t="s">
        <v>133</v>
      </c>
    </row>
    <row r="79" spans="1:3" ht="12.75" customHeight="1" x14ac:dyDescent="0.25">
      <c r="A79" s="89">
        <v>2019</v>
      </c>
      <c r="B79" s="89">
        <v>1181815</v>
      </c>
      <c r="C79" s="89" t="s">
        <v>133</v>
      </c>
    </row>
    <row r="80" spans="1:3" ht="12.75" customHeight="1" x14ac:dyDescent="0.25">
      <c r="A80" s="89">
        <v>2019</v>
      </c>
      <c r="B80" s="89">
        <v>123569</v>
      </c>
      <c r="C80" s="89" t="s">
        <v>133</v>
      </c>
    </row>
    <row r="81" spans="1:3" ht="12.75" customHeight="1" x14ac:dyDescent="0.25">
      <c r="A81" s="89">
        <v>2019</v>
      </c>
      <c r="B81" s="89">
        <v>88399</v>
      </c>
      <c r="C81" s="89" t="s">
        <v>133</v>
      </c>
    </row>
    <row r="82" spans="1:3" ht="12.75" customHeight="1" x14ac:dyDescent="0.25">
      <c r="A82" s="89">
        <v>2019</v>
      </c>
      <c r="B82" s="89">
        <v>88399</v>
      </c>
      <c r="C82" s="89" t="s">
        <v>133</v>
      </c>
    </row>
    <row r="83" spans="1:3" ht="12.75" customHeight="1" x14ac:dyDescent="0.25">
      <c r="A83" s="89">
        <v>2019</v>
      </c>
      <c r="B83" s="89">
        <v>88399</v>
      </c>
      <c r="C83" s="89" t="s">
        <v>133</v>
      </c>
    </row>
    <row r="84" spans="1:3" ht="12.75" customHeight="1" x14ac:dyDescent="0.25">
      <c r="A84" s="89">
        <v>2019</v>
      </c>
      <c r="B84" s="89">
        <v>121880</v>
      </c>
      <c r="C84" s="89" t="s">
        <v>133</v>
      </c>
    </row>
    <row r="85" spans="1:3" ht="12.75" customHeight="1" x14ac:dyDescent="0.25">
      <c r="A85" s="89">
        <v>2019</v>
      </c>
      <c r="B85" s="89">
        <v>102499</v>
      </c>
      <c r="C85" s="89" t="s">
        <v>133</v>
      </c>
    </row>
    <row r="86" spans="1:3" ht="12.75" customHeight="1" x14ac:dyDescent="0.25">
      <c r="A86" s="89">
        <v>2019</v>
      </c>
      <c r="B86" s="89">
        <v>102499</v>
      </c>
      <c r="C86" s="89" t="s">
        <v>133</v>
      </c>
    </row>
    <row r="87" spans="1:3" ht="12.75" customHeight="1" x14ac:dyDescent="0.25">
      <c r="A87" s="89">
        <v>2019</v>
      </c>
      <c r="B87" s="89">
        <v>88399</v>
      </c>
      <c r="C87" s="89" t="s">
        <v>133</v>
      </c>
    </row>
    <row r="88" spans="1:3" ht="12.75" customHeight="1" x14ac:dyDescent="0.25">
      <c r="A88" s="89">
        <v>2019</v>
      </c>
      <c r="B88" s="89">
        <v>123569</v>
      </c>
      <c r="C88" s="89" t="s">
        <v>133</v>
      </c>
    </row>
    <row r="89" spans="1:3" ht="12.75" customHeight="1" x14ac:dyDescent="0.25">
      <c r="A89" s="89">
        <v>2019</v>
      </c>
      <c r="B89" s="89">
        <v>1181815</v>
      </c>
      <c r="C89" s="89" t="s">
        <v>133</v>
      </c>
    </row>
    <row r="90" spans="1:3" ht="12.75" customHeight="1" x14ac:dyDescent="0.25">
      <c r="A90" s="89">
        <v>2019</v>
      </c>
      <c r="B90" s="89">
        <v>123569</v>
      </c>
      <c r="C90" s="89" t="s">
        <v>133</v>
      </c>
    </row>
    <row r="91" spans="1:3" ht="12.75" customHeight="1" x14ac:dyDescent="0.25">
      <c r="A91" s="89">
        <v>2019</v>
      </c>
      <c r="B91" s="89">
        <v>123569</v>
      </c>
      <c r="C91" s="89" t="s">
        <v>133</v>
      </c>
    </row>
    <row r="92" spans="1:3" ht="12.75" customHeight="1" x14ac:dyDescent="0.25">
      <c r="A92" s="89">
        <v>2019</v>
      </c>
      <c r="B92" s="89">
        <v>121880</v>
      </c>
      <c r="C92" s="89" t="s">
        <v>133</v>
      </c>
    </row>
    <row r="93" spans="1:3" ht="12.75" customHeight="1" x14ac:dyDescent="0.25">
      <c r="A93" s="89">
        <v>2019</v>
      </c>
      <c r="B93" s="89">
        <v>121884</v>
      </c>
      <c r="C93" s="89" t="s">
        <v>133</v>
      </c>
    </row>
    <row r="94" spans="1:3" ht="12.75" customHeight="1" x14ac:dyDescent="0.25">
      <c r="A94" s="89">
        <v>2019</v>
      </c>
      <c r="B94" s="89">
        <v>102499</v>
      </c>
      <c r="C94" s="89" t="s">
        <v>133</v>
      </c>
    </row>
    <row r="95" spans="1:3" ht="12.75" customHeight="1" x14ac:dyDescent="0.25">
      <c r="A95" s="89">
        <v>2019</v>
      </c>
      <c r="B95" s="89">
        <v>1103831</v>
      </c>
      <c r="C95" s="89" t="s">
        <v>133</v>
      </c>
    </row>
    <row r="96" spans="1:3" ht="12.75" customHeight="1" x14ac:dyDescent="0.25">
      <c r="A96" s="89">
        <v>2019</v>
      </c>
      <c r="B96" s="89">
        <v>121884</v>
      </c>
      <c r="C96" s="89" t="s">
        <v>133</v>
      </c>
    </row>
    <row r="97" spans="1:3" ht="12.75" customHeight="1" x14ac:dyDescent="0.25">
      <c r="A97" s="89">
        <v>2019</v>
      </c>
      <c r="B97" s="89">
        <v>123569</v>
      </c>
      <c r="C97" s="89" t="s">
        <v>133</v>
      </c>
    </row>
    <row r="98" spans="1:3" ht="12.75" customHeight="1" x14ac:dyDescent="0.25">
      <c r="A98" s="89">
        <v>2019</v>
      </c>
      <c r="B98" s="89">
        <v>123569</v>
      </c>
      <c r="C98" s="89" t="s">
        <v>133</v>
      </c>
    </row>
    <row r="99" spans="1:3" ht="12.75" customHeight="1" x14ac:dyDescent="0.25">
      <c r="A99" s="89">
        <v>2019</v>
      </c>
      <c r="B99" s="89">
        <v>1181815</v>
      </c>
      <c r="C99" s="89" t="s">
        <v>133</v>
      </c>
    </row>
    <row r="100" spans="1:3" ht="12.75" customHeight="1" x14ac:dyDescent="0.25">
      <c r="A100" s="89">
        <v>2019</v>
      </c>
      <c r="B100" s="89">
        <v>1181815</v>
      </c>
      <c r="C100" s="89" t="s">
        <v>133</v>
      </c>
    </row>
    <row r="101" spans="1:3" ht="12.75" customHeight="1" x14ac:dyDescent="0.25">
      <c r="A101" s="89">
        <v>2019</v>
      </c>
      <c r="B101" s="89">
        <v>1181815</v>
      </c>
      <c r="C101" s="89" t="s">
        <v>133</v>
      </c>
    </row>
    <row r="102" spans="1:3" ht="12.75" customHeight="1" x14ac:dyDescent="0.25">
      <c r="A102" s="89">
        <v>2019</v>
      </c>
      <c r="B102" s="89">
        <v>121880</v>
      </c>
      <c r="C102" s="89" t="s">
        <v>133</v>
      </c>
    </row>
    <row r="103" spans="1:3" ht="12.75" customHeight="1" x14ac:dyDescent="0.25">
      <c r="A103" s="89">
        <v>2019</v>
      </c>
      <c r="B103" s="89">
        <v>1181815</v>
      </c>
      <c r="C103" s="89" t="s">
        <v>133</v>
      </c>
    </row>
    <row r="104" spans="1:3" ht="12.75" customHeight="1" x14ac:dyDescent="0.25">
      <c r="A104" s="89">
        <v>2019</v>
      </c>
      <c r="B104" s="89">
        <v>1319229</v>
      </c>
      <c r="C104" s="89" t="s">
        <v>133</v>
      </c>
    </row>
    <row r="105" spans="1:3" ht="12.75" customHeight="1" x14ac:dyDescent="0.25">
      <c r="A105" s="89">
        <v>2019</v>
      </c>
      <c r="B105" s="89">
        <v>1319229</v>
      </c>
      <c r="C105" s="89" t="s">
        <v>133</v>
      </c>
    </row>
    <row r="106" spans="1:3" ht="12.75" customHeight="1" x14ac:dyDescent="0.25">
      <c r="A106" s="89">
        <v>2019</v>
      </c>
      <c r="B106" s="89">
        <v>121884</v>
      </c>
      <c r="C106" s="89" t="s">
        <v>133</v>
      </c>
    </row>
    <row r="107" spans="1:3" ht="12.75" customHeight="1" x14ac:dyDescent="0.25">
      <c r="A107" s="89">
        <v>2019</v>
      </c>
      <c r="B107" s="89">
        <v>123569</v>
      </c>
      <c r="C107" s="89" t="s">
        <v>133</v>
      </c>
    </row>
    <row r="108" spans="1:3" ht="12.75" customHeight="1" x14ac:dyDescent="0.25">
      <c r="A108" s="89">
        <v>2019</v>
      </c>
      <c r="B108" s="89">
        <v>123569</v>
      </c>
      <c r="C108" s="89" t="s">
        <v>133</v>
      </c>
    </row>
    <row r="109" spans="1:3" ht="12.75" customHeight="1" x14ac:dyDescent="0.25">
      <c r="A109" s="89">
        <v>2019</v>
      </c>
      <c r="B109" s="89">
        <v>1181815</v>
      </c>
      <c r="C109" s="89" t="s">
        <v>133</v>
      </c>
    </row>
    <row r="110" spans="1:3" ht="12.75" customHeight="1" x14ac:dyDescent="0.25">
      <c r="A110" s="89">
        <v>2019</v>
      </c>
      <c r="B110" s="89">
        <v>121884</v>
      </c>
      <c r="C110" s="89" t="s">
        <v>133</v>
      </c>
    </row>
    <row r="111" spans="1:3" ht="12.75" customHeight="1" x14ac:dyDescent="0.25">
      <c r="A111" s="89">
        <v>2019</v>
      </c>
      <c r="B111" s="89">
        <v>88399</v>
      </c>
      <c r="C111" s="89" t="s">
        <v>133</v>
      </c>
    </row>
    <row r="112" spans="1:3" ht="12.75" customHeight="1" x14ac:dyDescent="0.25">
      <c r="A112" s="89">
        <v>2019</v>
      </c>
      <c r="B112" s="89">
        <v>1103831</v>
      </c>
      <c r="C112" s="89" t="s">
        <v>133</v>
      </c>
    </row>
    <row r="113" spans="1:3" ht="12.75" customHeight="1" x14ac:dyDescent="0.25">
      <c r="A113" s="89">
        <v>2019</v>
      </c>
      <c r="B113" s="89">
        <v>1181815</v>
      </c>
      <c r="C113" s="89" t="s">
        <v>133</v>
      </c>
    </row>
    <row r="114" spans="1:3" ht="12.75" customHeight="1" x14ac:dyDescent="0.25">
      <c r="A114" s="89">
        <v>2019</v>
      </c>
      <c r="B114" s="89">
        <v>102499</v>
      </c>
      <c r="C114" s="89" t="s">
        <v>133</v>
      </c>
    </row>
    <row r="115" spans="1:3" ht="12.75" customHeight="1" x14ac:dyDescent="0.25">
      <c r="A115" s="89">
        <v>2019</v>
      </c>
      <c r="B115" s="89">
        <v>88399</v>
      </c>
      <c r="C115" s="89" t="s">
        <v>133</v>
      </c>
    </row>
    <row r="116" spans="1:3" ht="12.75" customHeight="1" x14ac:dyDescent="0.25">
      <c r="A116" s="89">
        <v>2019</v>
      </c>
      <c r="B116" s="89">
        <v>102499</v>
      </c>
      <c r="C116" s="89" t="s">
        <v>133</v>
      </c>
    </row>
    <row r="117" spans="1:3" ht="12.75" customHeight="1" x14ac:dyDescent="0.25">
      <c r="A117" s="89">
        <v>2019</v>
      </c>
      <c r="B117" s="89">
        <v>88399</v>
      </c>
      <c r="C117" s="89" t="s">
        <v>133</v>
      </c>
    </row>
    <row r="118" spans="1:3" ht="12.75" customHeight="1" x14ac:dyDescent="0.25">
      <c r="A118" s="89">
        <v>2019</v>
      </c>
      <c r="B118" s="89">
        <v>121880</v>
      </c>
      <c r="C118" s="89" t="s">
        <v>133</v>
      </c>
    </row>
    <row r="119" spans="1:3" ht="12.75" customHeight="1" x14ac:dyDescent="0.25">
      <c r="A119" s="89">
        <v>2019</v>
      </c>
      <c r="B119" s="89">
        <v>121884</v>
      </c>
      <c r="C119" s="89" t="s">
        <v>133</v>
      </c>
    </row>
    <row r="120" spans="1:3" ht="12.75" customHeight="1" x14ac:dyDescent="0.25">
      <c r="A120" s="89">
        <v>2019</v>
      </c>
      <c r="B120" s="89">
        <v>121884</v>
      </c>
      <c r="C120" s="89" t="s">
        <v>133</v>
      </c>
    </row>
    <row r="121" spans="1:3" ht="12.75" customHeight="1" x14ac:dyDescent="0.25">
      <c r="A121" s="89">
        <v>2019</v>
      </c>
      <c r="B121" s="89">
        <v>88399</v>
      </c>
      <c r="C121" s="89" t="s">
        <v>133</v>
      </c>
    </row>
    <row r="122" spans="1:3" ht="12.75" customHeight="1" x14ac:dyDescent="0.25">
      <c r="A122" s="89">
        <v>2019</v>
      </c>
      <c r="B122" s="89">
        <v>121880</v>
      </c>
      <c r="C122" s="89" t="s">
        <v>133</v>
      </c>
    </row>
    <row r="123" spans="1:3" ht="12.75" customHeight="1" x14ac:dyDescent="0.25">
      <c r="A123" s="89">
        <v>2019</v>
      </c>
      <c r="B123" s="89">
        <v>1117583</v>
      </c>
      <c r="C123" s="89" t="s">
        <v>133</v>
      </c>
    </row>
    <row r="124" spans="1:3" ht="12.75" customHeight="1" x14ac:dyDescent="0.25">
      <c r="A124" s="89">
        <v>2019</v>
      </c>
      <c r="B124" s="89">
        <v>1319229</v>
      </c>
      <c r="C124" s="89" t="s">
        <v>133</v>
      </c>
    </row>
    <row r="125" spans="1:3" ht="12.75" customHeight="1" x14ac:dyDescent="0.25">
      <c r="A125" s="89">
        <v>2019</v>
      </c>
      <c r="B125" s="89">
        <v>102499</v>
      </c>
      <c r="C125" s="89" t="s">
        <v>133</v>
      </c>
    </row>
    <row r="126" spans="1:3" ht="12.75" customHeight="1" x14ac:dyDescent="0.25">
      <c r="A126" s="89">
        <v>2019</v>
      </c>
      <c r="B126" s="89">
        <v>1319229</v>
      </c>
      <c r="C126" s="89" t="s">
        <v>133</v>
      </c>
    </row>
    <row r="127" spans="1:3" ht="12.75" customHeight="1" x14ac:dyDescent="0.25">
      <c r="A127" s="89">
        <v>2019</v>
      </c>
      <c r="B127" s="89">
        <v>121880</v>
      </c>
      <c r="C127" s="89" t="s">
        <v>133</v>
      </c>
    </row>
    <row r="128" spans="1:3" ht="12.75" customHeight="1" x14ac:dyDescent="0.25">
      <c r="A128" s="89">
        <v>2019</v>
      </c>
      <c r="B128" s="89">
        <v>88399</v>
      </c>
      <c r="C128" s="89" t="s">
        <v>133</v>
      </c>
    </row>
    <row r="129" spans="1:3" ht="12.75" customHeight="1" x14ac:dyDescent="0.25">
      <c r="A129" s="89">
        <v>2019</v>
      </c>
      <c r="B129" s="89">
        <v>1117583</v>
      </c>
      <c r="C129" s="89" t="s">
        <v>133</v>
      </c>
    </row>
    <row r="130" spans="1:3" ht="12.75" customHeight="1" x14ac:dyDescent="0.25">
      <c r="A130" s="89">
        <v>2019</v>
      </c>
      <c r="B130" s="89">
        <v>88399</v>
      </c>
      <c r="C130" s="89" t="s">
        <v>133</v>
      </c>
    </row>
    <row r="131" spans="1:3" ht="12.75" customHeight="1" x14ac:dyDescent="0.25">
      <c r="A131" s="89">
        <v>2019</v>
      </c>
      <c r="B131" s="89">
        <v>123569</v>
      </c>
      <c r="C131" s="89" t="s">
        <v>133</v>
      </c>
    </row>
    <row r="132" spans="1:3" ht="12.75" customHeight="1" x14ac:dyDescent="0.25">
      <c r="A132" s="89">
        <v>2019</v>
      </c>
      <c r="B132" s="89">
        <v>1103831</v>
      </c>
      <c r="C132" s="89" t="s">
        <v>133</v>
      </c>
    </row>
    <row r="133" spans="1:3" ht="12.75" customHeight="1" x14ac:dyDescent="0.25">
      <c r="A133" s="89">
        <v>2019</v>
      </c>
      <c r="B133" s="89">
        <v>1319229</v>
      </c>
      <c r="C133" s="89" t="s">
        <v>133</v>
      </c>
    </row>
    <row r="134" spans="1:3" ht="12.75" customHeight="1" x14ac:dyDescent="0.25">
      <c r="A134" s="89">
        <v>2019</v>
      </c>
      <c r="B134" s="89">
        <v>1181819</v>
      </c>
      <c r="C134" s="89" t="s">
        <v>133</v>
      </c>
    </row>
    <row r="135" spans="1:3" ht="12.75" customHeight="1" x14ac:dyDescent="0.25">
      <c r="A135" s="89">
        <v>2019</v>
      </c>
      <c r="B135" s="89">
        <v>1319229</v>
      </c>
      <c r="C135" s="89" t="s">
        <v>133</v>
      </c>
    </row>
    <row r="136" spans="1:3" ht="12.75" customHeight="1" x14ac:dyDescent="0.25">
      <c r="A136" s="89">
        <v>2019</v>
      </c>
      <c r="B136" s="89">
        <v>1181815</v>
      </c>
      <c r="C136" s="89" t="s">
        <v>133</v>
      </c>
    </row>
    <row r="137" spans="1:3" ht="12.75" customHeight="1" x14ac:dyDescent="0.25">
      <c r="A137" s="89">
        <v>2019</v>
      </c>
      <c r="B137" s="89">
        <v>123569</v>
      </c>
      <c r="C137" s="89" t="s">
        <v>133</v>
      </c>
    </row>
    <row r="138" spans="1:3" ht="12.75" customHeight="1" x14ac:dyDescent="0.25">
      <c r="A138" s="89">
        <v>2019</v>
      </c>
      <c r="B138" s="89">
        <v>121880</v>
      </c>
      <c r="C138" s="89" t="s">
        <v>133</v>
      </c>
    </row>
    <row r="139" spans="1:3" ht="12.75" customHeight="1" x14ac:dyDescent="0.25">
      <c r="A139" s="89">
        <v>2019</v>
      </c>
      <c r="B139" s="89">
        <v>88399</v>
      </c>
      <c r="C139" s="89" t="s">
        <v>133</v>
      </c>
    </row>
    <row r="140" spans="1:3" ht="12.75" customHeight="1" x14ac:dyDescent="0.25">
      <c r="A140" s="89">
        <v>2019</v>
      </c>
      <c r="B140" s="89">
        <v>121880</v>
      </c>
      <c r="C140" s="89" t="s">
        <v>133</v>
      </c>
    </row>
    <row r="141" spans="1:3" ht="12.75" customHeight="1" x14ac:dyDescent="0.25">
      <c r="A141" s="89">
        <v>2019</v>
      </c>
      <c r="B141" s="89">
        <v>1319229</v>
      </c>
      <c r="C141" s="89" t="s">
        <v>133</v>
      </c>
    </row>
    <row r="142" spans="1:3" ht="12.75" customHeight="1" x14ac:dyDescent="0.25">
      <c r="A142" s="89">
        <v>2019</v>
      </c>
      <c r="B142" s="89">
        <v>1319229</v>
      </c>
      <c r="C142" s="89" t="s">
        <v>133</v>
      </c>
    </row>
    <row r="143" spans="1:3" ht="12.75" customHeight="1" x14ac:dyDescent="0.25">
      <c r="A143" s="89">
        <v>2019</v>
      </c>
      <c r="B143" s="89">
        <v>121880</v>
      </c>
      <c r="C143" s="89" t="s">
        <v>133</v>
      </c>
    </row>
    <row r="144" spans="1:3" ht="12.75" customHeight="1" x14ac:dyDescent="0.25">
      <c r="A144" s="89">
        <v>2019</v>
      </c>
      <c r="B144" s="89">
        <v>121884</v>
      </c>
      <c r="C144" s="89" t="s">
        <v>133</v>
      </c>
    </row>
    <row r="145" spans="1:3" ht="12.75" customHeight="1" x14ac:dyDescent="0.25">
      <c r="A145" s="89">
        <v>2019</v>
      </c>
      <c r="B145" s="89">
        <v>1117583</v>
      </c>
      <c r="C145" s="89" t="s">
        <v>133</v>
      </c>
    </row>
    <row r="146" spans="1:3" ht="12.75" customHeight="1" x14ac:dyDescent="0.25">
      <c r="A146" s="89">
        <v>2019</v>
      </c>
      <c r="B146" s="89">
        <v>121884</v>
      </c>
      <c r="C146" s="89" t="s">
        <v>133</v>
      </c>
    </row>
    <row r="147" spans="1:3" ht="12.75" customHeight="1" x14ac:dyDescent="0.25">
      <c r="A147" s="89">
        <v>2019</v>
      </c>
      <c r="B147" s="89">
        <v>123569</v>
      </c>
      <c r="C147" s="89" t="s">
        <v>133</v>
      </c>
    </row>
    <row r="148" spans="1:3" ht="12.75" customHeight="1" x14ac:dyDescent="0.25">
      <c r="A148" s="89">
        <v>2019</v>
      </c>
      <c r="B148" s="89">
        <v>1181819</v>
      </c>
      <c r="C148" s="89" t="s">
        <v>133</v>
      </c>
    </row>
    <row r="149" spans="1:3" ht="12.75" customHeight="1" x14ac:dyDescent="0.25">
      <c r="A149" s="89">
        <v>2019</v>
      </c>
      <c r="B149" s="89">
        <v>1319229</v>
      </c>
      <c r="C149" s="89" t="s">
        <v>133</v>
      </c>
    </row>
    <row r="150" spans="1:3" ht="12.75" customHeight="1" x14ac:dyDescent="0.25">
      <c r="A150" s="89">
        <v>2019</v>
      </c>
      <c r="B150" s="89">
        <v>121880</v>
      </c>
      <c r="C150" s="89" t="s">
        <v>133</v>
      </c>
    </row>
    <row r="151" spans="1:3" ht="12.75" customHeight="1" x14ac:dyDescent="0.25">
      <c r="A151" s="89">
        <v>2019</v>
      </c>
      <c r="B151" s="89">
        <v>1181819</v>
      </c>
      <c r="C151" s="89" t="s">
        <v>133</v>
      </c>
    </row>
    <row r="152" spans="1:3" ht="12.75" customHeight="1" x14ac:dyDescent="0.25">
      <c r="A152" s="89">
        <v>2019</v>
      </c>
      <c r="B152" s="89">
        <v>102499</v>
      </c>
      <c r="C152" s="89" t="s">
        <v>133</v>
      </c>
    </row>
    <row r="153" spans="1:3" ht="12.75" customHeight="1" x14ac:dyDescent="0.25">
      <c r="A153" s="89">
        <v>2019</v>
      </c>
      <c r="B153" s="89">
        <v>102499</v>
      </c>
      <c r="C153" s="89" t="s">
        <v>133</v>
      </c>
    </row>
    <row r="154" spans="1:3" ht="12.75" customHeight="1" x14ac:dyDescent="0.25">
      <c r="A154" s="89">
        <v>2019</v>
      </c>
      <c r="B154" s="89">
        <v>1181819</v>
      </c>
      <c r="C154" s="89" t="s">
        <v>133</v>
      </c>
    </row>
    <row r="155" spans="1:3" ht="12.75" customHeight="1" x14ac:dyDescent="0.25">
      <c r="A155" s="89">
        <v>2019</v>
      </c>
      <c r="B155" s="89">
        <v>1181819</v>
      </c>
      <c r="C155" s="89" t="s">
        <v>133</v>
      </c>
    </row>
    <row r="156" spans="1:3" ht="12.75" customHeight="1" x14ac:dyDescent="0.25">
      <c r="A156" s="89">
        <v>2019</v>
      </c>
      <c r="B156" s="89">
        <v>1181819</v>
      </c>
      <c r="C156" s="89" t="s">
        <v>133</v>
      </c>
    </row>
    <row r="157" spans="1:3" ht="12.75" customHeight="1" x14ac:dyDescent="0.25">
      <c r="A157" s="89">
        <v>2019</v>
      </c>
      <c r="B157" s="89">
        <v>1103831</v>
      </c>
      <c r="C157" s="89" t="s">
        <v>133</v>
      </c>
    </row>
    <row r="158" spans="1:3" ht="12.75" customHeight="1" x14ac:dyDescent="0.25">
      <c r="A158" s="89">
        <v>2019</v>
      </c>
      <c r="B158" s="89">
        <v>88399</v>
      </c>
      <c r="C158" s="89" t="s">
        <v>133</v>
      </c>
    </row>
    <row r="159" spans="1:3" ht="12.75" customHeight="1" x14ac:dyDescent="0.25">
      <c r="A159" s="89">
        <v>2019</v>
      </c>
      <c r="B159" s="89">
        <v>102499</v>
      </c>
      <c r="C159" s="89" t="s">
        <v>133</v>
      </c>
    </row>
    <row r="160" spans="1:3" ht="12.75" customHeight="1" x14ac:dyDescent="0.25">
      <c r="A160" s="89">
        <v>2019</v>
      </c>
      <c r="B160" s="89">
        <v>1319229</v>
      </c>
      <c r="C160" s="89" t="s">
        <v>133</v>
      </c>
    </row>
    <row r="161" spans="1:3" ht="12.75" customHeight="1" x14ac:dyDescent="0.25">
      <c r="A161" s="89">
        <v>2019</v>
      </c>
      <c r="B161" s="89">
        <v>88399</v>
      </c>
      <c r="C161" s="89" t="s">
        <v>133</v>
      </c>
    </row>
    <row r="162" spans="1:3" ht="12.75" customHeight="1" x14ac:dyDescent="0.25">
      <c r="A162" s="89">
        <v>2019</v>
      </c>
      <c r="B162" s="89">
        <v>123569</v>
      </c>
      <c r="C162" s="89" t="s">
        <v>133</v>
      </c>
    </row>
    <row r="163" spans="1:3" ht="12.75" customHeight="1" x14ac:dyDescent="0.25">
      <c r="A163" s="89">
        <v>2019</v>
      </c>
      <c r="B163" s="89">
        <v>1181819</v>
      </c>
      <c r="C163" s="89" t="s">
        <v>133</v>
      </c>
    </row>
    <row r="164" spans="1:3" ht="12.75" customHeight="1" x14ac:dyDescent="0.25">
      <c r="A164" s="89">
        <v>2019</v>
      </c>
      <c r="B164" s="89">
        <v>1103831</v>
      </c>
      <c r="C164" s="89" t="s">
        <v>133</v>
      </c>
    </row>
    <row r="165" spans="1:3" ht="12.75" customHeight="1" x14ac:dyDescent="0.25">
      <c r="A165" s="89">
        <v>2019</v>
      </c>
      <c r="B165" s="89">
        <v>1181819</v>
      </c>
      <c r="C165" s="89" t="s">
        <v>133</v>
      </c>
    </row>
    <row r="166" spans="1:3" ht="12.75" customHeight="1" x14ac:dyDescent="0.25">
      <c r="A166" s="89">
        <v>2019</v>
      </c>
      <c r="B166" s="89">
        <v>121880</v>
      </c>
      <c r="C166" s="89" t="s">
        <v>133</v>
      </c>
    </row>
    <row r="167" spans="1:3" ht="12.75" customHeight="1" x14ac:dyDescent="0.25">
      <c r="A167" s="89">
        <v>2019</v>
      </c>
      <c r="B167" s="89">
        <v>88399</v>
      </c>
      <c r="C167" s="89" t="s">
        <v>133</v>
      </c>
    </row>
    <row r="168" spans="1:3" ht="12.75" customHeight="1" x14ac:dyDescent="0.25">
      <c r="A168" s="89">
        <v>2019</v>
      </c>
      <c r="B168" s="89">
        <v>102499</v>
      </c>
      <c r="C168" s="89" t="s">
        <v>133</v>
      </c>
    </row>
    <row r="169" spans="1:3" ht="12.75" customHeight="1" x14ac:dyDescent="0.25">
      <c r="A169" s="89">
        <v>2019</v>
      </c>
      <c r="B169" s="89">
        <v>121880</v>
      </c>
      <c r="C169" s="89" t="s">
        <v>133</v>
      </c>
    </row>
    <row r="170" spans="1:3" ht="12.75" customHeight="1" x14ac:dyDescent="0.25">
      <c r="A170" s="89">
        <v>2019</v>
      </c>
      <c r="B170" s="89">
        <v>1117583</v>
      </c>
      <c r="C170" s="89" t="s">
        <v>133</v>
      </c>
    </row>
    <row r="171" spans="1:3" ht="12.75" customHeight="1" x14ac:dyDescent="0.25">
      <c r="A171" s="89">
        <v>2019</v>
      </c>
      <c r="B171" s="89">
        <v>1103831</v>
      </c>
      <c r="C171" s="89" t="s">
        <v>133</v>
      </c>
    </row>
    <row r="172" spans="1:3" ht="12.75" customHeight="1" x14ac:dyDescent="0.25">
      <c r="A172" s="89">
        <v>2019</v>
      </c>
      <c r="B172" s="89">
        <v>121880</v>
      </c>
      <c r="C172" s="89" t="s">
        <v>133</v>
      </c>
    </row>
    <row r="173" spans="1:3" ht="12.75" customHeight="1" x14ac:dyDescent="0.25">
      <c r="A173" s="89">
        <v>2019</v>
      </c>
      <c r="B173" s="89">
        <v>121880</v>
      </c>
      <c r="C173" s="89" t="s">
        <v>133</v>
      </c>
    </row>
    <row r="174" spans="1:3" ht="12.75" customHeight="1" x14ac:dyDescent="0.25">
      <c r="A174" s="89">
        <v>2019</v>
      </c>
      <c r="B174" s="89">
        <v>1117583</v>
      </c>
      <c r="C174" s="89" t="s">
        <v>133</v>
      </c>
    </row>
    <row r="175" spans="1:3" ht="12.75" customHeight="1" x14ac:dyDescent="0.25">
      <c r="A175" s="89">
        <v>2019</v>
      </c>
      <c r="B175" s="89">
        <v>1103831</v>
      </c>
      <c r="C175" s="89" t="s">
        <v>133</v>
      </c>
    </row>
    <row r="176" spans="1:3" ht="12.75" customHeight="1" x14ac:dyDescent="0.25">
      <c r="A176" s="89">
        <v>2019</v>
      </c>
      <c r="B176" s="89">
        <v>1181819</v>
      </c>
      <c r="C176" s="89" t="s">
        <v>133</v>
      </c>
    </row>
    <row r="177" spans="1:3" ht="12.75" customHeight="1" x14ac:dyDescent="0.25">
      <c r="A177" s="89">
        <v>2019</v>
      </c>
      <c r="B177" s="89">
        <v>123569</v>
      </c>
      <c r="C177" s="89" t="s">
        <v>133</v>
      </c>
    </row>
    <row r="178" spans="1:3" ht="12.75" customHeight="1" x14ac:dyDescent="0.25">
      <c r="A178" s="89">
        <v>2019</v>
      </c>
      <c r="B178" s="89">
        <v>1117583</v>
      </c>
      <c r="C178" s="89" t="s">
        <v>133</v>
      </c>
    </row>
    <row r="179" spans="1:3" ht="12.75" customHeight="1" x14ac:dyDescent="0.25">
      <c r="A179" s="89">
        <v>2019</v>
      </c>
      <c r="B179" s="89">
        <v>121880</v>
      </c>
      <c r="C179" s="89" t="s">
        <v>133</v>
      </c>
    </row>
    <row r="180" spans="1:3" ht="12.75" customHeight="1" x14ac:dyDescent="0.25">
      <c r="A180" s="89">
        <v>2019</v>
      </c>
      <c r="B180" s="89">
        <v>102499</v>
      </c>
      <c r="C180" s="89" t="s">
        <v>133</v>
      </c>
    </row>
    <row r="181" spans="1:3" ht="12.75" customHeight="1" x14ac:dyDescent="0.25">
      <c r="A181" s="89">
        <v>2019</v>
      </c>
      <c r="B181" s="89">
        <v>121884</v>
      </c>
      <c r="C181" s="89" t="s">
        <v>133</v>
      </c>
    </row>
    <row r="182" spans="1:3" ht="12.75" customHeight="1" x14ac:dyDescent="0.25">
      <c r="A182" s="89">
        <v>2019</v>
      </c>
      <c r="B182" s="89">
        <v>1103831</v>
      </c>
      <c r="C182" s="89" t="s">
        <v>133</v>
      </c>
    </row>
    <row r="183" spans="1:3" ht="12.75" customHeight="1" x14ac:dyDescent="0.25">
      <c r="A183" s="89">
        <v>2019</v>
      </c>
      <c r="B183" s="89">
        <v>1117583</v>
      </c>
      <c r="C183" s="89" t="s">
        <v>133</v>
      </c>
    </row>
    <row r="184" spans="1:3" ht="12.75" customHeight="1" x14ac:dyDescent="0.25">
      <c r="A184" s="89">
        <v>2019</v>
      </c>
      <c r="B184" s="89">
        <v>121884</v>
      </c>
      <c r="C184" s="89" t="s">
        <v>133</v>
      </c>
    </row>
    <row r="185" spans="1:3" ht="12.75" customHeight="1" x14ac:dyDescent="0.25">
      <c r="A185" s="89">
        <v>2019</v>
      </c>
      <c r="B185" s="89">
        <v>88399</v>
      </c>
      <c r="C185" s="89" t="s">
        <v>133</v>
      </c>
    </row>
    <row r="186" spans="1:3" ht="12.75" customHeight="1" x14ac:dyDescent="0.25">
      <c r="A186" s="89">
        <v>2019</v>
      </c>
      <c r="B186" s="89">
        <v>121884</v>
      </c>
      <c r="C186" s="89" t="s">
        <v>133</v>
      </c>
    </row>
    <row r="187" spans="1:3" ht="12.75" customHeight="1" x14ac:dyDescent="0.25">
      <c r="A187" s="89">
        <v>2019</v>
      </c>
      <c r="B187" s="89">
        <v>88399</v>
      </c>
      <c r="C187" s="89" t="s">
        <v>133</v>
      </c>
    </row>
    <row r="188" spans="1:3" ht="12.75" customHeight="1" x14ac:dyDescent="0.25">
      <c r="A188" s="89">
        <v>2019</v>
      </c>
      <c r="B188" s="89">
        <v>102499</v>
      </c>
      <c r="C188" s="89" t="s">
        <v>133</v>
      </c>
    </row>
    <row r="189" spans="1:3" ht="12.75" customHeight="1" x14ac:dyDescent="0.25">
      <c r="A189" s="89">
        <v>2019</v>
      </c>
      <c r="B189" s="89">
        <v>1181819</v>
      </c>
      <c r="C189" s="89" t="s">
        <v>133</v>
      </c>
    </row>
    <row r="190" spans="1:3" ht="12.75" customHeight="1" x14ac:dyDescent="0.25">
      <c r="A190" s="89">
        <v>2019</v>
      </c>
      <c r="B190" s="89">
        <v>1103831</v>
      </c>
      <c r="C190" s="89" t="s">
        <v>133</v>
      </c>
    </row>
    <row r="191" spans="1:3" ht="12.75" customHeight="1" x14ac:dyDescent="0.25">
      <c r="A191" s="89">
        <v>2019</v>
      </c>
      <c r="B191" s="89">
        <v>1117583</v>
      </c>
      <c r="C191" s="89" t="s">
        <v>133</v>
      </c>
    </row>
    <row r="192" spans="1:3" ht="12.75" customHeight="1" x14ac:dyDescent="0.25">
      <c r="A192" s="89">
        <v>2019</v>
      </c>
      <c r="B192" s="89">
        <v>121880</v>
      </c>
      <c r="C192" s="89" t="s">
        <v>133</v>
      </c>
    </row>
    <row r="193" spans="1:3" ht="12.75" customHeight="1" x14ac:dyDescent="0.25">
      <c r="A193" s="89">
        <v>2019</v>
      </c>
      <c r="B193" s="89">
        <v>1103831</v>
      </c>
      <c r="C193" s="89" t="s">
        <v>133</v>
      </c>
    </row>
    <row r="194" spans="1:3" ht="12.75" customHeight="1" x14ac:dyDescent="0.25">
      <c r="A194" s="89">
        <v>2019</v>
      </c>
      <c r="B194" s="89">
        <v>1181815</v>
      </c>
      <c r="C194" s="89" t="s">
        <v>133</v>
      </c>
    </row>
    <row r="195" spans="1:3" ht="12.75" customHeight="1" x14ac:dyDescent="0.25">
      <c r="A195" s="89">
        <v>2019</v>
      </c>
      <c r="B195" s="89">
        <v>102499</v>
      </c>
      <c r="C195" s="89" t="s">
        <v>133</v>
      </c>
    </row>
    <row r="196" spans="1:3" ht="12.75" customHeight="1" x14ac:dyDescent="0.25">
      <c r="A196" s="89">
        <v>2019</v>
      </c>
      <c r="B196" s="89">
        <v>1117583</v>
      </c>
      <c r="C196" s="89" t="s">
        <v>133</v>
      </c>
    </row>
    <row r="197" spans="1:3" ht="12.75" customHeight="1" x14ac:dyDescent="0.25">
      <c r="A197" s="89">
        <v>2019</v>
      </c>
      <c r="B197" s="89">
        <v>1117583</v>
      </c>
      <c r="C197" s="89" t="s">
        <v>133</v>
      </c>
    </row>
    <row r="198" spans="1:3" ht="12.75" customHeight="1" x14ac:dyDescent="0.25">
      <c r="A198" s="89">
        <v>2019</v>
      </c>
      <c r="B198" s="89">
        <v>121884</v>
      </c>
      <c r="C198" s="89" t="s">
        <v>133</v>
      </c>
    </row>
    <row r="199" spans="1:3" ht="12.75" customHeight="1" x14ac:dyDescent="0.25">
      <c r="A199" s="89">
        <v>2019</v>
      </c>
      <c r="B199" s="89">
        <v>1181819</v>
      </c>
      <c r="C199" s="89" t="s">
        <v>133</v>
      </c>
    </row>
    <row r="200" spans="1:3" ht="12.75" customHeight="1" x14ac:dyDescent="0.25">
      <c r="A200" s="89">
        <v>2019</v>
      </c>
      <c r="B200" s="89">
        <v>123569</v>
      </c>
      <c r="C200" s="89" t="s">
        <v>133</v>
      </c>
    </row>
    <row r="201" spans="1:3" ht="12.75" customHeight="1" x14ac:dyDescent="0.25">
      <c r="A201" s="89">
        <v>2019</v>
      </c>
      <c r="B201" s="89">
        <v>1319229</v>
      </c>
      <c r="C201" s="89" t="s">
        <v>133</v>
      </c>
    </row>
    <row r="202" spans="1:3" ht="12.75" customHeight="1" x14ac:dyDescent="0.25">
      <c r="A202" s="89">
        <v>2019</v>
      </c>
      <c r="B202" s="89">
        <v>121880</v>
      </c>
      <c r="C202" s="89" t="s">
        <v>133</v>
      </c>
    </row>
    <row r="203" spans="1:3" ht="12.75" customHeight="1" x14ac:dyDescent="0.25">
      <c r="A203" s="89">
        <v>2019</v>
      </c>
      <c r="B203" s="89">
        <v>1181819</v>
      </c>
      <c r="C203" s="89" t="s">
        <v>133</v>
      </c>
    </row>
    <row r="204" spans="1:3" ht="12.75" customHeight="1" x14ac:dyDescent="0.25">
      <c r="A204" s="89">
        <v>2019</v>
      </c>
      <c r="B204" s="89">
        <v>121880</v>
      </c>
      <c r="C204" s="89" t="s">
        <v>133</v>
      </c>
    </row>
    <row r="205" spans="1:3" ht="12.75" customHeight="1" x14ac:dyDescent="0.25">
      <c r="A205" s="89">
        <v>2019</v>
      </c>
      <c r="B205" s="89">
        <v>88399</v>
      </c>
      <c r="C205" s="89" t="s">
        <v>133</v>
      </c>
    </row>
    <row r="206" spans="1:3" ht="12.75" customHeight="1" x14ac:dyDescent="0.25">
      <c r="A206" s="89">
        <v>2019</v>
      </c>
      <c r="B206" s="89">
        <v>88399</v>
      </c>
      <c r="C206" s="89" t="s">
        <v>133</v>
      </c>
    </row>
    <row r="207" spans="1:3" ht="12.75" customHeight="1" x14ac:dyDescent="0.25">
      <c r="A207" s="89">
        <v>2019</v>
      </c>
      <c r="B207" s="89">
        <v>121884</v>
      </c>
      <c r="C207" s="89" t="s">
        <v>133</v>
      </c>
    </row>
    <row r="208" spans="1:3" ht="12.75" customHeight="1" x14ac:dyDescent="0.25">
      <c r="A208" s="89">
        <v>2019</v>
      </c>
      <c r="B208" s="89">
        <v>1103831</v>
      </c>
      <c r="C208" s="89" t="s">
        <v>133</v>
      </c>
    </row>
    <row r="209" spans="1:3" ht="12.75" customHeight="1" x14ac:dyDescent="0.25">
      <c r="A209" s="89">
        <v>2019</v>
      </c>
      <c r="B209" s="89">
        <v>1181819</v>
      </c>
      <c r="C209" s="89" t="s">
        <v>133</v>
      </c>
    </row>
    <row r="210" spans="1:3" ht="12.75" customHeight="1" x14ac:dyDescent="0.25">
      <c r="A210" s="89">
        <v>2019</v>
      </c>
      <c r="B210" s="89">
        <v>121880</v>
      </c>
      <c r="C210" s="89" t="s">
        <v>133</v>
      </c>
    </row>
    <row r="211" spans="1:3" ht="12.75" customHeight="1" x14ac:dyDescent="0.25">
      <c r="A211" s="89">
        <v>2019</v>
      </c>
      <c r="B211" s="89">
        <v>1103831</v>
      </c>
      <c r="C211" s="89" t="s">
        <v>133</v>
      </c>
    </row>
    <row r="212" spans="1:3" ht="12.75" customHeight="1" x14ac:dyDescent="0.25">
      <c r="A212" s="89">
        <v>2019</v>
      </c>
      <c r="B212" s="89">
        <v>121880</v>
      </c>
      <c r="C212" s="89" t="s">
        <v>133</v>
      </c>
    </row>
    <row r="213" spans="1:3" ht="12.75" customHeight="1" x14ac:dyDescent="0.25">
      <c r="A213" s="89">
        <v>2019</v>
      </c>
      <c r="B213" s="89">
        <v>1181819</v>
      </c>
      <c r="C213" s="89" t="s">
        <v>133</v>
      </c>
    </row>
    <row r="214" spans="1:3" ht="12.75" customHeight="1" x14ac:dyDescent="0.25">
      <c r="A214" s="89">
        <v>2019</v>
      </c>
      <c r="B214" s="89">
        <v>121880</v>
      </c>
      <c r="C214" s="89" t="s">
        <v>133</v>
      </c>
    </row>
    <row r="215" spans="1:3" ht="12.75" customHeight="1" x14ac:dyDescent="0.25">
      <c r="A215" s="89">
        <v>2019</v>
      </c>
      <c r="B215" s="89">
        <v>1103831</v>
      </c>
      <c r="C215" s="89" t="s">
        <v>133</v>
      </c>
    </row>
    <row r="216" spans="1:3" ht="12.75" customHeight="1" x14ac:dyDescent="0.25">
      <c r="A216" s="89">
        <v>2019</v>
      </c>
      <c r="B216" s="89">
        <v>88399</v>
      </c>
      <c r="C216" s="89" t="s">
        <v>133</v>
      </c>
    </row>
    <row r="217" spans="1:3" ht="12.75" customHeight="1" x14ac:dyDescent="0.25">
      <c r="A217" s="89">
        <v>2019</v>
      </c>
      <c r="B217" s="89">
        <v>121884</v>
      </c>
      <c r="C217" s="89" t="s">
        <v>133</v>
      </c>
    </row>
    <row r="218" spans="1:3" ht="12.75" customHeight="1" x14ac:dyDescent="0.25">
      <c r="A218" s="89">
        <v>2019</v>
      </c>
      <c r="B218" s="89">
        <v>121884</v>
      </c>
      <c r="C218" s="89" t="s">
        <v>133</v>
      </c>
    </row>
    <row r="219" spans="1:3" ht="12.75" customHeight="1" x14ac:dyDescent="0.25">
      <c r="A219" s="89">
        <v>2019</v>
      </c>
      <c r="B219" s="89">
        <v>1117583</v>
      </c>
      <c r="C219" s="89" t="s">
        <v>133</v>
      </c>
    </row>
    <row r="220" spans="1:3" ht="12.75" customHeight="1" x14ac:dyDescent="0.25">
      <c r="A220" s="89">
        <v>2019</v>
      </c>
      <c r="B220" s="89">
        <v>88399</v>
      </c>
      <c r="C220" s="89" t="s">
        <v>133</v>
      </c>
    </row>
    <row r="221" spans="1:3" ht="12.75" customHeight="1" x14ac:dyDescent="0.25">
      <c r="A221" s="89">
        <v>2019</v>
      </c>
      <c r="B221" s="89">
        <v>1117583</v>
      </c>
      <c r="C221" s="89" t="s">
        <v>133</v>
      </c>
    </row>
    <row r="222" spans="1:3" ht="12.75" customHeight="1" x14ac:dyDescent="0.25">
      <c r="A222" s="89">
        <v>2019</v>
      </c>
      <c r="B222" s="89">
        <v>88399</v>
      </c>
      <c r="C222" s="89" t="s">
        <v>133</v>
      </c>
    </row>
    <row r="223" spans="1:3" ht="12.75" customHeight="1" x14ac:dyDescent="0.25">
      <c r="A223" s="89">
        <v>2019</v>
      </c>
      <c r="B223" s="89">
        <v>1181819</v>
      </c>
      <c r="C223" s="89" t="s">
        <v>133</v>
      </c>
    </row>
    <row r="224" spans="1:3" ht="12.75" customHeight="1" x14ac:dyDescent="0.25">
      <c r="A224" s="89">
        <v>2019</v>
      </c>
      <c r="B224" s="89">
        <v>121880</v>
      </c>
      <c r="C224" s="89" t="s">
        <v>133</v>
      </c>
    </row>
    <row r="225" spans="1:3" ht="12.75" customHeight="1" x14ac:dyDescent="0.25">
      <c r="A225" s="89">
        <v>2019</v>
      </c>
      <c r="B225" s="89">
        <v>1319229</v>
      </c>
      <c r="C225" s="89" t="s">
        <v>133</v>
      </c>
    </row>
    <row r="226" spans="1:3" ht="12.75" customHeight="1" x14ac:dyDescent="0.25">
      <c r="A226" s="89">
        <v>2019</v>
      </c>
      <c r="B226" s="89">
        <v>88399</v>
      </c>
      <c r="C226" s="89" t="s">
        <v>133</v>
      </c>
    </row>
    <row r="227" spans="1:3" ht="12.75" customHeight="1" x14ac:dyDescent="0.25">
      <c r="A227" s="89">
        <v>2019</v>
      </c>
      <c r="B227" s="89">
        <v>121880</v>
      </c>
      <c r="C227" s="89" t="s">
        <v>133</v>
      </c>
    </row>
    <row r="228" spans="1:3" ht="12.75" customHeight="1" x14ac:dyDescent="0.25">
      <c r="A228" s="89">
        <v>2019</v>
      </c>
      <c r="B228" s="89">
        <v>121880</v>
      </c>
      <c r="C228" s="89" t="s">
        <v>133</v>
      </c>
    </row>
    <row r="229" spans="1:3" ht="12.75" customHeight="1" x14ac:dyDescent="0.25">
      <c r="A229" s="89">
        <v>2019</v>
      </c>
      <c r="B229" s="89">
        <v>1103831</v>
      </c>
      <c r="C229" s="89" t="s">
        <v>133</v>
      </c>
    </row>
    <row r="230" spans="1:3" ht="12.75" customHeight="1" x14ac:dyDescent="0.25">
      <c r="A230" s="89">
        <v>2019</v>
      </c>
      <c r="B230" s="89">
        <v>1181819</v>
      </c>
      <c r="C230" s="89" t="s">
        <v>133</v>
      </c>
    </row>
    <row r="231" spans="1:3" ht="12.75" customHeight="1" x14ac:dyDescent="0.25">
      <c r="A231" s="89">
        <v>2019</v>
      </c>
      <c r="B231" s="89">
        <v>102499</v>
      </c>
      <c r="C231" s="89" t="s">
        <v>817</v>
      </c>
    </row>
    <row r="232" spans="1:3" ht="12.75" customHeight="1" x14ac:dyDescent="0.25">
      <c r="A232" s="89">
        <v>2019</v>
      </c>
      <c r="B232" s="89">
        <v>1103831</v>
      </c>
      <c r="C232" s="89" t="s">
        <v>817</v>
      </c>
    </row>
    <row r="233" spans="1:3" ht="12.75" customHeight="1" x14ac:dyDescent="0.25">
      <c r="A233" s="89">
        <v>2019</v>
      </c>
      <c r="B233" s="89">
        <v>121884</v>
      </c>
      <c r="C233" s="89" t="s">
        <v>817</v>
      </c>
    </row>
    <row r="234" spans="1:3" ht="12.75" customHeight="1" x14ac:dyDescent="0.25">
      <c r="A234" s="89">
        <v>2019</v>
      </c>
      <c r="B234" s="89">
        <v>121880</v>
      </c>
      <c r="C234" s="89" t="s">
        <v>817</v>
      </c>
    </row>
    <row r="235" spans="1:3" ht="12.75" customHeight="1" x14ac:dyDescent="0.25">
      <c r="A235" s="89">
        <v>2019</v>
      </c>
      <c r="B235" s="89">
        <v>121880</v>
      </c>
      <c r="C235" s="89" t="s">
        <v>817</v>
      </c>
    </row>
    <row r="236" spans="1:3" ht="12.75" customHeight="1" x14ac:dyDescent="0.25">
      <c r="A236" s="89">
        <v>2019</v>
      </c>
      <c r="B236" s="89">
        <v>1181819</v>
      </c>
      <c r="C236" s="89" t="s">
        <v>817</v>
      </c>
    </row>
    <row r="237" spans="1:3" ht="12.75" customHeight="1" x14ac:dyDescent="0.25">
      <c r="A237" s="89">
        <v>2019</v>
      </c>
      <c r="B237" s="89">
        <v>121880</v>
      </c>
      <c r="C237" s="89" t="s">
        <v>818</v>
      </c>
    </row>
    <row r="238" spans="1:3" ht="12.75" customHeight="1" x14ac:dyDescent="0.25">
      <c r="A238" s="89">
        <v>2019</v>
      </c>
      <c r="B238" s="89">
        <v>123569</v>
      </c>
      <c r="C238" s="89" t="s">
        <v>818</v>
      </c>
    </row>
    <row r="239" spans="1:3" ht="12.75" customHeight="1" x14ac:dyDescent="0.25">
      <c r="A239" s="89">
        <v>2019</v>
      </c>
      <c r="B239" s="89">
        <v>123569</v>
      </c>
      <c r="C239" s="89" t="s">
        <v>818</v>
      </c>
    </row>
    <row r="240" spans="1:3" ht="12.75" customHeight="1" x14ac:dyDescent="0.25">
      <c r="A240" s="89">
        <v>2019</v>
      </c>
      <c r="B240" s="89">
        <v>121880</v>
      </c>
      <c r="C240" s="89" t="s">
        <v>818</v>
      </c>
    </row>
    <row r="241" spans="1:3" ht="12.75" customHeight="1" x14ac:dyDescent="0.25">
      <c r="A241" s="89">
        <v>2019</v>
      </c>
      <c r="B241" s="89">
        <v>1181819</v>
      </c>
      <c r="C241" s="89" t="s">
        <v>818</v>
      </c>
    </row>
    <row r="242" spans="1:3" ht="12.75" customHeight="1" x14ac:dyDescent="0.25">
      <c r="A242" s="89">
        <v>2019</v>
      </c>
      <c r="B242" s="89">
        <v>102499</v>
      </c>
      <c r="C242" s="89" t="s">
        <v>818</v>
      </c>
    </row>
    <row r="243" spans="1:3" ht="12.75" customHeight="1" x14ac:dyDescent="0.25">
      <c r="A243" s="89">
        <v>2019</v>
      </c>
      <c r="B243" s="89">
        <v>88399</v>
      </c>
      <c r="C243" s="89" t="s">
        <v>818</v>
      </c>
    </row>
    <row r="244" spans="1:3" ht="12.75" customHeight="1" x14ac:dyDescent="0.25">
      <c r="A244" s="89">
        <v>2019</v>
      </c>
      <c r="B244" s="89">
        <v>121880</v>
      </c>
      <c r="C244" s="89" t="s">
        <v>818</v>
      </c>
    </row>
    <row r="245" spans="1:3" ht="12.75" customHeight="1" x14ac:dyDescent="0.25">
      <c r="A245" s="89">
        <v>2019</v>
      </c>
      <c r="B245" s="89">
        <v>1181819</v>
      </c>
      <c r="C245" s="89" t="s">
        <v>818</v>
      </c>
    </row>
    <row r="246" spans="1:3" ht="12.75" customHeight="1" x14ac:dyDescent="0.25">
      <c r="A246" s="89">
        <v>2019</v>
      </c>
      <c r="B246" s="89">
        <v>1103831</v>
      </c>
      <c r="C246" s="89" t="s">
        <v>818</v>
      </c>
    </row>
    <row r="247" spans="1:3" ht="12.75" customHeight="1" x14ac:dyDescent="0.25">
      <c r="A247" s="89">
        <v>2019</v>
      </c>
      <c r="B247" s="89">
        <v>121884</v>
      </c>
      <c r="C247" s="89" t="s">
        <v>818</v>
      </c>
    </row>
    <row r="248" spans="1:3" ht="12.75" customHeight="1" x14ac:dyDescent="0.25">
      <c r="A248" s="89">
        <v>2019</v>
      </c>
      <c r="B248" s="89">
        <v>88399</v>
      </c>
      <c r="C248" s="89" t="s">
        <v>818</v>
      </c>
    </row>
    <row r="249" spans="1:3" ht="12.75" customHeight="1" x14ac:dyDescent="0.25">
      <c r="A249" s="89">
        <v>2019</v>
      </c>
      <c r="B249" s="89">
        <v>1181819</v>
      </c>
      <c r="C249" s="89" t="s">
        <v>818</v>
      </c>
    </row>
    <row r="250" spans="1:3" ht="12.75" customHeight="1" x14ac:dyDescent="0.25">
      <c r="A250" s="89">
        <v>2019</v>
      </c>
      <c r="B250" s="89">
        <v>121880</v>
      </c>
      <c r="C250" s="89" t="s">
        <v>818</v>
      </c>
    </row>
    <row r="251" spans="1:3" ht="12.75" customHeight="1" x14ac:dyDescent="0.25">
      <c r="A251" s="89">
        <v>2019</v>
      </c>
      <c r="B251" s="89">
        <v>88399</v>
      </c>
      <c r="C251" s="89" t="s">
        <v>818</v>
      </c>
    </row>
    <row r="252" spans="1:3" ht="12.75" customHeight="1" x14ac:dyDescent="0.25">
      <c r="A252" s="89">
        <v>2019</v>
      </c>
      <c r="B252" s="89">
        <v>1181819</v>
      </c>
      <c r="C252" s="89" t="s">
        <v>1487</v>
      </c>
    </row>
    <row r="253" spans="1:3" ht="12.75" customHeight="1" x14ac:dyDescent="0.25">
      <c r="A253" s="89">
        <v>2019</v>
      </c>
      <c r="B253" s="89">
        <v>1103831</v>
      </c>
      <c r="C253" s="89" t="s">
        <v>1487</v>
      </c>
    </row>
    <row r="254" spans="1:3" ht="12.75" customHeight="1" x14ac:dyDescent="0.25">
      <c r="A254" s="89">
        <v>2019</v>
      </c>
      <c r="B254" s="89">
        <v>102499</v>
      </c>
      <c r="C254" s="89" t="s">
        <v>1487</v>
      </c>
    </row>
    <row r="255" spans="1:3" ht="12.75" customHeight="1" x14ac:dyDescent="0.25">
      <c r="A255" s="89">
        <v>2019</v>
      </c>
      <c r="B255" s="89">
        <v>123569</v>
      </c>
      <c r="C255" s="89" t="s">
        <v>1487</v>
      </c>
    </row>
    <row r="256" spans="1:3" ht="12.75" customHeight="1" x14ac:dyDescent="0.25">
      <c r="A256" s="89">
        <v>2019</v>
      </c>
      <c r="B256" s="89">
        <v>102499</v>
      </c>
      <c r="C256" s="89" t="s">
        <v>1487</v>
      </c>
    </row>
    <row r="257" spans="1:3" ht="12.75" customHeight="1" x14ac:dyDescent="0.25">
      <c r="A257" s="89">
        <v>2019</v>
      </c>
      <c r="B257" s="89">
        <v>102499</v>
      </c>
      <c r="C257" s="89" t="s">
        <v>1487</v>
      </c>
    </row>
    <row r="258" spans="1:3" ht="12.75" customHeight="1" x14ac:dyDescent="0.25">
      <c r="A258" s="89">
        <v>2019</v>
      </c>
      <c r="B258" s="89">
        <v>1319229</v>
      </c>
      <c r="C258" s="89" t="s">
        <v>1487</v>
      </c>
    </row>
    <row r="259" spans="1:3" ht="12.75" customHeight="1" x14ac:dyDescent="0.25">
      <c r="A259" s="89">
        <v>2019</v>
      </c>
      <c r="B259" s="89">
        <v>123569</v>
      </c>
      <c r="C259" s="89" t="s">
        <v>1487</v>
      </c>
    </row>
    <row r="260" spans="1:3" ht="12.75" customHeight="1" x14ac:dyDescent="0.25">
      <c r="A260" s="89">
        <v>2019</v>
      </c>
      <c r="B260" s="89">
        <v>121880</v>
      </c>
      <c r="C260" s="89" t="s">
        <v>1487</v>
      </c>
    </row>
    <row r="261" spans="1:3" ht="12.75" customHeight="1" x14ac:dyDescent="0.25">
      <c r="A261" s="89">
        <v>2019</v>
      </c>
      <c r="B261" s="89">
        <v>88399</v>
      </c>
      <c r="C261" s="89" t="s">
        <v>1487</v>
      </c>
    </row>
    <row r="262" spans="1:3" ht="12.75" customHeight="1" x14ac:dyDescent="0.25">
      <c r="A262" s="89">
        <v>2019</v>
      </c>
      <c r="B262" s="89">
        <v>102499</v>
      </c>
      <c r="C262" s="89" t="s">
        <v>1487</v>
      </c>
    </row>
    <row r="263" spans="1:3" ht="12.75" customHeight="1" x14ac:dyDescent="0.25">
      <c r="A263" s="89">
        <v>2019</v>
      </c>
      <c r="B263" s="89">
        <v>1181819</v>
      </c>
      <c r="C263" s="89" t="s">
        <v>1487</v>
      </c>
    </row>
    <row r="264" spans="1:3" ht="12.75" customHeight="1" x14ac:dyDescent="0.25">
      <c r="A264" s="89">
        <v>2019</v>
      </c>
      <c r="B264" s="89">
        <v>102499</v>
      </c>
      <c r="C264" s="89" t="s">
        <v>1487</v>
      </c>
    </row>
    <row r="265" spans="1:3" ht="12.75" customHeight="1" x14ac:dyDescent="0.25">
      <c r="A265" s="89">
        <v>2019</v>
      </c>
      <c r="B265" s="89">
        <v>102499</v>
      </c>
      <c r="C265" s="89" t="s">
        <v>1487</v>
      </c>
    </row>
    <row r="266" spans="1:3" ht="12.75" customHeight="1" x14ac:dyDescent="0.25">
      <c r="A266" s="89">
        <v>2019</v>
      </c>
      <c r="B266" s="89">
        <v>102499</v>
      </c>
      <c r="C266" s="89" t="s">
        <v>1487</v>
      </c>
    </row>
    <row r="267" spans="1:3" ht="12.75" customHeight="1" x14ac:dyDescent="0.25">
      <c r="A267" s="89">
        <v>2019</v>
      </c>
      <c r="B267" s="89">
        <v>123569</v>
      </c>
      <c r="C267" s="89" t="s">
        <v>1487</v>
      </c>
    </row>
    <row r="268" spans="1:3" ht="12.75" customHeight="1" x14ac:dyDescent="0.25">
      <c r="A268" s="89">
        <v>2019</v>
      </c>
      <c r="B268" s="89">
        <v>102499</v>
      </c>
      <c r="C268" s="89" t="s">
        <v>1487</v>
      </c>
    </row>
    <row r="269" spans="1:3" ht="12.75" customHeight="1" x14ac:dyDescent="0.25">
      <c r="A269" s="89">
        <v>2019</v>
      </c>
      <c r="B269" s="89">
        <v>123569</v>
      </c>
      <c r="C269" s="89" t="s">
        <v>1487</v>
      </c>
    </row>
    <row r="270" spans="1:3" ht="12.75" customHeight="1" x14ac:dyDescent="0.25">
      <c r="A270" s="89">
        <v>2019</v>
      </c>
      <c r="B270" s="89">
        <v>121880</v>
      </c>
      <c r="C270" s="89" t="s">
        <v>1487</v>
      </c>
    </row>
    <row r="271" spans="1:3" ht="12.75" customHeight="1" x14ac:dyDescent="0.25">
      <c r="A271" s="89">
        <v>2019</v>
      </c>
      <c r="B271" s="89">
        <v>123569</v>
      </c>
      <c r="C271" s="89" t="s">
        <v>1487</v>
      </c>
    </row>
    <row r="272" spans="1:3" ht="12.75" customHeight="1" x14ac:dyDescent="0.25">
      <c r="A272" s="89">
        <v>2019</v>
      </c>
      <c r="B272" s="89">
        <v>123569</v>
      </c>
      <c r="C272" s="89" t="s">
        <v>1487</v>
      </c>
    </row>
    <row r="273" spans="1:3" ht="12.75" customHeight="1" x14ac:dyDescent="0.25">
      <c r="A273" s="89">
        <v>2019</v>
      </c>
      <c r="B273" s="89">
        <v>121880</v>
      </c>
      <c r="C273" s="89" t="s">
        <v>1487</v>
      </c>
    </row>
    <row r="274" spans="1:3" ht="12.75" customHeight="1" x14ac:dyDescent="0.25">
      <c r="A274" s="89">
        <v>2019</v>
      </c>
      <c r="B274" s="89">
        <v>88399</v>
      </c>
      <c r="C274" s="89" t="s">
        <v>1487</v>
      </c>
    </row>
    <row r="275" spans="1:3" ht="12.75" customHeight="1" x14ac:dyDescent="0.25">
      <c r="A275" s="89">
        <v>2019</v>
      </c>
      <c r="B275" s="89">
        <v>102499</v>
      </c>
      <c r="C275" s="89" t="s">
        <v>1487</v>
      </c>
    </row>
    <row r="276" spans="1:3" ht="12.75" customHeight="1" x14ac:dyDescent="0.25">
      <c r="A276" s="89">
        <v>2019</v>
      </c>
      <c r="B276" s="89">
        <v>1181819</v>
      </c>
      <c r="C276" s="89" t="s">
        <v>1487</v>
      </c>
    </row>
    <row r="277" spans="1:3" ht="12.75" customHeight="1" x14ac:dyDescent="0.25">
      <c r="A277" s="89">
        <v>2019</v>
      </c>
      <c r="B277" s="89">
        <v>1181815</v>
      </c>
      <c r="C277" s="89" t="s">
        <v>1487</v>
      </c>
    </row>
    <row r="278" spans="1:3" ht="12.75" customHeight="1" x14ac:dyDescent="0.25">
      <c r="A278" s="89">
        <v>2019</v>
      </c>
      <c r="B278" s="89">
        <v>102499</v>
      </c>
      <c r="C278" s="89" t="s">
        <v>1487</v>
      </c>
    </row>
    <row r="279" spans="1:3" ht="12.75" customHeight="1" x14ac:dyDescent="0.25">
      <c r="A279" s="89">
        <v>2019</v>
      </c>
      <c r="B279" s="89">
        <v>123569</v>
      </c>
      <c r="C279" s="89" t="s">
        <v>1487</v>
      </c>
    </row>
    <row r="280" spans="1:3" ht="12.75" customHeight="1" x14ac:dyDescent="0.25">
      <c r="A280" s="89">
        <v>2019</v>
      </c>
      <c r="B280" s="89">
        <v>102499</v>
      </c>
      <c r="C280" s="89" t="s">
        <v>1487</v>
      </c>
    </row>
    <row r="281" spans="1:3" ht="12.75" customHeight="1" x14ac:dyDescent="0.25">
      <c r="A281" s="89">
        <v>2019</v>
      </c>
      <c r="B281" s="89">
        <v>1319229</v>
      </c>
      <c r="C281" s="89" t="s">
        <v>1487</v>
      </c>
    </row>
    <row r="282" spans="1:3" ht="12.75" customHeight="1" x14ac:dyDescent="0.25">
      <c r="A282" s="89">
        <v>2019</v>
      </c>
      <c r="B282" s="89">
        <v>102499</v>
      </c>
      <c r="C282" s="89" t="s">
        <v>1487</v>
      </c>
    </row>
    <row r="283" spans="1:3" ht="12.75" customHeight="1" x14ac:dyDescent="0.25">
      <c r="A283" s="89">
        <v>2019</v>
      </c>
      <c r="B283" s="89">
        <v>121880</v>
      </c>
      <c r="C283" s="89" t="s">
        <v>1487</v>
      </c>
    </row>
    <row r="284" spans="1:3" ht="12.75" customHeight="1" x14ac:dyDescent="0.25">
      <c r="A284" s="89">
        <v>2019</v>
      </c>
      <c r="B284" s="89">
        <v>88399</v>
      </c>
      <c r="C284" s="89" t="s">
        <v>1487</v>
      </c>
    </row>
    <row r="285" spans="1:3" ht="12.75" customHeight="1" x14ac:dyDescent="0.25">
      <c r="A285" s="89">
        <v>2019</v>
      </c>
      <c r="B285" s="89">
        <v>121880</v>
      </c>
      <c r="C285" s="89" t="s">
        <v>1487</v>
      </c>
    </row>
    <row r="286" spans="1:3" ht="12.75" customHeight="1" x14ac:dyDescent="0.25">
      <c r="A286" s="89">
        <v>2019</v>
      </c>
      <c r="B286" s="89">
        <v>121884</v>
      </c>
      <c r="C286" s="89" t="s">
        <v>1487</v>
      </c>
    </row>
    <row r="287" spans="1:3" ht="12.75" customHeight="1" x14ac:dyDescent="0.25">
      <c r="A287" s="89">
        <v>2019</v>
      </c>
      <c r="B287" s="89">
        <v>1319229</v>
      </c>
      <c r="C287" s="89" t="s">
        <v>1487</v>
      </c>
    </row>
    <row r="288" spans="1:3" ht="12.75" customHeight="1" x14ac:dyDescent="0.25">
      <c r="A288" s="89">
        <v>2019</v>
      </c>
      <c r="B288" s="89">
        <v>88399</v>
      </c>
      <c r="C288" s="89" t="s">
        <v>1487</v>
      </c>
    </row>
    <row r="289" spans="1:3" ht="12.75" customHeight="1" x14ac:dyDescent="0.25">
      <c r="A289" s="89">
        <v>2019</v>
      </c>
      <c r="B289" s="89">
        <v>121884</v>
      </c>
      <c r="C289" s="89" t="s">
        <v>1487</v>
      </c>
    </row>
    <row r="290" spans="1:3" ht="12.75" customHeight="1" x14ac:dyDescent="0.25">
      <c r="A290" s="89">
        <v>2019</v>
      </c>
      <c r="B290" s="89">
        <v>1103831</v>
      </c>
      <c r="C290" s="89" t="s">
        <v>1487</v>
      </c>
    </row>
    <row r="291" spans="1:3" ht="12.75" customHeight="1" x14ac:dyDescent="0.25">
      <c r="A291" s="89">
        <v>2019</v>
      </c>
      <c r="B291" s="89">
        <v>102499</v>
      </c>
      <c r="C291" s="89" t="s">
        <v>1487</v>
      </c>
    </row>
    <row r="292" spans="1:3" ht="12.75" customHeight="1" x14ac:dyDescent="0.25">
      <c r="A292" s="89">
        <v>2019</v>
      </c>
      <c r="B292" s="89">
        <v>1319229</v>
      </c>
      <c r="C292" s="89" t="s">
        <v>1487</v>
      </c>
    </row>
    <row r="293" spans="1:3" ht="12.75" customHeight="1" x14ac:dyDescent="0.25">
      <c r="A293" s="89">
        <v>2019</v>
      </c>
      <c r="B293" s="89">
        <v>123569</v>
      </c>
      <c r="C293" s="89" t="s">
        <v>1487</v>
      </c>
    </row>
    <row r="294" spans="1:3" ht="12.75" customHeight="1" x14ac:dyDescent="0.25">
      <c r="A294" s="89">
        <v>2019</v>
      </c>
      <c r="B294" s="89">
        <v>121880</v>
      </c>
      <c r="C294" s="89" t="s">
        <v>1487</v>
      </c>
    </row>
    <row r="295" spans="1:3" ht="12.75" customHeight="1" x14ac:dyDescent="0.25">
      <c r="A295" s="89">
        <v>2019</v>
      </c>
      <c r="B295" s="89">
        <v>1319229</v>
      </c>
      <c r="C295" s="89" t="s">
        <v>1487</v>
      </c>
    </row>
    <row r="296" spans="1:3" ht="12.75" customHeight="1" x14ac:dyDescent="0.25">
      <c r="A296" s="89">
        <v>2019</v>
      </c>
      <c r="B296" s="89">
        <v>1117583</v>
      </c>
      <c r="C296" s="89" t="s">
        <v>1487</v>
      </c>
    </row>
    <row r="297" spans="1:3" ht="12.75" customHeight="1" x14ac:dyDescent="0.25">
      <c r="A297" s="89">
        <v>2019</v>
      </c>
      <c r="B297" s="89">
        <v>1117583</v>
      </c>
      <c r="C297" s="89" t="s">
        <v>1487</v>
      </c>
    </row>
    <row r="298" spans="1:3" ht="12.75" customHeight="1" x14ac:dyDescent="0.25">
      <c r="A298" s="89">
        <v>2019</v>
      </c>
      <c r="B298" s="89">
        <v>1319229</v>
      </c>
      <c r="C298" s="89" t="s">
        <v>1487</v>
      </c>
    </row>
    <row r="299" spans="1:3" ht="12.75" customHeight="1" x14ac:dyDescent="0.25">
      <c r="A299" s="89">
        <v>2019</v>
      </c>
      <c r="B299" s="89">
        <v>121884</v>
      </c>
      <c r="C299" s="89" t="s">
        <v>1487</v>
      </c>
    </row>
    <row r="300" spans="1:3" ht="12.75" customHeight="1" x14ac:dyDescent="0.25">
      <c r="A300" s="89">
        <v>2019</v>
      </c>
      <c r="B300" s="89">
        <v>102499</v>
      </c>
      <c r="C300" s="89" t="s">
        <v>1487</v>
      </c>
    </row>
    <row r="301" spans="1:3" ht="12.75" customHeight="1" x14ac:dyDescent="0.25">
      <c r="A301" s="89">
        <v>2019</v>
      </c>
      <c r="B301" s="89">
        <v>88399</v>
      </c>
      <c r="C301" s="89" t="s">
        <v>1487</v>
      </c>
    </row>
    <row r="302" spans="1:3" ht="12.75" customHeight="1" x14ac:dyDescent="0.25">
      <c r="A302" s="89">
        <v>2019</v>
      </c>
      <c r="B302" s="89">
        <v>121880</v>
      </c>
      <c r="C302" s="89" t="s">
        <v>1487</v>
      </c>
    </row>
    <row r="303" spans="1:3" ht="12.75" customHeight="1" x14ac:dyDescent="0.25">
      <c r="A303" s="89">
        <v>2019</v>
      </c>
      <c r="B303" s="89">
        <v>102499</v>
      </c>
      <c r="C303" s="89" t="s">
        <v>1487</v>
      </c>
    </row>
    <row r="304" spans="1:3" ht="12.75" customHeight="1" x14ac:dyDescent="0.25">
      <c r="A304" s="89">
        <v>2019</v>
      </c>
      <c r="B304" s="89">
        <v>1181819</v>
      </c>
      <c r="C304" s="89" t="s">
        <v>1487</v>
      </c>
    </row>
    <row r="305" spans="1:3" ht="12.75" customHeight="1" x14ac:dyDescent="0.25">
      <c r="A305" s="89">
        <v>2019</v>
      </c>
      <c r="B305" s="89">
        <v>88399</v>
      </c>
      <c r="C305" s="89" t="s">
        <v>1487</v>
      </c>
    </row>
    <row r="306" spans="1:3" ht="12.75" customHeight="1" x14ac:dyDescent="0.25">
      <c r="A306" s="89">
        <v>2019</v>
      </c>
      <c r="B306" s="89">
        <v>1117583</v>
      </c>
      <c r="C306" s="89" t="s">
        <v>1487</v>
      </c>
    </row>
    <row r="307" spans="1:3" ht="12.75" customHeight="1" x14ac:dyDescent="0.25">
      <c r="A307" s="89">
        <v>2019</v>
      </c>
      <c r="B307" s="89">
        <v>121884</v>
      </c>
      <c r="C307" s="89" t="s">
        <v>1487</v>
      </c>
    </row>
    <row r="308" spans="1:3" ht="12.75" customHeight="1" x14ac:dyDescent="0.25">
      <c r="A308" s="89">
        <v>2019</v>
      </c>
      <c r="B308" s="89">
        <v>1181819</v>
      </c>
      <c r="C308" s="89" t="s">
        <v>1487</v>
      </c>
    </row>
    <row r="309" spans="1:3" ht="12.75" customHeight="1" x14ac:dyDescent="0.25">
      <c r="A309" s="89">
        <v>2019</v>
      </c>
      <c r="B309" s="89">
        <v>88399</v>
      </c>
      <c r="C309" s="89" t="s">
        <v>1487</v>
      </c>
    </row>
    <row r="310" spans="1:3" ht="12.75" customHeight="1" x14ac:dyDescent="0.25">
      <c r="A310" s="89">
        <v>2019</v>
      </c>
      <c r="B310" s="89">
        <v>123569</v>
      </c>
      <c r="C310" s="89" t="s">
        <v>1487</v>
      </c>
    </row>
    <row r="311" spans="1:3" ht="12.75" customHeight="1" x14ac:dyDescent="0.25">
      <c r="A311" s="89">
        <v>2019</v>
      </c>
      <c r="B311" s="89">
        <v>1117583</v>
      </c>
      <c r="C311" s="89" t="s">
        <v>1487</v>
      </c>
    </row>
    <row r="312" spans="1:3" ht="12.75" customHeight="1" x14ac:dyDescent="0.25">
      <c r="A312" s="89">
        <v>2019</v>
      </c>
      <c r="B312" s="89">
        <v>1117583</v>
      </c>
      <c r="C312" s="89" t="s">
        <v>1487</v>
      </c>
    </row>
    <row r="313" spans="1:3" ht="12.75" customHeight="1" x14ac:dyDescent="0.25">
      <c r="A313" s="89">
        <v>2019</v>
      </c>
      <c r="B313" s="89">
        <v>102499</v>
      </c>
      <c r="C313" s="89" t="s">
        <v>1487</v>
      </c>
    </row>
    <row r="314" spans="1:3" ht="12.75" customHeight="1" x14ac:dyDescent="0.25">
      <c r="A314" s="89">
        <v>2019</v>
      </c>
      <c r="B314" s="89">
        <v>121880</v>
      </c>
      <c r="C314" s="89" t="s">
        <v>1487</v>
      </c>
    </row>
    <row r="315" spans="1:3" ht="12.75" customHeight="1" x14ac:dyDescent="0.25">
      <c r="A315" s="89">
        <v>2019</v>
      </c>
      <c r="B315" s="89">
        <v>121884</v>
      </c>
      <c r="C315" s="89" t="s">
        <v>1487</v>
      </c>
    </row>
    <row r="316" spans="1:3" ht="12.75" customHeight="1" x14ac:dyDescent="0.25">
      <c r="A316" s="89">
        <v>2019</v>
      </c>
      <c r="B316" s="89">
        <v>121884</v>
      </c>
      <c r="C316" s="89" t="s">
        <v>1487</v>
      </c>
    </row>
    <row r="317" spans="1:3" ht="12.75" customHeight="1" x14ac:dyDescent="0.25">
      <c r="A317" s="89">
        <v>2019</v>
      </c>
      <c r="B317" s="89">
        <v>121884</v>
      </c>
      <c r="C317" s="89" t="s">
        <v>1487</v>
      </c>
    </row>
    <row r="318" spans="1:3" ht="12.75" customHeight="1" x14ac:dyDescent="0.25">
      <c r="A318" s="89">
        <v>2019</v>
      </c>
      <c r="B318" s="89">
        <v>88399</v>
      </c>
      <c r="C318" s="89" t="s">
        <v>1487</v>
      </c>
    </row>
    <row r="319" spans="1:3" ht="12.75" customHeight="1" x14ac:dyDescent="0.25">
      <c r="A319" s="89">
        <v>2019</v>
      </c>
      <c r="B319" s="89">
        <v>102499</v>
      </c>
      <c r="C319" s="89" t="s">
        <v>1487</v>
      </c>
    </row>
    <row r="320" spans="1:3" ht="12.75" customHeight="1" x14ac:dyDescent="0.25">
      <c r="A320" s="89">
        <v>2019</v>
      </c>
      <c r="B320" s="89">
        <v>102499</v>
      </c>
      <c r="C320" s="89" t="s">
        <v>1487</v>
      </c>
    </row>
    <row r="321" spans="1:3" ht="12.75" customHeight="1" x14ac:dyDescent="0.25">
      <c r="A321" s="89">
        <v>2019</v>
      </c>
      <c r="B321" s="89">
        <v>102499</v>
      </c>
      <c r="C321" s="89" t="s">
        <v>1487</v>
      </c>
    </row>
    <row r="322" spans="1:3" ht="12.75" customHeight="1" x14ac:dyDescent="0.25">
      <c r="A322" s="89">
        <v>2019</v>
      </c>
      <c r="B322" s="89">
        <v>121880</v>
      </c>
      <c r="C322" s="89" t="s">
        <v>1487</v>
      </c>
    </row>
    <row r="323" spans="1:3" ht="12.75" customHeight="1" x14ac:dyDescent="0.25">
      <c r="A323" s="89">
        <v>2019</v>
      </c>
      <c r="B323" s="89">
        <v>123569</v>
      </c>
      <c r="C323" s="89" t="s">
        <v>1487</v>
      </c>
    </row>
    <row r="324" spans="1:3" ht="12.75" customHeight="1" x14ac:dyDescent="0.25">
      <c r="A324" s="89">
        <v>2019</v>
      </c>
      <c r="B324" s="89">
        <v>123569</v>
      </c>
      <c r="C324" s="89" t="s">
        <v>1487</v>
      </c>
    </row>
    <row r="325" spans="1:3" ht="12.75" customHeight="1" x14ac:dyDescent="0.25">
      <c r="A325" s="89">
        <v>2019</v>
      </c>
      <c r="B325" s="89">
        <v>1103831</v>
      </c>
      <c r="C325" s="89" t="s">
        <v>1487</v>
      </c>
    </row>
    <row r="326" spans="1:3" ht="12.75" customHeight="1" x14ac:dyDescent="0.25">
      <c r="A326" s="89">
        <v>2019</v>
      </c>
      <c r="B326" s="89">
        <v>1181819</v>
      </c>
      <c r="C326" s="89" t="s">
        <v>1487</v>
      </c>
    </row>
    <row r="327" spans="1:3" ht="12.75" customHeight="1" x14ac:dyDescent="0.25">
      <c r="A327" s="89">
        <v>2019</v>
      </c>
      <c r="B327" s="89">
        <v>102499</v>
      </c>
      <c r="C327" s="89" t="s">
        <v>1488</v>
      </c>
    </row>
    <row r="328" spans="1:3" ht="12.75" customHeight="1" x14ac:dyDescent="0.25">
      <c r="A328" s="89">
        <v>2019</v>
      </c>
      <c r="B328" s="89">
        <v>121880</v>
      </c>
      <c r="C328" s="89" t="s">
        <v>1488</v>
      </c>
    </row>
    <row r="329" spans="1:3" ht="12.75" customHeight="1" x14ac:dyDescent="0.25">
      <c r="A329" s="89">
        <v>2019</v>
      </c>
      <c r="B329" s="89">
        <v>88399</v>
      </c>
      <c r="C329" s="89" t="s">
        <v>1488</v>
      </c>
    </row>
    <row r="330" spans="1:3" ht="12.75" customHeight="1" x14ac:dyDescent="0.25">
      <c r="A330" s="89">
        <v>2019</v>
      </c>
      <c r="B330" s="89">
        <v>123569</v>
      </c>
      <c r="C330" s="89" t="s">
        <v>1488</v>
      </c>
    </row>
    <row r="331" spans="1:3" ht="12.75" customHeight="1" x14ac:dyDescent="0.25">
      <c r="A331" s="89">
        <v>2019</v>
      </c>
      <c r="B331" s="89">
        <v>88399</v>
      </c>
      <c r="C331" s="89" t="s">
        <v>1488</v>
      </c>
    </row>
    <row r="332" spans="1:3" ht="12.75" customHeight="1" x14ac:dyDescent="0.25">
      <c r="A332" s="89">
        <v>2019</v>
      </c>
      <c r="B332" s="89">
        <v>88399</v>
      </c>
      <c r="C332" s="89" t="s">
        <v>1488</v>
      </c>
    </row>
    <row r="333" spans="1:3" ht="12.75" customHeight="1" x14ac:dyDescent="0.25">
      <c r="A333" s="89">
        <v>2019</v>
      </c>
      <c r="B333" s="89">
        <v>1103831</v>
      </c>
      <c r="C333" s="89" t="s">
        <v>1488</v>
      </c>
    </row>
    <row r="334" spans="1:3" ht="12.75" customHeight="1" x14ac:dyDescent="0.25">
      <c r="A334" s="89">
        <v>2019</v>
      </c>
      <c r="B334" s="89">
        <v>1181815</v>
      </c>
      <c r="C334" s="89" t="s">
        <v>1488</v>
      </c>
    </row>
    <row r="335" spans="1:3" ht="12.75" customHeight="1" x14ac:dyDescent="0.25">
      <c r="A335" s="89">
        <v>2019</v>
      </c>
      <c r="B335" s="89">
        <v>1117583</v>
      </c>
      <c r="C335" s="89" t="s">
        <v>1488</v>
      </c>
    </row>
    <row r="336" spans="1:3" ht="12.75" customHeight="1" x14ac:dyDescent="0.25">
      <c r="A336" s="89">
        <v>2019</v>
      </c>
      <c r="B336" s="89">
        <v>1103831</v>
      </c>
      <c r="C336" s="89" t="s">
        <v>1488</v>
      </c>
    </row>
    <row r="337" spans="1:3" ht="12.75" customHeight="1" x14ac:dyDescent="0.25">
      <c r="A337" s="89">
        <v>2019</v>
      </c>
      <c r="B337" s="89">
        <v>1103831</v>
      </c>
      <c r="C337" s="89" t="s">
        <v>1488</v>
      </c>
    </row>
    <row r="338" spans="1:3" ht="12.75" customHeight="1" x14ac:dyDescent="0.25">
      <c r="A338" s="89">
        <v>2019</v>
      </c>
      <c r="B338" s="89">
        <v>102499</v>
      </c>
      <c r="C338" s="89" t="s">
        <v>1488</v>
      </c>
    </row>
    <row r="339" spans="1:3" ht="12.75" customHeight="1" x14ac:dyDescent="0.25">
      <c r="A339" s="89">
        <v>2019</v>
      </c>
      <c r="B339" s="89">
        <v>121880</v>
      </c>
      <c r="C339" s="89" t="s">
        <v>1488</v>
      </c>
    </row>
    <row r="340" spans="1:3" ht="12.75" customHeight="1" x14ac:dyDescent="0.25">
      <c r="A340" s="89">
        <v>2019</v>
      </c>
      <c r="B340" s="89">
        <v>1181819</v>
      </c>
      <c r="C340" s="89" t="s">
        <v>1488</v>
      </c>
    </row>
    <row r="341" spans="1:3" ht="12.75" customHeight="1" x14ac:dyDescent="0.25">
      <c r="A341" s="89">
        <v>2019</v>
      </c>
      <c r="B341" s="89">
        <v>121880</v>
      </c>
      <c r="C341" s="89" t="s">
        <v>1490</v>
      </c>
    </row>
    <row r="342" spans="1:3" ht="12.75" customHeight="1" x14ac:dyDescent="0.25">
      <c r="A342" s="89">
        <v>2019</v>
      </c>
      <c r="B342" s="89">
        <v>1103831</v>
      </c>
      <c r="C342" s="89" t="s">
        <v>1489</v>
      </c>
    </row>
    <row r="343" spans="1:3" ht="12.75" customHeight="1" x14ac:dyDescent="0.25">
      <c r="A343" s="89">
        <v>2019</v>
      </c>
      <c r="B343" s="89">
        <v>102499</v>
      </c>
      <c r="C343" s="89" t="s">
        <v>1489</v>
      </c>
    </row>
    <row r="344" spans="1:3" ht="12.75" customHeight="1" x14ac:dyDescent="0.25">
      <c r="A344" s="89">
        <v>2019</v>
      </c>
      <c r="B344" s="89">
        <v>102499</v>
      </c>
      <c r="C344" s="89" t="s">
        <v>1491</v>
      </c>
    </row>
    <row r="345" spans="1:3" ht="12.75" customHeight="1" x14ac:dyDescent="0.25">
      <c r="A345" s="89">
        <v>2019</v>
      </c>
      <c r="B345" s="89">
        <v>121884</v>
      </c>
      <c r="C345" s="89" t="s">
        <v>1491</v>
      </c>
    </row>
    <row r="346" spans="1:3" ht="12.75" customHeight="1" x14ac:dyDescent="0.25">
      <c r="A346" s="89">
        <v>2019</v>
      </c>
      <c r="B346" s="89">
        <v>1319229</v>
      </c>
      <c r="C346" s="89" t="s">
        <v>1491</v>
      </c>
    </row>
    <row r="347" spans="1:3" ht="12.75" customHeight="1" x14ac:dyDescent="0.25">
      <c r="A347" s="89">
        <v>2019</v>
      </c>
      <c r="B347" s="89">
        <v>88399</v>
      </c>
      <c r="C347" s="89" t="s">
        <v>1491</v>
      </c>
    </row>
    <row r="348" spans="1:3" ht="12.75" customHeight="1" x14ac:dyDescent="0.25">
      <c r="A348" s="89">
        <v>2019</v>
      </c>
      <c r="B348" s="89">
        <v>121880</v>
      </c>
      <c r="C348" s="89" t="s">
        <v>1491</v>
      </c>
    </row>
    <row r="349" spans="1:3" ht="12.75" customHeight="1" x14ac:dyDescent="0.25">
      <c r="A349" s="89">
        <v>2019</v>
      </c>
      <c r="B349" s="89">
        <v>123569</v>
      </c>
      <c r="C349" s="89" t="s">
        <v>1491</v>
      </c>
    </row>
    <row r="350" spans="1:3" ht="12.75" customHeight="1" x14ac:dyDescent="0.25">
      <c r="A350" s="89">
        <v>2019</v>
      </c>
      <c r="B350" s="89">
        <v>1181815</v>
      </c>
      <c r="C350" s="89" t="s">
        <v>1491</v>
      </c>
    </row>
    <row r="351" spans="1:3" ht="12.75" customHeight="1" x14ac:dyDescent="0.25">
      <c r="A351" s="89">
        <v>2019</v>
      </c>
      <c r="B351" s="89">
        <v>1181819</v>
      </c>
      <c r="C351" s="89" t="s">
        <v>1491</v>
      </c>
    </row>
    <row r="352" spans="1:3" ht="12.75" customHeight="1" x14ac:dyDescent="0.25">
      <c r="A352" s="89">
        <v>2019</v>
      </c>
      <c r="B352" s="89">
        <v>121880</v>
      </c>
      <c r="C352" s="89" t="s">
        <v>1491</v>
      </c>
    </row>
    <row r="353" spans="1:3" ht="12.75" customHeight="1" x14ac:dyDescent="0.25">
      <c r="A353" s="89">
        <v>2019</v>
      </c>
      <c r="B353" s="89">
        <v>123569</v>
      </c>
      <c r="C353" s="89" t="s">
        <v>1491</v>
      </c>
    </row>
    <row r="354" spans="1:3" ht="12.75" customHeight="1" x14ac:dyDescent="0.25">
      <c r="A354" s="89">
        <v>2019</v>
      </c>
      <c r="B354" s="89">
        <v>121884</v>
      </c>
      <c r="C354" s="89" t="s">
        <v>1491</v>
      </c>
    </row>
    <row r="355" spans="1:3" ht="12.75" customHeight="1" x14ac:dyDescent="0.25">
      <c r="A355" s="89">
        <v>2019</v>
      </c>
      <c r="B355" s="89">
        <v>1117583</v>
      </c>
      <c r="C355" s="89" t="s">
        <v>1491</v>
      </c>
    </row>
    <row r="356" spans="1:3" ht="12.75" customHeight="1" x14ac:dyDescent="0.25">
      <c r="A356" s="89">
        <v>2019</v>
      </c>
      <c r="B356" s="89">
        <v>1103831</v>
      </c>
      <c r="C356" s="89" t="s">
        <v>1491</v>
      </c>
    </row>
    <row r="357" spans="1:3" ht="12.75" customHeight="1" x14ac:dyDescent="0.25">
      <c r="A357" s="89">
        <v>2019</v>
      </c>
      <c r="B357" s="89">
        <v>121884</v>
      </c>
      <c r="C357" s="89" t="s">
        <v>1491</v>
      </c>
    </row>
    <row r="358" spans="1:3" ht="12.75" customHeight="1" x14ac:dyDescent="0.25">
      <c r="A358" s="89">
        <v>2019</v>
      </c>
      <c r="B358" s="89">
        <v>1181819</v>
      </c>
      <c r="C358" s="89" t="s">
        <v>1491</v>
      </c>
    </row>
    <row r="359" spans="1:3" ht="12.75" customHeight="1" x14ac:dyDescent="0.25">
      <c r="A359" s="89">
        <v>2019</v>
      </c>
      <c r="B359" s="89">
        <v>1181819</v>
      </c>
      <c r="C359" s="89" t="s">
        <v>1491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591</v>
      </c>
    </row>
    <row r="2" spans="1:3" ht="12.75" customHeight="1" x14ac:dyDescent="0.25">
      <c r="A2" s="89">
        <v>2019</v>
      </c>
      <c r="B2" s="89">
        <v>88399</v>
      </c>
      <c r="C2" s="89" t="s">
        <v>823</v>
      </c>
    </row>
    <row r="3" spans="1:3" ht="12.75" customHeight="1" x14ac:dyDescent="0.25">
      <c r="A3" s="89">
        <v>2019</v>
      </c>
      <c r="B3" s="89">
        <v>123569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1103831</v>
      </c>
      <c r="C5" s="89" t="s">
        <v>823</v>
      </c>
    </row>
    <row r="6" spans="1:3" ht="12.75" customHeight="1" x14ac:dyDescent="0.25">
      <c r="A6" s="89">
        <v>2019</v>
      </c>
      <c r="B6" s="89">
        <v>121880</v>
      </c>
      <c r="C6" s="89" t="s">
        <v>823</v>
      </c>
    </row>
    <row r="7" spans="1:3" ht="12.75" customHeight="1" x14ac:dyDescent="0.25">
      <c r="A7" s="89">
        <v>2019</v>
      </c>
      <c r="B7" s="89">
        <v>1181815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88399</v>
      </c>
      <c r="C9" s="89" t="s">
        <v>823</v>
      </c>
    </row>
    <row r="10" spans="1:3" ht="12.75" customHeight="1" x14ac:dyDescent="0.25">
      <c r="A10" s="89">
        <v>2019</v>
      </c>
      <c r="B10" s="89">
        <v>102499</v>
      </c>
      <c r="C10" s="89" t="s">
        <v>823</v>
      </c>
    </row>
    <row r="11" spans="1:3" ht="12.75" customHeight="1" x14ac:dyDescent="0.25">
      <c r="A11" s="89">
        <v>2019</v>
      </c>
      <c r="B11" s="89">
        <v>121884</v>
      </c>
      <c r="C11" s="89" t="s">
        <v>823</v>
      </c>
    </row>
    <row r="12" spans="1:3" ht="12.75" customHeight="1" x14ac:dyDescent="0.25">
      <c r="A12" s="89">
        <v>2019</v>
      </c>
      <c r="B12" s="89">
        <v>88399</v>
      </c>
      <c r="C12" s="89" t="s">
        <v>823</v>
      </c>
    </row>
    <row r="13" spans="1:3" ht="12.75" customHeight="1" x14ac:dyDescent="0.25">
      <c r="A13" s="89">
        <v>2019</v>
      </c>
      <c r="B13" s="89">
        <v>121880</v>
      </c>
      <c r="C13" s="89" t="s">
        <v>823</v>
      </c>
    </row>
    <row r="14" spans="1:3" ht="12.75" customHeight="1" x14ac:dyDescent="0.25">
      <c r="A14" s="89">
        <v>2019</v>
      </c>
      <c r="B14" s="89">
        <v>121884</v>
      </c>
      <c r="C14" s="89" t="s">
        <v>823</v>
      </c>
    </row>
    <row r="15" spans="1:3" ht="12.75" customHeight="1" x14ac:dyDescent="0.25">
      <c r="A15" s="89">
        <v>2019</v>
      </c>
      <c r="B15" s="89">
        <v>123569</v>
      </c>
      <c r="C15" s="89" t="s">
        <v>823</v>
      </c>
    </row>
    <row r="16" spans="1:3" ht="12.75" customHeight="1" x14ac:dyDescent="0.25">
      <c r="A16" s="89">
        <v>2019</v>
      </c>
      <c r="B16" s="89">
        <v>121880</v>
      </c>
      <c r="C16" s="89" t="s">
        <v>823</v>
      </c>
    </row>
    <row r="17" spans="1:3" ht="12.75" customHeight="1" x14ac:dyDescent="0.25">
      <c r="A17" s="89">
        <v>2019</v>
      </c>
      <c r="B17" s="89">
        <v>88399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121880</v>
      </c>
      <c r="C20" s="89" t="s">
        <v>823</v>
      </c>
    </row>
    <row r="21" spans="1:3" ht="12.75" customHeight="1" x14ac:dyDescent="0.25">
      <c r="A21" s="89">
        <v>2019</v>
      </c>
      <c r="B21" s="89">
        <v>102499</v>
      </c>
      <c r="C21" s="89" t="s">
        <v>823</v>
      </c>
    </row>
    <row r="22" spans="1:3" ht="12.75" customHeight="1" x14ac:dyDescent="0.25">
      <c r="A22" s="89">
        <v>2019</v>
      </c>
      <c r="B22" s="89">
        <v>123569</v>
      </c>
      <c r="C22" s="89" t="s">
        <v>823</v>
      </c>
    </row>
    <row r="23" spans="1:3" ht="12.75" customHeight="1" x14ac:dyDescent="0.25">
      <c r="A23" s="89">
        <v>2019</v>
      </c>
      <c r="B23" s="89">
        <v>1319229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88399</v>
      </c>
      <c r="C25" s="89" t="s">
        <v>823</v>
      </c>
    </row>
    <row r="26" spans="1:3" ht="12.75" customHeight="1" x14ac:dyDescent="0.25">
      <c r="A26" s="89">
        <v>2019</v>
      </c>
      <c r="B26" s="89">
        <v>123569</v>
      </c>
      <c r="C26" s="89" t="s">
        <v>823</v>
      </c>
    </row>
    <row r="27" spans="1:3" ht="12.75" customHeight="1" x14ac:dyDescent="0.25">
      <c r="A27" s="89">
        <v>2019</v>
      </c>
      <c r="B27" s="89">
        <v>102499</v>
      </c>
      <c r="C27" s="89" t="s">
        <v>823</v>
      </c>
    </row>
    <row r="28" spans="1:3" ht="12.75" customHeight="1" x14ac:dyDescent="0.25">
      <c r="A28" s="89">
        <v>2019</v>
      </c>
      <c r="B28" s="89">
        <v>102499</v>
      </c>
      <c r="C28" s="89" t="s">
        <v>823</v>
      </c>
    </row>
    <row r="29" spans="1:3" ht="12.75" customHeight="1" x14ac:dyDescent="0.25">
      <c r="A29" s="89">
        <v>2019</v>
      </c>
      <c r="B29" s="89">
        <v>1181815</v>
      </c>
      <c r="C29" s="89" t="s">
        <v>823</v>
      </c>
    </row>
    <row r="30" spans="1:3" ht="12.75" customHeight="1" x14ac:dyDescent="0.25">
      <c r="A30" s="89">
        <v>2019</v>
      </c>
      <c r="B30" s="89">
        <v>1181819</v>
      </c>
      <c r="C30" s="89" t="s">
        <v>823</v>
      </c>
    </row>
    <row r="31" spans="1:3" ht="12.75" customHeight="1" x14ac:dyDescent="0.25">
      <c r="A31" s="89">
        <v>2019</v>
      </c>
      <c r="B31" s="89">
        <v>102499</v>
      </c>
      <c r="C31" s="89" t="s">
        <v>823</v>
      </c>
    </row>
    <row r="32" spans="1:3" ht="12.75" customHeight="1" x14ac:dyDescent="0.25">
      <c r="A32" s="89">
        <v>2019</v>
      </c>
      <c r="B32" s="89">
        <v>1319229</v>
      </c>
      <c r="C32" s="89" t="s">
        <v>823</v>
      </c>
    </row>
    <row r="33" spans="1:3" ht="12.75" customHeight="1" x14ac:dyDescent="0.25">
      <c r="A33" s="89">
        <v>2019</v>
      </c>
      <c r="B33" s="89">
        <v>123569</v>
      </c>
      <c r="C33" s="89" t="s">
        <v>823</v>
      </c>
    </row>
    <row r="34" spans="1:3" ht="12.75" customHeight="1" x14ac:dyDescent="0.25">
      <c r="A34" s="89">
        <v>2019</v>
      </c>
      <c r="B34" s="89">
        <v>123569</v>
      </c>
      <c r="C34" s="89" t="s">
        <v>823</v>
      </c>
    </row>
    <row r="35" spans="1:3" ht="12.75" customHeight="1" x14ac:dyDescent="0.25">
      <c r="A35" s="89">
        <v>2019</v>
      </c>
      <c r="B35" s="89">
        <v>123569</v>
      </c>
      <c r="C35" s="89" t="s">
        <v>823</v>
      </c>
    </row>
    <row r="36" spans="1:3" ht="12.75" customHeight="1" x14ac:dyDescent="0.25">
      <c r="A36" s="89">
        <v>2019</v>
      </c>
      <c r="B36" s="89">
        <v>121880</v>
      </c>
      <c r="C36" s="89" t="s">
        <v>823</v>
      </c>
    </row>
    <row r="37" spans="1:3" ht="12.75" customHeight="1" x14ac:dyDescent="0.25">
      <c r="A37" s="89">
        <v>2019</v>
      </c>
      <c r="B37" s="89">
        <v>121880</v>
      </c>
      <c r="C37" s="89" t="s">
        <v>823</v>
      </c>
    </row>
    <row r="38" spans="1:3" ht="12.75" customHeight="1" x14ac:dyDescent="0.25">
      <c r="A38" s="89">
        <v>2019</v>
      </c>
      <c r="B38" s="89">
        <v>121884</v>
      </c>
      <c r="C38" s="89" t="s">
        <v>823</v>
      </c>
    </row>
    <row r="39" spans="1:3" ht="12.75" customHeight="1" x14ac:dyDescent="0.25">
      <c r="A39" s="89">
        <v>2019</v>
      </c>
      <c r="B39" s="89">
        <v>121880</v>
      </c>
      <c r="C39" s="89" t="s">
        <v>823</v>
      </c>
    </row>
    <row r="40" spans="1:3" ht="12.75" customHeight="1" x14ac:dyDescent="0.25">
      <c r="A40" s="89">
        <v>2019</v>
      </c>
      <c r="B40" s="89">
        <v>88399</v>
      </c>
      <c r="C40" s="89" t="s">
        <v>823</v>
      </c>
    </row>
    <row r="41" spans="1:3" ht="12.75" customHeight="1" x14ac:dyDescent="0.25">
      <c r="A41" s="89">
        <v>2019</v>
      </c>
      <c r="B41" s="89">
        <v>102499</v>
      </c>
      <c r="C41" s="89" t="s">
        <v>823</v>
      </c>
    </row>
    <row r="42" spans="1:3" ht="12.75" customHeight="1" x14ac:dyDescent="0.25">
      <c r="A42" s="89">
        <v>2019</v>
      </c>
      <c r="B42" s="89">
        <v>102499</v>
      </c>
      <c r="C42" s="89" t="s">
        <v>823</v>
      </c>
    </row>
    <row r="43" spans="1:3" ht="12.75" customHeight="1" x14ac:dyDescent="0.25">
      <c r="A43" s="89">
        <v>2019</v>
      </c>
      <c r="B43" s="89">
        <v>121884</v>
      </c>
      <c r="C43" s="89" t="s">
        <v>823</v>
      </c>
    </row>
    <row r="44" spans="1:3" ht="12.75" customHeight="1" x14ac:dyDescent="0.25">
      <c r="A44" s="89">
        <v>2019</v>
      </c>
      <c r="B44" s="89">
        <v>123569</v>
      </c>
      <c r="C44" s="89" t="s">
        <v>823</v>
      </c>
    </row>
    <row r="45" spans="1:3" ht="12.75" customHeight="1" x14ac:dyDescent="0.25">
      <c r="A45" s="89">
        <v>2019</v>
      </c>
      <c r="B45" s="89">
        <v>1181819</v>
      </c>
      <c r="C45" s="89" t="s">
        <v>823</v>
      </c>
    </row>
    <row r="46" spans="1:3" ht="12.75" customHeight="1" x14ac:dyDescent="0.25">
      <c r="A46" s="89">
        <v>2019</v>
      </c>
      <c r="B46" s="89">
        <v>102499</v>
      </c>
      <c r="C46" s="89" t="s">
        <v>823</v>
      </c>
    </row>
    <row r="47" spans="1:3" ht="12.75" customHeight="1" x14ac:dyDescent="0.25">
      <c r="A47" s="89">
        <v>2019</v>
      </c>
      <c r="B47" s="89">
        <v>1181815</v>
      </c>
      <c r="C47" s="89" t="s">
        <v>823</v>
      </c>
    </row>
    <row r="48" spans="1:3" ht="12.75" customHeight="1" x14ac:dyDescent="0.25">
      <c r="A48" s="89">
        <v>2019</v>
      </c>
      <c r="B48" s="89">
        <v>1181815</v>
      </c>
      <c r="C48" s="89" t="s">
        <v>823</v>
      </c>
    </row>
    <row r="49" spans="1:3" ht="12.75" customHeight="1" x14ac:dyDescent="0.25">
      <c r="A49" s="89">
        <v>2019</v>
      </c>
      <c r="B49" s="89">
        <v>1181815</v>
      </c>
      <c r="C49" s="89" t="s">
        <v>823</v>
      </c>
    </row>
    <row r="50" spans="1:3" ht="12.75" customHeight="1" x14ac:dyDescent="0.25">
      <c r="A50" s="89">
        <v>2019</v>
      </c>
      <c r="B50" s="89">
        <v>1181815</v>
      </c>
      <c r="C50" s="89" t="s">
        <v>823</v>
      </c>
    </row>
    <row r="51" spans="1:3" ht="12.75" customHeight="1" x14ac:dyDescent="0.25">
      <c r="A51" s="89">
        <v>2019</v>
      </c>
      <c r="B51" s="89">
        <v>121880</v>
      </c>
      <c r="C51" s="89" t="s">
        <v>823</v>
      </c>
    </row>
    <row r="52" spans="1:3" ht="12.75" customHeight="1" x14ac:dyDescent="0.25">
      <c r="A52" s="89">
        <v>2019</v>
      </c>
      <c r="B52" s="89">
        <v>1181815</v>
      </c>
      <c r="C52" s="89" t="s">
        <v>823</v>
      </c>
    </row>
    <row r="53" spans="1:3" ht="12.75" customHeight="1" x14ac:dyDescent="0.25">
      <c r="A53" s="89">
        <v>2019</v>
      </c>
      <c r="B53" s="89">
        <v>88399</v>
      </c>
      <c r="C53" s="89" t="s">
        <v>823</v>
      </c>
    </row>
    <row r="54" spans="1:3" ht="12.75" customHeight="1" x14ac:dyDescent="0.25">
      <c r="A54" s="89">
        <v>2019</v>
      </c>
      <c r="B54" s="89">
        <v>1319229</v>
      </c>
      <c r="C54" s="89" t="s">
        <v>823</v>
      </c>
    </row>
    <row r="55" spans="1:3" ht="12.75" customHeight="1" x14ac:dyDescent="0.25">
      <c r="A55" s="89">
        <v>2019</v>
      </c>
      <c r="B55" s="89">
        <v>88399</v>
      </c>
      <c r="C55" s="89" t="s">
        <v>823</v>
      </c>
    </row>
    <row r="56" spans="1:3" ht="12.75" customHeight="1" x14ac:dyDescent="0.25">
      <c r="A56" s="89">
        <v>2019</v>
      </c>
      <c r="B56" s="89">
        <v>121884</v>
      </c>
      <c r="C56" s="89" t="s">
        <v>823</v>
      </c>
    </row>
    <row r="57" spans="1:3" ht="12.75" customHeight="1" x14ac:dyDescent="0.25">
      <c r="A57" s="89">
        <v>2019</v>
      </c>
      <c r="B57" s="89">
        <v>102499</v>
      </c>
      <c r="C57" s="89" t="s">
        <v>823</v>
      </c>
    </row>
    <row r="58" spans="1:3" ht="12.75" customHeight="1" x14ac:dyDescent="0.25">
      <c r="A58" s="89">
        <v>2019</v>
      </c>
      <c r="B58" s="89">
        <v>123569</v>
      </c>
      <c r="C58" s="89" t="s">
        <v>823</v>
      </c>
    </row>
    <row r="59" spans="1:3" ht="12.75" customHeight="1" x14ac:dyDescent="0.25">
      <c r="A59" s="89">
        <v>2019</v>
      </c>
      <c r="B59" s="89">
        <v>88399</v>
      </c>
      <c r="C59" s="89" t="s">
        <v>823</v>
      </c>
    </row>
    <row r="60" spans="1:3" ht="12.75" customHeight="1" x14ac:dyDescent="0.25">
      <c r="A60" s="89">
        <v>2019</v>
      </c>
      <c r="B60" s="89">
        <v>123569</v>
      </c>
      <c r="C60" s="89" t="s">
        <v>823</v>
      </c>
    </row>
    <row r="61" spans="1:3" ht="12.75" customHeight="1" x14ac:dyDescent="0.25">
      <c r="A61" s="89">
        <v>2019</v>
      </c>
      <c r="B61" s="89">
        <v>1181815</v>
      </c>
      <c r="C61" s="89" t="s">
        <v>823</v>
      </c>
    </row>
    <row r="62" spans="1:3" ht="12.75" customHeight="1" x14ac:dyDescent="0.25">
      <c r="A62" s="89">
        <v>2019</v>
      </c>
      <c r="B62" s="89">
        <v>123569</v>
      </c>
      <c r="C62" s="89" t="s">
        <v>823</v>
      </c>
    </row>
    <row r="63" spans="1:3" ht="12.75" customHeight="1" x14ac:dyDescent="0.25">
      <c r="A63" s="89">
        <v>2019</v>
      </c>
      <c r="B63" s="89">
        <v>121884</v>
      </c>
      <c r="C63" s="89" t="s">
        <v>823</v>
      </c>
    </row>
    <row r="64" spans="1:3" ht="12.75" customHeight="1" x14ac:dyDescent="0.25">
      <c r="A64" s="89">
        <v>2019</v>
      </c>
      <c r="B64" s="89">
        <v>88399</v>
      </c>
      <c r="C64" s="89" t="s">
        <v>823</v>
      </c>
    </row>
    <row r="65" spans="1:3" ht="12.75" customHeight="1" x14ac:dyDescent="0.25">
      <c r="A65" s="89">
        <v>2019</v>
      </c>
      <c r="B65" s="89">
        <v>88399</v>
      </c>
      <c r="C65" s="89" t="s">
        <v>823</v>
      </c>
    </row>
    <row r="66" spans="1:3" ht="12.75" customHeight="1" x14ac:dyDescent="0.25">
      <c r="A66" s="89">
        <v>2019</v>
      </c>
      <c r="B66" s="89">
        <v>121880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123569</v>
      </c>
      <c r="C68" s="89" t="s">
        <v>823</v>
      </c>
    </row>
    <row r="69" spans="1:3" ht="12.75" customHeight="1" x14ac:dyDescent="0.25">
      <c r="A69" s="89">
        <v>2019</v>
      </c>
      <c r="B69" s="89">
        <v>102499</v>
      </c>
      <c r="C69" s="89" t="s">
        <v>823</v>
      </c>
    </row>
    <row r="70" spans="1:3" ht="12.75" customHeight="1" x14ac:dyDescent="0.25">
      <c r="A70" s="89">
        <v>2019</v>
      </c>
      <c r="B70" s="89">
        <v>1103831</v>
      </c>
      <c r="C70" s="89" t="s">
        <v>823</v>
      </c>
    </row>
    <row r="71" spans="1:3" ht="12.75" customHeight="1" x14ac:dyDescent="0.25">
      <c r="A71" s="89">
        <v>2019</v>
      </c>
      <c r="B71" s="89">
        <v>123569</v>
      </c>
      <c r="C71" s="89" t="s">
        <v>823</v>
      </c>
    </row>
    <row r="72" spans="1:3" ht="12.75" customHeight="1" x14ac:dyDescent="0.25">
      <c r="A72" s="89">
        <v>2019</v>
      </c>
      <c r="B72" s="89">
        <v>123569</v>
      </c>
      <c r="C72" s="89" t="s">
        <v>823</v>
      </c>
    </row>
    <row r="73" spans="1:3" ht="12.75" customHeight="1" x14ac:dyDescent="0.25">
      <c r="A73" s="89">
        <v>2019</v>
      </c>
      <c r="B73" s="89">
        <v>1181815</v>
      </c>
      <c r="C73" s="89" t="s">
        <v>823</v>
      </c>
    </row>
    <row r="74" spans="1:3" ht="12.75" customHeight="1" x14ac:dyDescent="0.25">
      <c r="A74" s="89">
        <v>2019</v>
      </c>
      <c r="B74" s="89">
        <v>102499</v>
      </c>
      <c r="C74" s="89" t="s">
        <v>823</v>
      </c>
    </row>
    <row r="75" spans="1:3" ht="12.75" customHeight="1" x14ac:dyDescent="0.25">
      <c r="A75" s="89">
        <v>2019</v>
      </c>
      <c r="B75" s="89">
        <v>1181819</v>
      </c>
      <c r="C75" s="89" t="s">
        <v>823</v>
      </c>
    </row>
    <row r="76" spans="1:3" ht="12.75" customHeight="1" x14ac:dyDescent="0.25">
      <c r="A76" s="89">
        <v>2019</v>
      </c>
      <c r="B76" s="89">
        <v>88399</v>
      </c>
      <c r="C76" s="89" t="s">
        <v>823</v>
      </c>
    </row>
    <row r="77" spans="1:3" ht="12.75" customHeight="1" x14ac:dyDescent="0.25">
      <c r="A77" s="89">
        <v>2019</v>
      </c>
      <c r="B77" s="89">
        <v>102499</v>
      </c>
      <c r="C77" s="89" t="s">
        <v>823</v>
      </c>
    </row>
    <row r="78" spans="1:3" ht="12.75" customHeight="1" x14ac:dyDescent="0.25">
      <c r="A78" s="89">
        <v>2019</v>
      </c>
      <c r="B78" s="89">
        <v>88399</v>
      </c>
      <c r="C78" s="89" t="s">
        <v>823</v>
      </c>
    </row>
    <row r="79" spans="1:3" ht="12.75" customHeight="1" x14ac:dyDescent="0.25">
      <c r="A79" s="89">
        <v>2019</v>
      </c>
      <c r="B79" s="89">
        <v>102499</v>
      </c>
      <c r="C79" s="89" t="s">
        <v>823</v>
      </c>
    </row>
    <row r="80" spans="1:3" ht="12.75" customHeight="1" x14ac:dyDescent="0.25">
      <c r="A80" s="89">
        <v>2019</v>
      </c>
      <c r="B80" s="89">
        <v>123569</v>
      </c>
      <c r="C80" s="89" t="s">
        <v>823</v>
      </c>
    </row>
    <row r="81" spans="1:3" ht="12.75" customHeight="1" x14ac:dyDescent="0.25">
      <c r="A81" s="89">
        <v>2019</v>
      </c>
      <c r="B81" s="89">
        <v>121880</v>
      </c>
      <c r="C81" s="89" t="s">
        <v>823</v>
      </c>
    </row>
    <row r="82" spans="1:3" ht="12.75" customHeight="1" x14ac:dyDescent="0.25">
      <c r="A82" s="89">
        <v>2019</v>
      </c>
      <c r="B82" s="89">
        <v>121880</v>
      </c>
      <c r="C82" s="89" t="s">
        <v>823</v>
      </c>
    </row>
    <row r="83" spans="1:3" ht="12.75" customHeight="1" x14ac:dyDescent="0.25">
      <c r="A83" s="89">
        <v>2019</v>
      </c>
      <c r="B83" s="89">
        <v>121884</v>
      </c>
      <c r="C83" s="89" t="s">
        <v>823</v>
      </c>
    </row>
    <row r="84" spans="1:3" ht="12.75" customHeight="1" x14ac:dyDescent="0.25">
      <c r="A84" s="89">
        <v>2019</v>
      </c>
      <c r="B84" s="89">
        <v>123569</v>
      </c>
      <c r="C84" s="89" t="s">
        <v>823</v>
      </c>
    </row>
    <row r="85" spans="1:3" ht="12.75" customHeight="1" x14ac:dyDescent="0.25">
      <c r="A85" s="89">
        <v>2019</v>
      </c>
      <c r="B85" s="89">
        <v>121884</v>
      </c>
      <c r="C85" s="89" t="s">
        <v>823</v>
      </c>
    </row>
    <row r="86" spans="1:3" ht="12.75" customHeight="1" x14ac:dyDescent="0.25">
      <c r="A86" s="89">
        <v>2019</v>
      </c>
      <c r="B86" s="89">
        <v>88399</v>
      </c>
      <c r="C86" s="89" t="s">
        <v>823</v>
      </c>
    </row>
    <row r="87" spans="1:3" ht="12.75" customHeight="1" x14ac:dyDescent="0.25">
      <c r="A87" s="89">
        <v>2019</v>
      </c>
      <c r="B87" s="89">
        <v>121880</v>
      </c>
      <c r="C87" s="89" t="s">
        <v>823</v>
      </c>
    </row>
    <row r="88" spans="1:3" ht="12.75" customHeight="1" x14ac:dyDescent="0.25">
      <c r="A88" s="89">
        <v>2019</v>
      </c>
      <c r="B88" s="89">
        <v>121880</v>
      </c>
      <c r="C88" s="89" t="s">
        <v>823</v>
      </c>
    </row>
    <row r="89" spans="1:3" ht="12.75" customHeight="1" x14ac:dyDescent="0.25">
      <c r="A89" s="89">
        <v>2019</v>
      </c>
      <c r="B89" s="89">
        <v>88399</v>
      </c>
      <c r="C89" s="89" t="s">
        <v>823</v>
      </c>
    </row>
    <row r="90" spans="1:3" ht="12.75" customHeight="1" x14ac:dyDescent="0.25">
      <c r="A90" s="89">
        <v>2019</v>
      </c>
      <c r="B90" s="89">
        <v>121880</v>
      </c>
      <c r="C90" s="89" t="s">
        <v>823</v>
      </c>
    </row>
    <row r="91" spans="1:3" ht="12.75" customHeight="1" x14ac:dyDescent="0.25">
      <c r="A91" s="89">
        <v>2019</v>
      </c>
      <c r="B91" s="89">
        <v>1117583</v>
      </c>
      <c r="C91" s="89" t="s">
        <v>823</v>
      </c>
    </row>
    <row r="92" spans="1:3" ht="12.75" customHeight="1" x14ac:dyDescent="0.25">
      <c r="A92" s="89">
        <v>2019</v>
      </c>
      <c r="B92" s="89">
        <v>123569</v>
      </c>
      <c r="C92" s="89" t="s">
        <v>823</v>
      </c>
    </row>
    <row r="93" spans="1:3" ht="12.75" customHeight="1" x14ac:dyDescent="0.25">
      <c r="A93" s="89">
        <v>2019</v>
      </c>
      <c r="B93" s="89">
        <v>1319229</v>
      </c>
      <c r="C93" s="89" t="s">
        <v>823</v>
      </c>
    </row>
    <row r="94" spans="1:3" ht="12.75" customHeight="1" x14ac:dyDescent="0.25">
      <c r="A94" s="89">
        <v>2019</v>
      </c>
      <c r="B94" s="89">
        <v>102499</v>
      </c>
      <c r="C94" s="89" t="s">
        <v>823</v>
      </c>
    </row>
    <row r="95" spans="1:3" ht="12.75" customHeight="1" x14ac:dyDescent="0.25">
      <c r="A95" s="89">
        <v>2019</v>
      </c>
      <c r="B95" s="89">
        <v>1319229</v>
      </c>
      <c r="C95" s="89" t="s">
        <v>823</v>
      </c>
    </row>
    <row r="96" spans="1:3" ht="12.75" customHeight="1" x14ac:dyDescent="0.25">
      <c r="A96" s="89">
        <v>2019</v>
      </c>
      <c r="B96" s="89">
        <v>1319229</v>
      </c>
      <c r="C96" s="89" t="s">
        <v>823</v>
      </c>
    </row>
    <row r="97" spans="1:3" ht="12.75" customHeight="1" x14ac:dyDescent="0.25">
      <c r="A97" s="89">
        <v>2019</v>
      </c>
      <c r="B97" s="89">
        <v>102499</v>
      </c>
      <c r="C97" s="89" t="s">
        <v>823</v>
      </c>
    </row>
    <row r="98" spans="1:3" ht="12.75" customHeight="1" x14ac:dyDescent="0.25">
      <c r="A98" s="89">
        <v>2019</v>
      </c>
      <c r="B98" s="89">
        <v>121880</v>
      </c>
      <c r="C98" s="89" t="s">
        <v>823</v>
      </c>
    </row>
    <row r="99" spans="1:3" ht="12.75" customHeight="1" x14ac:dyDescent="0.25">
      <c r="A99" s="89">
        <v>2019</v>
      </c>
      <c r="B99" s="89">
        <v>88399</v>
      </c>
      <c r="C99" s="89" t="s">
        <v>823</v>
      </c>
    </row>
    <row r="100" spans="1:3" ht="12.75" customHeight="1" x14ac:dyDescent="0.25">
      <c r="A100" s="89">
        <v>2019</v>
      </c>
      <c r="B100" s="89">
        <v>1117583</v>
      </c>
      <c r="C100" s="89" t="s">
        <v>823</v>
      </c>
    </row>
    <row r="101" spans="1:3" ht="12.75" customHeight="1" x14ac:dyDescent="0.25">
      <c r="A101" s="89">
        <v>2019</v>
      </c>
      <c r="B101" s="89">
        <v>102499</v>
      </c>
      <c r="C101" s="89" t="s">
        <v>823</v>
      </c>
    </row>
    <row r="102" spans="1:3" ht="12.75" customHeight="1" x14ac:dyDescent="0.25">
      <c r="A102" s="89">
        <v>2019</v>
      </c>
      <c r="B102" s="89">
        <v>121880</v>
      </c>
      <c r="C102" s="89" t="s">
        <v>823</v>
      </c>
    </row>
    <row r="103" spans="1:3" ht="12.75" customHeight="1" x14ac:dyDescent="0.25">
      <c r="A103" s="89">
        <v>2019</v>
      </c>
      <c r="B103" s="89">
        <v>1181819</v>
      </c>
      <c r="C103" s="89" t="s">
        <v>823</v>
      </c>
    </row>
    <row r="104" spans="1:3" ht="12.75" customHeight="1" x14ac:dyDescent="0.25">
      <c r="A104" s="89">
        <v>2019</v>
      </c>
      <c r="B104" s="89">
        <v>1181815</v>
      </c>
      <c r="C104" s="89" t="s">
        <v>823</v>
      </c>
    </row>
    <row r="105" spans="1:3" ht="12.75" customHeight="1" x14ac:dyDescent="0.25">
      <c r="A105" s="89">
        <v>2019</v>
      </c>
      <c r="B105" s="89">
        <v>121880</v>
      </c>
      <c r="C105" s="89" t="s">
        <v>823</v>
      </c>
    </row>
    <row r="106" spans="1:3" ht="12.75" customHeight="1" x14ac:dyDescent="0.25">
      <c r="A106" s="89">
        <v>2019</v>
      </c>
      <c r="B106" s="89">
        <v>123569</v>
      </c>
      <c r="C106" s="89" t="s">
        <v>823</v>
      </c>
    </row>
    <row r="107" spans="1:3" ht="12.75" customHeight="1" x14ac:dyDescent="0.25">
      <c r="A107" s="89">
        <v>2019</v>
      </c>
      <c r="B107" s="89">
        <v>102499</v>
      </c>
      <c r="C107" s="89" t="s">
        <v>823</v>
      </c>
    </row>
    <row r="108" spans="1:3" ht="12.75" customHeight="1" x14ac:dyDescent="0.25">
      <c r="A108" s="89">
        <v>2019</v>
      </c>
      <c r="B108" s="89">
        <v>1103831</v>
      </c>
      <c r="C108" s="89" t="s">
        <v>823</v>
      </c>
    </row>
    <row r="109" spans="1:3" ht="12.75" customHeight="1" x14ac:dyDescent="0.25">
      <c r="A109" s="89">
        <v>2019</v>
      </c>
      <c r="B109" s="89">
        <v>1319229</v>
      </c>
      <c r="C109" s="89" t="s">
        <v>823</v>
      </c>
    </row>
    <row r="110" spans="1:3" ht="12.75" customHeight="1" x14ac:dyDescent="0.25">
      <c r="A110" s="89">
        <v>2019</v>
      </c>
      <c r="B110" s="89">
        <v>123569</v>
      </c>
      <c r="C110" s="89" t="s">
        <v>823</v>
      </c>
    </row>
    <row r="111" spans="1:3" ht="12.75" customHeight="1" x14ac:dyDescent="0.25">
      <c r="A111" s="89">
        <v>2019</v>
      </c>
      <c r="B111" s="89">
        <v>1181819</v>
      </c>
      <c r="C111" s="89" t="s">
        <v>823</v>
      </c>
    </row>
    <row r="112" spans="1:3" ht="12.75" customHeight="1" x14ac:dyDescent="0.25">
      <c r="A112" s="89">
        <v>2019</v>
      </c>
      <c r="B112" s="89">
        <v>1103831</v>
      </c>
      <c r="C112" s="89" t="s">
        <v>823</v>
      </c>
    </row>
    <row r="113" spans="1:3" ht="12.75" customHeight="1" x14ac:dyDescent="0.25">
      <c r="A113" s="89">
        <v>2019</v>
      </c>
      <c r="B113" s="89">
        <v>1319229</v>
      </c>
      <c r="C113" s="89" t="s">
        <v>823</v>
      </c>
    </row>
    <row r="114" spans="1:3" ht="12.75" customHeight="1" x14ac:dyDescent="0.25">
      <c r="A114" s="89">
        <v>2019</v>
      </c>
      <c r="B114" s="89">
        <v>102499</v>
      </c>
      <c r="C114" s="89" t="s">
        <v>823</v>
      </c>
    </row>
    <row r="115" spans="1:3" ht="12.75" customHeight="1" x14ac:dyDescent="0.25">
      <c r="A115" s="89">
        <v>2019</v>
      </c>
      <c r="B115" s="89">
        <v>1181815</v>
      </c>
      <c r="C115" s="89" t="s">
        <v>823</v>
      </c>
    </row>
    <row r="116" spans="1:3" ht="12.75" customHeight="1" x14ac:dyDescent="0.25">
      <c r="A116" s="89">
        <v>2019</v>
      </c>
      <c r="B116" s="89">
        <v>123569</v>
      </c>
      <c r="C116" s="89" t="s">
        <v>823</v>
      </c>
    </row>
    <row r="117" spans="1:3" ht="12.75" customHeight="1" x14ac:dyDescent="0.25">
      <c r="A117" s="89">
        <v>2019</v>
      </c>
      <c r="B117" s="89">
        <v>1319229</v>
      </c>
      <c r="C117" s="89" t="s">
        <v>823</v>
      </c>
    </row>
    <row r="118" spans="1:3" ht="12.75" customHeight="1" x14ac:dyDescent="0.25">
      <c r="A118" s="89">
        <v>2019</v>
      </c>
      <c r="B118" s="89">
        <v>123569</v>
      </c>
      <c r="C118" s="89" t="s">
        <v>823</v>
      </c>
    </row>
    <row r="119" spans="1:3" ht="12.75" customHeight="1" x14ac:dyDescent="0.25">
      <c r="A119" s="89">
        <v>2019</v>
      </c>
      <c r="B119" s="89">
        <v>1181815</v>
      </c>
      <c r="C119" s="89" t="s">
        <v>823</v>
      </c>
    </row>
    <row r="120" spans="1:3" ht="12.75" customHeight="1" x14ac:dyDescent="0.25">
      <c r="A120" s="89">
        <v>2019</v>
      </c>
      <c r="B120" s="89">
        <v>121880</v>
      </c>
      <c r="C120" s="89" t="s">
        <v>823</v>
      </c>
    </row>
    <row r="121" spans="1:3" ht="12.75" customHeight="1" x14ac:dyDescent="0.25">
      <c r="A121" s="89">
        <v>2019</v>
      </c>
      <c r="B121" s="89">
        <v>102499</v>
      </c>
      <c r="C121" s="89" t="s">
        <v>823</v>
      </c>
    </row>
    <row r="122" spans="1:3" ht="12.75" customHeight="1" x14ac:dyDescent="0.25">
      <c r="A122" s="89">
        <v>2019</v>
      </c>
      <c r="B122" s="89">
        <v>121880</v>
      </c>
      <c r="C122" s="89" t="s">
        <v>823</v>
      </c>
    </row>
    <row r="123" spans="1:3" ht="12.75" customHeight="1" x14ac:dyDescent="0.25">
      <c r="A123" s="89">
        <v>2019</v>
      </c>
      <c r="B123" s="89">
        <v>1103831</v>
      </c>
      <c r="C123" s="89" t="s">
        <v>823</v>
      </c>
    </row>
    <row r="124" spans="1:3" ht="12.75" customHeight="1" x14ac:dyDescent="0.25">
      <c r="A124" s="89">
        <v>2019</v>
      </c>
      <c r="B124" s="89">
        <v>102499</v>
      </c>
      <c r="C124" s="89" t="s">
        <v>823</v>
      </c>
    </row>
    <row r="125" spans="1:3" ht="12.75" customHeight="1" x14ac:dyDescent="0.25">
      <c r="A125" s="89">
        <v>2019</v>
      </c>
      <c r="B125" s="89">
        <v>102499</v>
      </c>
      <c r="C125" s="89" t="s">
        <v>823</v>
      </c>
    </row>
    <row r="126" spans="1:3" ht="12.75" customHeight="1" x14ac:dyDescent="0.25">
      <c r="A126" s="89">
        <v>2019</v>
      </c>
      <c r="B126" s="89">
        <v>121880</v>
      </c>
      <c r="C126" s="89" t="s">
        <v>823</v>
      </c>
    </row>
    <row r="127" spans="1:3" ht="12.75" customHeight="1" x14ac:dyDescent="0.25">
      <c r="A127" s="89">
        <v>2019</v>
      </c>
      <c r="B127" s="89">
        <v>121880</v>
      </c>
      <c r="C127" s="89" t="s">
        <v>823</v>
      </c>
    </row>
    <row r="128" spans="1:3" ht="12.75" customHeight="1" x14ac:dyDescent="0.25">
      <c r="A128" s="89">
        <v>2019</v>
      </c>
      <c r="B128" s="89">
        <v>88399</v>
      </c>
      <c r="C128" s="89" t="s">
        <v>823</v>
      </c>
    </row>
    <row r="129" spans="1:3" ht="12.75" customHeight="1" x14ac:dyDescent="0.25">
      <c r="A129" s="89">
        <v>2019</v>
      </c>
      <c r="B129" s="89">
        <v>88399</v>
      </c>
      <c r="C129" s="89" t="s">
        <v>823</v>
      </c>
    </row>
    <row r="130" spans="1:3" ht="12.75" customHeight="1" x14ac:dyDescent="0.25">
      <c r="A130" s="89">
        <v>2019</v>
      </c>
      <c r="B130" s="89">
        <v>121880</v>
      </c>
      <c r="C130" s="89" t="s">
        <v>823</v>
      </c>
    </row>
    <row r="131" spans="1:3" ht="12.75" customHeight="1" x14ac:dyDescent="0.25">
      <c r="A131" s="89">
        <v>2019</v>
      </c>
      <c r="B131" s="89">
        <v>1319229</v>
      </c>
      <c r="C131" s="89" t="s">
        <v>823</v>
      </c>
    </row>
    <row r="132" spans="1:3" ht="12.75" customHeight="1" x14ac:dyDescent="0.25">
      <c r="A132" s="89">
        <v>2019</v>
      </c>
      <c r="B132" s="89">
        <v>121880</v>
      </c>
      <c r="C132" s="89" t="s">
        <v>823</v>
      </c>
    </row>
    <row r="133" spans="1:3" ht="12.75" customHeight="1" x14ac:dyDescent="0.25">
      <c r="A133" s="89">
        <v>2019</v>
      </c>
      <c r="B133" s="89">
        <v>88399</v>
      </c>
      <c r="C133" s="89" t="s">
        <v>823</v>
      </c>
    </row>
    <row r="134" spans="1:3" ht="12.75" customHeight="1" x14ac:dyDescent="0.25">
      <c r="A134" s="89">
        <v>2019</v>
      </c>
      <c r="B134" s="89">
        <v>121884</v>
      </c>
      <c r="C134" s="89" t="s">
        <v>823</v>
      </c>
    </row>
    <row r="135" spans="1:3" ht="12.75" customHeight="1" x14ac:dyDescent="0.25">
      <c r="A135" s="89">
        <v>2019</v>
      </c>
      <c r="B135" s="89">
        <v>1319229</v>
      </c>
      <c r="C135" s="89" t="s">
        <v>823</v>
      </c>
    </row>
    <row r="136" spans="1:3" ht="12.75" customHeight="1" x14ac:dyDescent="0.25">
      <c r="A136" s="89">
        <v>2019</v>
      </c>
      <c r="B136" s="89">
        <v>121884</v>
      </c>
      <c r="C136" s="89" t="s">
        <v>823</v>
      </c>
    </row>
    <row r="137" spans="1:3" ht="12.75" customHeight="1" x14ac:dyDescent="0.25">
      <c r="A137" s="89">
        <v>2019</v>
      </c>
      <c r="B137" s="89">
        <v>1117583</v>
      </c>
      <c r="C137" s="89" t="s">
        <v>823</v>
      </c>
    </row>
    <row r="138" spans="1:3" ht="12.75" customHeight="1" x14ac:dyDescent="0.25">
      <c r="A138" s="89">
        <v>2019</v>
      </c>
      <c r="B138" s="89">
        <v>123569</v>
      </c>
      <c r="C138" s="89" t="s">
        <v>823</v>
      </c>
    </row>
    <row r="139" spans="1:3" ht="12.75" customHeight="1" x14ac:dyDescent="0.25">
      <c r="A139" s="89">
        <v>2019</v>
      </c>
      <c r="B139" s="89">
        <v>88399</v>
      </c>
      <c r="C139" s="89" t="s">
        <v>823</v>
      </c>
    </row>
    <row r="140" spans="1:3" ht="12.75" customHeight="1" x14ac:dyDescent="0.25">
      <c r="A140" s="89">
        <v>2019</v>
      </c>
      <c r="B140" s="89">
        <v>121880</v>
      </c>
      <c r="C140" s="89" t="s">
        <v>823</v>
      </c>
    </row>
    <row r="141" spans="1:3" ht="12.75" customHeight="1" x14ac:dyDescent="0.25">
      <c r="A141" s="89">
        <v>2019</v>
      </c>
      <c r="B141" s="89">
        <v>1181819</v>
      </c>
      <c r="C141" s="89" t="s">
        <v>823</v>
      </c>
    </row>
    <row r="142" spans="1:3" ht="12.75" customHeight="1" x14ac:dyDescent="0.25">
      <c r="A142" s="89">
        <v>2019</v>
      </c>
      <c r="B142" s="89">
        <v>102499</v>
      </c>
      <c r="C142" s="89" t="s">
        <v>823</v>
      </c>
    </row>
    <row r="143" spans="1:3" ht="12.75" customHeight="1" x14ac:dyDescent="0.25">
      <c r="A143" s="89">
        <v>2019</v>
      </c>
      <c r="B143" s="89">
        <v>88399</v>
      </c>
      <c r="C143" s="89" t="s">
        <v>823</v>
      </c>
    </row>
    <row r="144" spans="1:3" ht="12.75" customHeight="1" x14ac:dyDescent="0.25">
      <c r="A144" s="89">
        <v>2019</v>
      </c>
      <c r="B144" s="89">
        <v>102499</v>
      </c>
      <c r="C144" s="89" t="s">
        <v>823</v>
      </c>
    </row>
    <row r="145" spans="1:3" ht="12.75" customHeight="1" x14ac:dyDescent="0.25">
      <c r="A145" s="89">
        <v>2019</v>
      </c>
      <c r="B145" s="89">
        <v>1181819</v>
      </c>
      <c r="C145" s="89" t="s">
        <v>823</v>
      </c>
    </row>
    <row r="146" spans="1:3" ht="12.75" customHeight="1" x14ac:dyDescent="0.25">
      <c r="A146" s="89">
        <v>2019</v>
      </c>
      <c r="B146" s="89">
        <v>121880</v>
      </c>
      <c r="C146" s="89" t="s">
        <v>823</v>
      </c>
    </row>
    <row r="147" spans="1:3" ht="12.75" customHeight="1" x14ac:dyDescent="0.25">
      <c r="A147" s="89">
        <v>2019</v>
      </c>
      <c r="B147" s="89">
        <v>121884</v>
      </c>
      <c r="C147" s="89" t="s">
        <v>823</v>
      </c>
    </row>
    <row r="148" spans="1:3" ht="12.75" customHeight="1" x14ac:dyDescent="0.25">
      <c r="A148" s="89">
        <v>2019</v>
      </c>
      <c r="B148" s="89">
        <v>123569</v>
      </c>
      <c r="C148" s="89" t="s">
        <v>823</v>
      </c>
    </row>
    <row r="149" spans="1:3" ht="12.75" customHeight="1" x14ac:dyDescent="0.25">
      <c r="A149" s="89">
        <v>2019</v>
      </c>
      <c r="B149" s="89">
        <v>1103831</v>
      </c>
      <c r="C149" s="89" t="s">
        <v>823</v>
      </c>
    </row>
    <row r="150" spans="1:3" ht="12.75" customHeight="1" x14ac:dyDescent="0.25">
      <c r="A150" s="89">
        <v>2019</v>
      </c>
      <c r="B150" s="89">
        <v>121884</v>
      </c>
      <c r="C150" s="89" t="s">
        <v>823</v>
      </c>
    </row>
    <row r="151" spans="1:3" ht="12.75" customHeight="1" x14ac:dyDescent="0.25">
      <c r="A151" s="89">
        <v>2019</v>
      </c>
      <c r="B151" s="89">
        <v>88399</v>
      </c>
      <c r="C151" s="89" t="s">
        <v>823</v>
      </c>
    </row>
    <row r="152" spans="1:3" ht="12.75" customHeight="1" x14ac:dyDescent="0.25">
      <c r="A152" s="89">
        <v>2019</v>
      </c>
      <c r="B152" s="89">
        <v>102499</v>
      </c>
      <c r="C152" s="89" t="s">
        <v>823</v>
      </c>
    </row>
    <row r="153" spans="1:3" ht="12.75" customHeight="1" x14ac:dyDescent="0.25">
      <c r="A153" s="89">
        <v>2019</v>
      </c>
      <c r="B153" s="89">
        <v>1103831</v>
      </c>
      <c r="C153" s="89" t="s">
        <v>823</v>
      </c>
    </row>
    <row r="154" spans="1:3" ht="12.75" customHeight="1" x14ac:dyDescent="0.25">
      <c r="A154" s="89">
        <v>2019</v>
      </c>
      <c r="B154" s="89">
        <v>1319229</v>
      </c>
      <c r="C154" s="89" t="s">
        <v>823</v>
      </c>
    </row>
    <row r="155" spans="1:3" ht="12.75" customHeight="1" x14ac:dyDescent="0.25">
      <c r="A155" s="89">
        <v>2019</v>
      </c>
      <c r="B155" s="89">
        <v>88399</v>
      </c>
      <c r="C155" s="89" t="s">
        <v>823</v>
      </c>
    </row>
    <row r="156" spans="1:3" ht="12.75" customHeight="1" x14ac:dyDescent="0.25">
      <c r="A156" s="89">
        <v>2019</v>
      </c>
      <c r="B156" s="89">
        <v>123569</v>
      </c>
      <c r="C156" s="89" t="s">
        <v>823</v>
      </c>
    </row>
    <row r="157" spans="1:3" ht="12.75" customHeight="1" x14ac:dyDescent="0.25">
      <c r="A157" s="89">
        <v>2019</v>
      </c>
      <c r="B157" s="89">
        <v>121880</v>
      </c>
      <c r="C157" s="89" t="s">
        <v>823</v>
      </c>
    </row>
    <row r="158" spans="1:3" ht="12.75" customHeight="1" x14ac:dyDescent="0.25">
      <c r="A158" s="89">
        <v>2019</v>
      </c>
      <c r="B158" s="89">
        <v>1319229</v>
      </c>
      <c r="C158" s="89" t="s">
        <v>823</v>
      </c>
    </row>
    <row r="159" spans="1:3" ht="12.75" customHeight="1" x14ac:dyDescent="0.25">
      <c r="A159" s="89">
        <v>2019</v>
      </c>
      <c r="B159" s="89">
        <v>1181819</v>
      </c>
      <c r="C159" s="89" t="s">
        <v>823</v>
      </c>
    </row>
    <row r="160" spans="1:3" ht="12.75" customHeight="1" x14ac:dyDescent="0.25">
      <c r="A160" s="89">
        <v>2019</v>
      </c>
      <c r="B160" s="89">
        <v>123569</v>
      </c>
      <c r="C160" s="89" t="s">
        <v>823</v>
      </c>
    </row>
    <row r="161" spans="1:3" ht="12.75" customHeight="1" x14ac:dyDescent="0.25">
      <c r="A161" s="89">
        <v>2019</v>
      </c>
      <c r="B161" s="89">
        <v>1103831</v>
      </c>
      <c r="C161" s="89" t="s">
        <v>823</v>
      </c>
    </row>
    <row r="162" spans="1:3" ht="12.75" customHeight="1" x14ac:dyDescent="0.25">
      <c r="A162" s="89">
        <v>2019</v>
      </c>
      <c r="B162" s="89">
        <v>121880</v>
      </c>
      <c r="C162" s="89" t="s">
        <v>823</v>
      </c>
    </row>
    <row r="163" spans="1:3" ht="12.75" customHeight="1" x14ac:dyDescent="0.25">
      <c r="A163" s="89">
        <v>2019</v>
      </c>
      <c r="B163" s="89">
        <v>88399</v>
      </c>
      <c r="C163" s="89" t="s">
        <v>823</v>
      </c>
    </row>
    <row r="164" spans="1:3" ht="12.75" customHeight="1" x14ac:dyDescent="0.25">
      <c r="A164" s="89">
        <v>2019</v>
      </c>
      <c r="B164" s="89">
        <v>121880</v>
      </c>
      <c r="C164" s="89" t="s">
        <v>823</v>
      </c>
    </row>
    <row r="165" spans="1:3" ht="12.75" customHeight="1" x14ac:dyDescent="0.25">
      <c r="A165" s="89">
        <v>2019</v>
      </c>
      <c r="B165" s="89">
        <v>102499</v>
      </c>
      <c r="C165" s="89" t="s">
        <v>823</v>
      </c>
    </row>
    <row r="166" spans="1:3" ht="12.75" customHeight="1" x14ac:dyDescent="0.25">
      <c r="A166" s="89">
        <v>2019</v>
      </c>
      <c r="B166" s="89">
        <v>121880</v>
      </c>
      <c r="C166" s="89" t="s">
        <v>823</v>
      </c>
    </row>
    <row r="167" spans="1:3" ht="12.75" customHeight="1" x14ac:dyDescent="0.25">
      <c r="A167" s="89">
        <v>2019</v>
      </c>
      <c r="B167" s="89">
        <v>1117583</v>
      </c>
      <c r="C167" s="89" t="s">
        <v>823</v>
      </c>
    </row>
    <row r="168" spans="1:3" ht="12.75" customHeight="1" x14ac:dyDescent="0.25">
      <c r="A168" s="89">
        <v>2019</v>
      </c>
      <c r="B168" s="89">
        <v>1103831</v>
      </c>
      <c r="C168" s="89" t="s">
        <v>823</v>
      </c>
    </row>
    <row r="169" spans="1:3" ht="12.75" customHeight="1" x14ac:dyDescent="0.25">
      <c r="A169" s="89">
        <v>2019</v>
      </c>
      <c r="B169" s="89">
        <v>121880</v>
      </c>
      <c r="C169" s="89" t="s">
        <v>823</v>
      </c>
    </row>
    <row r="170" spans="1:3" ht="12.75" customHeight="1" x14ac:dyDescent="0.25">
      <c r="A170" s="89">
        <v>2019</v>
      </c>
      <c r="B170" s="89">
        <v>121880</v>
      </c>
      <c r="C170" s="89" t="s">
        <v>823</v>
      </c>
    </row>
    <row r="171" spans="1:3" ht="12.75" customHeight="1" x14ac:dyDescent="0.25">
      <c r="A171" s="89">
        <v>2019</v>
      </c>
      <c r="B171" s="89">
        <v>1181819</v>
      </c>
      <c r="C171" s="89" t="s">
        <v>823</v>
      </c>
    </row>
    <row r="172" spans="1:3" ht="12.75" customHeight="1" x14ac:dyDescent="0.25">
      <c r="A172" s="89">
        <v>2019</v>
      </c>
      <c r="B172" s="89">
        <v>1117583</v>
      </c>
      <c r="C172" s="89" t="s">
        <v>823</v>
      </c>
    </row>
    <row r="173" spans="1:3" ht="12.75" customHeight="1" x14ac:dyDescent="0.25">
      <c r="A173" s="89">
        <v>2019</v>
      </c>
      <c r="B173" s="89">
        <v>1181819</v>
      </c>
      <c r="C173" s="89" t="s">
        <v>823</v>
      </c>
    </row>
    <row r="174" spans="1:3" ht="12.75" customHeight="1" x14ac:dyDescent="0.25">
      <c r="A174" s="89">
        <v>2019</v>
      </c>
      <c r="B174" s="89">
        <v>123569</v>
      </c>
      <c r="C174" s="89" t="s">
        <v>823</v>
      </c>
    </row>
    <row r="175" spans="1:3" ht="12.75" customHeight="1" x14ac:dyDescent="0.25">
      <c r="A175" s="89">
        <v>2019</v>
      </c>
      <c r="B175" s="89">
        <v>1181819</v>
      </c>
      <c r="C175" s="89" t="s">
        <v>823</v>
      </c>
    </row>
    <row r="176" spans="1:3" ht="12.75" customHeight="1" x14ac:dyDescent="0.25">
      <c r="A176" s="89">
        <v>2019</v>
      </c>
      <c r="B176" s="89">
        <v>121884</v>
      </c>
      <c r="C176" s="89" t="s">
        <v>823</v>
      </c>
    </row>
    <row r="177" spans="1:3" ht="12.75" customHeight="1" x14ac:dyDescent="0.25">
      <c r="A177" s="89">
        <v>2019</v>
      </c>
      <c r="B177" s="89">
        <v>1117583</v>
      </c>
      <c r="C177" s="89" t="s">
        <v>823</v>
      </c>
    </row>
    <row r="178" spans="1:3" ht="12.75" customHeight="1" x14ac:dyDescent="0.25">
      <c r="A178" s="89">
        <v>2019</v>
      </c>
      <c r="B178" s="89">
        <v>121880</v>
      </c>
      <c r="C178" s="89" t="s">
        <v>823</v>
      </c>
    </row>
    <row r="179" spans="1:3" ht="12.75" customHeight="1" x14ac:dyDescent="0.25">
      <c r="A179" s="89">
        <v>2019</v>
      </c>
      <c r="B179" s="89">
        <v>102499</v>
      </c>
      <c r="C179" s="89" t="s">
        <v>823</v>
      </c>
    </row>
    <row r="180" spans="1:3" ht="12.75" customHeight="1" x14ac:dyDescent="0.25">
      <c r="A180" s="89">
        <v>2019</v>
      </c>
      <c r="B180" s="89">
        <v>102499</v>
      </c>
      <c r="C180" s="89" t="s">
        <v>823</v>
      </c>
    </row>
    <row r="181" spans="1:3" ht="12.75" customHeight="1" x14ac:dyDescent="0.25">
      <c r="A181" s="89">
        <v>2019</v>
      </c>
      <c r="B181" s="89">
        <v>88399</v>
      </c>
      <c r="C181" s="89" t="s">
        <v>823</v>
      </c>
    </row>
    <row r="182" spans="1:3" ht="12.75" customHeight="1" x14ac:dyDescent="0.25">
      <c r="A182" s="89">
        <v>2019</v>
      </c>
      <c r="B182" s="89">
        <v>121884</v>
      </c>
      <c r="C182" s="89" t="s">
        <v>823</v>
      </c>
    </row>
    <row r="183" spans="1:3" ht="12.75" customHeight="1" x14ac:dyDescent="0.25">
      <c r="A183" s="89">
        <v>2019</v>
      </c>
      <c r="B183" s="89">
        <v>121880</v>
      </c>
      <c r="C183" s="89" t="s">
        <v>823</v>
      </c>
    </row>
    <row r="184" spans="1:3" ht="12.75" customHeight="1" x14ac:dyDescent="0.25">
      <c r="A184" s="89">
        <v>2019</v>
      </c>
      <c r="B184" s="89">
        <v>1181819</v>
      </c>
      <c r="C184" s="89" t="s">
        <v>823</v>
      </c>
    </row>
    <row r="185" spans="1:3" ht="12.75" customHeight="1" x14ac:dyDescent="0.25">
      <c r="A185" s="89">
        <v>2019</v>
      </c>
      <c r="B185" s="89">
        <v>121880</v>
      </c>
      <c r="C185" s="89" t="s">
        <v>823</v>
      </c>
    </row>
    <row r="186" spans="1:3" ht="12.75" customHeight="1" x14ac:dyDescent="0.25">
      <c r="A186" s="89">
        <v>2019</v>
      </c>
      <c r="B186" s="89">
        <v>1181819</v>
      </c>
      <c r="C186" s="89" t="s">
        <v>823</v>
      </c>
    </row>
    <row r="187" spans="1:3" ht="12.75" customHeight="1" x14ac:dyDescent="0.25">
      <c r="A187" s="89">
        <v>2019</v>
      </c>
      <c r="B187" s="89">
        <v>121880</v>
      </c>
      <c r="C187" s="89" t="s">
        <v>823</v>
      </c>
    </row>
    <row r="188" spans="1:3" ht="12.75" customHeight="1" x14ac:dyDescent="0.25">
      <c r="A188" s="89">
        <v>2019</v>
      </c>
      <c r="B188" s="89">
        <v>121884</v>
      </c>
      <c r="C188" s="89" t="s">
        <v>823</v>
      </c>
    </row>
    <row r="189" spans="1:3" ht="12.75" customHeight="1" x14ac:dyDescent="0.25">
      <c r="A189" s="89">
        <v>2019</v>
      </c>
      <c r="B189" s="89">
        <v>121880</v>
      </c>
      <c r="C189" s="89" t="s">
        <v>823</v>
      </c>
    </row>
    <row r="190" spans="1:3" ht="12.75" customHeight="1" x14ac:dyDescent="0.25">
      <c r="A190" s="89">
        <v>2019</v>
      </c>
      <c r="B190" s="89">
        <v>1117583</v>
      </c>
      <c r="C190" s="89" t="s">
        <v>823</v>
      </c>
    </row>
    <row r="191" spans="1:3" ht="12.75" customHeight="1" x14ac:dyDescent="0.25">
      <c r="A191" s="89">
        <v>2019</v>
      </c>
      <c r="B191" s="89">
        <v>1103831</v>
      </c>
      <c r="C191" s="89" t="s">
        <v>823</v>
      </c>
    </row>
    <row r="192" spans="1:3" ht="12.75" customHeight="1" x14ac:dyDescent="0.25">
      <c r="A192" s="89">
        <v>2019</v>
      </c>
      <c r="B192" s="89">
        <v>121884</v>
      </c>
      <c r="C192" s="89" t="s">
        <v>823</v>
      </c>
    </row>
    <row r="193" spans="1:3" ht="12.75" customHeight="1" x14ac:dyDescent="0.25">
      <c r="A193" s="89">
        <v>2019</v>
      </c>
      <c r="B193" s="89">
        <v>88399</v>
      </c>
      <c r="C193" s="89" t="s">
        <v>823</v>
      </c>
    </row>
    <row r="194" spans="1:3" ht="12.75" customHeight="1" x14ac:dyDescent="0.25">
      <c r="A194" s="89">
        <v>2019</v>
      </c>
      <c r="B194" s="89">
        <v>121880</v>
      </c>
      <c r="C194" s="89" t="s">
        <v>823</v>
      </c>
    </row>
    <row r="195" spans="1:3" ht="12.75" customHeight="1" x14ac:dyDescent="0.25">
      <c r="A195" s="89">
        <v>2019</v>
      </c>
      <c r="B195" s="89">
        <v>121884</v>
      </c>
      <c r="C195" s="89" t="s">
        <v>823</v>
      </c>
    </row>
    <row r="196" spans="1:3" ht="12.75" customHeight="1" x14ac:dyDescent="0.25">
      <c r="A196" s="89">
        <v>2019</v>
      </c>
      <c r="B196" s="89">
        <v>121884</v>
      </c>
      <c r="C196" s="89" t="s">
        <v>823</v>
      </c>
    </row>
    <row r="197" spans="1:3" ht="12.75" customHeight="1" x14ac:dyDescent="0.25">
      <c r="A197" s="89">
        <v>2019</v>
      </c>
      <c r="B197" s="89">
        <v>88399</v>
      </c>
      <c r="C197" s="89" t="s">
        <v>823</v>
      </c>
    </row>
    <row r="198" spans="1:3" ht="12.75" customHeight="1" x14ac:dyDescent="0.25">
      <c r="A198" s="89">
        <v>2019</v>
      </c>
      <c r="B198" s="89">
        <v>102499</v>
      </c>
      <c r="C198" s="89" t="s">
        <v>823</v>
      </c>
    </row>
    <row r="199" spans="1:3" ht="12.75" customHeight="1" x14ac:dyDescent="0.25">
      <c r="A199" s="89">
        <v>2019</v>
      </c>
      <c r="B199" s="89">
        <v>102499</v>
      </c>
      <c r="C199" s="89" t="s">
        <v>823</v>
      </c>
    </row>
    <row r="200" spans="1:3" ht="12.75" customHeight="1" x14ac:dyDescent="0.25">
      <c r="A200" s="89">
        <v>2019</v>
      </c>
      <c r="B200" s="89">
        <v>1181819</v>
      </c>
      <c r="C200" s="89" t="s">
        <v>823</v>
      </c>
    </row>
    <row r="201" spans="1:3" ht="12.75" customHeight="1" x14ac:dyDescent="0.25">
      <c r="A201" s="89">
        <v>2019</v>
      </c>
      <c r="B201" s="89">
        <v>121880</v>
      </c>
      <c r="C201" s="89" t="s">
        <v>823</v>
      </c>
    </row>
    <row r="202" spans="1:3" ht="12.75" customHeight="1" x14ac:dyDescent="0.25">
      <c r="A202" s="89">
        <v>2019</v>
      </c>
      <c r="B202" s="89">
        <v>123569</v>
      </c>
      <c r="C202" s="89" t="s">
        <v>823</v>
      </c>
    </row>
    <row r="203" spans="1:3" ht="12.75" customHeight="1" x14ac:dyDescent="0.25">
      <c r="A203" s="89">
        <v>2019</v>
      </c>
      <c r="B203" s="89">
        <v>88399</v>
      </c>
      <c r="C203" s="89" t="s">
        <v>823</v>
      </c>
    </row>
    <row r="204" spans="1:3" ht="12.75" customHeight="1" x14ac:dyDescent="0.25">
      <c r="A204" s="89">
        <v>2019</v>
      </c>
      <c r="B204" s="89">
        <v>1103831</v>
      </c>
      <c r="C204" s="89" t="s">
        <v>823</v>
      </c>
    </row>
    <row r="205" spans="1:3" ht="12.75" customHeight="1" x14ac:dyDescent="0.25">
      <c r="A205" s="89">
        <v>2019</v>
      </c>
      <c r="B205" s="89">
        <v>88399</v>
      </c>
      <c r="C205" s="89" t="s">
        <v>823</v>
      </c>
    </row>
    <row r="206" spans="1:3" ht="12.75" customHeight="1" x14ac:dyDescent="0.25">
      <c r="A206" s="89">
        <v>2019</v>
      </c>
      <c r="B206" s="89">
        <v>121884</v>
      </c>
      <c r="C206" s="89" t="s">
        <v>823</v>
      </c>
    </row>
    <row r="207" spans="1:3" ht="12.75" customHeight="1" x14ac:dyDescent="0.25">
      <c r="A207" s="89">
        <v>2019</v>
      </c>
      <c r="B207" s="89">
        <v>121884</v>
      </c>
      <c r="C207" s="89" t="s">
        <v>823</v>
      </c>
    </row>
    <row r="208" spans="1:3" ht="12.75" customHeight="1" x14ac:dyDescent="0.25">
      <c r="A208" s="89">
        <v>2019</v>
      </c>
      <c r="B208" s="89">
        <v>121884</v>
      </c>
      <c r="C208" s="89" t="s">
        <v>823</v>
      </c>
    </row>
    <row r="209" spans="1:3" ht="12.75" customHeight="1" x14ac:dyDescent="0.25">
      <c r="A209" s="89">
        <v>2019</v>
      </c>
      <c r="B209" s="89">
        <v>121880</v>
      </c>
      <c r="C209" s="89" t="s">
        <v>823</v>
      </c>
    </row>
    <row r="210" spans="1:3" ht="12.75" customHeight="1" x14ac:dyDescent="0.25">
      <c r="A210" s="89">
        <v>2019</v>
      </c>
      <c r="B210" s="89">
        <v>1117583</v>
      </c>
      <c r="C210" s="89" t="s">
        <v>823</v>
      </c>
    </row>
    <row r="211" spans="1:3" ht="12.75" customHeight="1" x14ac:dyDescent="0.25">
      <c r="A211" s="89">
        <v>2019</v>
      </c>
      <c r="B211" s="89">
        <v>1181819</v>
      </c>
      <c r="C211" s="89" t="s">
        <v>823</v>
      </c>
    </row>
    <row r="212" spans="1:3" ht="12.75" customHeight="1" x14ac:dyDescent="0.25">
      <c r="A212" s="89">
        <v>2019</v>
      </c>
      <c r="B212" s="89">
        <v>121884</v>
      </c>
      <c r="C212" s="89" t="s">
        <v>823</v>
      </c>
    </row>
    <row r="213" spans="1:3" ht="12.75" customHeight="1" x14ac:dyDescent="0.25">
      <c r="A213" s="89">
        <v>2019</v>
      </c>
      <c r="B213" s="89">
        <v>1181819</v>
      </c>
      <c r="C213" s="89" t="s">
        <v>823</v>
      </c>
    </row>
    <row r="214" spans="1:3" ht="12.75" customHeight="1" x14ac:dyDescent="0.25">
      <c r="A214" s="89">
        <v>2019</v>
      </c>
      <c r="B214" s="89">
        <v>1319229</v>
      </c>
      <c r="C214" s="89" t="s">
        <v>823</v>
      </c>
    </row>
    <row r="215" spans="1:3" ht="12.75" customHeight="1" x14ac:dyDescent="0.25">
      <c r="A215" s="89">
        <v>2019</v>
      </c>
      <c r="B215" s="89">
        <v>102499</v>
      </c>
      <c r="C215" s="89" t="s">
        <v>823</v>
      </c>
    </row>
    <row r="216" spans="1:3" ht="12.75" customHeight="1" x14ac:dyDescent="0.25">
      <c r="A216" s="89">
        <v>2019</v>
      </c>
      <c r="B216" s="89">
        <v>121880</v>
      </c>
      <c r="C216" s="89" t="s">
        <v>823</v>
      </c>
    </row>
    <row r="217" spans="1:3" ht="12.75" customHeight="1" x14ac:dyDescent="0.25">
      <c r="A217" s="89">
        <v>2019</v>
      </c>
      <c r="B217" s="89">
        <v>1181819</v>
      </c>
      <c r="C217" s="89" t="s">
        <v>823</v>
      </c>
    </row>
    <row r="218" spans="1:3" ht="12.75" customHeight="1" x14ac:dyDescent="0.25">
      <c r="A218" s="89">
        <v>2019</v>
      </c>
      <c r="B218" s="89">
        <v>121880</v>
      </c>
      <c r="C218" s="89" t="s">
        <v>823</v>
      </c>
    </row>
    <row r="219" spans="1:3" ht="12.75" customHeight="1" x14ac:dyDescent="0.25">
      <c r="A219" s="89">
        <v>2019</v>
      </c>
      <c r="B219" s="89">
        <v>88399</v>
      </c>
      <c r="C219" s="89" t="s">
        <v>823</v>
      </c>
    </row>
    <row r="220" spans="1:3" ht="12.75" customHeight="1" x14ac:dyDescent="0.25">
      <c r="A220" s="89">
        <v>2019</v>
      </c>
      <c r="B220" s="89">
        <v>121880</v>
      </c>
      <c r="C220" s="89" t="s">
        <v>823</v>
      </c>
    </row>
    <row r="221" spans="1:3" ht="12.75" customHeight="1" x14ac:dyDescent="0.25">
      <c r="A221" s="89">
        <v>2019</v>
      </c>
      <c r="B221" s="89">
        <v>1103831</v>
      </c>
      <c r="C221" s="89" t="s">
        <v>823</v>
      </c>
    </row>
    <row r="222" spans="1:3" ht="12.75" customHeight="1" x14ac:dyDescent="0.25">
      <c r="A222" s="89">
        <v>2019</v>
      </c>
      <c r="B222" s="89">
        <v>121884</v>
      </c>
      <c r="C222" s="89" t="s">
        <v>823</v>
      </c>
    </row>
    <row r="223" spans="1:3" ht="12.75" customHeight="1" x14ac:dyDescent="0.25">
      <c r="A223" s="89">
        <v>2019</v>
      </c>
      <c r="B223" s="89">
        <v>88399</v>
      </c>
      <c r="C223" s="89" t="s">
        <v>823</v>
      </c>
    </row>
    <row r="224" spans="1:3" ht="12.75" customHeight="1" x14ac:dyDescent="0.25">
      <c r="A224" s="89">
        <v>2019</v>
      </c>
      <c r="B224" s="89">
        <v>1181819</v>
      </c>
      <c r="C224" s="89" t="s">
        <v>823</v>
      </c>
    </row>
    <row r="225" spans="1:3" ht="12.75" customHeight="1" x14ac:dyDescent="0.25">
      <c r="A225" s="89">
        <v>2019</v>
      </c>
      <c r="B225" s="89">
        <v>1117583</v>
      </c>
      <c r="C225" s="89" t="s">
        <v>823</v>
      </c>
    </row>
    <row r="226" spans="1:3" ht="12.75" customHeight="1" x14ac:dyDescent="0.25">
      <c r="A226" s="89">
        <v>2019</v>
      </c>
      <c r="B226" s="89">
        <v>1103831</v>
      </c>
      <c r="C226" s="89" t="s">
        <v>823</v>
      </c>
    </row>
    <row r="227" spans="1:3" ht="12.75" customHeight="1" x14ac:dyDescent="0.25">
      <c r="A227" s="89">
        <v>2019</v>
      </c>
      <c r="B227" s="89">
        <v>1103831</v>
      </c>
      <c r="C227" s="89" t="s">
        <v>823</v>
      </c>
    </row>
    <row r="228" spans="1:3" ht="12.75" customHeight="1" x14ac:dyDescent="0.25">
      <c r="A228" s="89">
        <v>2019</v>
      </c>
      <c r="B228" s="89">
        <v>1181819</v>
      </c>
      <c r="C228" s="89" t="s">
        <v>823</v>
      </c>
    </row>
    <row r="229" spans="1:3" ht="12.75" customHeight="1" x14ac:dyDescent="0.25">
      <c r="A229" s="89">
        <v>2019</v>
      </c>
      <c r="B229" s="89">
        <v>121880</v>
      </c>
      <c r="C229" s="89" t="s">
        <v>823</v>
      </c>
    </row>
    <row r="230" spans="1:3" ht="12.75" customHeight="1" x14ac:dyDescent="0.25">
      <c r="A230" s="89">
        <v>2019</v>
      </c>
      <c r="B230" s="89">
        <v>1103831</v>
      </c>
      <c r="C230" s="89" t="s">
        <v>823</v>
      </c>
    </row>
    <row r="231" spans="1:3" ht="12.75" customHeight="1" x14ac:dyDescent="0.25">
      <c r="A231" s="89">
        <v>2019</v>
      </c>
      <c r="B231" s="89">
        <v>121880</v>
      </c>
      <c r="C231" s="89" t="s">
        <v>823</v>
      </c>
    </row>
    <row r="232" spans="1:3" ht="12.75" customHeight="1" x14ac:dyDescent="0.25">
      <c r="A232" s="89">
        <v>2019</v>
      </c>
      <c r="B232" s="89">
        <v>1181819</v>
      </c>
      <c r="C232" s="89" t="s">
        <v>823</v>
      </c>
    </row>
    <row r="233" spans="1:3" ht="12.75" customHeight="1" x14ac:dyDescent="0.25">
      <c r="A233" s="89">
        <v>2019</v>
      </c>
      <c r="B233" s="89">
        <v>121880</v>
      </c>
      <c r="C233" s="89" t="s">
        <v>823</v>
      </c>
    </row>
    <row r="234" spans="1:3" ht="12.75" customHeight="1" x14ac:dyDescent="0.25">
      <c r="A234" s="89">
        <v>2019</v>
      </c>
      <c r="B234" s="89">
        <v>123569</v>
      </c>
      <c r="C234" s="89" t="s">
        <v>823</v>
      </c>
    </row>
    <row r="235" spans="1:3" ht="12.75" customHeight="1" x14ac:dyDescent="0.25">
      <c r="A235" s="89">
        <v>2019</v>
      </c>
      <c r="B235" s="89">
        <v>121880</v>
      </c>
      <c r="C235" s="89" t="s">
        <v>823</v>
      </c>
    </row>
    <row r="236" spans="1:3" ht="12.75" customHeight="1" x14ac:dyDescent="0.25">
      <c r="A236" s="89">
        <v>2019</v>
      </c>
      <c r="B236" s="89">
        <v>1181819</v>
      </c>
      <c r="C236" s="89" t="s">
        <v>823</v>
      </c>
    </row>
    <row r="237" spans="1:3" ht="12.75" customHeight="1" x14ac:dyDescent="0.25">
      <c r="A237" s="89">
        <v>2019</v>
      </c>
      <c r="B237" s="89">
        <v>121880</v>
      </c>
      <c r="C237" s="89" t="s">
        <v>823</v>
      </c>
    </row>
    <row r="238" spans="1:3" ht="12.75" customHeight="1" x14ac:dyDescent="0.25">
      <c r="A238" s="89">
        <v>2019</v>
      </c>
      <c r="B238" s="89">
        <v>1181819</v>
      </c>
      <c r="C238" s="89" t="s">
        <v>823</v>
      </c>
    </row>
    <row r="239" spans="1:3" ht="12.75" customHeight="1" x14ac:dyDescent="0.25">
      <c r="A239" s="89">
        <v>2019</v>
      </c>
      <c r="B239" s="89">
        <v>1181819</v>
      </c>
      <c r="C239" s="89" t="s">
        <v>823</v>
      </c>
    </row>
    <row r="240" spans="1:3" ht="12.75" customHeight="1" x14ac:dyDescent="0.25">
      <c r="A240" s="89">
        <v>2019</v>
      </c>
      <c r="B240" s="89">
        <v>102499</v>
      </c>
      <c r="C240" s="89" t="s">
        <v>823</v>
      </c>
    </row>
    <row r="241" spans="1:3" ht="12.75" customHeight="1" x14ac:dyDescent="0.25">
      <c r="A241" s="89">
        <v>2019</v>
      </c>
      <c r="B241" s="89">
        <v>88399</v>
      </c>
      <c r="C241" s="89" t="s">
        <v>823</v>
      </c>
    </row>
    <row r="242" spans="1:3" ht="12.75" customHeight="1" x14ac:dyDescent="0.25">
      <c r="A242" s="89">
        <v>2019</v>
      </c>
      <c r="B242" s="89">
        <v>121884</v>
      </c>
      <c r="C242" s="89" t="s">
        <v>823</v>
      </c>
    </row>
    <row r="243" spans="1:3" ht="12.75" customHeight="1" x14ac:dyDescent="0.25">
      <c r="A243" s="89">
        <v>2019</v>
      </c>
      <c r="B243" s="89">
        <v>121884</v>
      </c>
      <c r="C243" s="89" t="s">
        <v>823</v>
      </c>
    </row>
    <row r="244" spans="1:3" ht="12.75" customHeight="1" x14ac:dyDescent="0.25">
      <c r="A244" s="89">
        <v>2019</v>
      </c>
      <c r="B244" s="89">
        <v>121880</v>
      </c>
      <c r="C244" s="89" t="s">
        <v>823</v>
      </c>
    </row>
    <row r="245" spans="1:3" ht="12.75" customHeight="1" x14ac:dyDescent="0.25">
      <c r="A245" s="89">
        <v>2019</v>
      </c>
      <c r="B245" s="89">
        <v>121880</v>
      </c>
      <c r="C245" s="89" t="s">
        <v>823</v>
      </c>
    </row>
    <row r="246" spans="1:3" ht="12.75" customHeight="1" x14ac:dyDescent="0.25">
      <c r="A246" s="89">
        <v>2019</v>
      </c>
      <c r="B246" s="89">
        <v>1117583</v>
      </c>
      <c r="C246" s="89" t="s">
        <v>823</v>
      </c>
    </row>
    <row r="247" spans="1:3" ht="12.75" customHeight="1" x14ac:dyDescent="0.25">
      <c r="A247" s="89">
        <v>2019</v>
      </c>
      <c r="B247" s="89">
        <v>121880</v>
      </c>
      <c r="C247" s="89" t="s">
        <v>823</v>
      </c>
    </row>
    <row r="248" spans="1:3" ht="12.75" customHeight="1" x14ac:dyDescent="0.25">
      <c r="A248" s="89">
        <v>2019</v>
      </c>
      <c r="B248" s="89">
        <v>88399</v>
      </c>
      <c r="C248" s="89" t="s">
        <v>823</v>
      </c>
    </row>
    <row r="249" spans="1:3" ht="12.75" customHeight="1" x14ac:dyDescent="0.25">
      <c r="A249" s="89">
        <v>2019</v>
      </c>
      <c r="B249" s="89">
        <v>121884</v>
      </c>
      <c r="C249" s="89" t="s">
        <v>823</v>
      </c>
    </row>
    <row r="250" spans="1:3" ht="12.75" customHeight="1" x14ac:dyDescent="0.25">
      <c r="A250" s="89">
        <v>2019</v>
      </c>
      <c r="B250" s="89">
        <v>1103831</v>
      </c>
      <c r="C250" s="89" t="s">
        <v>823</v>
      </c>
    </row>
    <row r="251" spans="1:3" ht="12.75" customHeight="1" x14ac:dyDescent="0.25">
      <c r="A251" s="89">
        <v>2019</v>
      </c>
      <c r="B251" s="89">
        <v>1117583</v>
      </c>
      <c r="C251" s="89" t="s">
        <v>823</v>
      </c>
    </row>
    <row r="252" spans="1:3" ht="12.75" customHeight="1" x14ac:dyDescent="0.25">
      <c r="A252" s="89">
        <v>2019</v>
      </c>
      <c r="B252" s="89">
        <v>121884</v>
      </c>
      <c r="C252" s="89" t="s">
        <v>823</v>
      </c>
    </row>
    <row r="253" spans="1:3" ht="12.75" customHeight="1" x14ac:dyDescent="0.25">
      <c r="A253" s="89">
        <v>2019</v>
      </c>
      <c r="B253" s="89">
        <v>88399</v>
      </c>
      <c r="C253" s="89" t="s">
        <v>823</v>
      </c>
    </row>
    <row r="254" spans="1:3" ht="12.75" customHeight="1" x14ac:dyDescent="0.25">
      <c r="A254" s="89">
        <v>2019</v>
      </c>
      <c r="B254" s="89">
        <v>88399</v>
      </c>
      <c r="C254" s="89" t="s">
        <v>823</v>
      </c>
    </row>
    <row r="255" spans="1:3" ht="12.75" customHeight="1" x14ac:dyDescent="0.25">
      <c r="A255" s="89">
        <v>2019</v>
      </c>
      <c r="B255" s="89">
        <v>121884</v>
      </c>
      <c r="C255" s="89" t="s">
        <v>823</v>
      </c>
    </row>
    <row r="256" spans="1:3" ht="12.75" customHeight="1" x14ac:dyDescent="0.25">
      <c r="A256" s="89">
        <v>2019</v>
      </c>
      <c r="B256" s="89">
        <v>1181819</v>
      </c>
      <c r="C256" s="89" t="s">
        <v>823</v>
      </c>
    </row>
    <row r="257" spans="1:3" ht="12.75" customHeight="1" x14ac:dyDescent="0.25">
      <c r="A257" s="89">
        <v>2019</v>
      </c>
      <c r="B257" s="89">
        <v>121880</v>
      </c>
      <c r="C257" s="89" t="s">
        <v>823</v>
      </c>
    </row>
    <row r="258" spans="1:3" ht="12.75" customHeight="1" x14ac:dyDescent="0.25">
      <c r="A258" s="89">
        <v>2019</v>
      </c>
      <c r="B258" s="89">
        <v>1319229</v>
      </c>
      <c r="C258" s="89" t="s">
        <v>823</v>
      </c>
    </row>
    <row r="259" spans="1:3" ht="12.75" customHeight="1" x14ac:dyDescent="0.25">
      <c r="A259" s="89">
        <v>2019</v>
      </c>
      <c r="B259" s="89">
        <v>121884</v>
      </c>
      <c r="C259" s="89" t="s">
        <v>823</v>
      </c>
    </row>
    <row r="260" spans="1:3" ht="12.75" customHeight="1" x14ac:dyDescent="0.25">
      <c r="A260" s="89">
        <v>2019</v>
      </c>
      <c r="B260" s="89">
        <v>88399</v>
      </c>
      <c r="C260" s="89" t="s">
        <v>823</v>
      </c>
    </row>
    <row r="261" spans="1:3" ht="12.75" customHeight="1" x14ac:dyDescent="0.25">
      <c r="A261" s="89">
        <v>2019</v>
      </c>
      <c r="B261" s="89">
        <v>88399</v>
      </c>
      <c r="C261" s="89" t="s">
        <v>823</v>
      </c>
    </row>
    <row r="262" spans="1:3" ht="12.75" customHeight="1" x14ac:dyDescent="0.25">
      <c r="A262" s="89">
        <v>2019</v>
      </c>
      <c r="B262" s="89">
        <v>88399</v>
      </c>
      <c r="C262" s="89" t="s">
        <v>823</v>
      </c>
    </row>
    <row r="263" spans="1:3" ht="12.75" customHeight="1" x14ac:dyDescent="0.25">
      <c r="A263" s="89">
        <v>2019</v>
      </c>
      <c r="B263" s="89">
        <v>102499</v>
      </c>
      <c r="C263" s="89" t="s">
        <v>823</v>
      </c>
    </row>
    <row r="264" spans="1:3" ht="12.75" customHeight="1" x14ac:dyDescent="0.25">
      <c r="A264" s="89">
        <v>2019</v>
      </c>
      <c r="B264" s="89">
        <v>102499</v>
      </c>
      <c r="C264" s="89" t="s">
        <v>823</v>
      </c>
    </row>
    <row r="265" spans="1:3" ht="12.75" customHeight="1" x14ac:dyDescent="0.25">
      <c r="A265" s="89">
        <v>2019</v>
      </c>
      <c r="B265" s="89">
        <v>102499</v>
      </c>
      <c r="C265" s="89" t="s">
        <v>823</v>
      </c>
    </row>
    <row r="266" spans="1:3" ht="12.75" customHeight="1" x14ac:dyDescent="0.25">
      <c r="A266" s="89">
        <v>2019</v>
      </c>
      <c r="B266" s="89">
        <v>102499</v>
      </c>
      <c r="C266" s="89" t="s">
        <v>823</v>
      </c>
    </row>
    <row r="267" spans="1:3" ht="12.75" customHeight="1" x14ac:dyDescent="0.25">
      <c r="A267" s="89">
        <v>2019</v>
      </c>
      <c r="B267" s="89">
        <v>102499</v>
      </c>
      <c r="C267" s="89" t="s">
        <v>823</v>
      </c>
    </row>
    <row r="268" spans="1:3" ht="12.75" customHeight="1" x14ac:dyDescent="0.25">
      <c r="A268" s="89">
        <v>2019</v>
      </c>
      <c r="B268" s="89">
        <v>102499</v>
      </c>
      <c r="C268" s="89" t="s">
        <v>823</v>
      </c>
    </row>
    <row r="269" spans="1:3" ht="12.75" customHeight="1" x14ac:dyDescent="0.25">
      <c r="A269" s="89">
        <v>2019</v>
      </c>
      <c r="B269" s="89">
        <v>102499</v>
      </c>
      <c r="C269" s="89" t="s">
        <v>823</v>
      </c>
    </row>
    <row r="270" spans="1:3" ht="12.75" customHeight="1" x14ac:dyDescent="0.25">
      <c r="A270" s="89">
        <v>2019</v>
      </c>
      <c r="B270" s="89">
        <v>121880</v>
      </c>
      <c r="C270" s="89" t="s">
        <v>823</v>
      </c>
    </row>
    <row r="271" spans="1:3" ht="12.75" customHeight="1" x14ac:dyDescent="0.25">
      <c r="A271" s="89">
        <v>2019</v>
      </c>
      <c r="B271" s="89">
        <v>121880</v>
      </c>
      <c r="C271" s="89" t="s">
        <v>823</v>
      </c>
    </row>
    <row r="272" spans="1:3" ht="12.75" customHeight="1" x14ac:dyDescent="0.25">
      <c r="A272" s="89">
        <v>2019</v>
      </c>
      <c r="B272" s="89">
        <v>121880</v>
      </c>
      <c r="C272" s="89" t="s">
        <v>823</v>
      </c>
    </row>
    <row r="273" spans="1:3" ht="12.75" customHeight="1" x14ac:dyDescent="0.25">
      <c r="A273" s="89">
        <v>2019</v>
      </c>
      <c r="B273" s="89">
        <v>121880</v>
      </c>
      <c r="C273" s="89" t="s">
        <v>823</v>
      </c>
    </row>
    <row r="274" spans="1:3" ht="12.75" customHeight="1" x14ac:dyDescent="0.25">
      <c r="A274" s="89">
        <v>2019</v>
      </c>
      <c r="B274" s="89">
        <v>123569</v>
      </c>
      <c r="C274" s="89" t="s">
        <v>823</v>
      </c>
    </row>
    <row r="275" spans="1:3" ht="12.75" customHeight="1" x14ac:dyDescent="0.25">
      <c r="A275" s="89">
        <v>2019</v>
      </c>
      <c r="B275" s="89">
        <v>1103831</v>
      </c>
      <c r="C275" s="89" t="s">
        <v>823</v>
      </c>
    </row>
    <row r="276" spans="1:3" ht="12.75" customHeight="1" x14ac:dyDescent="0.25">
      <c r="A276" s="89">
        <v>2019</v>
      </c>
      <c r="B276" s="89">
        <v>1181819</v>
      </c>
      <c r="C276" s="89" t="s">
        <v>823</v>
      </c>
    </row>
    <row r="277" spans="1:3" ht="12.75" customHeight="1" x14ac:dyDescent="0.25">
      <c r="A277" s="89">
        <v>2019</v>
      </c>
      <c r="B277" s="89">
        <v>1181819</v>
      </c>
      <c r="C277" s="89" t="s">
        <v>823</v>
      </c>
    </row>
    <row r="278" spans="1:3" ht="12.75" customHeight="1" x14ac:dyDescent="0.25">
      <c r="A278" s="89">
        <v>2019</v>
      </c>
      <c r="B278" s="89">
        <v>1181819</v>
      </c>
      <c r="C278" s="89" t="s">
        <v>823</v>
      </c>
    </row>
    <row r="279" spans="1:3" ht="12.75" customHeight="1" x14ac:dyDescent="0.25">
      <c r="A279" s="89">
        <v>2019</v>
      </c>
      <c r="B279" s="89">
        <v>1117583</v>
      </c>
      <c r="C279" s="89" t="s">
        <v>819</v>
      </c>
    </row>
    <row r="280" spans="1:3" ht="12.75" customHeight="1" x14ac:dyDescent="0.25">
      <c r="A280" s="89">
        <v>2019</v>
      </c>
      <c r="B280" s="89">
        <v>121880</v>
      </c>
      <c r="C280" s="89" t="s">
        <v>819</v>
      </c>
    </row>
    <row r="281" spans="1:3" ht="12.75" customHeight="1" x14ac:dyDescent="0.25">
      <c r="A281" s="89">
        <v>2019</v>
      </c>
      <c r="B281" s="89">
        <v>1181815</v>
      </c>
      <c r="C281" s="89" t="s">
        <v>819</v>
      </c>
    </row>
    <row r="282" spans="1:3" ht="12.75" customHeight="1" x14ac:dyDescent="0.25">
      <c r="A282" s="89">
        <v>2019</v>
      </c>
      <c r="B282" s="89">
        <v>123569</v>
      </c>
      <c r="C282" s="89" t="s">
        <v>819</v>
      </c>
    </row>
    <row r="283" spans="1:3" ht="12.75" customHeight="1" x14ac:dyDescent="0.25">
      <c r="A283" s="89">
        <v>2019</v>
      </c>
      <c r="B283" s="89">
        <v>1181819</v>
      </c>
      <c r="C283" s="89" t="s">
        <v>819</v>
      </c>
    </row>
    <row r="284" spans="1:3" ht="12.75" customHeight="1" x14ac:dyDescent="0.25">
      <c r="A284" s="89">
        <v>2019</v>
      </c>
      <c r="B284" s="89">
        <v>102499</v>
      </c>
      <c r="C284" s="89" t="s">
        <v>819</v>
      </c>
    </row>
    <row r="285" spans="1:3" ht="12.75" customHeight="1" x14ac:dyDescent="0.25">
      <c r="A285" s="89">
        <v>2019</v>
      </c>
      <c r="B285" s="89">
        <v>102499</v>
      </c>
      <c r="C285" s="89" t="s">
        <v>819</v>
      </c>
    </row>
    <row r="286" spans="1:3" ht="12.75" customHeight="1" x14ac:dyDescent="0.25">
      <c r="A286" s="89">
        <v>2019</v>
      </c>
      <c r="B286" s="89">
        <v>88399</v>
      </c>
      <c r="C286" s="89" t="s">
        <v>819</v>
      </c>
    </row>
    <row r="287" spans="1:3" ht="12.75" customHeight="1" x14ac:dyDescent="0.25">
      <c r="A287" s="89">
        <v>2019</v>
      </c>
      <c r="B287" s="89">
        <v>102499</v>
      </c>
      <c r="C287" s="89" t="s">
        <v>819</v>
      </c>
    </row>
    <row r="288" spans="1:3" ht="12.75" customHeight="1" x14ac:dyDescent="0.25">
      <c r="A288" s="89">
        <v>2019</v>
      </c>
      <c r="B288" s="89">
        <v>102499</v>
      </c>
      <c r="C288" s="89" t="s">
        <v>819</v>
      </c>
    </row>
    <row r="289" spans="1:3" ht="12.75" customHeight="1" x14ac:dyDescent="0.25">
      <c r="A289" s="89">
        <v>2019</v>
      </c>
      <c r="B289" s="89">
        <v>123569</v>
      </c>
      <c r="C289" s="89" t="s">
        <v>819</v>
      </c>
    </row>
    <row r="290" spans="1:3" ht="12.75" customHeight="1" x14ac:dyDescent="0.25">
      <c r="A290" s="89">
        <v>2019</v>
      </c>
      <c r="B290" s="89">
        <v>88399</v>
      </c>
      <c r="C290" s="89" t="s">
        <v>819</v>
      </c>
    </row>
    <row r="291" spans="1:3" ht="12.75" customHeight="1" x14ac:dyDescent="0.25">
      <c r="A291" s="89">
        <v>2019</v>
      </c>
      <c r="B291" s="89">
        <v>102499</v>
      </c>
      <c r="C291" s="89" t="s">
        <v>819</v>
      </c>
    </row>
    <row r="292" spans="1:3" ht="12.75" customHeight="1" x14ac:dyDescent="0.25">
      <c r="A292" s="89">
        <v>2019</v>
      </c>
      <c r="B292" s="89">
        <v>123569</v>
      </c>
      <c r="C292" s="89" t="s">
        <v>819</v>
      </c>
    </row>
    <row r="293" spans="1:3" ht="12.75" customHeight="1" x14ac:dyDescent="0.25">
      <c r="A293" s="89">
        <v>2019</v>
      </c>
      <c r="B293" s="89">
        <v>1103831</v>
      </c>
      <c r="C293" s="89" t="s">
        <v>819</v>
      </c>
    </row>
    <row r="294" spans="1:3" ht="12.75" customHeight="1" x14ac:dyDescent="0.25">
      <c r="A294" s="89">
        <v>2019</v>
      </c>
      <c r="B294" s="89">
        <v>123569</v>
      </c>
      <c r="C294" s="89" t="s">
        <v>819</v>
      </c>
    </row>
    <row r="295" spans="1:3" ht="12.75" customHeight="1" x14ac:dyDescent="0.25">
      <c r="A295" s="89">
        <v>2019</v>
      </c>
      <c r="B295" s="89">
        <v>102499</v>
      </c>
      <c r="C295" s="89" t="s">
        <v>819</v>
      </c>
    </row>
    <row r="296" spans="1:3" ht="12.75" customHeight="1" x14ac:dyDescent="0.25">
      <c r="A296" s="89">
        <v>2019</v>
      </c>
      <c r="B296" s="89">
        <v>121880</v>
      </c>
      <c r="C296" s="89" t="s">
        <v>819</v>
      </c>
    </row>
    <row r="297" spans="1:3" ht="12.75" customHeight="1" x14ac:dyDescent="0.25">
      <c r="A297" s="89">
        <v>2019</v>
      </c>
      <c r="B297" s="89">
        <v>1319229</v>
      </c>
      <c r="C297" s="89" t="s">
        <v>819</v>
      </c>
    </row>
    <row r="298" spans="1:3" ht="12.75" customHeight="1" x14ac:dyDescent="0.25">
      <c r="A298" s="89">
        <v>2019</v>
      </c>
      <c r="B298" s="89">
        <v>1117583</v>
      </c>
      <c r="C298" s="89" t="s">
        <v>819</v>
      </c>
    </row>
    <row r="299" spans="1:3" ht="12.75" customHeight="1" x14ac:dyDescent="0.25">
      <c r="A299" s="89">
        <v>2019</v>
      </c>
      <c r="B299" s="89">
        <v>123569</v>
      </c>
      <c r="C299" s="89" t="s">
        <v>819</v>
      </c>
    </row>
    <row r="300" spans="1:3" ht="12.75" customHeight="1" x14ac:dyDescent="0.25">
      <c r="A300" s="89">
        <v>2019</v>
      </c>
      <c r="B300" s="89">
        <v>1181815</v>
      </c>
      <c r="C300" s="89" t="s">
        <v>819</v>
      </c>
    </row>
    <row r="301" spans="1:3" ht="12.75" customHeight="1" x14ac:dyDescent="0.25">
      <c r="A301" s="89">
        <v>2019</v>
      </c>
      <c r="B301" s="89">
        <v>1181819</v>
      </c>
      <c r="C301" s="89" t="s">
        <v>819</v>
      </c>
    </row>
    <row r="302" spans="1:3" ht="12.75" customHeight="1" x14ac:dyDescent="0.25">
      <c r="A302" s="89">
        <v>2019</v>
      </c>
      <c r="B302" s="89">
        <v>121880</v>
      </c>
      <c r="C302" s="89" t="s">
        <v>819</v>
      </c>
    </row>
    <row r="303" spans="1:3" ht="12.75" customHeight="1" x14ac:dyDescent="0.25">
      <c r="A303" s="89">
        <v>2019</v>
      </c>
      <c r="B303" s="89">
        <v>1181815</v>
      </c>
      <c r="C303" s="89" t="s">
        <v>819</v>
      </c>
    </row>
    <row r="304" spans="1:3" ht="12.75" customHeight="1" x14ac:dyDescent="0.25">
      <c r="A304" s="89">
        <v>2019</v>
      </c>
      <c r="B304" s="89">
        <v>88399</v>
      </c>
      <c r="C304" s="89" t="s">
        <v>819</v>
      </c>
    </row>
    <row r="305" spans="1:3" ht="12.75" customHeight="1" x14ac:dyDescent="0.25">
      <c r="A305" s="89">
        <v>2019</v>
      </c>
      <c r="B305" s="89">
        <v>123569</v>
      </c>
      <c r="C305" s="89" t="s">
        <v>819</v>
      </c>
    </row>
    <row r="306" spans="1:3" ht="12.75" customHeight="1" x14ac:dyDescent="0.25">
      <c r="A306" s="89">
        <v>2019</v>
      </c>
      <c r="B306" s="89">
        <v>1181819</v>
      </c>
      <c r="C306" s="89" t="s">
        <v>819</v>
      </c>
    </row>
    <row r="307" spans="1:3" ht="12.75" customHeight="1" x14ac:dyDescent="0.25">
      <c r="A307" s="89">
        <v>2019</v>
      </c>
      <c r="B307" s="89">
        <v>121880</v>
      </c>
      <c r="C307" s="89" t="s">
        <v>819</v>
      </c>
    </row>
    <row r="308" spans="1:3" ht="12.75" customHeight="1" x14ac:dyDescent="0.25">
      <c r="A308" s="89">
        <v>2019</v>
      </c>
      <c r="B308" s="89">
        <v>1319229</v>
      </c>
      <c r="C308" s="89" t="s">
        <v>819</v>
      </c>
    </row>
    <row r="309" spans="1:3" ht="12.75" customHeight="1" x14ac:dyDescent="0.25">
      <c r="A309" s="89">
        <v>2019</v>
      </c>
      <c r="B309" s="89">
        <v>121884</v>
      </c>
      <c r="C309" s="89" t="s">
        <v>819</v>
      </c>
    </row>
    <row r="310" spans="1:3" ht="12.75" customHeight="1" x14ac:dyDescent="0.25">
      <c r="A310" s="89">
        <v>2019</v>
      </c>
      <c r="B310" s="89">
        <v>121884</v>
      </c>
      <c r="C310" s="89" t="s">
        <v>819</v>
      </c>
    </row>
    <row r="311" spans="1:3" ht="12.75" customHeight="1" x14ac:dyDescent="0.25">
      <c r="A311" s="89">
        <v>2019</v>
      </c>
      <c r="B311" s="89">
        <v>1181819</v>
      </c>
      <c r="C311" s="89" t="s">
        <v>819</v>
      </c>
    </row>
    <row r="312" spans="1:3" ht="12.75" customHeight="1" x14ac:dyDescent="0.25">
      <c r="A312" s="89">
        <v>2019</v>
      </c>
      <c r="B312" s="89">
        <v>1117583</v>
      </c>
      <c r="C312" s="89" t="s">
        <v>819</v>
      </c>
    </row>
    <row r="313" spans="1:3" ht="12.75" customHeight="1" x14ac:dyDescent="0.25">
      <c r="A313" s="89">
        <v>2019</v>
      </c>
      <c r="B313" s="89">
        <v>1181819</v>
      </c>
      <c r="C313" s="89" t="s">
        <v>819</v>
      </c>
    </row>
    <row r="314" spans="1:3" ht="12.75" customHeight="1" x14ac:dyDescent="0.25">
      <c r="A314" s="89">
        <v>2019</v>
      </c>
      <c r="B314" s="89">
        <v>1319229</v>
      </c>
      <c r="C314" s="89" t="s">
        <v>819</v>
      </c>
    </row>
    <row r="315" spans="1:3" ht="12.75" customHeight="1" x14ac:dyDescent="0.25">
      <c r="A315" s="89">
        <v>2019</v>
      </c>
      <c r="B315" s="89">
        <v>1181819</v>
      </c>
      <c r="C315" s="89" t="s">
        <v>819</v>
      </c>
    </row>
    <row r="316" spans="1:3" ht="12.75" customHeight="1" x14ac:dyDescent="0.25">
      <c r="A316" s="89">
        <v>2019</v>
      </c>
      <c r="B316" s="89">
        <v>1181819</v>
      </c>
      <c r="C316" s="89" t="s">
        <v>819</v>
      </c>
    </row>
    <row r="317" spans="1:3" ht="12.75" customHeight="1" x14ac:dyDescent="0.25">
      <c r="A317" s="89">
        <v>2019</v>
      </c>
      <c r="B317" s="89">
        <v>1103831</v>
      </c>
      <c r="C317" s="89" t="s">
        <v>819</v>
      </c>
    </row>
    <row r="318" spans="1:3" ht="12.75" customHeight="1" x14ac:dyDescent="0.25">
      <c r="A318" s="89">
        <v>2019</v>
      </c>
      <c r="B318" s="89">
        <v>1117583</v>
      </c>
      <c r="C318" s="89" t="s">
        <v>819</v>
      </c>
    </row>
    <row r="319" spans="1:3" ht="12.75" customHeight="1" x14ac:dyDescent="0.25">
      <c r="A319" s="89">
        <v>2019</v>
      </c>
      <c r="B319" s="89">
        <v>1103831</v>
      </c>
      <c r="C319" s="89" t="s">
        <v>819</v>
      </c>
    </row>
    <row r="320" spans="1:3" ht="12.75" customHeight="1" x14ac:dyDescent="0.25">
      <c r="A320" s="89">
        <v>2019</v>
      </c>
      <c r="B320" s="89">
        <v>102499</v>
      </c>
      <c r="C320" s="89" t="s">
        <v>819</v>
      </c>
    </row>
    <row r="321" spans="1:3" ht="12.75" customHeight="1" x14ac:dyDescent="0.25">
      <c r="A321" s="89">
        <v>2019</v>
      </c>
      <c r="B321" s="89">
        <v>1181819</v>
      </c>
      <c r="C321" s="89" t="s">
        <v>819</v>
      </c>
    </row>
    <row r="322" spans="1:3" ht="12.75" customHeight="1" x14ac:dyDescent="0.25">
      <c r="A322" s="89">
        <v>2019</v>
      </c>
      <c r="B322" s="89">
        <v>1103831</v>
      </c>
      <c r="C322" s="89" t="s">
        <v>819</v>
      </c>
    </row>
    <row r="323" spans="1:3" ht="12.75" customHeight="1" x14ac:dyDescent="0.25">
      <c r="A323" s="89">
        <v>2019</v>
      </c>
      <c r="B323" s="89">
        <v>1103831</v>
      </c>
      <c r="C323" s="89" t="s">
        <v>819</v>
      </c>
    </row>
    <row r="324" spans="1:3" ht="12.75" customHeight="1" x14ac:dyDescent="0.25">
      <c r="A324" s="89">
        <v>2019</v>
      </c>
      <c r="B324" s="89">
        <v>1181819</v>
      </c>
      <c r="C324" s="89" t="s">
        <v>819</v>
      </c>
    </row>
    <row r="325" spans="1:3" ht="12.75" customHeight="1" x14ac:dyDescent="0.25">
      <c r="A325" s="89">
        <v>2019</v>
      </c>
      <c r="B325" s="89">
        <v>1181819</v>
      </c>
      <c r="C325" s="89" t="s">
        <v>819</v>
      </c>
    </row>
    <row r="326" spans="1:3" ht="12.75" customHeight="1" x14ac:dyDescent="0.25">
      <c r="A326" s="89">
        <v>2019</v>
      </c>
      <c r="B326" s="89">
        <v>1117583</v>
      </c>
      <c r="C326" s="89" t="s">
        <v>819</v>
      </c>
    </row>
    <row r="327" spans="1:3" ht="12.75" customHeight="1" x14ac:dyDescent="0.25">
      <c r="A327" s="89">
        <v>2019</v>
      </c>
      <c r="B327" s="89">
        <v>121884</v>
      </c>
      <c r="C327" s="89" t="s">
        <v>819</v>
      </c>
    </row>
    <row r="328" spans="1:3" ht="12.75" customHeight="1" x14ac:dyDescent="0.25">
      <c r="A328" s="89">
        <v>2019</v>
      </c>
      <c r="B328" s="89">
        <v>1319229</v>
      </c>
      <c r="C328" s="89" t="s">
        <v>819</v>
      </c>
    </row>
    <row r="329" spans="1:3" ht="12.75" customHeight="1" x14ac:dyDescent="0.25">
      <c r="A329" s="89">
        <v>2019</v>
      </c>
      <c r="B329" s="89">
        <v>1117583</v>
      </c>
      <c r="C329" s="89" t="s">
        <v>819</v>
      </c>
    </row>
    <row r="330" spans="1:3" ht="12.75" customHeight="1" x14ac:dyDescent="0.25">
      <c r="A330" s="89">
        <v>2019</v>
      </c>
      <c r="B330" s="89">
        <v>1117583</v>
      </c>
      <c r="C330" s="89" t="s">
        <v>819</v>
      </c>
    </row>
    <row r="331" spans="1:3" ht="12.75" customHeight="1" x14ac:dyDescent="0.25">
      <c r="A331" s="89">
        <v>2019</v>
      </c>
      <c r="B331" s="89">
        <v>1319229</v>
      </c>
      <c r="C331" s="89" t="s">
        <v>819</v>
      </c>
    </row>
    <row r="332" spans="1:3" ht="12.75" customHeight="1" x14ac:dyDescent="0.25">
      <c r="A332" s="89">
        <v>2019</v>
      </c>
      <c r="B332" s="89">
        <v>1103831</v>
      </c>
      <c r="C332" s="89" t="s">
        <v>819</v>
      </c>
    </row>
    <row r="333" spans="1:3" ht="12.75" customHeight="1" x14ac:dyDescent="0.25">
      <c r="A333" s="89">
        <v>2019</v>
      </c>
      <c r="B333" s="89">
        <v>1103831</v>
      </c>
      <c r="C333" s="89" t="s">
        <v>819</v>
      </c>
    </row>
    <row r="334" spans="1:3" ht="12.75" customHeight="1" x14ac:dyDescent="0.25">
      <c r="A334" s="89">
        <v>2019</v>
      </c>
      <c r="B334" s="89">
        <v>1103831</v>
      </c>
      <c r="C334" s="89" t="s">
        <v>819</v>
      </c>
    </row>
    <row r="335" spans="1:3" ht="12.75" customHeight="1" x14ac:dyDescent="0.25">
      <c r="A335" s="89">
        <v>2019</v>
      </c>
      <c r="B335" s="89">
        <v>1181819</v>
      </c>
      <c r="C335" s="89" t="s">
        <v>819</v>
      </c>
    </row>
    <row r="336" spans="1:3" ht="12.75" customHeight="1" x14ac:dyDescent="0.25">
      <c r="A336" s="89">
        <v>2019</v>
      </c>
      <c r="B336" s="89">
        <v>1103831</v>
      </c>
      <c r="C336" s="89" t="s">
        <v>819</v>
      </c>
    </row>
    <row r="337" spans="1:3" ht="12.75" customHeight="1" x14ac:dyDescent="0.25">
      <c r="A337" s="89">
        <v>2019</v>
      </c>
      <c r="B337" s="89">
        <v>1117583</v>
      </c>
      <c r="C337" s="89" t="s">
        <v>819</v>
      </c>
    </row>
    <row r="338" spans="1:3" ht="12.75" customHeight="1" x14ac:dyDescent="0.25">
      <c r="A338" s="89">
        <v>2019</v>
      </c>
      <c r="B338" s="89">
        <v>1103831</v>
      </c>
      <c r="C338" s="89" t="s">
        <v>819</v>
      </c>
    </row>
    <row r="339" spans="1:3" ht="12.75" customHeight="1" x14ac:dyDescent="0.25">
      <c r="A339" s="89">
        <v>2019</v>
      </c>
      <c r="B339" s="89">
        <v>1117583</v>
      </c>
      <c r="C339" s="89" t="s">
        <v>819</v>
      </c>
    </row>
    <row r="340" spans="1:3" ht="12.75" customHeight="1" x14ac:dyDescent="0.25">
      <c r="A340" s="89">
        <v>2019</v>
      </c>
      <c r="B340" s="89">
        <v>1181815</v>
      </c>
      <c r="C340" s="89" t="s">
        <v>819</v>
      </c>
    </row>
    <row r="341" spans="1:3" ht="12.75" customHeight="1" x14ac:dyDescent="0.25">
      <c r="A341" s="89">
        <v>2019</v>
      </c>
      <c r="B341" s="89">
        <v>102499</v>
      </c>
      <c r="C341" s="89" t="s">
        <v>819</v>
      </c>
    </row>
    <row r="342" spans="1:3" ht="12.75" customHeight="1" x14ac:dyDescent="0.25">
      <c r="A342" s="89">
        <v>2019</v>
      </c>
      <c r="B342" s="89">
        <v>1117583</v>
      </c>
      <c r="C342" s="89" t="s">
        <v>819</v>
      </c>
    </row>
    <row r="343" spans="1:3" ht="12.75" customHeight="1" x14ac:dyDescent="0.25">
      <c r="A343" s="89">
        <v>2019</v>
      </c>
      <c r="B343" s="89">
        <v>121880</v>
      </c>
      <c r="C343" s="89" t="s">
        <v>819</v>
      </c>
    </row>
    <row r="344" spans="1:3" ht="12.75" customHeight="1" x14ac:dyDescent="0.25">
      <c r="A344" s="89">
        <v>2019</v>
      </c>
      <c r="B344" s="89">
        <v>1181819</v>
      </c>
      <c r="C344" s="89" t="s">
        <v>819</v>
      </c>
    </row>
    <row r="345" spans="1:3" ht="12.75" customHeight="1" x14ac:dyDescent="0.25">
      <c r="A345" s="89">
        <v>2019</v>
      </c>
      <c r="B345" s="89">
        <v>123569</v>
      </c>
      <c r="C345" s="89" t="s">
        <v>819</v>
      </c>
    </row>
    <row r="346" spans="1:3" ht="12.75" customHeight="1" x14ac:dyDescent="0.25">
      <c r="A346" s="89">
        <v>2019</v>
      </c>
      <c r="B346" s="89">
        <v>88399</v>
      </c>
      <c r="C346" s="89" t="s">
        <v>819</v>
      </c>
    </row>
    <row r="347" spans="1:3" ht="12.75" customHeight="1" x14ac:dyDescent="0.25">
      <c r="A347" s="89">
        <v>2019</v>
      </c>
      <c r="B347" s="89">
        <v>1103831</v>
      </c>
      <c r="C347" s="89" t="s">
        <v>819</v>
      </c>
    </row>
    <row r="348" spans="1:3" ht="12.75" customHeight="1" x14ac:dyDescent="0.25">
      <c r="A348" s="89">
        <v>2019</v>
      </c>
      <c r="B348" s="89">
        <v>88399</v>
      </c>
      <c r="C348" s="89" t="s">
        <v>819</v>
      </c>
    </row>
    <row r="349" spans="1:3" ht="12.75" customHeight="1" x14ac:dyDescent="0.25">
      <c r="A349" s="89">
        <v>2019</v>
      </c>
      <c r="B349" s="89">
        <v>1103831</v>
      </c>
      <c r="C349" s="89" t="s">
        <v>819</v>
      </c>
    </row>
    <row r="350" spans="1:3" ht="12.75" customHeight="1" x14ac:dyDescent="0.25">
      <c r="A350" s="89">
        <v>2019</v>
      </c>
      <c r="B350" s="89">
        <v>1117583</v>
      </c>
      <c r="C350" s="89" t="s">
        <v>819</v>
      </c>
    </row>
    <row r="351" spans="1:3" ht="12.75" customHeight="1" x14ac:dyDescent="0.25">
      <c r="A351" s="89">
        <v>2019</v>
      </c>
      <c r="B351" s="89">
        <v>1117583</v>
      </c>
      <c r="C351" s="89" t="s">
        <v>819</v>
      </c>
    </row>
    <row r="352" spans="1:3" ht="12.75" customHeight="1" x14ac:dyDescent="0.25">
      <c r="A352" s="89">
        <v>2019</v>
      </c>
      <c r="B352" s="89">
        <v>121880</v>
      </c>
      <c r="C352" s="89" t="s">
        <v>819</v>
      </c>
    </row>
    <row r="353" spans="1:3" ht="12.75" customHeight="1" x14ac:dyDescent="0.25">
      <c r="A353" s="89">
        <v>2019</v>
      </c>
      <c r="B353" s="89">
        <v>102499</v>
      </c>
      <c r="C353" s="89" t="s">
        <v>819</v>
      </c>
    </row>
    <row r="354" spans="1:3" ht="12.75" customHeight="1" x14ac:dyDescent="0.25">
      <c r="A354" s="89">
        <v>2019</v>
      </c>
      <c r="B354" s="89">
        <v>102499</v>
      </c>
      <c r="C354" s="89" t="s">
        <v>819</v>
      </c>
    </row>
    <row r="355" spans="1:3" ht="12.75" customHeight="1" x14ac:dyDescent="0.25">
      <c r="A355" s="89">
        <v>2019</v>
      </c>
      <c r="B355" s="89">
        <v>102499</v>
      </c>
      <c r="C355" s="89" t="s">
        <v>819</v>
      </c>
    </row>
    <row r="356" spans="1:3" ht="12.75" customHeight="1" x14ac:dyDescent="0.25">
      <c r="A356" s="89">
        <v>2019</v>
      </c>
      <c r="B356" s="89">
        <v>121880</v>
      </c>
      <c r="C356" s="89" t="s">
        <v>819</v>
      </c>
    </row>
    <row r="357" spans="1:3" ht="12.75" customHeight="1" x14ac:dyDescent="0.25">
      <c r="A357" s="89">
        <v>2019</v>
      </c>
      <c r="B357" s="89">
        <v>123569</v>
      </c>
      <c r="C357" s="89" t="s">
        <v>819</v>
      </c>
    </row>
    <row r="358" spans="1:3" ht="12.75" customHeight="1" x14ac:dyDescent="0.25">
      <c r="A358" s="89">
        <v>2019</v>
      </c>
      <c r="B358" s="89">
        <v>123569</v>
      </c>
      <c r="C358" s="89" t="s">
        <v>819</v>
      </c>
    </row>
    <row r="359" spans="1:3" ht="12.75" customHeight="1" x14ac:dyDescent="0.25">
      <c r="A359" s="89">
        <v>2019</v>
      </c>
      <c r="B359" s="89">
        <v>1103831</v>
      </c>
      <c r="C359" s="89" t="s">
        <v>819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595</v>
      </c>
    </row>
    <row r="2" spans="1:3" ht="12.75" customHeight="1" x14ac:dyDescent="0.25">
      <c r="A2" s="89">
        <v>2019</v>
      </c>
      <c r="B2" s="89">
        <v>121880</v>
      </c>
      <c r="C2" s="89" t="s">
        <v>823</v>
      </c>
    </row>
    <row r="3" spans="1:3" ht="12.75" customHeight="1" x14ac:dyDescent="0.25">
      <c r="A3" s="89">
        <v>2019</v>
      </c>
      <c r="B3" s="89">
        <v>1181819</v>
      </c>
      <c r="C3" s="89" t="s">
        <v>823</v>
      </c>
    </row>
    <row r="4" spans="1:3" ht="12.75" customHeight="1" x14ac:dyDescent="0.25">
      <c r="A4" s="89">
        <v>2019</v>
      </c>
      <c r="B4" s="89">
        <v>121880</v>
      </c>
      <c r="C4" s="89" t="s">
        <v>823</v>
      </c>
    </row>
    <row r="5" spans="1:3" ht="12.75" customHeight="1" x14ac:dyDescent="0.25">
      <c r="A5" s="89">
        <v>2019</v>
      </c>
      <c r="B5" s="89">
        <v>1181815</v>
      </c>
      <c r="C5" s="89" t="s">
        <v>823</v>
      </c>
    </row>
    <row r="6" spans="1:3" ht="12.75" customHeight="1" x14ac:dyDescent="0.25">
      <c r="A6" s="89">
        <v>2019</v>
      </c>
      <c r="B6" s="89">
        <v>123569</v>
      </c>
      <c r="C6" s="89" t="s">
        <v>823</v>
      </c>
    </row>
    <row r="7" spans="1:3" ht="12.75" customHeight="1" x14ac:dyDescent="0.25">
      <c r="A7" s="89">
        <v>2019</v>
      </c>
      <c r="B7" s="89">
        <v>102499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121880</v>
      </c>
      <c r="C9" s="89" t="s">
        <v>823</v>
      </c>
    </row>
    <row r="10" spans="1:3" ht="12.75" customHeight="1" x14ac:dyDescent="0.25">
      <c r="A10" s="89">
        <v>2019</v>
      </c>
      <c r="B10" s="89">
        <v>123569</v>
      </c>
      <c r="C10" s="89" t="s">
        <v>823</v>
      </c>
    </row>
    <row r="11" spans="1:3" ht="12.75" customHeight="1" x14ac:dyDescent="0.25">
      <c r="A11" s="89">
        <v>2019</v>
      </c>
      <c r="B11" s="89">
        <v>123569</v>
      </c>
      <c r="C11" s="89" t="s">
        <v>823</v>
      </c>
    </row>
    <row r="12" spans="1:3" ht="12.75" customHeight="1" x14ac:dyDescent="0.25">
      <c r="A12" s="89">
        <v>2019</v>
      </c>
      <c r="B12" s="89">
        <v>1181819</v>
      </c>
      <c r="C12" s="89" t="s">
        <v>823</v>
      </c>
    </row>
    <row r="13" spans="1:3" ht="12.75" customHeight="1" x14ac:dyDescent="0.25">
      <c r="A13" s="89">
        <v>2019</v>
      </c>
      <c r="B13" s="89">
        <v>123569</v>
      </c>
      <c r="C13" s="89" t="s">
        <v>823</v>
      </c>
    </row>
    <row r="14" spans="1:3" ht="12.75" customHeight="1" x14ac:dyDescent="0.25">
      <c r="A14" s="89">
        <v>2019</v>
      </c>
      <c r="B14" s="89">
        <v>123569</v>
      </c>
      <c r="C14" s="89" t="s">
        <v>823</v>
      </c>
    </row>
    <row r="15" spans="1:3" ht="12.75" customHeight="1" x14ac:dyDescent="0.25">
      <c r="A15" s="89">
        <v>2019</v>
      </c>
      <c r="B15" s="89">
        <v>121880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102499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88399</v>
      </c>
      <c r="C20" s="89" t="s">
        <v>823</v>
      </c>
    </row>
    <row r="21" spans="1:3" ht="12.75" customHeight="1" x14ac:dyDescent="0.25">
      <c r="A21" s="89">
        <v>2019</v>
      </c>
      <c r="B21" s="89">
        <v>1181815</v>
      </c>
      <c r="C21" s="89" t="s">
        <v>823</v>
      </c>
    </row>
    <row r="22" spans="1:3" ht="12.75" customHeight="1" x14ac:dyDescent="0.25">
      <c r="A22" s="89">
        <v>2019</v>
      </c>
      <c r="B22" s="89">
        <v>102499</v>
      </c>
      <c r="C22" s="89" t="s">
        <v>823</v>
      </c>
    </row>
    <row r="23" spans="1:3" ht="12.75" customHeight="1" x14ac:dyDescent="0.25">
      <c r="A23" s="89">
        <v>2019</v>
      </c>
      <c r="B23" s="89">
        <v>123569</v>
      </c>
      <c r="C23" s="89" t="s">
        <v>823</v>
      </c>
    </row>
    <row r="24" spans="1:3" ht="12.75" customHeight="1" x14ac:dyDescent="0.25">
      <c r="A24" s="89">
        <v>2019</v>
      </c>
      <c r="B24" s="89">
        <v>1319229</v>
      </c>
      <c r="C24" s="89" t="s">
        <v>823</v>
      </c>
    </row>
    <row r="25" spans="1:3" ht="12.75" customHeight="1" x14ac:dyDescent="0.25">
      <c r="A25" s="89">
        <v>2019</v>
      </c>
      <c r="B25" s="89">
        <v>1181815</v>
      </c>
      <c r="C25" s="89" t="s">
        <v>823</v>
      </c>
    </row>
    <row r="26" spans="1:3" ht="12.75" customHeight="1" x14ac:dyDescent="0.25">
      <c r="A26" s="89">
        <v>2019</v>
      </c>
      <c r="B26" s="89">
        <v>121880</v>
      </c>
      <c r="C26" s="89" t="s">
        <v>823</v>
      </c>
    </row>
    <row r="27" spans="1:3" ht="12.75" customHeight="1" x14ac:dyDescent="0.25">
      <c r="A27" s="89">
        <v>2019</v>
      </c>
      <c r="B27" s="89">
        <v>88399</v>
      </c>
      <c r="C27" s="89" t="s">
        <v>823</v>
      </c>
    </row>
    <row r="28" spans="1:3" ht="12.75" customHeight="1" x14ac:dyDescent="0.25">
      <c r="A28" s="89">
        <v>2019</v>
      </c>
      <c r="B28" s="89">
        <v>1103831</v>
      </c>
      <c r="C28" s="89" t="s">
        <v>823</v>
      </c>
    </row>
    <row r="29" spans="1:3" ht="12.75" customHeight="1" x14ac:dyDescent="0.25">
      <c r="A29" s="89">
        <v>2019</v>
      </c>
      <c r="B29" s="89">
        <v>1181819</v>
      </c>
      <c r="C29" s="89" t="s">
        <v>823</v>
      </c>
    </row>
    <row r="30" spans="1:3" ht="12.75" customHeight="1" x14ac:dyDescent="0.25">
      <c r="A30" s="89">
        <v>2019</v>
      </c>
      <c r="B30" s="89">
        <v>102499</v>
      </c>
      <c r="C30" s="89" t="s">
        <v>823</v>
      </c>
    </row>
    <row r="31" spans="1:3" ht="12.75" customHeight="1" x14ac:dyDescent="0.25">
      <c r="A31" s="89">
        <v>2019</v>
      </c>
      <c r="B31" s="89">
        <v>102499</v>
      </c>
      <c r="C31" s="89" t="s">
        <v>823</v>
      </c>
    </row>
    <row r="32" spans="1:3" ht="12.75" customHeight="1" x14ac:dyDescent="0.25">
      <c r="A32" s="89">
        <v>2019</v>
      </c>
      <c r="B32" s="89">
        <v>121880</v>
      </c>
      <c r="C32" s="89" t="s">
        <v>823</v>
      </c>
    </row>
    <row r="33" spans="1:3" ht="12.75" customHeight="1" x14ac:dyDescent="0.25">
      <c r="A33" s="89">
        <v>2019</v>
      </c>
      <c r="B33" s="89">
        <v>121884</v>
      </c>
      <c r="C33" s="89" t="s">
        <v>823</v>
      </c>
    </row>
    <row r="34" spans="1:3" ht="12.75" customHeight="1" x14ac:dyDescent="0.25">
      <c r="A34" s="89">
        <v>2019</v>
      </c>
      <c r="B34" s="89">
        <v>1319229</v>
      </c>
      <c r="C34" s="89" t="s">
        <v>823</v>
      </c>
    </row>
    <row r="35" spans="1:3" ht="12.75" customHeight="1" x14ac:dyDescent="0.25">
      <c r="A35" s="89">
        <v>2019</v>
      </c>
      <c r="B35" s="89">
        <v>88399</v>
      </c>
      <c r="C35" s="89" t="s">
        <v>823</v>
      </c>
    </row>
    <row r="36" spans="1:3" ht="12.75" customHeight="1" x14ac:dyDescent="0.25">
      <c r="A36" s="89">
        <v>2019</v>
      </c>
      <c r="B36" s="89">
        <v>1319229</v>
      </c>
      <c r="C36" s="89" t="s">
        <v>823</v>
      </c>
    </row>
    <row r="37" spans="1:3" ht="12.75" customHeight="1" x14ac:dyDescent="0.25">
      <c r="A37" s="89">
        <v>2019</v>
      </c>
      <c r="B37" s="89">
        <v>102499</v>
      </c>
      <c r="C37" s="89" t="s">
        <v>823</v>
      </c>
    </row>
    <row r="38" spans="1:3" ht="12.75" customHeight="1" x14ac:dyDescent="0.25">
      <c r="A38" s="89">
        <v>2019</v>
      </c>
      <c r="B38" s="89">
        <v>1103831</v>
      </c>
      <c r="C38" s="89" t="s">
        <v>823</v>
      </c>
    </row>
    <row r="39" spans="1:3" ht="12.75" customHeight="1" x14ac:dyDescent="0.25">
      <c r="A39" s="89">
        <v>2019</v>
      </c>
      <c r="B39" s="89">
        <v>121884</v>
      </c>
      <c r="C39" s="89" t="s">
        <v>823</v>
      </c>
    </row>
    <row r="40" spans="1:3" ht="12.75" customHeight="1" x14ac:dyDescent="0.25">
      <c r="A40" s="89">
        <v>2019</v>
      </c>
      <c r="B40" s="89">
        <v>102499</v>
      </c>
      <c r="C40" s="89" t="s">
        <v>823</v>
      </c>
    </row>
    <row r="41" spans="1:3" ht="12.75" customHeight="1" x14ac:dyDescent="0.25">
      <c r="A41" s="89">
        <v>2019</v>
      </c>
      <c r="B41" s="89">
        <v>88399</v>
      </c>
      <c r="C41" s="89" t="s">
        <v>823</v>
      </c>
    </row>
    <row r="42" spans="1:3" ht="12.75" customHeight="1" x14ac:dyDescent="0.25">
      <c r="A42" s="89">
        <v>2019</v>
      </c>
      <c r="B42" s="89">
        <v>123569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121884</v>
      </c>
      <c r="C44" s="89" t="s">
        <v>823</v>
      </c>
    </row>
    <row r="45" spans="1:3" ht="12.75" customHeight="1" x14ac:dyDescent="0.25">
      <c r="A45" s="89">
        <v>2019</v>
      </c>
      <c r="B45" s="89">
        <v>1117583</v>
      </c>
      <c r="C45" s="89" t="s">
        <v>823</v>
      </c>
    </row>
    <row r="46" spans="1:3" ht="12.75" customHeight="1" x14ac:dyDescent="0.25">
      <c r="A46" s="89">
        <v>2019</v>
      </c>
      <c r="B46" s="89">
        <v>1103831</v>
      </c>
      <c r="C46" s="89" t="s">
        <v>823</v>
      </c>
    </row>
    <row r="47" spans="1:3" ht="12.75" customHeight="1" x14ac:dyDescent="0.25">
      <c r="A47" s="89">
        <v>2019</v>
      </c>
      <c r="B47" s="89">
        <v>121880</v>
      </c>
      <c r="C47" s="89" t="s">
        <v>823</v>
      </c>
    </row>
    <row r="48" spans="1:3" ht="12.75" customHeight="1" x14ac:dyDescent="0.25">
      <c r="A48" s="89">
        <v>2019</v>
      </c>
      <c r="B48" s="89">
        <v>1181819</v>
      </c>
      <c r="C48" s="89" t="s">
        <v>823</v>
      </c>
    </row>
    <row r="49" spans="1:3" ht="12.75" customHeight="1" x14ac:dyDescent="0.25">
      <c r="A49" s="89">
        <v>2019</v>
      </c>
      <c r="B49" s="89">
        <v>1103831</v>
      </c>
      <c r="C49" s="89" t="s">
        <v>823</v>
      </c>
    </row>
    <row r="50" spans="1:3" ht="12.75" customHeight="1" x14ac:dyDescent="0.25">
      <c r="A50" s="89">
        <v>2019</v>
      </c>
      <c r="B50" s="89">
        <v>121884</v>
      </c>
      <c r="C50" s="89" t="s">
        <v>823</v>
      </c>
    </row>
    <row r="51" spans="1:3" ht="12.75" customHeight="1" x14ac:dyDescent="0.25">
      <c r="A51" s="89">
        <v>2019</v>
      </c>
      <c r="B51" s="89">
        <v>88399</v>
      </c>
      <c r="C51" s="89" t="s">
        <v>823</v>
      </c>
    </row>
    <row r="52" spans="1:3" ht="12.75" customHeight="1" x14ac:dyDescent="0.25">
      <c r="A52" s="89">
        <v>2019</v>
      </c>
      <c r="B52" s="89">
        <v>102499</v>
      </c>
      <c r="C52" s="89" t="s">
        <v>823</v>
      </c>
    </row>
    <row r="53" spans="1:3" ht="12.75" customHeight="1" x14ac:dyDescent="0.25">
      <c r="A53" s="89">
        <v>2019</v>
      </c>
      <c r="B53" s="89">
        <v>1181819</v>
      </c>
      <c r="C53" s="89" t="s">
        <v>823</v>
      </c>
    </row>
    <row r="54" spans="1:3" ht="12.75" customHeight="1" x14ac:dyDescent="0.25">
      <c r="A54" s="89">
        <v>2019</v>
      </c>
      <c r="B54" s="89">
        <v>123569</v>
      </c>
      <c r="C54" s="89" t="s">
        <v>823</v>
      </c>
    </row>
    <row r="55" spans="1:3" ht="12.75" customHeight="1" x14ac:dyDescent="0.25">
      <c r="A55" s="89">
        <v>2019</v>
      </c>
      <c r="B55" s="89">
        <v>88399</v>
      </c>
      <c r="C55" s="89" t="s">
        <v>823</v>
      </c>
    </row>
    <row r="56" spans="1:3" ht="12.75" customHeight="1" x14ac:dyDescent="0.25">
      <c r="A56" s="89">
        <v>2019</v>
      </c>
      <c r="B56" s="89">
        <v>1117583</v>
      </c>
      <c r="C56" s="89" t="s">
        <v>823</v>
      </c>
    </row>
    <row r="57" spans="1:3" ht="12.75" customHeight="1" x14ac:dyDescent="0.25">
      <c r="A57" s="89">
        <v>2019</v>
      </c>
      <c r="B57" s="89">
        <v>1181819</v>
      </c>
      <c r="C57" s="89" t="s">
        <v>823</v>
      </c>
    </row>
    <row r="58" spans="1:3" ht="12.75" customHeight="1" x14ac:dyDescent="0.25">
      <c r="A58" s="89">
        <v>2019</v>
      </c>
      <c r="B58" s="89">
        <v>121880</v>
      </c>
      <c r="C58" s="89" t="s">
        <v>823</v>
      </c>
    </row>
    <row r="59" spans="1:3" ht="12.75" customHeight="1" x14ac:dyDescent="0.25">
      <c r="A59" s="89">
        <v>2019</v>
      </c>
      <c r="B59" s="89">
        <v>88399</v>
      </c>
      <c r="C59" s="89" t="s">
        <v>823</v>
      </c>
    </row>
    <row r="60" spans="1:3" ht="12.75" customHeight="1" x14ac:dyDescent="0.25">
      <c r="A60" s="89">
        <v>2019</v>
      </c>
      <c r="B60" s="89">
        <v>1103831</v>
      </c>
      <c r="C60" s="89" t="s">
        <v>823</v>
      </c>
    </row>
    <row r="61" spans="1:3" ht="12.75" customHeight="1" x14ac:dyDescent="0.25">
      <c r="A61" s="89">
        <v>2019</v>
      </c>
      <c r="B61" s="89">
        <v>121884</v>
      </c>
      <c r="C61" s="89" t="s">
        <v>823</v>
      </c>
    </row>
    <row r="62" spans="1:3" ht="12.75" customHeight="1" x14ac:dyDescent="0.25">
      <c r="A62" s="89">
        <v>2019</v>
      </c>
      <c r="B62" s="89">
        <v>1181819</v>
      </c>
      <c r="C62" s="89" t="s">
        <v>823</v>
      </c>
    </row>
    <row r="63" spans="1:3" ht="12.75" customHeight="1" x14ac:dyDescent="0.25">
      <c r="A63" s="89">
        <v>2019</v>
      </c>
      <c r="B63" s="89">
        <v>1181819</v>
      </c>
      <c r="C63" s="89" t="s">
        <v>823</v>
      </c>
    </row>
    <row r="64" spans="1:3" ht="12.75" customHeight="1" x14ac:dyDescent="0.25">
      <c r="A64" s="89">
        <v>2019</v>
      </c>
      <c r="B64" s="89">
        <v>121880</v>
      </c>
      <c r="C64" s="89" t="s">
        <v>823</v>
      </c>
    </row>
    <row r="65" spans="1:3" ht="12.75" customHeight="1" x14ac:dyDescent="0.25">
      <c r="A65" s="89">
        <v>2019</v>
      </c>
      <c r="B65" s="89">
        <v>1181819</v>
      </c>
      <c r="C65" s="89" t="s">
        <v>823</v>
      </c>
    </row>
    <row r="66" spans="1:3" ht="12.75" customHeight="1" x14ac:dyDescent="0.25">
      <c r="A66" s="89">
        <v>2019</v>
      </c>
      <c r="B66" s="89">
        <v>88399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121884</v>
      </c>
      <c r="C68" s="89" t="s">
        <v>823</v>
      </c>
    </row>
    <row r="69" spans="1:3" ht="12.75" customHeight="1" x14ac:dyDescent="0.25">
      <c r="A69" s="89">
        <v>2019</v>
      </c>
      <c r="B69" s="89">
        <v>1117583</v>
      </c>
      <c r="C69" s="89" t="s">
        <v>823</v>
      </c>
    </row>
    <row r="70" spans="1:3" ht="12.75" customHeight="1" x14ac:dyDescent="0.25">
      <c r="A70" s="89">
        <v>2019</v>
      </c>
      <c r="B70" s="89">
        <v>121880</v>
      </c>
      <c r="C70" s="89" t="s">
        <v>823</v>
      </c>
    </row>
    <row r="71" spans="1:3" ht="12.75" customHeight="1" x14ac:dyDescent="0.25">
      <c r="A71" s="89">
        <v>2019</v>
      </c>
      <c r="B71" s="89">
        <v>88399</v>
      </c>
      <c r="C71" s="89" t="s">
        <v>823</v>
      </c>
    </row>
    <row r="72" spans="1:3" ht="12.75" customHeight="1" x14ac:dyDescent="0.25">
      <c r="A72" s="89">
        <v>2019</v>
      </c>
      <c r="B72" s="89">
        <v>121884</v>
      </c>
      <c r="C72" s="89" t="s">
        <v>823</v>
      </c>
    </row>
    <row r="73" spans="1:3" ht="12.75" customHeight="1" x14ac:dyDescent="0.25">
      <c r="A73" s="89">
        <v>2019</v>
      </c>
      <c r="B73" s="89">
        <v>102499</v>
      </c>
      <c r="C73" s="89" t="s">
        <v>823</v>
      </c>
    </row>
    <row r="74" spans="1:3" ht="12.75" customHeight="1" x14ac:dyDescent="0.25">
      <c r="A74" s="89">
        <v>2019</v>
      </c>
      <c r="B74" s="89">
        <v>102499</v>
      </c>
      <c r="C74" s="89" t="s">
        <v>823</v>
      </c>
    </row>
    <row r="75" spans="1:3" ht="12.75" customHeight="1" x14ac:dyDescent="0.25">
      <c r="A75" s="89">
        <v>2019</v>
      </c>
      <c r="B75" s="89">
        <v>102499</v>
      </c>
      <c r="C75" s="89" t="s">
        <v>823</v>
      </c>
    </row>
    <row r="76" spans="1:3" ht="12.75" customHeight="1" x14ac:dyDescent="0.25">
      <c r="A76" s="89">
        <v>2019</v>
      </c>
      <c r="B76" s="89">
        <v>102499</v>
      </c>
      <c r="C76" s="89" t="s">
        <v>823</v>
      </c>
    </row>
    <row r="77" spans="1:3" ht="12.75" customHeight="1" x14ac:dyDescent="0.25">
      <c r="A77" s="89">
        <v>2019</v>
      </c>
      <c r="B77" s="89">
        <v>102499</v>
      </c>
      <c r="C77" s="89" t="s">
        <v>823</v>
      </c>
    </row>
    <row r="78" spans="1:3" ht="12.75" customHeight="1" x14ac:dyDescent="0.25">
      <c r="A78" s="89">
        <v>2019</v>
      </c>
      <c r="B78" s="89">
        <v>102499</v>
      </c>
      <c r="C78" s="89" t="s">
        <v>823</v>
      </c>
    </row>
    <row r="79" spans="1:3" ht="12.75" customHeight="1" x14ac:dyDescent="0.25">
      <c r="A79" s="89">
        <v>2019</v>
      </c>
      <c r="B79" s="89">
        <v>121880</v>
      </c>
      <c r="C79" s="89" t="s">
        <v>823</v>
      </c>
    </row>
    <row r="80" spans="1:3" ht="12.75" customHeight="1" x14ac:dyDescent="0.25">
      <c r="A80" s="89">
        <v>2019</v>
      </c>
      <c r="B80" s="89">
        <v>121880</v>
      </c>
      <c r="C80" s="89" t="s">
        <v>823</v>
      </c>
    </row>
    <row r="81" spans="1:3" ht="12.75" customHeight="1" x14ac:dyDescent="0.25">
      <c r="A81" s="89">
        <v>2019</v>
      </c>
      <c r="B81" s="89">
        <v>121880</v>
      </c>
      <c r="C81" s="89" t="s">
        <v>823</v>
      </c>
    </row>
    <row r="82" spans="1:3" ht="12.75" customHeight="1" x14ac:dyDescent="0.25">
      <c r="A82" s="89">
        <v>2019</v>
      </c>
      <c r="B82" s="89">
        <v>88399</v>
      </c>
      <c r="C82" s="89" t="s">
        <v>819</v>
      </c>
    </row>
    <row r="83" spans="1:3" ht="12.75" customHeight="1" x14ac:dyDescent="0.25">
      <c r="A83" s="89">
        <v>2019</v>
      </c>
      <c r="B83" s="89">
        <v>1181815</v>
      </c>
      <c r="C83" s="89" t="s">
        <v>819</v>
      </c>
    </row>
    <row r="84" spans="1:3" ht="12.75" customHeight="1" x14ac:dyDescent="0.25">
      <c r="A84" s="89">
        <v>2019</v>
      </c>
      <c r="B84" s="89">
        <v>123569</v>
      </c>
      <c r="C84" s="89" t="s">
        <v>819</v>
      </c>
    </row>
    <row r="85" spans="1:3" ht="12.75" customHeight="1" x14ac:dyDescent="0.25">
      <c r="A85" s="89">
        <v>2019</v>
      </c>
      <c r="B85" s="89">
        <v>88399</v>
      </c>
      <c r="C85" s="89" t="s">
        <v>819</v>
      </c>
    </row>
    <row r="86" spans="1:3" ht="12.75" customHeight="1" x14ac:dyDescent="0.25">
      <c r="A86" s="89">
        <v>2019</v>
      </c>
      <c r="B86" s="89">
        <v>102499</v>
      </c>
      <c r="C86" s="89" t="s">
        <v>819</v>
      </c>
    </row>
    <row r="87" spans="1:3" ht="12.75" customHeight="1" x14ac:dyDescent="0.25">
      <c r="A87" s="89">
        <v>2019</v>
      </c>
      <c r="B87" s="89">
        <v>121884</v>
      </c>
      <c r="C87" s="89" t="s">
        <v>819</v>
      </c>
    </row>
    <row r="88" spans="1:3" ht="12.75" customHeight="1" x14ac:dyDescent="0.25">
      <c r="A88" s="89">
        <v>2019</v>
      </c>
      <c r="B88" s="89">
        <v>88399</v>
      </c>
      <c r="C88" s="89" t="s">
        <v>819</v>
      </c>
    </row>
    <row r="89" spans="1:3" ht="12.75" customHeight="1" x14ac:dyDescent="0.25">
      <c r="A89" s="89">
        <v>2019</v>
      </c>
      <c r="B89" s="89">
        <v>121884</v>
      </c>
      <c r="C89" s="89" t="s">
        <v>819</v>
      </c>
    </row>
    <row r="90" spans="1:3" ht="12.75" customHeight="1" x14ac:dyDescent="0.25">
      <c r="A90" s="89">
        <v>2019</v>
      </c>
      <c r="B90" s="89">
        <v>88399</v>
      </c>
      <c r="C90" s="89" t="s">
        <v>819</v>
      </c>
    </row>
    <row r="91" spans="1:3" ht="12.75" customHeight="1" x14ac:dyDescent="0.25">
      <c r="A91" s="89">
        <v>2019</v>
      </c>
      <c r="B91" s="89">
        <v>123569</v>
      </c>
      <c r="C91" s="89" t="s">
        <v>819</v>
      </c>
    </row>
    <row r="92" spans="1:3" ht="12.75" customHeight="1" x14ac:dyDescent="0.25">
      <c r="A92" s="89">
        <v>2019</v>
      </c>
      <c r="B92" s="89">
        <v>102499</v>
      </c>
      <c r="C92" s="89" t="s">
        <v>819</v>
      </c>
    </row>
    <row r="93" spans="1:3" ht="12.75" customHeight="1" x14ac:dyDescent="0.25">
      <c r="A93" s="89">
        <v>2019</v>
      </c>
      <c r="B93" s="89">
        <v>121880</v>
      </c>
      <c r="C93" s="89" t="s">
        <v>819</v>
      </c>
    </row>
    <row r="94" spans="1:3" ht="12.75" customHeight="1" x14ac:dyDescent="0.25">
      <c r="A94" s="89">
        <v>2019</v>
      </c>
      <c r="B94" s="89">
        <v>88399</v>
      </c>
      <c r="C94" s="89" t="s">
        <v>819</v>
      </c>
    </row>
    <row r="95" spans="1:3" ht="12.75" customHeight="1" x14ac:dyDescent="0.25">
      <c r="A95" s="89">
        <v>2019</v>
      </c>
      <c r="B95" s="89">
        <v>88399</v>
      </c>
      <c r="C95" s="89" t="s">
        <v>819</v>
      </c>
    </row>
    <row r="96" spans="1:3" ht="12.75" customHeight="1" x14ac:dyDescent="0.25">
      <c r="A96" s="89">
        <v>2019</v>
      </c>
      <c r="B96" s="89">
        <v>102499</v>
      </c>
      <c r="C96" s="89" t="s">
        <v>819</v>
      </c>
    </row>
    <row r="97" spans="1:3" ht="12.75" customHeight="1" x14ac:dyDescent="0.25">
      <c r="A97" s="89">
        <v>2019</v>
      </c>
      <c r="B97" s="89">
        <v>102499</v>
      </c>
      <c r="C97" s="89" t="s">
        <v>819</v>
      </c>
    </row>
    <row r="98" spans="1:3" ht="12.75" customHeight="1" x14ac:dyDescent="0.25">
      <c r="A98" s="89">
        <v>2019</v>
      </c>
      <c r="B98" s="89">
        <v>102499</v>
      </c>
      <c r="C98" s="89" t="s">
        <v>819</v>
      </c>
    </row>
    <row r="99" spans="1:3" ht="12.75" customHeight="1" x14ac:dyDescent="0.25">
      <c r="A99" s="89">
        <v>2019</v>
      </c>
      <c r="B99" s="89">
        <v>1319229</v>
      </c>
      <c r="C99" s="89" t="s">
        <v>819</v>
      </c>
    </row>
    <row r="100" spans="1:3" ht="12.75" customHeight="1" x14ac:dyDescent="0.25">
      <c r="A100" s="89">
        <v>2019</v>
      </c>
      <c r="B100" s="89">
        <v>121880</v>
      </c>
      <c r="C100" s="89" t="s">
        <v>819</v>
      </c>
    </row>
    <row r="101" spans="1:3" ht="12.75" customHeight="1" x14ac:dyDescent="0.25">
      <c r="A101" s="89">
        <v>2019</v>
      </c>
      <c r="B101" s="89">
        <v>121884</v>
      </c>
      <c r="C101" s="89" t="s">
        <v>819</v>
      </c>
    </row>
    <row r="102" spans="1:3" ht="12.75" customHeight="1" x14ac:dyDescent="0.25">
      <c r="A102" s="89">
        <v>2019</v>
      </c>
      <c r="B102" s="89">
        <v>88399</v>
      </c>
      <c r="C102" s="89" t="s">
        <v>819</v>
      </c>
    </row>
    <row r="103" spans="1:3" ht="12.75" customHeight="1" x14ac:dyDescent="0.25">
      <c r="A103" s="89">
        <v>2019</v>
      </c>
      <c r="B103" s="89">
        <v>102499</v>
      </c>
      <c r="C103" s="89" t="s">
        <v>819</v>
      </c>
    </row>
    <row r="104" spans="1:3" ht="12.75" customHeight="1" x14ac:dyDescent="0.25">
      <c r="A104" s="89">
        <v>2019</v>
      </c>
      <c r="B104" s="89">
        <v>123569</v>
      </c>
      <c r="C104" s="89" t="s">
        <v>819</v>
      </c>
    </row>
    <row r="105" spans="1:3" ht="12.75" customHeight="1" x14ac:dyDescent="0.25">
      <c r="A105" s="89">
        <v>2019</v>
      </c>
      <c r="B105" s="89">
        <v>102499</v>
      </c>
      <c r="C105" s="89" t="s">
        <v>819</v>
      </c>
    </row>
    <row r="106" spans="1:3" ht="12.75" customHeight="1" x14ac:dyDescent="0.25">
      <c r="A106" s="89">
        <v>2019</v>
      </c>
      <c r="B106" s="89">
        <v>1103831</v>
      </c>
      <c r="C106" s="89" t="s">
        <v>819</v>
      </c>
    </row>
    <row r="107" spans="1:3" ht="12.75" customHeight="1" x14ac:dyDescent="0.25">
      <c r="A107" s="89">
        <v>2019</v>
      </c>
      <c r="B107" s="89">
        <v>102499</v>
      </c>
      <c r="C107" s="89" t="s">
        <v>819</v>
      </c>
    </row>
    <row r="108" spans="1:3" ht="12.75" customHeight="1" x14ac:dyDescent="0.25">
      <c r="A108" s="89">
        <v>2019</v>
      </c>
      <c r="B108" s="89">
        <v>121884</v>
      </c>
      <c r="C108" s="89" t="s">
        <v>819</v>
      </c>
    </row>
    <row r="109" spans="1:3" ht="12.75" customHeight="1" x14ac:dyDescent="0.25">
      <c r="A109" s="89">
        <v>2019</v>
      </c>
      <c r="B109" s="89">
        <v>123569</v>
      </c>
      <c r="C109" s="89" t="s">
        <v>819</v>
      </c>
    </row>
    <row r="110" spans="1:3" ht="12.75" customHeight="1" x14ac:dyDescent="0.25">
      <c r="A110" s="89">
        <v>2019</v>
      </c>
      <c r="B110" s="89">
        <v>1181819</v>
      </c>
      <c r="C110" s="89" t="s">
        <v>819</v>
      </c>
    </row>
    <row r="111" spans="1:3" ht="12.75" customHeight="1" x14ac:dyDescent="0.25">
      <c r="A111" s="89">
        <v>2019</v>
      </c>
      <c r="B111" s="89">
        <v>102499</v>
      </c>
      <c r="C111" s="89" t="s">
        <v>819</v>
      </c>
    </row>
    <row r="112" spans="1:3" ht="12.75" customHeight="1" x14ac:dyDescent="0.25">
      <c r="A112" s="89">
        <v>2019</v>
      </c>
      <c r="B112" s="89">
        <v>1181815</v>
      </c>
      <c r="C112" s="89" t="s">
        <v>819</v>
      </c>
    </row>
    <row r="113" spans="1:3" ht="12.75" customHeight="1" x14ac:dyDescent="0.25">
      <c r="A113" s="89">
        <v>2019</v>
      </c>
      <c r="B113" s="89">
        <v>102499</v>
      </c>
      <c r="C113" s="89" t="s">
        <v>819</v>
      </c>
    </row>
    <row r="114" spans="1:3" ht="12.75" customHeight="1" x14ac:dyDescent="0.25">
      <c r="A114" s="89">
        <v>2019</v>
      </c>
      <c r="B114" s="89">
        <v>88399</v>
      </c>
      <c r="C114" s="89" t="s">
        <v>819</v>
      </c>
    </row>
    <row r="115" spans="1:3" ht="12.75" customHeight="1" x14ac:dyDescent="0.25">
      <c r="A115" s="89">
        <v>2019</v>
      </c>
      <c r="B115" s="89">
        <v>1319229</v>
      </c>
      <c r="C115" s="89" t="s">
        <v>819</v>
      </c>
    </row>
    <row r="116" spans="1:3" ht="12.75" customHeight="1" x14ac:dyDescent="0.25">
      <c r="A116" s="89">
        <v>2019</v>
      </c>
      <c r="B116" s="89">
        <v>121884</v>
      </c>
      <c r="C116" s="89" t="s">
        <v>819</v>
      </c>
    </row>
    <row r="117" spans="1:3" ht="12.75" customHeight="1" x14ac:dyDescent="0.25">
      <c r="A117" s="89">
        <v>2019</v>
      </c>
      <c r="B117" s="89">
        <v>121884</v>
      </c>
      <c r="C117" s="89" t="s">
        <v>819</v>
      </c>
    </row>
    <row r="118" spans="1:3" ht="12.75" customHeight="1" x14ac:dyDescent="0.25">
      <c r="A118" s="89">
        <v>2019</v>
      </c>
      <c r="B118" s="89">
        <v>88399</v>
      </c>
      <c r="C118" s="89" t="s">
        <v>819</v>
      </c>
    </row>
    <row r="119" spans="1:3" ht="12.75" customHeight="1" x14ac:dyDescent="0.25">
      <c r="A119" s="89">
        <v>2019</v>
      </c>
      <c r="B119" s="89">
        <v>121880</v>
      </c>
      <c r="C119" s="89" t="s">
        <v>819</v>
      </c>
    </row>
    <row r="120" spans="1:3" ht="12.75" customHeight="1" x14ac:dyDescent="0.25">
      <c r="A120" s="89">
        <v>2019</v>
      </c>
      <c r="B120" s="89">
        <v>123569</v>
      </c>
      <c r="C120" s="89" t="s">
        <v>819</v>
      </c>
    </row>
    <row r="121" spans="1:3" ht="12.75" customHeight="1" x14ac:dyDescent="0.25">
      <c r="A121" s="89">
        <v>2019</v>
      </c>
      <c r="B121" s="89">
        <v>1181815</v>
      </c>
      <c r="C121" s="89" t="s">
        <v>819</v>
      </c>
    </row>
    <row r="122" spans="1:3" ht="12.75" customHeight="1" x14ac:dyDescent="0.25">
      <c r="A122" s="89">
        <v>2019</v>
      </c>
      <c r="B122" s="89">
        <v>102499</v>
      </c>
      <c r="C122" s="89" t="s">
        <v>819</v>
      </c>
    </row>
    <row r="123" spans="1:3" ht="12.75" customHeight="1" x14ac:dyDescent="0.25">
      <c r="A123" s="89">
        <v>2019</v>
      </c>
      <c r="B123" s="89">
        <v>1181819</v>
      </c>
      <c r="C123" s="89" t="s">
        <v>819</v>
      </c>
    </row>
    <row r="124" spans="1:3" ht="12.75" customHeight="1" x14ac:dyDescent="0.25">
      <c r="A124" s="89">
        <v>2019</v>
      </c>
      <c r="B124" s="89">
        <v>1103831</v>
      </c>
      <c r="C124" s="89" t="s">
        <v>819</v>
      </c>
    </row>
    <row r="125" spans="1:3" ht="12.75" customHeight="1" x14ac:dyDescent="0.25">
      <c r="A125" s="89">
        <v>2019</v>
      </c>
      <c r="B125" s="89">
        <v>123569</v>
      </c>
      <c r="C125" s="89" t="s">
        <v>819</v>
      </c>
    </row>
    <row r="126" spans="1:3" ht="12.75" customHeight="1" x14ac:dyDescent="0.25">
      <c r="A126" s="89">
        <v>2019</v>
      </c>
      <c r="B126" s="89">
        <v>123569</v>
      </c>
      <c r="C126" s="89" t="s">
        <v>819</v>
      </c>
    </row>
    <row r="127" spans="1:3" ht="12.75" customHeight="1" x14ac:dyDescent="0.25">
      <c r="A127" s="89">
        <v>2019</v>
      </c>
      <c r="B127" s="89">
        <v>1181819</v>
      </c>
      <c r="C127" s="89" t="s">
        <v>819</v>
      </c>
    </row>
    <row r="128" spans="1:3" ht="12.75" customHeight="1" x14ac:dyDescent="0.25">
      <c r="A128" s="89">
        <v>2019</v>
      </c>
      <c r="B128" s="89">
        <v>88399</v>
      </c>
      <c r="C128" s="89" t="s">
        <v>819</v>
      </c>
    </row>
    <row r="129" spans="1:3" ht="12.75" customHeight="1" x14ac:dyDescent="0.25">
      <c r="A129" s="89">
        <v>2019</v>
      </c>
      <c r="B129" s="89">
        <v>121880</v>
      </c>
      <c r="C129" s="89" t="s">
        <v>819</v>
      </c>
    </row>
    <row r="130" spans="1:3" ht="12.75" customHeight="1" x14ac:dyDescent="0.25">
      <c r="A130" s="89">
        <v>2019</v>
      </c>
      <c r="B130" s="89">
        <v>121884</v>
      </c>
      <c r="C130" s="89" t="s">
        <v>819</v>
      </c>
    </row>
    <row r="131" spans="1:3" ht="12.75" customHeight="1" x14ac:dyDescent="0.25">
      <c r="A131" s="89">
        <v>2019</v>
      </c>
      <c r="B131" s="89">
        <v>88399</v>
      </c>
      <c r="C131" s="89" t="s">
        <v>819</v>
      </c>
    </row>
    <row r="132" spans="1:3" ht="12.75" customHeight="1" x14ac:dyDescent="0.25">
      <c r="A132" s="89">
        <v>2019</v>
      </c>
      <c r="B132" s="89">
        <v>121880</v>
      </c>
      <c r="C132" s="89" t="s">
        <v>819</v>
      </c>
    </row>
    <row r="133" spans="1:3" ht="12.75" customHeight="1" x14ac:dyDescent="0.25">
      <c r="A133" s="89">
        <v>2019</v>
      </c>
      <c r="B133" s="89">
        <v>88399</v>
      </c>
      <c r="C133" s="89" t="s">
        <v>819</v>
      </c>
    </row>
    <row r="134" spans="1:3" ht="12.75" customHeight="1" x14ac:dyDescent="0.25">
      <c r="A134" s="89">
        <v>2019</v>
      </c>
      <c r="B134" s="89">
        <v>1117583</v>
      </c>
      <c r="C134" s="89" t="s">
        <v>819</v>
      </c>
    </row>
    <row r="135" spans="1:3" ht="12.75" customHeight="1" x14ac:dyDescent="0.25">
      <c r="A135" s="89">
        <v>2019</v>
      </c>
      <c r="B135" s="89">
        <v>102499</v>
      </c>
      <c r="C135" s="89" t="s">
        <v>819</v>
      </c>
    </row>
    <row r="136" spans="1:3" ht="12.75" customHeight="1" x14ac:dyDescent="0.25">
      <c r="A136" s="89">
        <v>2019</v>
      </c>
      <c r="B136" s="89">
        <v>121880</v>
      </c>
      <c r="C136" s="89" t="s">
        <v>819</v>
      </c>
    </row>
    <row r="137" spans="1:3" ht="12.75" customHeight="1" x14ac:dyDescent="0.25">
      <c r="A137" s="89">
        <v>2019</v>
      </c>
      <c r="B137" s="89">
        <v>88399</v>
      </c>
      <c r="C137" s="89" t="s">
        <v>819</v>
      </c>
    </row>
    <row r="138" spans="1:3" ht="12.75" customHeight="1" x14ac:dyDescent="0.25">
      <c r="A138" s="89">
        <v>2019</v>
      </c>
      <c r="B138" s="89">
        <v>1117583</v>
      </c>
      <c r="C138" s="89" t="s">
        <v>819</v>
      </c>
    </row>
    <row r="139" spans="1:3" ht="12.75" customHeight="1" x14ac:dyDescent="0.25">
      <c r="A139" s="89">
        <v>2019</v>
      </c>
      <c r="B139" s="89">
        <v>123569</v>
      </c>
      <c r="C139" s="89" t="s">
        <v>819</v>
      </c>
    </row>
    <row r="140" spans="1:3" ht="12.75" customHeight="1" x14ac:dyDescent="0.25">
      <c r="A140" s="89">
        <v>2019</v>
      </c>
      <c r="B140" s="89">
        <v>123569</v>
      </c>
      <c r="C140" s="89" t="s">
        <v>819</v>
      </c>
    </row>
    <row r="141" spans="1:3" ht="12.75" customHeight="1" x14ac:dyDescent="0.25">
      <c r="A141" s="89">
        <v>2019</v>
      </c>
      <c r="B141" s="89">
        <v>102499</v>
      </c>
      <c r="C141" s="89" t="s">
        <v>819</v>
      </c>
    </row>
    <row r="142" spans="1:3" ht="12.75" customHeight="1" x14ac:dyDescent="0.25">
      <c r="A142" s="89">
        <v>2019</v>
      </c>
      <c r="B142" s="89">
        <v>1319229</v>
      </c>
      <c r="C142" s="89" t="s">
        <v>819</v>
      </c>
    </row>
    <row r="143" spans="1:3" ht="12.75" customHeight="1" x14ac:dyDescent="0.25">
      <c r="A143" s="89">
        <v>2019</v>
      </c>
      <c r="B143" s="89">
        <v>123569</v>
      </c>
      <c r="C143" s="89" t="s">
        <v>819</v>
      </c>
    </row>
    <row r="144" spans="1:3" ht="12.75" customHeight="1" x14ac:dyDescent="0.25">
      <c r="A144" s="89">
        <v>2019</v>
      </c>
      <c r="B144" s="89">
        <v>102499</v>
      </c>
      <c r="C144" s="89" t="s">
        <v>819</v>
      </c>
    </row>
    <row r="145" spans="1:3" ht="12.75" customHeight="1" x14ac:dyDescent="0.25">
      <c r="A145" s="89">
        <v>2019</v>
      </c>
      <c r="B145" s="89">
        <v>1181815</v>
      </c>
      <c r="C145" s="89" t="s">
        <v>819</v>
      </c>
    </row>
    <row r="146" spans="1:3" ht="12.75" customHeight="1" x14ac:dyDescent="0.25">
      <c r="A146" s="89">
        <v>2019</v>
      </c>
      <c r="B146" s="89">
        <v>1181815</v>
      </c>
      <c r="C146" s="89" t="s">
        <v>819</v>
      </c>
    </row>
    <row r="147" spans="1:3" ht="12.75" customHeight="1" x14ac:dyDescent="0.25">
      <c r="A147" s="89">
        <v>2019</v>
      </c>
      <c r="B147" s="89">
        <v>121880</v>
      </c>
      <c r="C147" s="89" t="s">
        <v>819</v>
      </c>
    </row>
    <row r="148" spans="1:3" ht="12.75" customHeight="1" x14ac:dyDescent="0.25">
      <c r="A148" s="89">
        <v>2019</v>
      </c>
      <c r="B148" s="89">
        <v>121880</v>
      </c>
      <c r="C148" s="89" t="s">
        <v>819</v>
      </c>
    </row>
    <row r="149" spans="1:3" ht="12.75" customHeight="1" x14ac:dyDescent="0.25">
      <c r="A149" s="89">
        <v>2019</v>
      </c>
      <c r="B149" s="89">
        <v>121880</v>
      </c>
      <c r="C149" s="89" t="s">
        <v>819</v>
      </c>
    </row>
    <row r="150" spans="1:3" ht="12.75" customHeight="1" x14ac:dyDescent="0.25">
      <c r="A150" s="89">
        <v>2019</v>
      </c>
      <c r="B150" s="89">
        <v>88399</v>
      </c>
      <c r="C150" s="89" t="s">
        <v>819</v>
      </c>
    </row>
    <row r="151" spans="1:3" ht="12.75" customHeight="1" x14ac:dyDescent="0.25">
      <c r="A151" s="89">
        <v>2019</v>
      </c>
      <c r="B151" s="89">
        <v>121880</v>
      </c>
      <c r="C151" s="89" t="s">
        <v>819</v>
      </c>
    </row>
    <row r="152" spans="1:3" ht="12.75" customHeight="1" x14ac:dyDescent="0.25">
      <c r="A152" s="89">
        <v>2019</v>
      </c>
      <c r="B152" s="89">
        <v>121884</v>
      </c>
      <c r="C152" s="89" t="s">
        <v>819</v>
      </c>
    </row>
    <row r="153" spans="1:3" ht="12.75" customHeight="1" x14ac:dyDescent="0.25">
      <c r="A153" s="89">
        <v>2019</v>
      </c>
      <c r="B153" s="89">
        <v>1319229</v>
      </c>
      <c r="C153" s="89" t="s">
        <v>819</v>
      </c>
    </row>
    <row r="154" spans="1:3" ht="12.75" customHeight="1" x14ac:dyDescent="0.25">
      <c r="A154" s="89">
        <v>2019</v>
      </c>
      <c r="B154" s="89">
        <v>121880</v>
      </c>
      <c r="C154" s="89" t="s">
        <v>819</v>
      </c>
    </row>
    <row r="155" spans="1:3" ht="12.75" customHeight="1" x14ac:dyDescent="0.25">
      <c r="A155" s="89">
        <v>2019</v>
      </c>
      <c r="B155" s="89">
        <v>121884</v>
      </c>
      <c r="C155" s="89" t="s">
        <v>819</v>
      </c>
    </row>
    <row r="156" spans="1:3" ht="12.75" customHeight="1" x14ac:dyDescent="0.25">
      <c r="A156" s="89">
        <v>2019</v>
      </c>
      <c r="B156" s="89">
        <v>121884</v>
      </c>
      <c r="C156" s="89" t="s">
        <v>819</v>
      </c>
    </row>
    <row r="157" spans="1:3" ht="12.75" customHeight="1" x14ac:dyDescent="0.25">
      <c r="A157" s="89">
        <v>2019</v>
      </c>
      <c r="B157" s="89">
        <v>1181819</v>
      </c>
      <c r="C157" s="89" t="s">
        <v>819</v>
      </c>
    </row>
    <row r="158" spans="1:3" ht="12.75" customHeight="1" x14ac:dyDescent="0.25">
      <c r="A158" s="89">
        <v>2019</v>
      </c>
      <c r="B158" s="89">
        <v>1181819</v>
      </c>
      <c r="C158" s="89" t="s">
        <v>819</v>
      </c>
    </row>
    <row r="159" spans="1:3" ht="12.75" customHeight="1" x14ac:dyDescent="0.25">
      <c r="A159" s="89">
        <v>2019</v>
      </c>
      <c r="B159" s="89">
        <v>121880</v>
      </c>
      <c r="C159" s="89" t="s">
        <v>819</v>
      </c>
    </row>
    <row r="160" spans="1:3" ht="12.75" customHeight="1" x14ac:dyDescent="0.25">
      <c r="A160" s="89">
        <v>2019</v>
      </c>
      <c r="B160" s="89">
        <v>123569</v>
      </c>
      <c r="C160" s="89" t="s">
        <v>819</v>
      </c>
    </row>
    <row r="161" spans="1:3" ht="12.75" customHeight="1" x14ac:dyDescent="0.25">
      <c r="A161" s="89">
        <v>2019</v>
      </c>
      <c r="B161" s="89">
        <v>1103831</v>
      </c>
      <c r="C161" s="89" t="s">
        <v>819</v>
      </c>
    </row>
    <row r="162" spans="1:3" ht="12.75" customHeight="1" x14ac:dyDescent="0.25">
      <c r="A162" s="89">
        <v>2019</v>
      </c>
      <c r="B162" s="89">
        <v>88399</v>
      </c>
      <c r="C162" s="89" t="s">
        <v>819</v>
      </c>
    </row>
    <row r="163" spans="1:3" ht="12.75" customHeight="1" x14ac:dyDescent="0.25">
      <c r="A163" s="89">
        <v>2019</v>
      </c>
      <c r="B163" s="89">
        <v>102499</v>
      </c>
      <c r="C163" s="89" t="s">
        <v>819</v>
      </c>
    </row>
    <row r="164" spans="1:3" ht="12.75" customHeight="1" x14ac:dyDescent="0.25">
      <c r="A164" s="89">
        <v>2019</v>
      </c>
      <c r="B164" s="89">
        <v>1319229</v>
      </c>
      <c r="C164" s="89" t="s">
        <v>819</v>
      </c>
    </row>
    <row r="165" spans="1:3" ht="12.75" customHeight="1" x14ac:dyDescent="0.25">
      <c r="A165" s="89">
        <v>2019</v>
      </c>
      <c r="B165" s="89">
        <v>1319229</v>
      </c>
      <c r="C165" s="89" t="s">
        <v>819</v>
      </c>
    </row>
    <row r="166" spans="1:3" ht="12.75" customHeight="1" x14ac:dyDescent="0.25">
      <c r="A166" s="89">
        <v>2019</v>
      </c>
      <c r="B166" s="89">
        <v>1181819</v>
      </c>
      <c r="C166" s="89" t="s">
        <v>819</v>
      </c>
    </row>
    <row r="167" spans="1:3" ht="12.75" customHeight="1" x14ac:dyDescent="0.25">
      <c r="A167" s="89">
        <v>2019</v>
      </c>
      <c r="B167" s="89">
        <v>123569</v>
      </c>
      <c r="C167" s="89" t="s">
        <v>819</v>
      </c>
    </row>
    <row r="168" spans="1:3" ht="12.75" customHeight="1" x14ac:dyDescent="0.25">
      <c r="A168" s="89">
        <v>2019</v>
      </c>
      <c r="B168" s="89">
        <v>1103831</v>
      </c>
      <c r="C168" s="89" t="s">
        <v>819</v>
      </c>
    </row>
    <row r="169" spans="1:3" ht="12.75" customHeight="1" x14ac:dyDescent="0.25">
      <c r="A169" s="89">
        <v>2019</v>
      </c>
      <c r="B169" s="89">
        <v>1103831</v>
      </c>
      <c r="C169" s="89" t="s">
        <v>819</v>
      </c>
    </row>
    <row r="170" spans="1:3" ht="12.75" customHeight="1" x14ac:dyDescent="0.25">
      <c r="A170" s="89">
        <v>2019</v>
      </c>
      <c r="B170" s="89">
        <v>1181819</v>
      </c>
      <c r="C170" s="89" t="s">
        <v>819</v>
      </c>
    </row>
    <row r="171" spans="1:3" ht="12.75" customHeight="1" x14ac:dyDescent="0.25">
      <c r="A171" s="89">
        <v>2019</v>
      </c>
      <c r="B171" s="89">
        <v>121880</v>
      </c>
      <c r="C171" s="89" t="s">
        <v>819</v>
      </c>
    </row>
    <row r="172" spans="1:3" ht="12.75" customHeight="1" x14ac:dyDescent="0.25">
      <c r="A172" s="89">
        <v>2019</v>
      </c>
      <c r="B172" s="89">
        <v>88399</v>
      </c>
      <c r="C172" s="89" t="s">
        <v>819</v>
      </c>
    </row>
    <row r="173" spans="1:3" ht="12.75" customHeight="1" x14ac:dyDescent="0.25">
      <c r="A173" s="89">
        <v>2019</v>
      </c>
      <c r="B173" s="89">
        <v>121880</v>
      </c>
      <c r="C173" s="89" t="s">
        <v>819</v>
      </c>
    </row>
    <row r="174" spans="1:3" ht="12.75" customHeight="1" x14ac:dyDescent="0.25">
      <c r="A174" s="89">
        <v>2019</v>
      </c>
      <c r="B174" s="89">
        <v>1117583</v>
      </c>
      <c r="C174" s="89" t="s">
        <v>819</v>
      </c>
    </row>
    <row r="175" spans="1:3" ht="12.75" customHeight="1" x14ac:dyDescent="0.25">
      <c r="A175" s="89">
        <v>2019</v>
      </c>
      <c r="B175" s="89">
        <v>1117583</v>
      </c>
      <c r="C175" s="89" t="s">
        <v>819</v>
      </c>
    </row>
    <row r="176" spans="1:3" ht="12.75" customHeight="1" x14ac:dyDescent="0.25">
      <c r="A176" s="89">
        <v>2019</v>
      </c>
      <c r="B176" s="89">
        <v>1117583</v>
      </c>
      <c r="C176" s="89" t="s">
        <v>819</v>
      </c>
    </row>
    <row r="177" spans="1:3" ht="12.75" customHeight="1" x14ac:dyDescent="0.25">
      <c r="A177" s="89">
        <v>2019</v>
      </c>
      <c r="B177" s="89">
        <v>123569</v>
      </c>
      <c r="C177" s="89" t="s">
        <v>819</v>
      </c>
    </row>
    <row r="178" spans="1:3" ht="12.75" customHeight="1" x14ac:dyDescent="0.25">
      <c r="A178" s="89">
        <v>2019</v>
      </c>
      <c r="B178" s="89">
        <v>1117583</v>
      </c>
      <c r="C178" s="89" t="s">
        <v>819</v>
      </c>
    </row>
    <row r="179" spans="1:3" ht="12.75" customHeight="1" x14ac:dyDescent="0.25">
      <c r="A179" s="89">
        <v>2019</v>
      </c>
      <c r="B179" s="89">
        <v>88399</v>
      </c>
      <c r="C179" s="89" t="s">
        <v>819</v>
      </c>
    </row>
    <row r="180" spans="1:3" ht="12.75" customHeight="1" x14ac:dyDescent="0.25">
      <c r="A180" s="89">
        <v>2019</v>
      </c>
      <c r="B180" s="89">
        <v>121880</v>
      </c>
      <c r="C180" s="89" t="s">
        <v>819</v>
      </c>
    </row>
    <row r="181" spans="1:3" ht="12.75" customHeight="1" x14ac:dyDescent="0.25">
      <c r="A181" s="89">
        <v>2019</v>
      </c>
      <c r="B181" s="89">
        <v>121880</v>
      </c>
      <c r="C181" s="89" t="s">
        <v>819</v>
      </c>
    </row>
    <row r="182" spans="1:3" ht="12.75" customHeight="1" x14ac:dyDescent="0.25">
      <c r="A182" s="89">
        <v>2019</v>
      </c>
      <c r="B182" s="89">
        <v>121884</v>
      </c>
      <c r="C182" s="89" t="s">
        <v>819</v>
      </c>
    </row>
    <row r="183" spans="1:3" ht="12.75" customHeight="1" x14ac:dyDescent="0.25">
      <c r="A183" s="89">
        <v>2019</v>
      </c>
      <c r="B183" s="89">
        <v>121880</v>
      </c>
      <c r="C183" s="89" t="s">
        <v>819</v>
      </c>
    </row>
    <row r="184" spans="1:3" ht="12.75" customHeight="1" x14ac:dyDescent="0.25">
      <c r="A184" s="89">
        <v>2019</v>
      </c>
      <c r="B184" s="89">
        <v>1103831</v>
      </c>
      <c r="C184" s="89" t="s">
        <v>819</v>
      </c>
    </row>
    <row r="185" spans="1:3" ht="12.75" customHeight="1" x14ac:dyDescent="0.25">
      <c r="A185" s="89">
        <v>2019</v>
      </c>
      <c r="B185" s="89">
        <v>88399</v>
      </c>
      <c r="C185" s="89" t="s">
        <v>819</v>
      </c>
    </row>
    <row r="186" spans="1:3" ht="12.75" customHeight="1" x14ac:dyDescent="0.25">
      <c r="A186" s="89">
        <v>2019</v>
      </c>
      <c r="B186" s="89">
        <v>121880</v>
      </c>
      <c r="C186" s="89" t="s">
        <v>819</v>
      </c>
    </row>
    <row r="187" spans="1:3" ht="12.75" customHeight="1" x14ac:dyDescent="0.25">
      <c r="A187" s="89">
        <v>2019</v>
      </c>
      <c r="B187" s="89">
        <v>121884</v>
      </c>
      <c r="C187" s="89" t="s">
        <v>819</v>
      </c>
    </row>
    <row r="188" spans="1:3" ht="12.75" customHeight="1" x14ac:dyDescent="0.25">
      <c r="A188" s="89">
        <v>2019</v>
      </c>
      <c r="B188" s="89">
        <v>1103831</v>
      </c>
      <c r="C188" s="89" t="s">
        <v>819</v>
      </c>
    </row>
    <row r="189" spans="1:3" ht="12.75" customHeight="1" x14ac:dyDescent="0.25">
      <c r="A189" s="89">
        <v>2019</v>
      </c>
      <c r="B189" s="89">
        <v>1103831</v>
      </c>
      <c r="C189" s="89" t="s">
        <v>819</v>
      </c>
    </row>
    <row r="190" spans="1:3" ht="12.75" customHeight="1" x14ac:dyDescent="0.25">
      <c r="A190" s="89">
        <v>2019</v>
      </c>
      <c r="B190" s="89">
        <v>88399</v>
      </c>
      <c r="C190" s="89" t="s">
        <v>819</v>
      </c>
    </row>
    <row r="191" spans="1:3" ht="12.75" customHeight="1" x14ac:dyDescent="0.25">
      <c r="A191" s="89">
        <v>2019</v>
      </c>
      <c r="B191" s="89">
        <v>121884</v>
      </c>
      <c r="C191" s="89" t="s">
        <v>819</v>
      </c>
    </row>
    <row r="192" spans="1:3" ht="12.75" customHeight="1" x14ac:dyDescent="0.25">
      <c r="A192" s="89">
        <v>2019</v>
      </c>
      <c r="B192" s="89">
        <v>121880</v>
      </c>
      <c r="C192" s="89" t="s">
        <v>819</v>
      </c>
    </row>
    <row r="193" spans="1:3" ht="12.75" customHeight="1" x14ac:dyDescent="0.25">
      <c r="A193" s="89">
        <v>2019</v>
      </c>
      <c r="B193" s="89">
        <v>102499</v>
      </c>
      <c r="C193" s="89" t="s">
        <v>819</v>
      </c>
    </row>
    <row r="194" spans="1:3" ht="12.75" customHeight="1" x14ac:dyDescent="0.25">
      <c r="A194" s="89">
        <v>2019</v>
      </c>
      <c r="B194" s="89">
        <v>1117583</v>
      </c>
      <c r="C194" s="89" t="s">
        <v>819</v>
      </c>
    </row>
    <row r="195" spans="1:3" ht="12.75" customHeight="1" x14ac:dyDescent="0.25">
      <c r="A195" s="89">
        <v>2019</v>
      </c>
      <c r="B195" s="89">
        <v>1181819</v>
      </c>
      <c r="C195" s="89" t="s">
        <v>819</v>
      </c>
    </row>
    <row r="196" spans="1:3" ht="12.75" customHeight="1" x14ac:dyDescent="0.25">
      <c r="A196" s="89">
        <v>2019</v>
      </c>
      <c r="B196" s="89">
        <v>1181819</v>
      </c>
      <c r="C196" s="89" t="s">
        <v>819</v>
      </c>
    </row>
    <row r="197" spans="1:3" ht="12.75" customHeight="1" x14ac:dyDescent="0.25">
      <c r="A197" s="89">
        <v>2019</v>
      </c>
      <c r="B197" s="89">
        <v>123569</v>
      </c>
      <c r="C197" s="89" t="s">
        <v>819</v>
      </c>
    </row>
    <row r="198" spans="1:3" ht="12.75" customHeight="1" x14ac:dyDescent="0.25">
      <c r="A198" s="89">
        <v>2019</v>
      </c>
      <c r="B198" s="89">
        <v>102499</v>
      </c>
      <c r="C198" s="89" t="s">
        <v>819</v>
      </c>
    </row>
    <row r="199" spans="1:3" ht="12.75" customHeight="1" x14ac:dyDescent="0.25">
      <c r="A199" s="89">
        <v>2019</v>
      </c>
      <c r="B199" s="89">
        <v>121880</v>
      </c>
      <c r="C199" s="89" t="s">
        <v>819</v>
      </c>
    </row>
    <row r="200" spans="1:3" ht="12.75" customHeight="1" x14ac:dyDescent="0.25">
      <c r="A200" s="89">
        <v>2019</v>
      </c>
      <c r="B200" s="89">
        <v>1103831</v>
      </c>
      <c r="C200" s="89" t="s">
        <v>819</v>
      </c>
    </row>
    <row r="201" spans="1:3" ht="12.75" customHeight="1" x14ac:dyDescent="0.25">
      <c r="A201" s="89">
        <v>2019</v>
      </c>
      <c r="B201" s="89">
        <v>121880</v>
      </c>
      <c r="C201" s="89" t="s">
        <v>819</v>
      </c>
    </row>
    <row r="202" spans="1:3" ht="12.75" customHeight="1" x14ac:dyDescent="0.25">
      <c r="A202" s="89">
        <v>2019</v>
      </c>
      <c r="B202" s="89">
        <v>88399</v>
      </c>
      <c r="C202" s="89" t="s">
        <v>819</v>
      </c>
    </row>
    <row r="203" spans="1:3" ht="12.75" customHeight="1" x14ac:dyDescent="0.25">
      <c r="A203" s="89">
        <v>2019</v>
      </c>
      <c r="B203" s="89">
        <v>1117583</v>
      </c>
      <c r="C203" s="89" t="s">
        <v>819</v>
      </c>
    </row>
    <row r="204" spans="1:3" ht="12.75" customHeight="1" x14ac:dyDescent="0.25">
      <c r="A204" s="89">
        <v>2019</v>
      </c>
      <c r="B204" s="89">
        <v>1103831</v>
      </c>
      <c r="C204" s="89" t="s">
        <v>819</v>
      </c>
    </row>
    <row r="205" spans="1:3" ht="12.75" customHeight="1" x14ac:dyDescent="0.25">
      <c r="A205" s="89">
        <v>2019</v>
      </c>
      <c r="B205" s="89">
        <v>1103831</v>
      </c>
      <c r="C205" s="89" t="s">
        <v>819</v>
      </c>
    </row>
    <row r="206" spans="1:3" ht="12.75" customHeight="1" x14ac:dyDescent="0.25">
      <c r="A206" s="89">
        <v>2019</v>
      </c>
      <c r="B206" s="89">
        <v>121880</v>
      </c>
      <c r="C206" s="89" t="s">
        <v>819</v>
      </c>
    </row>
    <row r="207" spans="1:3" ht="12.75" customHeight="1" x14ac:dyDescent="0.25">
      <c r="A207" s="89">
        <v>2019</v>
      </c>
      <c r="B207" s="89">
        <v>1103831</v>
      </c>
      <c r="C207" s="89" t="s">
        <v>819</v>
      </c>
    </row>
    <row r="208" spans="1:3" ht="12.75" customHeight="1" x14ac:dyDescent="0.25">
      <c r="A208" s="89">
        <v>2019</v>
      </c>
      <c r="B208" s="89">
        <v>121880</v>
      </c>
      <c r="C208" s="89" t="s">
        <v>819</v>
      </c>
    </row>
    <row r="209" spans="1:3" ht="12.75" customHeight="1" x14ac:dyDescent="0.25">
      <c r="A209" s="89">
        <v>2019</v>
      </c>
      <c r="B209" s="89">
        <v>1181819</v>
      </c>
      <c r="C209" s="89" t="s">
        <v>819</v>
      </c>
    </row>
    <row r="210" spans="1:3" ht="12.75" customHeight="1" x14ac:dyDescent="0.25">
      <c r="A210" s="89">
        <v>2019</v>
      </c>
      <c r="B210" s="89">
        <v>121880</v>
      </c>
      <c r="C210" s="89" t="s">
        <v>819</v>
      </c>
    </row>
    <row r="211" spans="1:3" ht="12.75" customHeight="1" x14ac:dyDescent="0.25">
      <c r="A211" s="89">
        <v>2019</v>
      </c>
      <c r="B211" s="89">
        <v>1103831</v>
      </c>
      <c r="C211" s="89" t="s">
        <v>819</v>
      </c>
    </row>
    <row r="212" spans="1:3" ht="12.75" customHeight="1" x14ac:dyDescent="0.25">
      <c r="A212" s="89">
        <v>2019</v>
      </c>
      <c r="B212" s="89">
        <v>1117583</v>
      </c>
      <c r="C212" s="89" t="s">
        <v>819</v>
      </c>
    </row>
    <row r="213" spans="1:3" ht="12.75" customHeight="1" x14ac:dyDescent="0.25">
      <c r="A213" s="89">
        <v>2019</v>
      </c>
      <c r="B213" s="89">
        <v>102499</v>
      </c>
      <c r="C213" s="89" t="s">
        <v>819</v>
      </c>
    </row>
    <row r="214" spans="1:3" ht="12.75" customHeight="1" x14ac:dyDescent="0.25">
      <c r="A214" s="89">
        <v>2019</v>
      </c>
      <c r="B214" s="89">
        <v>121884</v>
      </c>
      <c r="C214" s="89" t="s">
        <v>819</v>
      </c>
    </row>
    <row r="215" spans="1:3" ht="12.75" customHeight="1" x14ac:dyDescent="0.25">
      <c r="A215" s="89">
        <v>2019</v>
      </c>
      <c r="B215" s="89">
        <v>121884</v>
      </c>
      <c r="C215" s="89" t="s">
        <v>819</v>
      </c>
    </row>
    <row r="216" spans="1:3" ht="12.75" customHeight="1" x14ac:dyDescent="0.25">
      <c r="A216" s="89">
        <v>2019</v>
      </c>
      <c r="B216" s="89">
        <v>121880</v>
      </c>
      <c r="C216" s="89" t="s">
        <v>819</v>
      </c>
    </row>
    <row r="217" spans="1:3" ht="12.75" customHeight="1" x14ac:dyDescent="0.25">
      <c r="A217" s="89">
        <v>2019</v>
      </c>
      <c r="B217" s="89">
        <v>121880</v>
      </c>
      <c r="C217" s="89" t="s">
        <v>819</v>
      </c>
    </row>
    <row r="218" spans="1:3" ht="12.75" customHeight="1" x14ac:dyDescent="0.25">
      <c r="A218" s="89">
        <v>2019</v>
      </c>
      <c r="B218" s="89">
        <v>121880</v>
      </c>
      <c r="C218" s="89" t="s">
        <v>819</v>
      </c>
    </row>
    <row r="219" spans="1:3" ht="12.75" customHeight="1" x14ac:dyDescent="0.25">
      <c r="A219" s="89">
        <v>2019</v>
      </c>
      <c r="B219" s="89">
        <v>121884</v>
      </c>
      <c r="C219" s="89" t="s">
        <v>819</v>
      </c>
    </row>
    <row r="220" spans="1:3" ht="12.75" customHeight="1" x14ac:dyDescent="0.25">
      <c r="A220" s="89">
        <v>2019</v>
      </c>
      <c r="B220" s="89">
        <v>121880</v>
      </c>
      <c r="C220" s="89" t="s">
        <v>819</v>
      </c>
    </row>
    <row r="221" spans="1:3" ht="12.75" customHeight="1" x14ac:dyDescent="0.25">
      <c r="A221" s="89">
        <v>2019</v>
      </c>
      <c r="B221" s="89">
        <v>88399</v>
      </c>
      <c r="C221" s="89" t="s">
        <v>819</v>
      </c>
    </row>
    <row r="222" spans="1:3" ht="12.75" customHeight="1" x14ac:dyDescent="0.25">
      <c r="A222" s="89">
        <v>2019</v>
      </c>
      <c r="B222" s="89">
        <v>88399</v>
      </c>
      <c r="C222" s="89" t="s">
        <v>819</v>
      </c>
    </row>
    <row r="223" spans="1:3" ht="12.75" customHeight="1" x14ac:dyDescent="0.25">
      <c r="A223" s="89">
        <v>2019</v>
      </c>
      <c r="B223" s="89">
        <v>102499</v>
      </c>
      <c r="C223" s="89" t="s">
        <v>819</v>
      </c>
    </row>
    <row r="224" spans="1:3" ht="12.75" customHeight="1" x14ac:dyDescent="0.25">
      <c r="A224" s="89">
        <v>2019</v>
      </c>
      <c r="B224" s="89">
        <v>123569</v>
      </c>
      <c r="C224" s="89" t="s">
        <v>819</v>
      </c>
    </row>
    <row r="225" spans="1:3" ht="12.75" customHeight="1" x14ac:dyDescent="0.25">
      <c r="A225" s="89">
        <v>2019</v>
      </c>
      <c r="B225" s="89">
        <v>123569</v>
      </c>
      <c r="C225" s="89" t="s">
        <v>819</v>
      </c>
    </row>
    <row r="226" spans="1:3" ht="12.75" customHeight="1" x14ac:dyDescent="0.25">
      <c r="A226" s="89">
        <v>2019</v>
      </c>
      <c r="B226" s="89">
        <v>1103831</v>
      </c>
      <c r="C226" s="89" t="s">
        <v>819</v>
      </c>
    </row>
    <row r="227" spans="1:3" ht="12.75" customHeight="1" x14ac:dyDescent="0.25">
      <c r="A227" s="89">
        <v>2019</v>
      </c>
      <c r="B227" s="89">
        <v>1181819</v>
      </c>
      <c r="C227" s="89" t="s">
        <v>819</v>
      </c>
    </row>
    <row r="228" spans="1:3" ht="12.75" customHeight="1" x14ac:dyDescent="0.25">
      <c r="A228" s="89">
        <v>2019</v>
      </c>
      <c r="B228" s="89">
        <v>123569</v>
      </c>
      <c r="C228" s="89" t="s">
        <v>133</v>
      </c>
    </row>
    <row r="229" spans="1:3" ht="12.75" customHeight="1" x14ac:dyDescent="0.25">
      <c r="A229" s="89">
        <v>2019</v>
      </c>
      <c r="B229" s="89">
        <v>123569</v>
      </c>
      <c r="C229" s="89" t="s">
        <v>133</v>
      </c>
    </row>
    <row r="230" spans="1:3" ht="12.75" customHeight="1" x14ac:dyDescent="0.25">
      <c r="A230" s="89">
        <v>2019</v>
      </c>
      <c r="B230" s="89">
        <v>121880</v>
      </c>
      <c r="C230" s="89" t="s">
        <v>133</v>
      </c>
    </row>
    <row r="231" spans="1:3" ht="12.75" customHeight="1" x14ac:dyDescent="0.25">
      <c r="A231" s="89">
        <v>2019</v>
      </c>
      <c r="B231" s="89">
        <v>121880</v>
      </c>
      <c r="C231" s="89" t="s">
        <v>133</v>
      </c>
    </row>
    <row r="232" spans="1:3" ht="12.75" customHeight="1" x14ac:dyDescent="0.25">
      <c r="A232" s="89">
        <v>2019</v>
      </c>
      <c r="B232" s="89">
        <v>1319229</v>
      </c>
      <c r="C232" s="89" t="s">
        <v>133</v>
      </c>
    </row>
    <row r="233" spans="1:3" ht="12.75" customHeight="1" x14ac:dyDescent="0.25">
      <c r="A233" s="89">
        <v>2019</v>
      </c>
      <c r="B233" s="89">
        <v>102499</v>
      </c>
      <c r="C233" s="89" t="s">
        <v>133</v>
      </c>
    </row>
    <row r="234" spans="1:3" ht="12.75" customHeight="1" x14ac:dyDescent="0.25">
      <c r="A234" s="89">
        <v>2019</v>
      </c>
      <c r="B234" s="89">
        <v>1181815</v>
      </c>
      <c r="C234" s="89" t="s">
        <v>133</v>
      </c>
    </row>
    <row r="235" spans="1:3" ht="12.75" customHeight="1" x14ac:dyDescent="0.25">
      <c r="A235" s="89">
        <v>2019</v>
      </c>
      <c r="B235" s="89">
        <v>121880</v>
      </c>
      <c r="C235" s="89" t="s">
        <v>133</v>
      </c>
    </row>
    <row r="236" spans="1:3" ht="12.75" customHeight="1" x14ac:dyDescent="0.25">
      <c r="A236" s="89">
        <v>2019</v>
      </c>
      <c r="B236" s="89">
        <v>1181815</v>
      </c>
      <c r="C236" s="89" t="s">
        <v>133</v>
      </c>
    </row>
    <row r="237" spans="1:3" ht="12.75" customHeight="1" x14ac:dyDescent="0.25">
      <c r="A237" s="89">
        <v>2019</v>
      </c>
      <c r="B237" s="89">
        <v>121880</v>
      </c>
      <c r="C237" s="89" t="s">
        <v>133</v>
      </c>
    </row>
    <row r="238" spans="1:3" ht="12.75" customHeight="1" x14ac:dyDescent="0.25">
      <c r="A238" s="89">
        <v>2019</v>
      </c>
      <c r="B238" s="89">
        <v>1319229</v>
      </c>
      <c r="C238" s="89" t="s">
        <v>133</v>
      </c>
    </row>
    <row r="239" spans="1:3" ht="12.75" customHeight="1" x14ac:dyDescent="0.25">
      <c r="A239" s="89">
        <v>2019</v>
      </c>
      <c r="B239" s="89">
        <v>88399</v>
      </c>
      <c r="C239" s="89" t="s">
        <v>133</v>
      </c>
    </row>
    <row r="240" spans="1:3" ht="12.75" customHeight="1" x14ac:dyDescent="0.25">
      <c r="A240" s="89">
        <v>2019</v>
      </c>
      <c r="B240" s="89">
        <v>88399</v>
      </c>
      <c r="C240" s="89" t="s">
        <v>133</v>
      </c>
    </row>
    <row r="241" spans="1:3" ht="12.75" customHeight="1" x14ac:dyDescent="0.25">
      <c r="A241" s="89">
        <v>2019</v>
      </c>
      <c r="B241" s="89">
        <v>1181815</v>
      </c>
      <c r="C241" s="89" t="s">
        <v>133</v>
      </c>
    </row>
    <row r="242" spans="1:3" ht="12.75" customHeight="1" x14ac:dyDescent="0.25">
      <c r="A242" s="89">
        <v>2019</v>
      </c>
      <c r="B242" s="89">
        <v>1117583</v>
      </c>
      <c r="C242" s="89" t="s">
        <v>133</v>
      </c>
    </row>
    <row r="243" spans="1:3" ht="12.75" customHeight="1" x14ac:dyDescent="0.25">
      <c r="A243" s="89">
        <v>2019</v>
      </c>
      <c r="B243" s="89">
        <v>123569</v>
      </c>
      <c r="C243" s="89" t="s">
        <v>133</v>
      </c>
    </row>
    <row r="244" spans="1:3" ht="12.75" customHeight="1" x14ac:dyDescent="0.25">
      <c r="A244" s="89">
        <v>2019</v>
      </c>
      <c r="B244" s="89">
        <v>88399</v>
      </c>
      <c r="C244" s="89" t="s">
        <v>133</v>
      </c>
    </row>
    <row r="245" spans="1:3" ht="12.75" customHeight="1" x14ac:dyDescent="0.25">
      <c r="A245" s="89">
        <v>2019</v>
      </c>
      <c r="B245" s="89">
        <v>102499</v>
      </c>
      <c r="C245" s="89" t="s">
        <v>133</v>
      </c>
    </row>
    <row r="246" spans="1:3" ht="12.75" customHeight="1" x14ac:dyDescent="0.25">
      <c r="A246" s="89">
        <v>2019</v>
      </c>
      <c r="B246" s="89">
        <v>121880</v>
      </c>
      <c r="C246" s="89" t="s">
        <v>133</v>
      </c>
    </row>
    <row r="247" spans="1:3" ht="12.75" customHeight="1" x14ac:dyDescent="0.25">
      <c r="A247" s="89">
        <v>2019</v>
      </c>
      <c r="B247" s="89">
        <v>123569</v>
      </c>
      <c r="C247" s="89" t="s">
        <v>133</v>
      </c>
    </row>
    <row r="248" spans="1:3" ht="12.75" customHeight="1" x14ac:dyDescent="0.25">
      <c r="A248" s="89">
        <v>2019</v>
      </c>
      <c r="B248" s="89">
        <v>121880</v>
      </c>
      <c r="C248" s="89" t="s">
        <v>133</v>
      </c>
    </row>
    <row r="249" spans="1:3" ht="12.75" customHeight="1" x14ac:dyDescent="0.25">
      <c r="A249" s="89">
        <v>2019</v>
      </c>
      <c r="B249" s="89">
        <v>1319229</v>
      </c>
      <c r="C249" s="89" t="s">
        <v>133</v>
      </c>
    </row>
    <row r="250" spans="1:3" ht="12.75" customHeight="1" x14ac:dyDescent="0.25">
      <c r="A250" s="89">
        <v>2019</v>
      </c>
      <c r="B250" s="89">
        <v>102499</v>
      </c>
      <c r="C250" s="89" t="s">
        <v>133</v>
      </c>
    </row>
    <row r="251" spans="1:3" ht="12.75" customHeight="1" x14ac:dyDescent="0.25">
      <c r="A251" s="89">
        <v>2019</v>
      </c>
      <c r="B251" s="89">
        <v>1181819</v>
      </c>
      <c r="C251" s="89" t="s">
        <v>133</v>
      </c>
    </row>
    <row r="252" spans="1:3" ht="12.75" customHeight="1" x14ac:dyDescent="0.25">
      <c r="A252" s="89">
        <v>2019</v>
      </c>
      <c r="B252" s="89">
        <v>1181815</v>
      </c>
      <c r="C252" s="89" t="s">
        <v>133</v>
      </c>
    </row>
    <row r="253" spans="1:3" ht="12.75" customHeight="1" x14ac:dyDescent="0.25">
      <c r="A253" s="89">
        <v>2019</v>
      </c>
      <c r="B253" s="89">
        <v>121880</v>
      </c>
      <c r="C253" s="89" t="s">
        <v>133</v>
      </c>
    </row>
    <row r="254" spans="1:3" ht="12.75" customHeight="1" x14ac:dyDescent="0.25">
      <c r="A254" s="89">
        <v>2019</v>
      </c>
      <c r="B254" s="89">
        <v>1319229</v>
      </c>
      <c r="C254" s="89" t="s">
        <v>133</v>
      </c>
    </row>
    <row r="255" spans="1:3" ht="12.75" customHeight="1" x14ac:dyDescent="0.25">
      <c r="A255" s="89">
        <v>2019</v>
      </c>
      <c r="B255" s="89">
        <v>123569</v>
      </c>
      <c r="C255" s="89" t="s">
        <v>133</v>
      </c>
    </row>
    <row r="256" spans="1:3" ht="12.75" customHeight="1" x14ac:dyDescent="0.25">
      <c r="A256" s="89">
        <v>2019</v>
      </c>
      <c r="B256" s="89">
        <v>1319229</v>
      </c>
      <c r="C256" s="89" t="s">
        <v>133</v>
      </c>
    </row>
    <row r="257" spans="1:3" ht="12.75" customHeight="1" x14ac:dyDescent="0.25">
      <c r="A257" s="89">
        <v>2019</v>
      </c>
      <c r="B257" s="89">
        <v>123569</v>
      </c>
      <c r="C257" s="89" t="s">
        <v>133</v>
      </c>
    </row>
    <row r="258" spans="1:3" ht="12.75" customHeight="1" x14ac:dyDescent="0.25">
      <c r="A258" s="89">
        <v>2019</v>
      </c>
      <c r="B258" s="89">
        <v>121880</v>
      </c>
      <c r="C258" s="89" t="s">
        <v>133</v>
      </c>
    </row>
    <row r="259" spans="1:3" ht="12.75" customHeight="1" x14ac:dyDescent="0.25">
      <c r="A259" s="89">
        <v>2019</v>
      </c>
      <c r="B259" s="89">
        <v>88399</v>
      </c>
      <c r="C259" s="89" t="s">
        <v>133</v>
      </c>
    </row>
    <row r="260" spans="1:3" ht="12.75" customHeight="1" x14ac:dyDescent="0.25">
      <c r="A260" s="89">
        <v>2019</v>
      </c>
      <c r="B260" s="89">
        <v>88399</v>
      </c>
      <c r="C260" s="89" t="s">
        <v>133</v>
      </c>
    </row>
    <row r="261" spans="1:3" ht="12.75" customHeight="1" x14ac:dyDescent="0.25">
      <c r="A261" s="89">
        <v>2019</v>
      </c>
      <c r="B261" s="89">
        <v>1117583</v>
      </c>
      <c r="C261" s="89" t="s">
        <v>133</v>
      </c>
    </row>
    <row r="262" spans="1:3" ht="12.75" customHeight="1" x14ac:dyDescent="0.25">
      <c r="A262" s="89">
        <v>2019</v>
      </c>
      <c r="B262" s="89">
        <v>1117583</v>
      </c>
      <c r="C262" s="89" t="s">
        <v>133</v>
      </c>
    </row>
    <row r="263" spans="1:3" ht="12.75" customHeight="1" x14ac:dyDescent="0.25">
      <c r="A263" s="89">
        <v>2019</v>
      </c>
      <c r="B263" s="89">
        <v>1181819</v>
      </c>
      <c r="C263" s="89" t="s">
        <v>133</v>
      </c>
    </row>
    <row r="264" spans="1:3" ht="12.75" customHeight="1" x14ac:dyDescent="0.25">
      <c r="A264" s="89">
        <v>2019</v>
      </c>
      <c r="B264" s="89">
        <v>1181819</v>
      </c>
      <c r="C264" s="89" t="s">
        <v>133</v>
      </c>
    </row>
    <row r="265" spans="1:3" ht="12.75" customHeight="1" x14ac:dyDescent="0.25">
      <c r="A265" s="89">
        <v>2019</v>
      </c>
      <c r="B265" s="89">
        <v>102499</v>
      </c>
      <c r="C265" s="89" t="s">
        <v>133</v>
      </c>
    </row>
    <row r="266" spans="1:3" ht="12.75" customHeight="1" x14ac:dyDescent="0.25">
      <c r="A266" s="89">
        <v>2019</v>
      </c>
      <c r="B266" s="89">
        <v>121884</v>
      </c>
      <c r="C266" s="89" t="s">
        <v>133</v>
      </c>
    </row>
    <row r="267" spans="1:3" ht="12.75" customHeight="1" x14ac:dyDescent="0.25">
      <c r="A267" s="89">
        <v>2019</v>
      </c>
      <c r="B267" s="89">
        <v>1117583</v>
      </c>
      <c r="C267" s="89" t="s">
        <v>133</v>
      </c>
    </row>
    <row r="268" spans="1:3" ht="12.75" customHeight="1" x14ac:dyDescent="0.25">
      <c r="A268" s="89">
        <v>2019</v>
      </c>
      <c r="B268" s="89">
        <v>1103831</v>
      </c>
      <c r="C268" s="89" t="s">
        <v>133</v>
      </c>
    </row>
    <row r="269" spans="1:3" ht="12.75" customHeight="1" x14ac:dyDescent="0.25">
      <c r="A269" s="89">
        <v>2019</v>
      </c>
      <c r="B269" s="89">
        <v>1181819</v>
      </c>
      <c r="C269" s="89" t="s">
        <v>133</v>
      </c>
    </row>
    <row r="270" spans="1:3" ht="12.75" customHeight="1" x14ac:dyDescent="0.25">
      <c r="A270" s="89">
        <v>2019</v>
      </c>
      <c r="B270" s="89">
        <v>1103831</v>
      </c>
      <c r="C270" s="89" t="s">
        <v>133</v>
      </c>
    </row>
    <row r="271" spans="1:3" ht="12.75" customHeight="1" x14ac:dyDescent="0.25">
      <c r="A271" s="89">
        <v>2019</v>
      </c>
      <c r="B271" s="89">
        <v>1181819</v>
      </c>
      <c r="C271" s="89" t="s">
        <v>133</v>
      </c>
    </row>
    <row r="272" spans="1:3" ht="12.75" customHeight="1" x14ac:dyDescent="0.25">
      <c r="A272" s="89">
        <v>2019</v>
      </c>
      <c r="B272" s="89">
        <v>1117583</v>
      </c>
      <c r="C272" s="89" t="s">
        <v>133</v>
      </c>
    </row>
    <row r="273" spans="1:3" ht="12.75" customHeight="1" x14ac:dyDescent="0.25">
      <c r="A273" s="89">
        <v>2019</v>
      </c>
      <c r="B273" s="89">
        <v>102499</v>
      </c>
      <c r="C273" s="89" t="s">
        <v>133</v>
      </c>
    </row>
    <row r="274" spans="1:3" ht="12.75" customHeight="1" x14ac:dyDescent="0.25">
      <c r="A274" s="89">
        <v>2019</v>
      </c>
      <c r="B274" s="89">
        <v>121880</v>
      </c>
      <c r="C274" s="89" t="s">
        <v>133</v>
      </c>
    </row>
    <row r="275" spans="1:3" ht="12.75" customHeight="1" x14ac:dyDescent="0.25">
      <c r="A275" s="89">
        <v>2019</v>
      </c>
      <c r="B275" s="89">
        <v>1319229</v>
      </c>
      <c r="C275" s="89" t="s">
        <v>133</v>
      </c>
    </row>
    <row r="276" spans="1:3" ht="12.75" customHeight="1" x14ac:dyDescent="0.25">
      <c r="A276" s="89">
        <v>2019</v>
      </c>
      <c r="B276" s="89">
        <v>1181819</v>
      </c>
      <c r="C276" s="89" t="s">
        <v>133</v>
      </c>
    </row>
    <row r="277" spans="1:3" ht="12.75" customHeight="1" x14ac:dyDescent="0.25">
      <c r="A277" s="89">
        <v>2019</v>
      </c>
      <c r="B277" s="89">
        <v>1181819</v>
      </c>
      <c r="C277" s="89" t="s">
        <v>133</v>
      </c>
    </row>
    <row r="278" spans="1:3" ht="12.75" customHeight="1" x14ac:dyDescent="0.25">
      <c r="A278" s="89">
        <v>2019</v>
      </c>
      <c r="B278" s="89">
        <v>121880</v>
      </c>
      <c r="C278" s="89" t="s">
        <v>133</v>
      </c>
    </row>
    <row r="279" spans="1:3" ht="12.75" customHeight="1" x14ac:dyDescent="0.25">
      <c r="A279" s="89">
        <v>2019</v>
      </c>
      <c r="B279" s="89">
        <v>102499</v>
      </c>
      <c r="C279" s="89" t="s">
        <v>133</v>
      </c>
    </row>
    <row r="280" spans="1:3" ht="12.75" customHeight="1" x14ac:dyDescent="0.25">
      <c r="A280" s="89">
        <v>2019</v>
      </c>
      <c r="B280" s="89">
        <v>102499</v>
      </c>
      <c r="C280" s="89" t="s">
        <v>133</v>
      </c>
    </row>
    <row r="281" spans="1:3" ht="12.75" customHeight="1" x14ac:dyDescent="0.25">
      <c r="A281" s="89">
        <v>2019</v>
      </c>
      <c r="B281" s="89">
        <v>121884</v>
      </c>
      <c r="C281" s="89" t="s">
        <v>133</v>
      </c>
    </row>
    <row r="282" spans="1:3" ht="12.75" customHeight="1" x14ac:dyDescent="0.25">
      <c r="A282" s="89">
        <v>2019</v>
      </c>
      <c r="B282" s="89">
        <v>1117583</v>
      </c>
      <c r="C282" s="89" t="s">
        <v>133</v>
      </c>
    </row>
    <row r="283" spans="1:3" ht="12.75" customHeight="1" x14ac:dyDescent="0.25">
      <c r="A283" s="89">
        <v>2019</v>
      </c>
      <c r="B283" s="89">
        <v>121884</v>
      </c>
      <c r="C283" s="89" t="s">
        <v>133</v>
      </c>
    </row>
    <row r="284" spans="1:3" ht="12.75" customHeight="1" x14ac:dyDescent="0.25">
      <c r="A284" s="89">
        <v>2019</v>
      </c>
      <c r="B284" s="89">
        <v>1181819</v>
      </c>
      <c r="C284" s="89" t="s">
        <v>133</v>
      </c>
    </row>
    <row r="285" spans="1:3" ht="12.75" customHeight="1" x14ac:dyDescent="0.25">
      <c r="A285" s="89">
        <v>2019</v>
      </c>
      <c r="B285" s="89">
        <v>1103831</v>
      </c>
      <c r="C285" s="89" t="s">
        <v>133</v>
      </c>
    </row>
    <row r="286" spans="1:3" ht="12.75" customHeight="1" x14ac:dyDescent="0.25">
      <c r="A286" s="89">
        <v>2019</v>
      </c>
      <c r="B286" s="89">
        <v>1117583</v>
      </c>
      <c r="C286" s="89" t="s">
        <v>133</v>
      </c>
    </row>
    <row r="287" spans="1:3" ht="12.75" customHeight="1" x14ac:dyDescent="0.25">
      <c r="A287" s="89">
        <v>2019</v>
      </c>
      <c r="B287" s="89">
        <v>121880</v>
      </c>
      <c r="C287" s="89" t="s">
        <v>133</v>
      </c>
    </row>
    <row r="288" spans="1:3" ht="12.75" customHeight="1" x14ac:dyDescent="0.25">
      <c r="A288" s="89">
        <v>2019</v>
      </c>
      <c r="B288" s="89">
        <v>1117583</v>
      </c>
      <c r="C288" s="89" t="s">
        <v>133</v>
      </c>
    </row>
    <row r="289" spans="1:3" ht="12.75" customHeight="1" x14ac:dyDescent="0.25">
      <c r="A289" s="89">
        <v>2019</v>
      </c>
      <c r="B289" s="89">
        <v>121884</v>
      </c>
      <c r="C289" s="89" t="s">
        <v>133</v>
      </c>
    </row>
    <row r="290" spans="1:3" ht="12.75" customHeight="1" x14ac:dyDescent="0.25">
      <c r="A290" s="89">
        <v>2019</v>
      </c>
      <c r="B290" s="89">
        <v>121884</v>
      </c>
      <c r="C290" s="89" t="s">
        <v>133</v>
      </c>
    </row>
    <row r="291" spans="1:3" ht="12.75" customHeight="1" x14ac:dyDescent="0.25">
      <c r="A291" s="89">
        <v>2019</v>
      </c>
      <c r="B291" s="89">
        <v>121880</v>
      </c>
      <c r="C291" s="89" t="s">
        <v>133</v>
      </c>
    </row>
    <row r="292" spans="1:3" ht="12.75" customHeight="1" x14ac:dyDescent="0.25">
      <c r="A292" s="89">
        <v>2019</v>
      </c>
      <c r="B292" s="89">
        <v>88399</v>
      </c>
      <c r="C292" s="89" t="s">
        <v>133</v>
      </c>
    </row>
    <row r="293" spans="1:3" ht="12.75" customHeight="1" x14ac:dyDescent="0.25">
      <c r="A293" s="89">
        <v>2019</v>
      </c>
      <c r="B293" s="89">
        <v>1181819</v>
      </c>
      <c r="C293" s="89" t="s">
        <v>133</v>
      </c>
    </row>
    <row r="294" spans="1:3" ht="12.75" customHeight="1" x14ac:dyDescent="0.25">
      <c r="A294" s="89">
        <v>2019</v>
      </c>
      <c r="B294" s="89">
        <v>123569</v>
      </c>
      <c r="C294" s="89" t="s">
        <v>133</v>
      </c>
    </row>
    <row r="295" spans="1:3" ht="12.75" customHeight="1" x14ac:dyDescent="0.25">
      <c r="A295" s="89">
        <v>2019</v>
      </c>
      <c r="B295" s="89">
        <v>121880</v>
      </c>
      <c r="C295" s="89" t="s">
        <v>133</v>
      </c>
    </row>
    <row r="296" spans="1:3" ht="12.75" customHeight="1" x14ac:dyDescent="0.25">
      <c r="A296" s="89">
        <v>2019</v>
      </c>
      <c r="B296" s="89">
        <v>1117583</v>
      </c>
      <c r="C296" s="89" t="s">
        <v>133</v>
      </c>
    </row>
    <row r="297" spans="1:3" ht="12.75" customHeight="1" x14ac:dyDescent="0.25">
      <c r="A297" s="89">
        <v>2019</v>
      </c>
      <c r="B297" s="89">
        <v>1117583</v>
      </c>
      <c r="C297" s="89" t="s">
        <v>133</v>
      </c>
    </row>
    <row r="298" spans="1:3" ht="12.75" customHeight="1" x14ac:dyDescent="0.25">
      <c r="A298" s="89">
        <v>2019</v>
      </c>
      <c r="B298" s="89">
        <v>88399</v>
      </c>
      <c r="C298" s="89" t="s">
        <v>133</v>
      </c>
    </row>
    <row r="299" spans="1:3" ht="12.75" customHeight="1" x14ac:dyDescent="0.25">
      <c r="A299" s="89">
        <v>2019</v>
      </c>
      <c r="B299" s="89">
        <v>1181819</v>
      </c>
      <c r="C299" s="89" t="s">
        <v>133</v>
      </c>
    </row>
    <row r="300" spans="1:3" ht="12.75" customHeight="1" x14ac:dyDescent="0.25">
      <c r="A300" s="89">
        <v>2019</v>
      </c>
      <c r="B300" s="89">
        <v>1319229</v>
      </c>
      <c r="C300" s="89" t="s">
        <v>133</v>
      </c>
    </row>
    <row r="301" spans="1:3" ht="12.75" customHeight="1" x14ac:dyDescent="0.25">
      <c r="A301" s="89">
        <v>2019</v>
      </c>
      <c r="B301" s="89">
        <v>88399</v>
      </c>
      <c r="C301" s="89" t="s">
        <v>133</v>
      </c>
    </row>
    <row r="302" spans="1:3" ht="12.75" customHeight="1" x14ac:dyDescent="0.25">
      <c r="A302" s="89">
        <v>2019</v>
      </c>
      <c r="B302" s="89">
        <v>102499</v>
      </c>
      <c r="C302" s="89" t="s">
        <v>133</v>
      </c>
    </row>
    <row r="303" spans="1:3" ht="12.75" customHeight="1" x14ac:dyDescent="0.25">
      <c r="A303" s="89">
        <v>2019</v>
      </c>
      <c r="B303" s="89">
        <v>102499</v>
      </c>
      <c r="C303" s="89" t="s">
        <v>133</v>
      </c>
    </row>
    <row r="304" spans="1:3" ht="12.75" customHeight="1" x14ac:dyDescent="0.25">
      <c r="A304" s="89">
        <v>2019</v>
      </c>
      <c r="B304" s="89">
        <v>102499</v>
      </c>
      <c r="C304" s="89" t="s">
        <v>133</v>
      </c>
    </row>
    <row r="305" spans="1:3" ht="12.75" customHeight="1" x14ac:dyDescent="0.25">
      <c r="A305" s="89">
        <v>2019</v>
      </c>
      <c r="B305" s="89">
        <v>121880</v>
      </c>
      <c r="C305" s="89" t="s">
        <v>133</v>
      </c>
    </row>
    <row r="306" spans="1:3" ht="12.75" customHeight="1" x14ac:dyDescent="0.25">
      <c r="A306" s="89">
        <v>2019</v>
      </c>
      <c r="B306" s="89">
        <v>121880</v>
      </c>
      <c r="C306" s="89" t="s">
        <v>133</v>
      </c>
    </row>
    <row r="307" spans="1:3" ht="12.75" customHeight="1" x14ac:dyDescent="0.25">
      <c r="A307" s="89">
        <v>2019</v>
      </c>
      <c r="B307" s="89">
        <v>1103831</v>
      </c>
      <c r="C307" s="89" t="s">
        <v>133</v>
      </c>
    </row>
    <row r="308" spans="1:3" ht="12.75" customHeight="1" x14ac:dyDescent="0.25">
      <c r="A308" s="89">
        <v>2019</v>
      </c>
      <c r="B308" s="89">
        <v>1181819</v>
      </c>
      <c r="C308" s="89" t="s">
        <v>133</v>
      </c>
    </row>
    <row r="309" spans="1:3" ht="12.75" customHeight="1" x14ac:dyDescent="0.25">
      <c r="A309" s="89">
        <v>2019</v>
      </c>
      <c r="B309" s="89">
        <v>123569</v>
      </c>
      <c r="C309" s="89" t="s">
        <v>817</v>
      </c>
    </row>
    <row r="310" spans="1:3" ht="12.75" customHeight="1" x14ac:dyDescent="0.25">
      <c r="A310" s="89">
        <v>2019</v>
      </c>
      <c r="B310" s="89">
        <v>1181815</v>
      </c>
      <c r="C310" s="89" t="s">
        <v>817</v>
      </c>
    </row>
    <row r="311" spans="1:3" ht="12.75" customHeight="1" x14ac:dyDescent="0.25">
      <c r="A311" s="89">
        <v>2019</v>
      </c>
      <c r="B311" s="89">
        <v>123569</v>
      </c>
      <c r="C311" s="89" t="s">
        <v>817</v>
      </c>
    </row>
    <row r="312" spans="1:3" ht="12.75" customHeight="1" x14ac:dyDescent="0.25">
      <c r="A312" s="89">
        <v>2019</v>
      </c>
      <c r="B312" s="89">
        <v>102499</v>
      </c>
      <c r="C312" s="89" t="s">
        <v>817</v>
      </c>
    </row>
    <row r="313" spans="1:3" ht="12.75" customHeight="1" x14ac:dyDescent="0.25">
      <c r="A313" s="89">
        <v>2019</v>
      </c>
      <c r="B313" s="89">
        <v>88399</v>
      </c>
      <c r="C313" s="89" t="s">
        <v>817</v>
      </c>
    </row>
    <row r="314" spans="1:3" ht="12.75" customHeight="1" x14ac:dyDescent="0.25">
      <c r="A314" s="89">
        <v>2019</v>
      </c>
      <c r="B314" s="89">
        <v>121880</v>
      </c>
      <c r="C314" s="89" t="s">
        <v>817</v>
      </c>
    </row>
    <row r="315" spans="1:3" ht="12.75" customHeight="1" x14ac:dyDescent="0.25">
      <c r="A315" s="89">
        <v>2019</v>
      </c>
      <c r="B315" s="89">
        <v>102499</v>
      </c>
      <c r="C315" s="89" t="s">
        <v>817</v>
      </c>
    </row>
    <row r="316" spans="1:3" ht="12.75" customHeight="1" x14ac:dyDescent="0.25">
      <c r="A316" s="89">
        <v>2019</v>
      </c>
      <c r="B316" s="89">
        <v>1103831</v>
      </c>
      <c r="C316" s="89" t="s">
        <v>817</v>
      </c>
    </row>
    <row r="317" spans="1:3" ht="12.75" customHeight="1" x14ac:dyDescent="0.25">
      <c r="A317" s="89">
        <v>2019</v>
      </c>
      <c r="B317" s="89">
        <v>1319229</v>
      </c>
      <c r="C317" s="89" t="s">
        <v>817</v>
      </c>
    </row>
    <row r="318" spans="1:3" ht="12.75" customHeight="1" x14ac:dyDescent="0.25">
      <c r="A318" s="89">
        <v>2019</v>
      </c>
      <c r="B318" s="89">
        <v>1181819</v>
      </c>
      <c r="C318" s="89" t="s">
        <v>817</v>
      </c>
    </row>
    <row r="319" spans="1:3" ht="12.75" customHeight="1" x14ac:dyDescent="0.25">
      <c r="A319" s="89">
        <v>2019</v>
      </c>
      <c r="B319" s="89">
        <v>121880</v>
      </c>
      <c r="C319" s="89" t="s">
        <v>817</v>
      </c>
    </row>
    <row r="320" spans="1:3" ht="12.75" customHeight="1" x14ac:dyDescent="0.25">
      <c r="A320" s="89">
        <v>2019</v>
      </c>
      <c r="B320" s="89">
        <v>88399</v>
      </c>
      <c r="C320" s="89" t="s">
        <v>817</v>
      </c>
    </row>
    <row r="321" spans="1:3" ht="12.75" customHeight="1" x14ac:dyDescent="0.25">
      <c r="A321" s="89">
        <v>2019</v>
      </c>
      <c r="B321" s="89">
        <v>121880</v>
      </c>
      <c r="C321" s="89" t="s">
        <v>817</v>
      </c>
    </row>
    <row r="322" spans="1:3" ht="12.75" customHeight="1" x14ac:dyDescent="0.25">
      <c r="A322" s="89">
        <v>2019</v>
      </c>
      <c r="B322" s="89">
        <v>121884</v>
      </c>
      <c r="C322" s="89" t="s">
        <v>817</v>
      </c>
    </row>
    <row r="323" spans="1:3" ht="12.75" customHeight="1" x14ac:dyDescent="0.25">
      <c r="A323" s="89">
        <v>2019</v>
      </c>
      <c r="B323" s="89">
        <v>1181819</v>
      </c>
      <c r="C323" s="89" t="s">
        <v>817</v>
      </c>
    </row>
    <row r="324" spans="1:3" ht="12.75" customHeight="1" x14ac:dyDescent="0.25">
      <c r="A324" s="89">
        <v>2019</v>
      </c>
      <c r="B324" s="89">
        <v>1103831</v>
      </c>
      <c r="C324" s="89" t="s">
        <v>817</v>
      </c>
    </row>
    <row r="325" spans="1:3" ht="12.75" customHeight="1" x14ac:dyDescent="0.25">
      <c r="A325" s="89">
        <v>2019</v>
      </c>
      <c r="B325" s="89">
        <v>1181819</v>
      </c>
      <c r="C325" s="89" t="s">
        <v>817</v>
      </c>
    </row>
    <row r="326" spans="1:3" ht="12.75" customHeight="1" x14ac:dyDescent="0.25">
      <c r="A326" s="89">
        <v>2019</v>
      </c>
      <c r="B326" s="89">
        <v>1181815</v>
      </c>
      <c r="C326" s="89" t="s">
        <v>817</v>
      </c>
    </row>
    <row r="327" spans="1:3" ht="12.75" customHeight="1" x14ac:dyDescent="0.25">
      <c r="A327" s="89">
        <v>2019</v>
      </c>
      <c r="B327" s="89">
        <v>1319229</v>
      </c>
      <c r="C327" s="89" t="s">
        <v>817</v>
      </c>
    </row>
    <row r="328" spans="1:3" ht="12.75" customHeight="1" x14ac:dyDescent="0.25">
      <c r="A328" s="89">
        <v>2019</v>
      </c>
      <c r="B328" s="89">
        <v>1181819</v>
      </c>
      <c r="C328" s="89" t="s">
        <v>817</v>
      </c>
    </row>
    <row r="329" spans="1:3" ht="12.75" customHeight="1" x14ac:dyDescent="0.25">
      <c r="A329" s="89">
        <v>2019</v>
      </c>
      <c r="B329" s="89">
        <v>1181819</v>
      </c>
      <c r="C329" s="89" t="s">
        <v>817</v>
      </c>
    </row>
    <row r="330" spans="1:3" ht="12.75" customHeight="1" x14ac:dyDescent="0.25">
      <c r="A330" s="89">
        <v>2019</v>
      </c>
      <c r="B330" s="89">
        <v>1181819</v>
      </c>
      <c r="C330" s="89" t="s">
        <v>817</v>
      </c>
    </row>
    <row r="331" spans="1:3" ht="12.75" customHeight="1" x14ac:dyDescent="0.25">
      <c r="A331" s="89">
        <v>2019</v>
      </c>
      <c r="B331" s="89">
        <v>1117583</v>
      </c>
      <c r="C331" s="89" t="s">
        <v>818</v>
      </c>
    </row>
    <row r="332" spans="1:3" ht="12.75" customHeight="1" x14ac:dyDescent="0.25">
      <c r="A332" s="89">
        <v>2019</v>
      </c>
      <c r="B332" s="89">
        <v>1103831</v>
      </c>
      <c r="C332" s="89" t="s">
        <v>818</v>
      </c>
    </row>
    <row r="333" spans="1:3" ht="12.75" customHeight="1" x14ac:dyDescent="0.25">
      <c r="A333" s="89">
        <v>2019</v>
      </c>
      <c r="B333" s="89">
        <v>88399</v>
      </c>
      <c r="C333" s="89" t="s">
        <v>818</v>
      </c>
    </row>
    <row r="334" spans="1:3" ht="12.75" customHeight="1" x14ac:dyDescent="0.25">
      <c r="A334" s="89">
        <v>2019</v>
      </c>
      <c r="B334" s="89">
        <v>102499</v>
      </c>
      <c r="C334" s="89" t="s">
        <v>818</v>
      </c>
    </row>
    <row r="335" spans="1:3" ht="12.75" customHeight="1" x14ac:dyDescent="0.25">
      <c r="A335" s="89">
        <v>2019</v>
      </c>
      <c r="B335" s="89">
        <v>102499</v>
      </c>
      <c r="C335" s="89" t="s">
        <v>818</v>
      </c>
    </row>
    <row r="336" spans="1:3" ht="12.75" customHeight="1" x14ac:dyDescent="0.25">
      <c r="A336" s="89">
        <v>2019</v>
      </c>
      <c r="B336" s="89">
        <v>123569</v>
      </c>
      <c r="C336" s="89" t="s">
        <v>818</v>
      </c>
    </row>
    <row r="337" spans="1:3" ht="12.75" customHeight="1" x14ac:dyDescent="0.25">
      <c r="A337" s="89">
        <v>2019</v>
      </c>
      <c r="B337" s="89">
        <v>1181815</v>
      </c>
      <c r="C337" s="89" t="s">
        <v>818</v>
      </c>
    </row>
    <row r="338" spans="1:3" ht="12.75" customHeight="1" x14ac:dyDescent="0.25">
      <c r="A338" s="89">
        <v>2019</v>
      </c>
      <c r="B338" s="89">
        <v>121880</v>
      </c>
      <c r="C338" s="89" t="s">
        <v>818</v>
      </c>
    </row>
    <row r="339" spans="1:3" ht="12.75" customHeight="1" x14ac:dyDescent="0.25">
      <c r="A339" s="89">
        <v>2019</v>
      </c>
      <c r="B339" s="89">
        <v>1181815</v>
      </c>
      <c r="C339" s="89" t="s">
        <v>818</v>
      </c>
    </row>
    <row r="340" spans="1:3" ht="12.75" customHeight="1" x14ac:dyDescent="0.25">
      <c r="A340" s="89">
        <v>2019</v>
      </c>
      <c r="B340" s="89">
        <v>123569</v>
      </c>
      <c r="C340" s="89" t="s">
        <v>818</v>
      </c>
    </row>
    <row r="341" spans="1:3" ht="12.75" customHeight="1" x14ac:dyDescent="0.25">
      <c r="A341" s="89">
        <v>2019</v>
      </c>
      <c r="B341" s="89">
        <v>121884</v>
      </c>
      <c r="C341" s="89" t="s">
        <v>818</v>
      </c>
    </row>
    <row r="342" spans="1:3" ht="12.75" customHeight="1" x14ac:dyDescent="0.25">
      <c r="A342" s="89">
        <v>2019</v>
      </c>
      <c r="B342" s="89">
        <v>121880</v>
      </c>
      <c r="C342" s="89" t="s">
        <v>818</v>
      </c>
    </row>
    <row r="343" spans="1:3" ht="12.75" customHeight="1" x14ac:dyDescent="0.25">
      <c r="A343" s="89">
        <v>2019</v>
      </c>
      <c r="B343" s="89">
        <v>123569</v>
      </c>
      <c r="C343" s="89" t="s">
        <v>818</v>
      </c>
    </row>
    <row r="344" spans="1:3" ht="12.75" customHeight="1" x14ac:dyDescent="0.25">
      <c r="A344" s="89">
        <v>2019</v>
      </c>
      <c r="B344" s="89">
        <v>1319229</v>
      </c>
      <c r="C344" s="89" t="s">
        <v>818</v>
      </c>
    </row>
    <row r="345" spans="1:3" ht="12.75" customHeight="1" x14ac:dyDescent="0.25">
      <c r="A345" s="89">
        <v>2019</v>
      </c>
      <c r="B345" s="89">
        <v>1181819</v>
      </c>
      <c r="C345" s="89" t="s">
        <v>818</v>
      </c>
    </row>
    <row r="346" spans="1:3" ht="12.75" customHeight="1" x14ac:dyDescent="0.25">
      <c r="A346" s="89">
        <v>2019</v>
      </c>
      <c r="B346" s="89">
        <v>1103831</v>
      </c>
      <c r="C346" s="89" t="s">
        <v>818</v>
      </c>
    </row>
    <row r="347" spans="1:3" ht="12.75" customHeight="1" x14ac:dyDescent="0.25">
      <c r="A347" s="89">
        <v>2019</v>
      </c>
      <c r="B347" s="89">
        <v>102499</v>
      </c>
      <c r="C347" s="89" t="s">
        <v>818</v>
      </c>
    </row>
    <row r="348" spans="1:3" ht="12.75" customHeight="1" x14ac:dyDescent="0.25">
      <c r="A348" s="89">
        <v>2019</v>
      </c>
      <c r="B348" s="89">
        <v>123569</v>
      </c>
      <c r="C348" s="89" t="s">
        <v>818</v>
      </c>
    </row>
    <row r="349" spans="1:3" ht="12.75" customHeight="1" x14ac:dyDescent="0.25">
      <c r="A349" s="89">
        <v>2019</v>
      </c>
      <c r="B349" s="89">
        <v>1181819</v>
      </c>
      <c r="C349" s="89" t="s">
        <v>818</v>
      </c>
    </row>
    <row r="350" spans="1:3" ht="12.75" customHeight="1" x14ac:dyDescent="0.25">
      <c r="A350" s="89">
        <v>2019</v>
      </c>
      <c r="B350" s="89">
        <v>1103831</v>
      </c>
      <c r="C350" s="89" t="s">
        <v>818</v>
      </c>
    </row>
    <row r="351" spans="1:3" ht="12.75" customHeight="1" x14ac:dyDescent="0.25">
      <c r="A351" s="89">
        <v>2019</v>
      </c>
      <c r="B351" s="89">
        <v>1319229</v>
      </c>
      <c r="C351" s="89" t="s">
        <v>818</v>
      </c>
    </row>
    <row r="352" spans="1:3" ht="12.75" customHeight="1" x14ac:dyDescent="0.25">
      <c r="A352" s="89">
        <v>2019</v>
      </c>
      <c r="B352" s="89">
        <v>121880</v>
      </c>
      <c r="C352" s="89" t="s">
        <v>818</v>
      </c>
    </row>
    <row r="353" spans="1:3" ht="12.75" customHeight="1" x14ac:dyDescent="0.25">
      <c r="A353" s="89">
        <v>2019</v>
      </c>
      <c r="B353" s="89">
        <v>1103831</v>
      </c>
      <c r="C353" s="89" t="s">
        <v>818</v>
      </c>
    </row>
    <row r="354" spans="1:3" ht="12.75" customHeight="1" x14ac:dyDescent="0.25">
      <c r="A354" s="89">
        <v>2019</v>
      </c>
      <c r="B354" s="89">
        <v>102499</v>
      </c>
      <c r="C354" s="89" t="s">
        <v>818</v>
      </c>
    </row>
    <row r="355" spans="1:3" ht="12.75" customHeight="1" x14ac:dyDescent="0.25">
      <c r="A355" s="89">
        <v>2019</v>
      </c>
      <c r="B355" s="89">
        <v>121884</v>
      </c>
      <c r="C355" s="89" t="s">
        <v>818</v>
      </c>
    </row>
    <row r="356" spans="1:3" ht="12.75" customHeight="1" x14ac:dyDescent="0.25">
      <c r="A356" s="89">
        <v>2019</v>
      </c>
      <c r="B356" s="89">
        <v>88399</v>
      </c>
      <c r="C356" s="89" t="s">
        <v>818</v>
      </c>
    </row>
    <row r="357" spans="1:3" ht="12.75" customHeight="1" x14ac:dyDescent="0.25">
      <c r="A357" s="89">
        <v>2019</v>
      </c>
      <c r="B357" s="89">
        <v>1103831</v>
      </c>
      <c r="C357" s="89" t="s">
        <v>818</v>
      </c>
    </row>
    <row r="358" spans="1:3" ht="12.75" customHeight="1" x14ac:dyDescent="0.25">
      <c r="A358" s="89">
        <v>2019</v>
      </c>
      <c r="B358" s="89">
        <v>121884</v>
      </c>
      <c r="C358" s="89" t="s">
        <v>818</v>
      </c>
    </row>
    <row r="359" spans="1:3" ht="12.75" customHeight="1" x14ac:dyDescent="0.25">
      <c r="A359" s="89">
        <v>2019</v>
      </c>
      <c r="B359" s="89">
        <v>123569</v>
      </c>
      <c r="C359" s="89" t="s">
        <v>818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601</v>
      </c>
    </row>
    <row r="2" spans="1:3" ht="12.75" customHeight="1" x14ac:dyDescent="0.25">
      <c r="A2" s="89">
        <v>2019</v>
      </c>
      <c r="B2" s="89">
        <v>88399</v>
      </c>
      <c r="C2" s="89" t="s">
        <v>823</v>
      </c>
    </row>
    <row r="3" spans="1:3" ht="12.75" customHeight="1" x14ac:dyDescent="0.25">
      <c r="A3" s="89">
        <v>2019</v>
      </c>
      <c r="B3" s="89">
        <v>102499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823</v>
      </c>
    </row>
    <row r="6" spans="1:3" ht="12.75" customHeight="1" x14ac:dyDescent="0.25">
      <c r="A6" s="89">
        <v>2019</v>
      </c>
      <c r="B6" s="89">
        <v>121880</v>
      </c>
      <c r="C6" s="89" t="s">
        <v>823</v>
      </c>
    </row>
    <row r="7" spans="1:3" ht="12.75" customHeight="1" x14ac:dyDescent="0.25">
      <c r="A7" s="89">
        <v>2019</v>
      </c>
      <c r="B7" s="89">
        <v>121880</v>
      </c>
      <c r="C7" s="89" t="s">
        <v>823</v>
      </c>
    </row>
    <row r="8" spans="1:3" ht="12.75" customHeight="1" x14ac:dyDescent="0.25">
      <c r="A8" s="89">
        <v>2019</v>
      </c>
      <c r="B8" s="89">
        <v>121880</v>
      </c>
      <c r="C8" s="89" t="s">
        <v>823</v>
      </c>
    </row>
    <row r="9" spans="1:3" ht="12.75" customHeight="1" x14ac:dyDescent="0.25">
      <c r="A9" s="89">
        <v>2019</v>
      </c>
      <c r="B9" s="89">
        <v>1319229</v>
      </c>
      <c r="C9" s="89" t="s">
        <v>823</v>
      </c>
    </row>
    <row r="10" spans="1:3" ht="12.75" customHeight="1" x14ac:dyDescent="0.25">
      <c r="A10" s="89">
        <v>2019</v>
      </c>
      <c r="B10" s="89">
        <v>88399</v>
      </c>
      <c r="C10" s="89" t="s">
        <v>823</v>
      </c>
    </row>
    <row r="11" spans="1:3" ht="12.75" customHeight="1" x14ac:dyDescent="0.25">
      <c r="A11" s="89">
        <v>2019</v>
      </c>
      <c r="B11" s="89">
        <v>121880</v>
      </c>
      <c r="C11" s="89" t="s">
        <v>823</v>
      </c>
    </row>
    <row r="12" spans="1:3" ht="12.75" customHeight="1" x14ac:dyDescent="0.25">
      <c r="A12" s="89">
        <v>2019</v>
      </c>
      <c r="B12" s="89">
        <v>121880</v>
      </c>
      <c r="C12" s="89" t="s">
        <v>823</v>
      </c>
    </row>
    <row r="13" spans="1:3" ht="12.75" customHeight="1" x14ac:dyDescent="0.25">
      <c r="A13" s="89">
        <v>2019</v>
      </c>
      <c r="B13" s="89">
        <v>88399</v>
      </c>
      <c r="C13" s="89" t="s">
        <v>823</v>
      </c>
    </row>
    <row r="14" spans="1:3" ht="12.75" customHeight="1" x14ac:dyDescent="0.25">
      <c r="A14" s="89">
        <v>2019</v>
      </c>
      <c r="B14" s="89">
        <v>102499</v>
      </c>
      <c r="C14" s="89" t="s">
        <v>823</v>
      </c>
    </row>
    <row r="15" spans="1:3" ht="12.75" customHeight="1" x14ac:dyDescent="0.25">
      <c r="A15" s="89">
        <v>2019</v>
      </c>
      <c r="B15" s="89">
        <v>121880</v>
      </c>
      <c r="C15" s="89" t="s">
        <v>819</v>
      </c>
    </row>
    <row r="16" spans="1:3" ht="12.75" customHeight="1" x14ac:dyDescent="0.25">
      <c r="A16" s="89">
        <v>2019</v>
      </c>
      <c r="B16" s="89">
        <v>123569</v>
      </c>
      <c r="C16" s="89" t="s">
        <v>819</v>
      </c>
    </row>
    <row r="17" spans="1:3" ht="12.75" customHeight="1" x14ac:dyDescent="0.25">
      <c r="A17" s="89">
        <v>2019</v>
      </c>
      <c r="B17" s="89">
        <v>88399</v>
      </c>
      <c r="C17" s="89" t="s">
        <v>819</v>
      </c>
    </row>
    <row r="18" spans="1:3" ht="12.75" customHeight="1" x14ac:dyDescent="0.25">
      <c r="A18" s="89">
        <v>2019</v>
      </c>
      <c r="B18" s="89">
        <v>102499</v>
      </c>
      <c r="C18" s="89" t="s">
        <v>819</v>
      </c>
    </row>
    <row r="19" spans="1:3" ht="12.75" customHeight="1" x14ac:dyDescent="0.25">
      <c r="A19" s="89">
        <v>2019</v>
      </c>
      <c r="B19" s="89">
        <v>121884</v>
      </c>
      <c r="C19" s="89" t="s">
        <v>819</v>
      </c>
    </row>
    <row r="20" spans="1:3" ht="12.75" customHeight="1" x14ac:dyDescent="0.25">
      <c r="A20" s="89">
        <v>2019</v>
      </c>
      <c r="B20" s="89">
        <v>121880</v>
      </c>
      <c r="C20" s="89" t="s">
        <v>819</v>
      </c>
    </row>
    <row r="21" spans="1:3" ht="12.75" customHeight="1" x14ac:dyDescent="0.25">
      <c r="A21" s="89">
        <v>2019</v>
      </c>
      <c r="B21" s="89">
        <v>121880</v>
      </c>
      <c r="C21" s="89" t="s">
        <v>819</v>
      </c>
    </row>
    <row r="22" spans="1:3" ht="12.75" customHeight="1" x14ac:dyDescent="0.25">
      <c r="A22" s="89">
        <v>2019</v>
      </c>
      <c r="B22" s="89">
        <v>121880</v>
      </c>
      <c r="C22" s="89" t="s">
        <v>819</v>
      </c>
    </row>
    <row r="23" spans="1:3" ht="12.75" customHeight="1" x14ac:dyDescent="0.25">
      <c r="A23" s="89">
        <v>2019</v>
      </c>
      <c r="B23" s="89">
        <v>102499</v>
      </c>
      <c r="C23" s="89" t="s">
        <v>819</v>
      </c>
    </row>
    <row r="24" spans="1:3" ht="12.75" customHeight="1" x14ac:dyDescent="0.25">
      <c r="A24" s="89">
        <v>2019</v>
      </c>
      <c r="B24" s="89">
        <v>1181815</v>
      </c>
      <c r="C24" s="89" t="s">
        <v>819</v>
      </c>
    </row>
    <row r="25" spans="1:3" ht="12.75" customHeight="1" x14ac:dyDescent="0.25">
      <c r="A25" s="89">
        <v>2019</v>
      </c>
      <c r="B25" s="89">
        <v>121880</v>
      </c>
      <c r="C25" s="89" t="s">
        <v>819</v>
      </c>
    </row>
    <row r="26" spans="1:3" ht="12.75" customHeight="1" x14ac:dyDescent="0.25">
      <c r="A26" s="89">
        <v>2019</v>
      </c>
      <c r="B26" s="89">
        <v>121884</v>
      </c>
      <c r="C26" s="89" t="s">
        <v>819</v>
      </c>
    </row>
    <row r="27" spans="1:3" ht="12.75" customHeight="1" x14ac:dyDescent="0.25">
      <c r="A27" s="89">
        <v>2019</v>
      </c>
      <c r="B27" s="89">
        <v>123569</v>
      </c>
      <c r="C27" s="89" t="s">
        <v>819</v>
      </c>
    </row>
    <row r="28" spans="1:3" ht="12.75" customHeight="1" x14ac:dyDescent="0.25">
      <c r="A28" s="89">
        <v>2019</v>
      </c>
      <c r="B28" s="89">
        <v>102499</v>
      </c>
      <c r="C28" s="89" t="s">
        <v>819</v>
      </c>
    </row>
    <row r="29" spans="1:3" ht="12.75" customHeight="1" x14ac:dyDescent="0.25">
      <c r="A29" s="89">
        <v>2019</v>
      </c>
      <c r="B29" s="89">
        <v>102499</v>
      </c>
      <c r="C29" s="89" t="s">
        <v>819</v>
      </c>
    </row>
    <row r="30" spans="1:3" ht="12.75" customHeight="1" x14ac:dyDescent="0.25">
      <c r="A30" s="89">
        <v>2019</v>
      </c>
      <c r="B30" s="89">
        <v>121880</v>
      </c>
      <c r="C30" s="89" t="s">
        <v>819</v>
      </c>
    </row>
    <row r="31" spans="1:3" ht="12.75" customHeight="1" x14ac:dyDescent="0.25">
      <c r="A31" s="89">
        <v>2019</v>
      </c>
      <c r="B31" s="89">
        <v>88399</v>
      </c>
      <c r="C31" s="89" t="s">
        <v>819</v>
      </c>
    </row>
    <row r="32" spans="1:3" ht="12.75" customHeight="1" x14ac:dyDescent="0.25">
      <c r="A32" s="89">
        <v>2019</v>
      </c>
      <c r="B32" s="89">
        <v>1319229</v>
      </c>
      <c r="C32" s="89" t="s">
        <v>819</v>
      </c>
    </row>
    <row r="33" spans="1:3" ht="12.75" customHeight="1" x14ac:dyDescent="0.25">
      <c r="A33" s="89">
        <v>2019</v>
      </c>
      <c r="B33" s="89">
        <v>102499</v>
      </c>
      <c r="C33" s="89" t="s">
        <v>819</v>
      </c>
    </row>
    <row r="34" spans="1:3" ht="12.75" customHeight="1" x14ac:dyDescent="0.25">
      <c r="A34" s="89">
        <v>2019</v>
      </c>
      <c r="B34" s="89">
        <v>88399</v>
      </c>
      <c r="C34" s="89" t="s">
        <v>819</v>
      </c>
    </row>
    <row r="35" spans="1:3" ht="12.75" customHeight="1" x14ac:dyDescent="0.25">
      <c r="A35" s="89">
        <v>2019</v>
      </c>
      <c r="B35" s="89">
        <v>121884</v>
      </c>
      <c r="C35" s="89" t="s">
        <v>819</v>
      </c>
    </row>
    <row r="36" spans="1:3" ht="12.75" customHeight="1" x14ac:dyDescent="0.25">
      <c r="A36" s="89">
        <v>2019</v>
      </c>
      <c r="B36" s="89">
        <v>121880</v>
      </c>
      <c r="C36" s="89" t="s">
        <v>819</v>
      </c>
    </row>
    <row r="37" spans="1:3" ht="12.75" customHeight="1" x14ac:dyDescent="0.25">
      <c r="A37" s="89">
        <v>2019</v>
      </c>
      <c r="B37" s="89">
        <v>88399</v>
      </c>
      <c r="C37" s="89" t="s">
        <v>819</v>
      </c>
    </row>
    <row r="38" spans="1:3" ht="12.75" customHeight="1" x14ac:dyDescent="0.25">
      <c r="A38" s="89">
        <v>2019</v>
      </c>
      <c r="B38" s="89">
        <v>1181815</v>
      </c>
      <c r="C38" s="89" t="s">
        <v>819</v>
      </c>
    </row>
    <row r="39" spans="1:3" ht="12.75" customHeight="1" x14ac:dyDescent="0.25">
      <c r="A39" s="89">
        <v>2019</v>
      </c>
      <c r="B39" s="89">
        <v>102499</v>
      </c>
      <c r="C39" s="89" t="s">
        <v>819</v>
      </c>
    </row>
    <row r="40" spans="1:3" ht="12.75" customHeight="1" x14ac:dyDescent="0.25">
      <c r="A40" s="89">
        <v>2019</v>
      </c>
      <c r="B40" s="89">
        <v>1181819</v>
      </c>
      <c r="C40" s="89" t="s">
        <v>819</v>
      </c>
    </row>
    <row r="41" spans="1:3" ht="12.75" customHeight="1" x14ac:dyDescent="0.25">
      <c r="A41" s="89">
        <v>2019</v>
      </c>
      <c r="B41" s="89">
        <v>88399</v>
      </c>
      <c r="C41" s="89" t="s">
        <v>819</v>
      </c>
    </row>
    <row r="42" spans="1:3" ht="12.75" customHeight="1" x14ac:dyDescent="0.25">
      <c r="A42" s="89">
        <v>2019</v>
      </c>
      <c r="B42" s="89">
        <v>102499</v>
      </c>
      <c r="C42" s="89" t="s">
        <v>819</v>
      </c>
    </row>
    <row r="43" spans="1:3" ht="12.75" customHeight="1" x14ac:dyDescent="0.25">
      <c r="A43" s="89">
        <v>2019</v>
      </c>
      <c r="B43" s="89">
        <v>121880</v>
      </c>
      <c r="C43" s="89" t="s">
        <v>819</v>
      </c>
    </row>
    <row r="44" spans="1:3" ht="12.75" customHeight="1" x14ac:dyDescent="0.25">
      <c r="A44" s="89">
        <v>2019</v>
      </c>
      <c r="B44" s="89">
        <v>121884</v>
      </c>
      <c r="C44" s="89" t="s">
        <v>819</v>
      </c>
    </row>
    <row r="45" spans="1:3" ht="12.75" customHeight="1" x14ac:dyDescent="0.25">
      <c r="A45" s="89">
        <v>2019</v>
      </c>
      <c r="B45" s="89">
        <v>121880</v>
      </c>
      <c r="C45" s="89" t="s">
        <v>819</v>
      </c>
    </row>
    <row r="46" spans="1:3" ht="12.75" customHeight="1" x14ac:dyDescent="0.25">
      <c r="A46" s="89">
        <v>2019</v>
      </c>
      <c r="B46" s="89">
        <v>102499</v>
      </c>
      <c r="C46" s="89" t="s">
        <v>819</v>
      </c>
    </row>
    <row r="47" spans="1:3" ht="12.75" customHeight="1" x14ac:dyDescent="0.25">
      <c r="A47" s="89">
        <v>2019</v>
      </c>
      <c r="B47" s="89">
        <v>121880</v>
      </c>
      <c r="C47" s="89" t="s">
        <v>819</v>
      </c>
    </row>
    <row r="48" spans="1:3" ht="12.75" customHeight="1" x14ac:dyDescent="0.25">
      <c r="A48" s="89">
        <v>2019</v>
      </c>
      <c r="B48" s="89">
        <v>1181819</v>
      </c>
      <c r="C48" s="89" t="s">
        <v>819</v>
      </c>
    </row>
    <row r="49" spans="1:3" ht="12.75" customHeight="1" x14ac:dyDescent="0.25">
      <c r="A49" s="89">
        <v>2019</v>
      </c>
      <c r="B49" s="89">
        <v>102499</v>
      </c>
      <c r="C49" s="89" t="s">
        <v>819</v>
      </c>
    </row>
    <row r="50" spans="1:3" ht="12.75" customHeight="1" x14ac:dyDescent="0.25">
      <c r="A50" s="89">
        <v>2019</v>
      </c>
      <c r="B50" s="89">
        <v>121880</v>
      </c>
      <c r="C50" s="89" t="s">
        <v>819</v>
      </c>
    </row>
    <row r="51" spans="1:3" ht="12.75" customHeight="1" x14ac:dyDescent="0.25">
      <c r="A51" s="89">
        <v>2019</v>
      </c>
      <c r="B51" s="89">
        <v>121880</v>
      </c>
      <c r="C51" s="89" t="s">
        <v>819</v>
      </c>
    </row>
    <row r="52" spans="1:3" ht="12.75" customHeight="1" x14ac:dyDescent="0.25">
      <c r="A52" s="89">
        <v>2019</v>
      </c>
      <c r="B52" s="89">
        <v>121880</v>
      </c>
      <c r="C52" s="89" t="s">
        <v>819</v>
      </c>
    </row>
    <row r="53" spans="1:3" ht="12.75" customHeight="1" x14ac:dyDescent="0.25">
      <c r="A53" s="89">
        <v>2019</v>
      </c>
      <c r="B53" s="89">
        <v>1181819</v>
      </c>
      <c r="C53" s="89" t="s">
        <v>819</v>
      </c>
    </row>
    <row r="54" spans="1:3" ht="12.75" customHeight="1" x14ac:dyDescent="0.25">
      <c r="A54" s="89">
        <v>2019</v>
      </c>
      <c r="B54" s="89">
        <v>123569</v>
      </c>
      <c r="C54" s="89" t="s">
        <v>819</v>
      </c>
    </row>
    <row r="55" spans="1:3" ht="12.75" customHeight="1" x14ac:dyDescent="0.25">
      <c r="A55" s="89">
        <v>2019</v>
      </c>
      <c r="B55" s="89">
        <v>102499</v>
      </c>
      <c r="C55" s="89" t="s">
        <v>819</v>
      </c>
    </row>
    <row r="56" spans="1:3" ht="12.75" customHeight="1" x14ac:dyDescent="0.25">
      <c r="A56" s="89">
        <v>2019</v>
      </c>
      <c r="B56" s="89">
        <v>121884</v>
      </c>
      <c r="C56" s="89" t="s">
        <v>819</v>
      </c>
    </row>
    <row r="57" spans="1:3" ht="12.75" customHeight="1" x14ac:dyDescent="0.25">
      <c r="A57" s="89">
        <v>2019</v>
      </c>
      <c r="B57" s="89">
        <v>121884</v>
      </c>
      <c r="C57" s="89" t="s">
        <v>819</v>
      </c>
    </row>
    <row r="58" spans="1:3" ht="12.75" customHeight="1" x14ac:dyDescent="0.25">
      <c r="A58" s="89">
        <v>2019</v>
      </c>
      <c r="B58" s="89">
        <v>1103831</v>
      </c>
      <c r="C58" s="89" t="s">
        <v>819</v>
      </c>
    </row>
    <row r="59" spans="1:3" ht="12.75" customHeight="1" x14ac:dyDescent="0.25">
      <c r="A59" s="89">
        <v>2019</v>
      </c>
      <c r="B59" s="89">
        <v>1181819</v>
      </c>
      <c r="C59" s="89" t="s">
        <v>819</v>
      </c>
    </row>
    <row r="60" spans="1:3" ht="12.75" customHeight="1" x14ac:dyDescent="0.25">
      <c r="A60" s="89">
        <v>2019</v>
      </c>
      <c r="B60" s="89">
        <v>123569</v>
      </c>
      <c r="C60" s="89" t="s">
        <v>819</v>
      </c>
    </row>
    <row r="61" spans="1:3" ht="12.75" customHeight="1" x14ac:dyDescent="0.25">
      <c r="A61" s="89">
        <v>2019</v>
      </c>
      <c r="B61" s="89">
        <v>1103831</v>
      </c>
      <c r="C61" s="89" t="s">
        <v>819</v>
      </c>
    </row>
    <row r="62" spans="1:3" ht="12.75" customHeight="1" x14ac:dyDescent="0.25">
      <c r="A62" s="89">
        <v>2019</v>
      </c>
      <c r="B62" s="89">
        <v>121880</v>
      </c>
      <c r="C62" s="89" t="s">
        <v>819</v>
      </c>
    </row>
    <row r="63" spans="1:3" ht="12.75" customHeight="1" x14ac:dyDescent="0.25">
      <c r="A63" s="89">
        <v>2019</v>
      </c>
      <c r="B63" s="89">
        <v>1117583</v>
      </c>
      <c r="C63" s="89" t="s">
        <v>819</v>
      </c>
    </row>
    <row r="64" spans="1:3" ht="12.75" customHeight="1" x14ac:dyDescent="0.25">
      <c r="A64" s="89">
        <v>2019</v>
      </c>
      <c r="B64" s="89">
        <v>1319229</v>
      </c>
      <c r="C64" s="89" t="s">
        <v>819</v>
      </c>
    </row>
    <row r="65" spans="1:3" ht="12.75" customHeight="1" x14ac:dyDescent="0.25">
      <c r="A65" s="89">
        <v>2019</v>
      </c>
      <c r="B65" s="89">
        <v>1103831</v>
      </c>
      <c r="C65" s="89" t="s">
        <v>819</v>
      </c>
    </row>
    <row r="66" spans="1:3" ht="12.75" customHeight="1" x14ac:dyDescent="0.25">
      <c r="A66" s="89">
        <v>2019</v>
      </c>
      <c r="B66" s="89">
        <v>1117583</v>
      </c>
      <c r="C66" s="89" t="s">
        <v>819</v>
      </c>
    </row>
    <row r="67" spans="1:3" ht="12.75" customHeight="1" x14ac:dyDescent="0.25">
      <c r="A67" s="89">
        <v>2019</v>
      </c>
      <c r="B67" s="89">
        <v>102499</v>
      </c>
      <c r="C67" s="89" t="s">
        <v>819</v>
      </c>
    </row>
    <row r="68" spans="1:3" ht="12.75" customHeight="1" x14ac:dyDescent="0.25">
      <c r="A68" s="89">
        <v>2019</v>
      </c>
      <c r="B68" s="89">
        <v>121884</v>
      </c>
      <c r="C68" s="89" t="s">
        <v>819</v>
      </c>
    </row>
    <row r="69" spans="1:3" ht="12.75" customHeight="1" x14ac:dyDescent="0.25">
      <c r="A69" s="89">
        <v>2019</v>
      </c>
      <c r="B69" s="89">
        <v>121880</v>
      </c>
      <c r="C69" s="89" t="s">
        <v>819</v>
      </c>
    </row>
    <row r="70" spans="1:3" ht="12.75" customHeight="1" x14ac:dyDescent="0.25">
      <c r="A70" s="89">
        <v>2019</v>
      </c>
      <c r="B70" s="89">
        <v>121884</v>
      </c>
      <c r="C70" s="89" t="s">
        <v>819</v>
      </c>
    </row>
    <row r="71" spans="1:3" ht="12.75" customHeight="1" x14ac:dyDescent="0.25">
      <c r="A71" s="89">
        <v>2019</v>
      </c>
      <c r="B71" s="89">
        <v>1103831</v>
      </c>
      <c r="C71" s="89" t="s">
        <v>819</v>
      </c>
    </row>
    <row r="72" spans="1:3" ht="12.75" customHeight="1" x14ac:dyDescent="0.25">
      <c r="A72" s="89">
        <v>2019</v>
      </c>
      <c r="B72" s="89">
        <v>121884</v>
      </c>
      <c r="C72" s="89" t="s">
        <v>819</v>
      </c>
    </row>
    <row r="73" spans="1:3" ht="12.75" customHeight="1" x14ac:dyDescent="0.25">
      <c r="A73" s="89">
        <v>2019</v>
      </c>
      <c r="B73" s="89">
        <v>121884</v>
      </c>
      <c r="C73" s="89" t="s">
        <v>819</v>
      </c>
    </row>
    <row r="74" spans="1:3" ht="12.75" customHeight="1" x14ac:dyDescent="0.25">
      <c r="A74" s="89">
        <v>2019</v>
      </c>
      <c r="B74" s="89">
        <v>102499</v>
      </c>
      <c r="C74" s="89" t="s">
        <v>819</v>
      </c>
    </row>
    <row r="75" spans="1:3" ht="12.75" customHeight="1" x14ac:dyDescent="0.25">
      <c r="A75" s="89">
        <v>2019</v>
      </c>
      <c r="B75" s="89">
        <v>1117583</v>
      </c>
      <c r="C75" s="89" t="s">
        <v>819</v>
      </c>
    </row>
    <row r="76" spans="1:3" ht="12.75" customHeight="1" x14ac:dyDescent="0.25">
      <c r="A76" s="89">
        <v>2019</v>
      </c>
      <c r="B76" s="89">
        <v>123569</v>
      </c>
      <c r="C76" s="89" t="s">
        <v>819</v>
      </c>
    </row>
    <row r="77" spans="1:3" ht="12.75" customHeight="1" x14ac:dyDescent="0.25">
      <c r="A77" s="89">
        <v>2019</v>
      </c>
      <c r="B77" s="89">
        <v>121880</v>
      </c>
      <c r="C77" s="89" t="s">
        <v>819</v>
      </c>
    </row>
    <row r="78" spans="1:3" ht="12.75" customHeight="1" x14ac:dyDescent="0.25">
      <c r="A78" s="89">
        <v>2019</v>
      </c>
      <c r="B78" s="89">
        <v>1117583</v>
      </c>
      <c r="C78" s="89" t="s">
        <v>819</v>
      </c>
    </row>
    <row r="79" spans="1:3" ht="12.75" customHeight="1" x14ac:dyDescent="0.25">
      <c r="A79" s="89">
        <v>2019</v>
      </c>
      <c r="B79" s="89">
        <v>121880</v>
      </c>
      <c r="C79" s="89" t="s">
        <v>819</v>
      </c>
    </row>
    <row r="80" spans="1:3" ht="12.75" customHeight="1" x14ac:dyDescent="0.25">
      <c r="A80" s="89">
        <v>2019</v>
      </c>
      <c r="B80" s="89">
        <v>102499</v>
      </c>
      <c r="C80" s="89" t="s">
        <v>819</v>
      </c>
    </row>
    <row r="81" spans="1:3" ht="12.75" customHeight="1" x14ac:dyDescent="0.25">
      <c r="A81" s="89">
        <v>2019</v>
      </c>
      <c r="B81" s="89">
        <v>121880</v>
      </c>
      <c r="C81" s="89" t="s">
        <v>819</v>
      </c>
    </row>
    <row r="82" spans="1:3" ht="12.75" customHeight="1" x14ac:dyDescent="0.25">
      <c r="A82" s="89">
        <v>2019</v>
      </c>
      <c r="B82" s="89">
        <v>121880</v>
      </c>
      <c r="C82" s="89" t="s">
        <v>819</v>
      </c>
    </row>
    <row r="83" spans="1:3" ht="12.75" customHeight="1" x14ac:dyDescent="0.25">
      <c r="A83" s="89">
        <v>2019</v>
      </c>
      <c r="B83" s="89">
        <v>1117583</v>
      </c>
      <c r="C83" s="89" t="s">
        <v>819</v>
      </c>
    </row>
    <row r="84" spans="1:3" ht="12.75" customHeight="1" x14ac:dyDescent="0.25">
      <c r="A84" s="89">
        <v>2019</v>
      </c>
      <c r="B84" s="89">
        <v>121880</v>
      </c>
      <c r="C84" s="89" t="s">
        <v>819</v>
      </c>
    </row>
    <row r="85" spans="1:3" ht="12.75" customHeight="1" x14ac:dyDescent="0.25">
      <c r="A85" s="89">
        <v>2019</v>
      </c>
      <c r="B85" s="89">
        <v>121880</v>
      </c>
      <c r="C85" s="89" t="s">
        <v>819</v>
      </c>
    </row>
    <row r="86" spans="1:3" ht="12.75" customHeight="1" x14ac:dyDescent="0.25">
      <c r="A86" s="89">
        <v>2019</v>
      </c>
      <c r="B86" s="89">
        <v>121880</v>
      </c>
      <c r="C86" s="89" t="s">
        <v>819</v>
      </c>
    </row>
    <row r="87" spans="1:3" ht="12.75" customHeight="1" x14ac:dyDescent="0.25">
      <c r="A87" s="89">
        <v>2019</v>
      </c>
      <c r="B87" s="89">
        <v>88399</v>
      </c>
      <c r="C87" s="89" t="s">
        <v>819</v>
      </c>
    </row>
    <row r="88" spans="1:3" ht="12.75" customHeight="1" x14ac:dyDescent="0.25">
      <c r="A88" s="89">
        <v>2019</v>
      </c>
      <c r="B88" s="89">
        <v>121880</v>
      </c>
      <c r="C88" s="89" t="s">
        <v>819</v>
      </c>
    </row>
    <row r="89" spans="1:3" ht="12.75" customHeight="1" x14ac:dyDescent="0.25">
      <c r="A89" s="89">
        <v>2019</v>
      </c>
      <c r="B89" s="89">
        <v>121880</v>
      </c>
      <c r="C89" s="89" t="s">
        <v>819</v>
      </c>
    </row>
    <row r="90" spans="1:3" ht="12.75" customHeight="1" x14ac:dyDescent="0.25">
      <c r="A90" s="89">
        <v>2019</v>
      </c>
      <c r="B90" s="89">
        <v>1117583</v>
      </c>
      <c r="C90" s="89" t="s">
        <v>819</v>
      </c>
    </row>
    <row r="91" spans="1:3" ht="12.75" customHeight="1" x14ac:dyDescent="0.25">
      <c r="A91" s="89">
        <v>2019</v>
      </c>
      <c r="B91" s="89">
        <v>121880</v>
      </c>
      <c r="C91" s="89" t="s">
        <v>819</v>
      </c>
    </row>
    <row r="92" spans="1:3" ht="12.75" customHeight="1" x14ac:dyDescent="0.25">
      <c r="A92" s="89">
        <v>2019</v>
      </c>
      <c r="B92" s="89">
        <v>88399</v>
      </c>
      <c r="C92" s="89" t="s">
        <v>819</v>
      </c>
    </row>
    <row r="93" spans="1:3" ht="12.75" customHeight="1" x14ac:dyDescent="0.25">
      <c r="A93" s="89">
        <v>2019</v>
      </c>
      <c r="B93" s="89">
        <v>121884</v>
      </c>
      <c r="C93" s="89" t="s">
        <v>819</v>
      </c>
    </row>
    <row r="94" spans="1:3" ht="12.75" customHeight="1" x14ac:dyDescent="0.25">
      <c r="A94" s="89">
        <v>2019</v>
      </c>
      <c r="B94" s="89">
        <v>1117583</v>
      </c>
      <c r="C94" s="89" t="s">
        <v>819</v>
      </c>
    </row>
    <row r="95" spans="1:3" ht="12.75" customHeight="1" x14ac:dyDescent="0.25">
      <c r="A95" s="89">
        <v>2019</v>
      </c>
      <c r="B95" s="89">
        <v>88399</v>
      </c>
      <c r="C95" s="89" t="s">
        <v>819</v>
      </c>
    </row>
    <row r="96" spans="1:3" ht="12.75" customHeight="1" x14ac:dyDescent="0.25">
      <c r="A96" s="89">
        <v>2019</v>
      </c>
      <c r="B96" s="89">
        <v>88399</v>
      </c>
      <c r="C96" s="89" t="s">
        <v>819</v>
      </c>
    </row>
    <row r="97" spans="1:3" ht="12.75" customHeight="1" x14ac:dyDescent="0.25">
      <c r="A97" s="89">
        <v>2019</v>
      </c>
      <c r="B97" s="89">
        <v>88399</v>
      </c>
      <c r="C97" s="89" t="s">
        <v>819</v>
      </c>
    </row>
    <row r="98" spans="1:3" ht="12.75" customHeight="1" x14ac:dyDescent="0.25">
      <c r="A98" s="89">
        <v>2019</v>
      </c>
      <c r="B98" s="89">
        <v>88399</v>
      </c>
      <c r="C98" s="89" t="s">
        <v>819</v>
      </c>
    </row>
    <row r="99" spans="1:3" ht="12.75" customHeight="1" x14ac:dyDescent="0.25">
      <c r="A99" s="89">
        <v>2019</v>
      </c>
      <c r="B99" s="89">
        <v>102499</v>
      </c>
      <c r="C99" s="89" t="s">
        <v>819</v>
      </c>
    </row>
    <row r="100" spans="1:3" ht="12.75" customHeight="1" x14ac:dyDescent="0.25">
      <c r="A100" s="89">
        <v>2019</v>
      </c>
      <c r="B100" s="89">
        <v>102499</v>
      </c>
      <c r="C100" s="89" t="s">
        <v>819</v>
      </c>
    </row>
    <row r="101" spans="1:3" ht="12.75" customHeight="1" x14ac:dyDescent="0.25">
      <c r="A101" s="89">
        <v>2019</v>
      </c>
      <c r="B101" s="89">
        <v>102499</v>
      </c>
      <c r="C101" s="89" t="s">
        <v>819</v>
      </c>
    </row>
    <row r="102" spans="1:3" ht="12.75" customHeight="1" x14ac:dyDescent="0.25">
      <c r="A102" s="89">
        <v>2019</v>
      </c>
      <c r="B102" s="89">
        <v>102499</v>
      </c>
      <c r="C102" s="89" t="s">
        <v>819</v>
      </c>
    </row>
    <row r="103" spans="1:3" ht="12.75" customHeight="1" x14ac:dyDescent="0.25">
      <c r="A103" s="89">
        <v>2019</v>
      </c>
      <c r="B103" s="89">
        <v>121880</v>
      </c>
      <c r="C103" s="89" t="s">
        <v>819</v>
      </c>
    </row>
    <row r="104" spans="1:3" ht="12.75" customHeight="1" x14ac:dyDescent="0.25">
      <c r="A104" s="89">
        <v>2019</v>
      </c>
      <c r="B104" s="89">
        <v>123569</v>
      </c>
      <c r="C104" s="89" t="s">
        <v>819</v>
      </c>
    </row>
    <row r="105" spans="1:3" ht="12.75" customHeight="1" x14ac:dyDescent="0.25">
      <c r="A105" s="89">
        <v>2019</v>
      </c>
      <c r="B105" s="89">
        <v>1103831</v>
      </c>
      <c r="C105" s="89" t="s">
        <v>819</v>
      </c>
    </row>
    <row r="106" spans="1:3" ht="12.75" customHeight="1" x14ac:dyDescent="0.25">
      <c r="A106" s="89">
        <v>2019</v>
      </c>
      <c r="B106" s="89">
        <v>121880</v>
      </c>
      <c r="C106" s="89" t="s">
        <v>133</v>
      </c>
    </row>
    <row r="107" spans="1:3" ht="12.75" customHeight="1" x14ac:dyDescent="0.25">
      <c r="A107" s="89">
        <v>2019</v>
      </c>
      <c r="B107" s="89">
        <v>123569</v>
      </c>
      <c r="C107" s="89" t="s">
        <v>133</v>
      </c>
    </row>
    <row r="108" spans="1:3" ht="12.75" customHeight="1" x14ac:dyDescent="0.25">
      <c r="A108" s="89">
        <v>2019</v>
      </c>
      <c r="B108" s="89">
        <v>1103831</v>
      </c>
      <c r="C108" s="89" t="s">
        <v>133</v>
      </c>
    </row>
    <row r="109" spans="1:3" ht="12.75" customHeight="1" x14ac:dyDescent="0.25">
      <c r="A109" s="89">
        <v>2019</v>
      </c>
      <c r="B109" s="89">
        <v>121884</v>
      </c>
      <c r="C109" s="89" t="s">
        <v>133</v>
      </c>
    </row>
    <row r="110" spans="1:3" ht="12.75" customHeight="1" x14ac:dyDescent="0.25">
      <c r="A110" s="89">
        <v>2019</v>
      </c>
      <c r="B110" s="89">
        <v>121880</v>
      </c>
      <c r="C110" s="89" t="s">
        <v>133</v>
      </c>
    </row>
    <row r="111" spans="1:3" ht="12.75" customHeight="1" x14ac:dyDescent="0.25">
      <c r="A111" s="89">
        <v>2019</v>
      </c>
      <c r="B111" s="89">
        <v>123569</v>
      </c>
      <c r="C111" s="89" t="s">
        <v>133</v>
      </c>
    </row>
    <row r="112" spans="1:3" ht="12.75" customHeight="1" x14ac:dyDescent="0.25">
      <c r="A112" s="89">
        <v>2019</v>
      </c>
      <c r="B112" s="89">
        <v>102499</v>
      </c>
      <c r="C112" s="89" t="s">
        <v>133</v>
      </c>
    </row>
    <row r="113" spans="1:3" ht="12.75" customHeight="1" x14ac:dyDescent="0.25">
      <c r="A113" s="89">
        <v>2019</v>
      </c>
      <c r="B113" s="89">
        <v>123569</v>
      </c>
      <c r="C113" s="89" t="s">
        <v>133</v>
      </c>
    </row>
    <row r="114" spans="1:3" ht="12.75" customHeight="1" x14ac:dyDescent="0.25">
      <c r="A114" s="89">
        <v>2019</v>
      </c>
      <c r="B114" s="89">
        <v>1319229</v>
      </c>
      <c r="C114" s="89" t="s">
        <v>133</v>
      </c>
    </row>
    <row r="115" spans="1:3" ht="12.75" customHeight="1" x14ac:dyDescent="0.25">
      <c r="A115" s="89">
        <v>2019</v>
      </c>
      <c r="B115" s="89">
        <v>88399</v>
      </c>
      <c r="C115" s="89" t="s">
        <v>133</v>
      </c>
    </row>
    <row r="116" spans="1:3" ht="12.75" customHeight="1" x14ac:dyDescent="0.25">
      <c r="A116" s="89">
        <v>2019</v>
      </c>
      <c r="B116" s="89">
        <v>1181819</v>
      </c>
      <c r="C116" s="89" t="s">
        <v>133</v>
      </c>
    </row>
    <row r="117" spans="1:3" ht="12.75" customHeight="1" x14ac:dyDescent="0.25">
      <c r="A117" s="89">
        <v>2019</v>
      </c>
      <c r="B117" s="89">
        <v>1319229</v>
      </c>
      <c r="C117" s="89" t="s">
        <v>133</v>
      </c>
    </row>
    <row r="118" spans="1:3" ht="12.75" customHeight="1" x14ac:dyDescent="0.25">
      <c r="A118" s="89">
        <v>2019</v>
      </c>
      <c r="B118" s="89">
        <v>123569</v>
      </c>
      <c r="C118" s="89" t="s">
        <v>133</v>
      </c>
    </row>
    <row r="119" spans="1:3" ht="12.75" customHeight="1" x14ac:dyDescent="0.25">
      <c r="A119" s="89">
        <v>2019</v>
      </c>
      <c r="B119" s="89">
        <v>123569</v>
      </c>
      <c r="C119" s="89" t="s">
        <v>133</v>
      </c>
    </row>
    <row r="120" spans="1:3" ht="12.75" customHeight="1" x14ac:dyDescent="0.25">
      <c r="A120" s="89">
        <v>2019</v>
      </c>
      <c r="B120" s="89">
        <v>1103831</v>
      </c>
      <c r="C120" s="89" t="s">
        <v>133</v>
      </c>
    </row>
    <row r="121" spans="1:3" ht="12.75" customHeight="1" x14ac:dyDescent="0.25">
      <c r="A121" s="89">
        <v>2019</v>
      </c>
      <c r="B121" s="89">
        <v>102499</v>
      </c>
      <c r="C121" s="89" t="s">
        <v>133</v>
      </c>
    </row>
    <row r="122" spans="1:3" ht="12.75" customHeight="1" x14ac:dyDescent="0.25">
      <c r="A122" s="89">
        <v>2019</v>
      </c>
      <c r="B122" s="89">
        <v>121884</v>
      </c>
      <c r="C122" s="89" t="s">
        <v>133</v>
      </c>
    </row>
    <row r="123" spans="1:3" ht="12.75" customHeight="1" x14ac:dyDescent="0.25">
      <c r="A123" s="89">
        <v>2019</v>
      </c>
      <c r="B123" s="89">
        <v>123569</v>
      </c>
      <c r="C123" s="89" t="s">
        <v>133</v>
      </c>
    </row>
    <row r="124" spans="1:3" ht="12.75" customHeight="1" x14ac:dyDescent="0.25">
      <c r="A124" s="89">
        <v>2019</v>
      </c>
      <c r="B124" s="89">
        <v>1181819</v>
      </c>
      <c r="C124" s="89" t="s">
        <v>133</v>
      </c>
    </row>
    <row r="125" spans="1:3" ht="12.75" customHeight="1" x14ac:dyDescent="0.25">
      <c r="A125" s="89">
        <v>2019</v>
      </c>
      <c r="B125" s="89">
        <v>102499</v>
      </c>
      <c r="C125" s="89" t="s">
        <v>133</v>
      </c>
    </row>
    <row r="126" spans="1:3" ht="12.75" customHeight="1" x14ac:dyDescent="0.25">
      <c r="A126" s="89">
        <v>2019</v>
      </c>
      <c r="B126" s="89">
        <v>123569</v>
      </c>
      <c r="C126" s="89" t="s">
        <v>133</v>
      </c>
    </row>
    <row r="127" spans="1:3" ht="12.75" customHeight="1" x14ac:dyDescent="0.25">
      <c r="A127" s="89">
        <v>2019</v>
      </c>
      <c r="B127" s="89">
        <v>1117583</v>
      </c>
      <c r="C127" s="89" t="s">
        <v>133</v>
      </c>
    </row>
    <row r="128" spans="1:3" ht="12.75" customHeight="1" x14ac:dyDescent="0.25">
      <c r="A128" s="89">
        <v>2019</v>
      </c>
      <c r="B128" s="89">
        <v>123569</v>
      </c>
      <c r="C128" s="89" t="s">
        <v>133</v>
      </c>
    </row>
    <row r="129" spans="1:3" ht="12.75" customHeight="1" x14ac:dyDescent="0.25">
      <c r="A129" s="89">
        <v>2019</v>
      </c>
      <c r="B129" s="89">
        <v>88399</v>
      </c>
      <c r="C129" s="89" t="s">
        <v>133</v>
      </c>
    </row>
    <row r="130" spans="1:3" ht="12.75" customHeight="1" x14ac:dyDescent="0.25">
      <c r="A130" s="89">
        <v>2019</v>
      </c>
      <c r="B130" s="89">
        <v>88399</v>
      </c>
      <c r="C130" s="89" t="s">
        <v>133</v>
      </c>
    </row>
    <row r="131" spans="1:3" ht="12.75" customHeight="1" x14ac:dyDescent="0.25">
      <c r="A131" s="89">
        <v>2019</v>
      </c>
      <c r="B131" s="89">
        <v>123569</v>
      </c>
      <c r="C131" s="89" t="s">
        <v>133</v>
      </c>
    </row>
    <row r="132" spans="1:3" ht="12.75" customHeight="1" x14ac:dyDescent="0.25">
      <c r="A132" s="89">
        <v>2019</v>
      </c>
      <c r="B132" s="89">
        <v>1103831</v>
      </c>
      <c r="C132" s="89" t="s">
        <v>133</v>
      </c>
    </row>
    <row r="133" spans="1:3" ht="12.75" customHeight="1" x14ac:dyDescent="0.25">
      <c r="A133" s="89">
        <v>2019</v>
      </c>
      <c r="B133" s="89">
        <v>123569</v>
      </c>
      <c r="C133" s="89" t="s">
        <v>133</v>
      </c>
    </row>
    <row r="134" spans="1:3" ht="12.75" customHeight="1" x14ac:dyDescent="0.25">
      <c r="A134" s="89">
        <v>2019</v>
      </c>
      <c r="B134" s="89">
        <v>1181815</v>
      </c>
      <c r="C134" s="89" t="s">
        <v>133</v>
      </c>
    </row>
    <row r="135" spans="1:3" ht="12.75" customHeight="1" x14ac:dyDescent="0.25">
      <c r="A135" s="89">
        <v>2019</v>
      </c>
      <c r="B135" s="89">
        <v>1181819</v>
      </c>
      <c r="C135" s="89" t="s">
        <v>133</v>
      </c>
    </row>
    <row r="136" spans="1:3" ht="12.75" customHeight="1" x14ac:dyDescent="0.25">
      <c r="A136" s="89">
        <v>2019</v>
      </c>
      <c r="B136" s="89">
        <v>121880</v>
      </c>
      <c r="C136" s="89" t="s">
        <v>133</v>
      </c>
    </row>
    <row r="137" spans="1:3" ht="12.75" customHeight="1" x14ac:dyDescent="0.25">
      <c r="A137" s="89">
        <v>2019</v>
      </c>
      <c r="B137" s="89">
        <v>123569</v>
      </c>
      <c r="C137" s="89" t="s">
        <v>133</v>
      </c>
    </row>
    <row r="138" spans="1:3" ht="12.75" customHeight="1" x14ac:dyDescent="0.25">
      <c r="A138" s="89">
        <v>2019</v>
      </c>
      <c r="B138" s="89">
        <v>123569</v>
      </c>
      <c r="C138" s="89" t="s">
        <v>133</v>
      </c>
    </row>
    <row r="139" spans="1:3" ht="12.75" customHeight="1" x14ac:dyDescent="0.25">
      <c r="A139" s="89">
        <v>2019</v>
      </c>
      <c r="B139" s="89">
        <v>121880</v>
      </c>
      <c r="C139" s="89" t="s">
        <v>133</v>
      </c>
    </row>
    <row r="140" spans="1:3" ht="12.75" customHeight="1" x14ac:dyDescent="0.25">
      <c r="A140" s="89">
        <v>2019</v>
      </c>
      <c r="B140" s="89">
        <v>1117583</v>
      </c>
      <c r="C140" s="89" t="s">
        <v>133</v>
      </c>
    </row>
    <row r="141" spans="1:3" ht="12.75" customHeight="1" x14ac:dyDescent="0.25">
      <c r="A141" s="89">
        <v>2019</v>
      </c>
      <c r="B141" s="89">
        <v>1319229</v>
      </c>
      <c r="C141" s="89" t="s">
        <v>133</v>
      </c>
    </row>
    <row r="142" spans="1:3" ht="12.75" customHeight="1" x14ac:dyDescent="0.25">
      <c r="A142" s="89">
        <v>2019</v>
      </c>
      <c r="B142" s="89">
        <v>88399</v>
      </c>
      <c r="C142" s="89" t="s">
        <v>133</v>
      </c>
    </row>
    <row r="143" spans="1:3" ht="12.75" customHeight="1" x14ac:dyDescent="0.25">
      <c r="A143" s="89">
        <v>2019</v>
      </c>
      <c r="B143" s="89">
        <v>1181815</v>
      </c>
      <c r="C143" s="89" t="s">
        <v>133</v>
      </c>
    </row>
    <row r="144" spans="1:3" ht="12.75" customHeight="1" x14ac:dyDescent="0.25">
      <c r="A144" s="89">
        <v>2019</v>
      </c>
      <c r="B144" s="89">
        <v>88399</v>
      </c>
      <c r="C144" s="89" t="s">
        <v>133</v>
      </c>
    </row>
    <row r="145" spans="1:3" ht="12.75" customHeight="1" x14ac:dyDescent="0.25">
      <c r="A145" s="89">
        <v>2019</v>
      </c>
      <c r="B145" s="89">
        <v>121880</v>
      </c>
      <c r="C145" s="89" t="s">
        <v>133</v>
      </c>
    </row>
    <row r="146" spans="1:3" ht="12.75" customHeight="1" x14ac:dyDescent="0.25">
      <c r="A146" s="89">
        <v>2019</v>
      </c>
      <c r="B146" s="89">
        <v>102499</v>
      </c>
      <c r="C146" s="89" t="s">
        <v>133</v>
      </c>
    </row>
    <row r="147" spans="1:3" ht="12.75" customHeight="1" x14ac:dyDescent="0.25">
      <c r="A147" s="89">
        <v>2019</v>
      </c>
      <c r="B147" s="89">
        <v>123569</v>
      </c>
      <c r="C147" s="89" t="s">
        <v>133</v>
      </c>
    </row>
    <row r="148" spans="1:3" ht="12.75" customHeight="1" x14ac:dyDescent="0.25">
      <c r="A148" s="89">
        <v>2019</v>
      </c>
      <c r="B148" s="89">
        <v>1181819</v>
      </c>
      <c r="C148" s="89" t="s">
        <v>133</v>
      </c>
    </row>
    <row r="149" spans="1:3" ht="12.75" customHeight="1" x14ac:dyDescent="0.25">
      <c r="A149" s="89">
        <v>2019</v>
      </c>
      <c r="B149" s="89">
        <v>1181815</v>
      </c>
      <c r="C149" s="89" t="s">
        <v>133</v>
      </c>
    </row>
    <row r="150" spans="1:3" ht="12.75" customHeight="1" x14ac:dyDescent="0.25">
      <c r="A150" s="89">
        <v>2019</v>
      </c>
      <c r="B150" s="89">
        <v>123569</v>
      </c>
      <c r="C150" s="89" t="s">
        <v>133</v>
      </c>
    </row>
    <row r="151" spans="1:3" ht="12.75" customHeight="1" x14ac:dyDescent="0.25">
      <c r="A151" s="89">
        <v>2019</v>
      </c>
      <c r="B151" s="89">
        <v>123569</v>
      </c>
      <c r="C151" s="89" t="s">
        <v>133</v>
      </c>
    </row>
    <row r="152" spans="1:3" ht="12.75" customHeight="1" x14ac:dyDescent="0.25">
      <c r="A152" s="89">
        <v>2019</v>
      </c>
      <c r="B152" s="89">
        <v>1103831</v>
      </c>
      <c r="C152" s="89" t="s">
        <v>133</v>
      </c>
    </row>
    <row r="153" spans="1:3" ht="12.75" customHeight="1" x14ac:dyDescent="0.25">
      <c r="A153" s="89">
        <v>2019</v>
      </c>
      <c r="B153" s="89">
        <v>102499</v>
      </c>
      <c r="C153" s="89" t="s">
        <v>133</v>
      </c>
    </row>
    <row r="154" spans="1:3" ht="12.75" customHeight="1" x14ac:dyDescent="0.25">
      <c r="A154" s="89">
        <v>2019</v>
      </c>
      <c r="B154" s="89">
        <v>121880</v>
      </c>
      <c r="C154" s="89" t="s">
        <v>133</v>
      </c>
    </row>
    <row r="155" spans="1:3" ht="12.75" customHeight="1" x14ac:dyDescent="0.25">
      <c r="A155" s="89">
        <v>2019</v>
      </c>
      <c r="B155" s="89">
        <v>88399</v>
      </c>
      <c r="C155" s="89" t="s">
        <v>133</v>
      </c>
    </row>
    <row r="156" spans="1:3" ht="12.75" customHeight="1" x14ac:dyDescent="0.25">
      <c r="A156" s="89">
        <v>2019</v>
      </c>
      <c r="B156" s="89">
        <v>121880</v>
      </c>
      <c r="C156" s="89" t="s">
        <v>133</v>
      </c>
    </row>
    <row r="157" spans="1:3" ht="12.75" customHeight="1" x14ac:dyDescent="0.25">
      <c r="A157" s="89">
        <v>2019</v>
      </c>
      <c r="B157" s="89">
        <v>121884</v>
      </c>
      <c r="C157" s="89" t="s">
        <v>133</v>
      </c>
    </row>
    <row r="158" spans="1:3" ht="12.75" customHeight="1" x14ac:dyDescent="0.25">
      <c r="A158" s="89">
        <v>2019</v>
      </c>
      <c r="B158" s="89">
        <v>121884</v>
      </c>
      <c r="C158" s="89" t="s">
        <v>133</v>
      </c>
    </row>
    <row r="159" spans="1:3" ht="12.75" customHeight="1" x14ac:dyDescent="0.25">
      <c r="A159" s="89">
        <v>2019</v>
      </c>
      <c r="B159" s="89">
        <v>1117583</v>
      </c>
      <c r="C159" s="89" t="s">
        <v>133</v>
      </c>
    </row>
    <row r="160" spans="1:3" ht="12.75" customHeight="1" x14ac:dyDescent="0.25">
      <c r="A160" s="89">
        <v>2019</v>
      </c>
      <c r="B160" s="89">
        <v>1319229</v>
      </c>
      <c r="C160" s="89" t="s">
        <v>133</v>
      </c>
    </row>
    <row r="161" spans="1:3" ht="12.75" customHeight="1" x14ac:dyDescent="0.25">
      <c r="A161" s="89">
        <v>2019</v>
      </c>
      <c r="B161" s="89">
        <v>121880</v>
      </c>
      <c r="C161" s="89" t="s">
        <v>133</v>
      </c>
    </row>
    <row r="162" spans="1:3" ht="12.75" customHeight="1" x14ac:dyDescent="0.25">
      <c r="A162" s="89">
        <v>2019</v>
      </c>
      <c r="B162" s="89">
        <v>1181819</v>
      </c>
      <c r="C162" s="89" t="s">
        <v>133</v>
      </c>
    </row>
    <row r="163" spans="1:3" ht="12.75" customHeight="1" x14ac:dyDescent="0.25">
      <c r="A163" s="89">
        <v>2019</v>
      </c>
      <c r="B163" s="89">
        <v>88399</v>
      </c>
      <c r="C163" s="89" t="s">
        <v>133</v>
      </c>
    </row>
    <row r="164" spans="1:3" ht="12.75" customHeight="1" x14ac:dyDescent="0.25">
      <c r="A164" s="89">
        <v>2019</v>
      </c>
      <c r="B164" s="89">
        <v>1181819</v>
      </c>
      <c r="C164" s="89" t="s">
        <v>133</v>
      </c>
    </row>
    <row r="165" spans="1:3" ht="12.75" customHeight="1" x14ac:dyDescent="0.25">
      <c r="A165" s="89">
        <v>2019</v>
      </c>
      <c r="B165" s="89">
        <v>1181819</v>
      </c>
      <c r="C165" s="89" t="s">
        <v>133</v>
      </c>
    </row>
    <row r="166" spans="1:3" ht="12.75" customHeight="1" x14ac:dyDescent="0.25">
      <c r="A166" s="89">
        <v>2019</v>
      </c>
      <c r="B166" s="89">
        <v>121880</v>
      </c>
      <c r="C166" s="89" t="s">
        <v>133</v>
      </c>
    </row>
    <row r="167" spans="1:3" ht="12.75" customHeight="1" x14ac:dyDescent="0.25">
      <c r="A167" s="89">
        <v>2019</v>
      </c>
      <c r="B167" s="89">
        <v>1103831</v>
      </c>
      <c r="C167" s="89" t="s">
        <v>133</v>
      </c>
    </row>
    <row r="168" spans="1:3" ht="12.75" customHeight="1" x14ac:dyDescent="0.25">
      <c r="A168" s="89">
        <v>2019</v>
      </c>
      <c r="B168" s="89">
        <v>1103831</v>
      </c>
      <c r="C168" s="89" t="s">
        <v>133</v>
      </c>
    </row>
    <row r="169" spans="1:3" ht="12.75" customHeight="1" x14ac:dyDescent="0.25">
      <c r="A169" s="89">
        <v>2019</v>
      </c>
      <c r="B169" s="89">
        <v>88399</v>
      </c>
      <c r="C169" s="89" t="s">
        <v>133</v>
      </c>
    </row>
    <row r="170" spans="1:3" ht="12.75" customHeight="1" x14ac:dyDescent="0.25">
      <c r="A170" s="89">
        <v>2019</v>
      </c>
      <c r="B170" s="89">
        <v>102499</v>
      </c>
      <c r="C170" s="89" t="s">
        <v>133</v>
      </c>
    </row>
    <row r="171" spans="1:3" ht="12.75" customHeight="1" x14ac:dyDescent="0.25">
      <c r="A171" s="89">
        <v>2019</v>
      </c>
      <c r="B171" s="89">
        <v>1319229</v>
      </c>
      <c r="C171" s="89" t="s">
        <v>133</v>
      </c>
    </row>
    <row r="172" spans="1:3" ht="12.75" customHeight="1" x14ac:dyDescent="0.25">
      <c r="A172" s="89">
        <v>2019</v>
      </c>
      <c r="B172" s="89">
        <v>1181819</v>
      </c>
      <c r="C172" s="89" t="s">
        <v>133</v>
      </c>
    </row>
    <row r="173" spans="1:3" ht="12.75" customHeight="1" x14ac:dyDescent="0.25">
      <c r="A173" s="89">
        <v>2019</v>
      </c>
      <c r="B173" s="89">
        <v>1103831</v>
      </c>
      <c r="C173" s="89" t="s">
        <v>133</v>
      </c>
    </row>
    <row r="174" spans="1:3" ht="12.75" customHeight="1" x14ac:dyDescent="0.25">
      <c r="A174" s="89">
        <v>2019</v>
      </c>
      <c r="B174" s="89">
        <v>1181819</v>
      </c>
      <c r="C174" s="89" t="s">
        <v>133</v>
      </c>
    </row>
    <row r="175" spans="1:3" ht="12.75" customHeight="1" x14ac:dyDescent="0.25">
      <c r="A175" s="89">
        <v>2019</v>
      </c>
      <c r="B175" s="89">
        <v>1117583</v>
      </c>
      <c r="C175" s="89" t="s">
        <v>133</v>
      </c>
    </row>
    <row r="176" spans="1:3" ht="12.75" customHeight="1" x14ac:dyDescent="0.25">
      <c r="A176" s="89">
        <v>2019</v>
      </c>
      <c r="B176" s="89">
        <v>88399</v>
      </c>
      <c r="C176" s="89" t="s">
        <v>133</v>
      </c>
    </row>
    <row r="177" spans="1:3" ht="12.75" customHeight="1" x14ac:dyDescent="0.25">
      <c r="A177" s="89">
        <v>2019</v>
      </c>
      <c r="B177" s="89">
        <v>121884</v>
      </c>
      <c r="C177" s="89" t="s">
        <v>133</v>
      </c>
    </row>
    <row r="178" spans="1:3" ht="12.75" customHeight="1" x14ac:dyDescent="0.25">
      <c r="A178" s="89">
        <v>2019</v>
      </c>
      <c r="B178" s="89">
        <v>102499</v>
      </c>
      <c r="C178" s="89" t="s">
        <v>133</v>
      </c>
    </row>
    <row r="179" spans="1:3" ht="12.75" customHeight="1" x14ac:dyDescent="0.25">
      <c r="A179" s="89">
        <v>2019</v>
      </c>
      <c r="B179" s="89">
        <v>121880</v>
      </c>
      <c r="C179" s="89" t="s">
        <v>133</v>
      </c>
    </row>
    <row r="180" spans="1:3" ht="12.75" customHeight="1" x14ac:dyDescent="0.25">
      <c r="A180" s="89">
        <v>2019</v>
      </c>
      <c r="B180" s="89">
        <v>1117583</v>
      </c>
      <c r="C180" s="89" t="s">
        <v>133</v>
      </c>
    </row>
    <row r="181" spans="1:3" ht="12.75" customHeight="1" x14ac:dyDescent="0.25">
      <c r="A181" s="89">
        <v>2019</v>
      </c>
      <c r="B181" s="89">
        <v>121880</v>
      </c>
      <c r="C181" s="89" t="s">
        <v>133</v>
      </c>
    </row>
    <row r="182" spans="1:3" ht="12.75" customHeight="1" x14ac:dyDescent="0.25">
      <c r="A182" s="89">
        <v>2019</v>
      </c>
      <c r="B182" s="89">
        <v>1181819</v>
      </c>
      <c r="C182" s="89" t="s">
        <v>133</v>
      </c>
    </row>
    <row r="183" spans="1:3" ht="12.75" customHeight="1" x14ac:dyDescent="0.25">
      <c r="A183" s="89">
        <v>2019</v>
      </c>
      <c r="B183" s="89">
        <v>1181819</v>
      </c>
      <c r="C183" s="89" t="s">
        <v>133</v>
      </c>
    </row>
    <row r="184" spans="1:3" ht="12.75" customHeight="1" x14ac:dyDescent="0.25">
      <c r="A184" s="89">
        <v>2019</v>
      </c>
      <c r="B184" s="89">
        <v>123569</v>
      </c>
      <c r="C184" s="89" t="s">
        <v>133</v>
      </c>
    </row>
    <row r="185" spans="1:3" ht="12.75" customHeight="1" x14ac:dyDescent="0.25">
      <c r="A185" s="89">
        <v>2019</v>
      </c>
      <c r="B185" s="89">
        <v>102499</v>
      </c>
      <c r="C185" s="89" t="s">
        <v>133</v>
      </c>
    </row>
    <row r="186" spans="1:3" ht="12.75" customHeight="1" x14ac:dyDescent="0.25">
      <c r="A186" s="89">
        <v>2019</v>
      </c>
      <c r="B186" s="89">
        <v>88399</v>
      </c>
      <c r="C186" s="89" t="s">
        <v>133</v>
      </c>
    </row>
    <row r="187" spans="1:3" ht="12.75" customHeight="1" x14ac:dyDescent="0.25">
      <c r="A187" s="89">
        <v>2019</v>
      </c>
      <c r="B187" s="89">
        <v>121880</v>
      </c>
      <c r="C187" s="89" t="s">
        <v>133</v>
      </c>
    </row>
    <row r="188" spans="1:3" ht="12.75" customHeight="1" x14ac:dyDescent="0.25">
      <c r="A188" s="89">
        <v>2019</v>
      </c>
      <c r="B188" s="89">
        <v>121880</v>
      </c>
      <c r="C188" s="89" t="s">
        <v>133</v>
      </c>
    </row>
    <row r="189" spans="1:3" ht="12.75" customHeight="1" x14ac:dyDescent="0.25">
      <c r="A189" s="89">
        <v>2019</v>
      </c>
      <c r="B189" s="89">
        <v>1117583</v>
      </c>
      <c r="C189" s="89" t="s">
        <v>133</v>
      </c>
    </row>
    <row r="190" spans="1:3" ht="12.75" customHeight="1" x14ac:dyDescent="0.25">
      <c r="A190" s="89">
        <v>2019</v>
      </c>
      <c r="B190" s="89">
        <v>121880</v>
      </c>
      <c r="C190" s="89" t="s">
        <v>133</v>
      </c>
    </row>
    <row r="191" spans="1:3" ht="12.75" customHeight="1" x14ac:dyDescent="0.25">
      <c r="A191" s="89">
        <v>2019</v>
      </c>
      <c r="B191" s="89">
        <v>121884</v>
      </c>
      <c r="C191" s="89" t="s">
        <v>133</v>
      </c>
    </row>
    <row r="192" spans="1:3" ht="12.75" customHeight="1" x14ac:dyDescent="0.25">
      <c r="A192" s="89">
        <v>2019</v>
      </c>
      <c r="B192" s="89">
        <v>102499</v>
      </c>
      <c r="C192" s="89" t="s">
        <v>133</v>
      </c>
    </row>
    <row r="193" spans="1:3" ht="12.75" customHeight="1" x14ac:dyDescent="0.25">
      <c r="A193" s="89">
        <v>2019</v>
      </c>
      <c r="B193" s="89">
        <v>1181819</v>
      </c>
      <c r="C193" s="89" t="s">
        <v>133</v>
      </c>
    </row>
    <row r="194" spans="1:3" ht="12.75" customHeight="1" x14ac:dyDescent="0.25">
      <c r="A194" s="89">
        <v>2019</v>
      </c>
      <c r="B194" s="89">
        <v>1103831</v>
      </c>
      <c r="C194" s="89" t="s">
        <v>133</v>
      </c>
    </row>
    <row r="195" spans="1:3" ht="12.75" customHeight="1" x14ac:dyDescent="0.25">
      <c r="A195" s="89">
        <v>2019</v>
      </c>
      <c r="B195" s="89">
        <v>1103831</v>
      </c>
      <c r="C195" s="89" t="s">
        <v>133</v>
      </c>
    </row>
    <row r="196" spans="1:3" ht="12.75" customHeight="1" x14ac:dyDescent="0.25">
      <c r="A196" s="89">
        <v>2019</v>
      </c>
      <c r="B196" s="89">
        <v>88399</v>
      </c>
      <c r="C196" s="89" t="s">
        <v>133</v>
      </c>
    </row>
    <row r="197" spans="1:3" ht="12.75" customHeight="1" x14ac:dyDescent="0.25">
      <c r="A197" s="89">
        <v>2019</v>
      </c>
      <c r="B197" s="89">
        <v>88399</v>
      </c>
      <c r="C197" s="89" t="s">
        <v>133</v>
      </c>
    </row>
    <row r="198" spans="1:3" ht="12.75" customHeight="1" x14ac:dyDescent="0.25">
      <c r="A198" s="89">
        <v>2019</v>
      </c>
      <c r="B198" s="89">
        <v>121884</v>
      </c>
      <c r="C198" s="89" t="s">
        <v>133</v>
      </c>
    </row>
    <row r="199" spans="1:3" ht="12.75" customHeight="1" x14ac:dyDescent="0.25">
      <c r="A199" s="89">
        <v>2019</v>
      </c>
      <c r="B199" s="89">
        <v>1117583</v>
      </c>
      <c r="C199" s="89" t="s">
        <v>133</v>
      </c>
    </row>
    <row r="200" spans="1:3" ht="12.75" customHeight="1" x14ac:dyDescent="0.25">
      <c r="A200" s="89">
        <v>2019</v>
      </c>
      <c r="B200" s="89">
        <v>121884</v>
      </c>
      <c r="C200" s="89" t="s">
        <v>133</v>
      </c>
    </row>
    <row r="201" spans="1:3" ht="12.75" customHeight="1" x14ac:dyDescent="0.25">
      <c r="A201" s="89">
        <v>2019</v>
      </c>
      <c r="B201" s="89">
        <v>102499</v>
      </c>
      <c r="C201" s="89" t="s">
        <v>133</v>
      </c>
    </row>
    <row r="202" spans="1:3" ht="12.75" customHeight="1" x14ac:dyDescent="0.25">
      <c r="A202" s="89">
        <v>2019</v>
      </c>
      <c r="B202" s="89">
        <v>1117583</v>
      </c>
      <c r="C202" s="89" t="s">
        <v>133</v>
      </c>
    </row>
    <row r="203" spans="1:3" ht="12.75" customHeight="1" x14ac:dyDescent="0.25">
      <c r="A203" s="89">
        <v>2019</v>
      </c>
      <c r="B203" s="89">
        <v>1181819</v>
      </c>
      <c r="C203" s="89" t="s">
        <v>133</v>
      </c>
    </row>
    <row r="204" spans="1:3" ht="12.75" customHeight="1" x14ac:dyDescent="0.25">
      <c r="A204" s="89">
        <v>2019</v>
      </c>
      <c r="B204" s="89">
        <v>1181819</v>
      </c>
      <c r="C204" s="89" t="s">
        <v>133</v>
      </c>
    </row>
    <row r="205" spans="1:3" ht="12.75" customHeight="1" x14ac:dyDescent="0.25">
      <c r="A205" s="89">
        <v>2019</v>
      </c>
      <c r="B205" s="89">
        <v>1181819</v>
      </c>
      <c r="C205" s="89" t="s">
        <v>133</v>
      </c>
    </row>
    <row r="206" spans="1:3" ht="12.75" customHeight="1" x14ac:dyDescent="0.25">
      <c r="A206" s="89">
        <v>2019</v>
      </c>
      <c r="B206" s="89">
        <v>1103831</v>
      </c>
      <c r="C206" s="89" t="s">
        <v>133</v>
      </c>
    </row>
    <row r="207" spans="1:3" ht="12.75" customHeight="1" x14ac:dyDescent="0.25">
      <c r="A207" s="89">
        <v>2019</v>
      </c>
      <c r="B207" s="89">
        <v>123569</v>
      </c>
      <c r="C207" s="89" t="s">
        <v>133</v>
      </c>
    </row>
    <row r="208" spans="1:3" ht="12.75" customHeight="1" x14ac:dyDescent="0.25">
      <c r="A208" s="89">
        <v>2019</v>
      </c>
      <c r="B208" s="89">
        <v>1181819</v>
      </c>
      <c r="C208" s="89" t="s">
        <v>133</v>
      </c>
    </row>
    <row r="209" spans="1:3" ht="12.75" customHeight="1" x14ac:dyDescent="0.25">
      <c r="A209" s="89">
        <v>2019</v>
      </c>
      <c r="B209" s="89">
        <v>121884</v>
      </c>
      <c r="C209" s="89" t="s">
        <v>133</v>
      </c>
    </row>
    <row r="210" spans="1:3" ht="12.75" customHeight="1" x14ac:dyDescent="0.25">
      <c r="A210" s="89">
        <v>2019</v>
      </c>
      <c r="B210" s="89">
        <v>121884</v>
      </c>
      <c r="C210" s="89" t="s">
        <v>133</v>
      </c>
    </row>
    <row r="211" spans="1:3" ht="12.75" customHeight="1" x14ac:dyDescent="0.25">
      <c r="A211" s="89">
        <v>2019</v>
      </c>
      <c r="B211" s="89">
        <v>121884</v>
      </c>
      <c r="C211" s="89" t="s">
        <v>133</v>
      </c>
    </row>
    <row r="212" spans="1:3" ht="12.75" customHeight="1" x14ac:dyDescent="0.25">
      <c r="A212" s="89">
        <v>2019</v>
      </c>
      <c r="B212" s="89">
        <v>121880</v>
      </c>
      <c r="C212" s="89" t="s">
        <v>133</v>
      </c>
    </row>
    <row r="213" spans="1:3" ht="12.75" customHeight="1" x14ac:dyDescent="0.25">
      <c r="A213" s="89">
        <v>2019</v>
      </c>
      <c r="B213" s="89">
        <v>1319229</v>
      </c>
      <c r="C213" s="89" t="s">
        <v>133</v>
      </c>
    </row>
    <row r="214" spans="1:3" ht="12.75" customHeight="1" x14ac:dyDescent="0.25">
      <c r="A214" s="89">
        <v>2019</v>
      </c>
      <c r="B214" s="89">
        <v>121884</v>
      </c>
      <c r="C214" s="89" t="s">
        <v>133</v>
      </c>
    </row>
    <row r="215" spans="1:3" ht="12.75" customHeight="1" x14ac:dyDescent="0.25">
      <c r="A215" s="89">
        <v>2019</v>
      </c>
      <c r="B215" s="89">
        <v>102499</v>
      </c>
      <c r="C215" s="89" t="s">
        <v>133</v>
      </c>
    </row>
    <row r="216" spans="1:3" ht="12.75" customHeight="1" x14ac:dyDescent="0.25">
      <c r="A216" s="89">
        <v>2019</v>
      </c>
      <c r="B216" s="89">
        <v>102499</v>
      </c>
      <c r="C216" s="89" t="s">
        <v>133</v>
      </c>
    </row>
    <row r="217" spans="1:3" ht="12.75" customHeight="1" x14ac:dyDescent="0.25">
      <c r="A217" s="89">
        <v>2019</v>
      </c>
      <c r="B217" s="89">
        <v>121880</v>
      </c>
      <c r="C217" s="89" t="s">
        <v>133</v>
      </c>
    </row>
    <row r="218" spans="1:3" ht="12.75" customHeight="1" x14ac:dyDescent="0.25">
      <c r="A218" s="89">
        <v>2019</v>
      </c>
      <c r="B218" s="89">
        <v>121880</v>
      </c>
      <c r="C218" s="89" t="s">
        <v>133</v>
      </c>
    </row>
    <row r="219" spans="1:3" ht="12.75" customHeight="1" x14ac:dyDescent="0.25">
      <c r="A219" s="89">
        <v>2019</v>
      </c>
      <c r="B219" s="89">
        <v>121880</v>
      </c>
      <c r="C219" s="89" t="s">
        <v>133</v>
      </c>
    </row>
    <row r="220" spans="1:3" ht="12.75" customHeight="1" x14ac:dyDescent="0.25">
      <c r="A220" s="89">
        <v>2019</v>
      </c>
      <c r="B220" s="89">
        <v>1103831</v>
      </c>
      <c r="C220" s="89" t="s">
        <v>133</v>
      </c>
    </row>
    <row r="221" spans="1:3" ht="12.75" customHeight="1" x14ac:dyDescent="0.25">
      <c r="A221" s="89">
        <v>2019</v>
      </c>
      <c r="B221" s="89">
        <v>1181819</v>
      </c>
      <c r="C221" s="89" t="s">
        <v>133</v>
      </c>
    </row>
    <row r="222" spans="1:3" ht="12.75" customHeight="1" x14ac:dyDescent="0.25">
      <c r="A222" s="89">
        <v>2019</v>
      </c>
      <c r="B222" s="89">
        <v>1181819</v>
      </c>
      <c r="C222" s="89" t="s">
        <v>133</v>
      </c>
    </row>
    <row r="223" spans="1:3" ht="12.75" customHeight="1" x14ac:dyDescent="0.25">
      <c r="A223" s="89">
        <v>2019</v>
      </c>
      <c r="B223" s="89">
        <v>1181819</v>
      </c>
      <c r="C223" s="89" t="s">
        <v>133</v>
      </c>
    </row>
    <row r="224" spans="1:3" ht="12.75" customHeight="1" x14ac:dyDescent="0.25">
      <c r="A224" s="89">
        <v>2019</v>
      </c>
      <c r="B224" s="89">
        <v>1181819</v>
      </c>
      <c r="C224" s="89" t="s">
        <v>817</v>
      </c>
    </row>
    <row r="225" spans="1:3" ht="12.75" customHeight="1" x14ac:dyDescent="0.25">
      <c r="A225" s="89">
        <v>2019</v>
      </c>
      <c r="B225" s="89">
        <v>1181815</v>
      </c>
      <c r="C225" s="89" t="s">
        <v>817</v>
      </c>
    </row>
    <row r="226" spans="1:3" ht="12.75" customHeight="1" x14ac:dyDescent="0.25">
      <c r="A226" s="89">
        <v>2019</v>
      </c>
      <c r="B226" s="89">
        <v>102499</v>
      </c>
      <c r="C226" s="89" t="s">
        <v>817</v>
      </c>
    </row>
    <row r="227" spans="1:3" ht="12.75" customHeight="1" x14ac:dyDescent="0.25">
      <c r="A227" s="89">
        <v>2019</v>
      </c>
      <c r="B227" s="89">
        <v>88399</v>
      </c>
      <c r="C227" s="89" t="s">
        <v>817</v>
      </c>
    </row>
    <row r="228" spans="1:3" ht="12.75" customHeight="1" x14ac:dyDescent="0.25">
      <c r="A228" s="89">
        <v>2019</v>
      </c>
      <c r="B228" s="89">
        <v>102499</v>
      </c>
      <c r="C228" s="89" t="s">
        <v>817</v>
      </c>
    </row>
    <row r="229" spans="1:3" ht="12.75" customHeight="1" x14ac:dyDescent="0.25">
      <c r="A229" s="89">
        <v>2019</v>
      </c>
      <c r="B229" s="89">
        <v>102499</v>
      </c>
      <c r="C229" s="89" t="s">
        <v>817</v>
      </c>
    </row>
    <row r="230" spans="1:3" ht="12.75" customHeight="1" x14ac:dyDescent="0.25">
      <c r="A230" s="89">
        <v>2019</v>
      </c>
      <c r="B230" s="89">
        <v>88399</v>
      </c>
      <c r="C230" s="89" t="s">
        <v>817</v>
      </c>
    </row>
    <row r="231" spans="1:3" ht="12.75" customHeight="1" x14ac:dyDescent="0.25">
      <c r="A231" s="89">
        <v>2019</v>
      </c>
      <c r="B231" s="89">
        <v>123569</v>
      </c>
      <c r="C231" s="89" t="s">
        <v>817</v>
      </c>
    </row>
    <row r="232" spans="1:3" ht="12.75" customHeight="1" x14ac:dyDescent="0.25">
      <c r="A232" s="89">
        <v>2019</v>
      </c>
      <c r="B232" s="89">
        <v>102499</v>
      </c>
      <c r="C232" s="89" t="s">
        <v>817</v>
      </c>
    </row>
    <row r="233" spans="1:3" ht="12.75" customHeight="1" x14ac:dyDescent="0.25">
      <c r="A233" s="89">
        <v>2019</v>
      </c>
      <c r="B233" s="89">
        <v>102499</v>
      </c>
      <c r="C233" s="89" t="s">
        <v>817</v>
      </c>
    </row>
    <row r="234" spans="1:3" ht="12.75" customHeight="1" x14ac:dyDescent="0.25">
      <c r="A234" s="89">
        <v>2019</v>
      </c>
      <c r="B234" s="89">
        <v>123569</v>
      </c>
      <c r="C234" s="89" t="s">
        <v>817</v>
      </c>
    </row>
    <row r="235" spans="1:3" ht="12.75" customHeight="1" x14ac:dyDescent="0.25">
      <c r="A235" s="89">
        <v>2019</v>
      </c>
      <c r="B235" s="89">
        <v>1181815</v>
      </c>
      <c r="C235" s="89" t="s">
        <v>817</v>
      </c>
    </row>
    <row r="236" spans="1:3" ht="12.75" customHeight="1" x14ac:dyDescent="0.25">
      <c r="A236" s="89">
        <v>2019</v>
      </c>
      <c r="B236" s="89">
        <v>1181815</v>
      </c>
      <c r="C236" s="89" t="s">
        <v>817</v>
      </c>
    </row>
    <row r="237" spans="1:3" ht="12.75" customHeight="1" x14ac:dyDescent="0.25">
      <c r="A237" s="89">
        <v>2019</v>
      </c>
      <c r="B237" s="89">
        <v>121880</v>
      </c>
      <c r="C237" s="89" t="s">
        <v>817</v>
      </c>
    </row>
    <row r="238" spans="1:3" ht="12.75" customHeight="1" x14ac:dyDescent="0.25">
      <c r="A238" s="89">
        <v>2019</v>
      </c>
      <c r="B238" s="89">
        <v>1319229</v>
      </c>
      <c r="C238" s="89" t="s">
        <v>817</v>
      </c>
    </row>
    <row r="239" spans="1:3" ht="12.75" customHeight="1" x14ac:dyDescent="0.25">
      <c r="A239" s="89">
        <v>2019</v>
      </c>
      <c r="B239" s="89">
        <v>121884</v>
      </c>
      <c r="C239" s="89" t="s">
        <v>817</v>
      </c>
    </row>
    <row r="240" spans="1:3" ht="12.75" customHeight="1" x14ac:dyDescent="0.25">
      <c r="A240" s="89">
        <v>2019</v>
      </c>
      <c r="B240" s="89">
        <v>123569</v>
      </c>
      <c r="C240" s="89" t="s">
        <v>817</v>
      </c>
    </row>
    <row r="241" spans="1:3" ht="12.75" customHeight="1" x14ac:dyDescent="0.25">
      <c r="A241" s="89">
        <v>2019</v>
      </c>
      <c r="B241" s="89">
        <v>123569</v>
      </c>
      <c r="C241" s="89" t="s">
        <v>817</v>
      </c>
    </row>
    <row r="242" spans="1:3" ht="12.75" customHeight="1" x14ac:dyDescent="0.25">
      <c r="A242" s="89">
        <v>2019</v>
      </c>
      <c r="B242" s="89">
        <v>102499</v>
      </c>
      <c r="C242" s="89" t="s">
        <v>817</v>
      </c>
    </row>
    <row r="243" spans="1:3" ht="12.75" customHeight="1" x14ac:dyDescent="0.25">
      <c r="A243" s="89">
        <v>2019</v>
      </c>
      <c r="B243" s="89">
        <v>88399</v>
      </c>
      <c r="C243" s="89" t="s">
        <v>817</v>
      </c>
    </row>
    <row r="244" spans="1:3" ht="12.75" customHeight="1" x14ac:dyDescent="0.25">
      <c r="A244" s="89">
        <v>2019</v>
      </c>
      <c r="B244" s="89">
        <v>102499</v>
      </c>
      <c r="C244" s="89" t="s">
        <v>817</v>
      </c>
    </row>
    <row r="245" spans="1:3" ht="12.75" customHeight="1" x14ac:dyDescent="0.25">
      <c r="A245" s="89">
        <v>2019</v>
      </c>
      <c r="B245" s="89">
        <v>121880</v>
      </c>
      <c r="C245" s="89" t="s">
        <v>817</v>
      </c>
    </row>
    <row r="246" spans="1:3" ht="12.75" customHeight="1" x14ac:dyDescent="0.25">
      <c r="A246" s="89">
        <v>2019</v>
      </c>
      <c r="B246" s="89">
        <v>88399</v>
      </c>
      <c r="C246" s="89" t="s">
        <v>817</v>
      </c>
    </row>
    <row r="247" spans="1:3" ht="12.75" customHeight="1" x14ac:dyDescent="0.25">
      <c r="A247" s="89">
        <v>2019</v>
      </c>
      <c r="B247" s="89">
        <v>123569</v>
      </c>
      <c r="C247" s="89" t="s">
        <v>817</v>
      </c>
    </row>
    <row r="248" spans="1:3" ht="12.75" customHeight="1" x14ac:dyDescent="0.25">
      <c r="A248" s="89">
        <v>2019</v>
      </c>
      <c r="B248" s="89">
        <v>1181815</v>
      </c>
      <c r="C248" s="89" t="s">
        <v>817</v>
      </c>
    </row>
    <row r="249" spans="1:3" ht="12.75" customHeight="1" x14ac:dyDescent="0.25">
      <c r="A249" s="89">
        <v>2019</v>
      </c>
      <c r="B249" s="89">
        <v>1103831</v>
      </c>
      <c r="C249" s="89" t="s">
        <v>817</v>
      </c>
    </row>
    <row r="250" spans="1:3" ht="12.75" customHeight="1" x14ac:dyDescent="0.25">
      <c r="A250" s="89">
        <v>2019</v>
      </c>
      <c r="B250" s="89">
        <v>102499</v>
      </c>
      <c r="C250" s="89" t="s">
        <v>817</v>
      </c>
    </row>
    <row r="251" spans="1:3" ht="12.75" customHeight="1" x14ac:dyDescent="0.25">
      <c r="A251" s="89">
        <v>2019</v>
      </c>
      <c r="B251" s="89">
        <v>121884</v>
      </c>
      <c r="C251" s="89" t="s">
        <v>817</v>
      </c>
    </row>
    <row r="252" spans="1:3" ht="12.75" customHeight="1" x14ac:dyDescent="0.25">
      <c r="A252" s="89">
        <v>2019</v>
      </c>
      <c r="B252" s="89">
        <v>1319229</v>
      </c>
      <c r="C252" s="89" t="s">
        <v>817</v>
      </c>
    </row>
    <row r="253" spans="1:3" ht="12.75" customHeight="1" x14ac:dyDescent="0.25">
      <c r="A253" s="89">
        <v>2019</v>
      </c>
      <c r="B253" s="89">
        <v>88399</v>
      </c>
      <c r="C253" s="89" t="s">
        <v>817</v>
      </c>
    </row>
    <row r="254" spans="1:3" ht="12.75" customHeight="1" x14ac:dyDescent="0.25">
      <c r="A254" s="89">
        <v>2019</v>
      </c>
      <c r="B254" s="89">
        <v>121884</v>
      </c>
      <c r="C254" s="89" t="s">
        <v>817</v>
      </c>
    </row>
    <row r="255" spans="1:3" ht="12.75" customHeight="1" x14ac:dyDescent="0.25">
      <c r="A255" s="89">
        <v>2019</v>
      </c>
      <c r="B255" s="89">
        <v>1117583</v>
      </c>
      <c r="C255" s="89" t="s">
        <v>817</v>
      </c>
    </row>
    <row r="256" spans="1:3" ht="12.75" customHeight="1" x14ac:dyDescent="0.25">
      <c r="A256" s="89">
        <v>2019</v>
      </c>
      <c r="B256" s="89">
        <v>1181819</v>
      </c>
      <c r="C256" s="89" t="s">
        <v>817</v>
      </c>
    </row>
    <row r="257" spans="1:3" ht="12.75" customHeight="1" x14ac:dyDescent="0.25">
      <c r="A257" s="89">
        <v>2019</v>
      </c>
      <c r="B257" s="89">
        <v>102499</v>
      </c>
      <c r="C257" s="89" t="s">
        <v>817</v>
      </c>
    </row>
    <row r="258" spans="1:3" ht="12.75" customHeight="1" x14ac:dyDescent="0.25">
      <c r="A258" s="89">
        <v>2019</v>
      </c>
      <c r="B258" s="89">
        <v>1181819</v>
      </c>
      <c r="C258" s="89" t="s">
        <v>817</v>
      </c>
    </row>
    <row r="259" spans="1:3" ht="12.75" customHeight="1" x14ac:dyDescent="0.25">
      <c r="A259" s="89">
        <v>2019</v>
      </c>
      <c r="B259" s="89">
        <v>123569</v>
      </c>
      <c r="C259" s="89" t="s">
        <v>817</v>
      </c>
    </row>
    <row r="260" spans="1:3" ht="12.75" customHeight="1" x14ac:dyDescent="0.25">
      <c r="A260" s="89">
        <v>2019</v>
      </c>
      <c r="B260" s="89">
        <v>123569</v>
      </c>
      <c r="C260" s="89" t="s">
        <v>817</v>
      </c>
    </row>
    <row r="261" spans="1:3" ht="12.75" customHeight="1" x14ac:dyDescent="0.25">
      <c r="A261" s="89">
        <v>2019</v>
      </c>
      <c r="B261" s="89">
        <v>1181819</v>
      </c>
      <c r="C261" s="89" t="s">
        <v>817</v>
      </c>
    </row>
    <row r="262" spans="1:3" ht="12.75" customHeight="1" x14ac:dyDescent="0.25">
      <c r="A262" s="89">
        <v>2019</v>
      </c>
      <c r="B262" s="89">
        <v>121880</v>
      </c>
      <c r="C262" s="89" t="s">
        <v>817</v>
      </c>
    </row>
    <row r="263" spans="1:3" ht="12.75" customHeight="1" x14ac:dyDescent="0.25">
      <c r="A263" s="89">
        <v>2019</v>
      </c>
      <c r="B263" s="89">
        <v>1319229</v>
      </c>
      <c r="C263" s="89" t="s">
        <v>817</v>
      </c>
    </row>
    <row r="264" spans="1:3" ht="12.75" customHeight="1" x14ac:dyDescent="0.25">
      <c r="A264" s="89">
        <v>2019</v>
      </c>
      <c r="B264" s="89">
        <v>1117583</v>
      </c>
      <c r="C264" s="89" t="s">
        <v>817</v>
      </c>
    </row>
    <row r="265" spans="1:3" ht="12.75" customHeight="1" x14ac:dyDescent="0.25">
      <c r="A265" s="89">
        <v>2019</v>
      </c>
      <c r="B265" s="89">
        <v>1103831</v>
      </c>
      <c r="C265" s="89" t="s">
        <v>817</v>
      </c>
    </row>
    <row r="266" spans="1:3" ht="12.75" customHeight="1" x14ac:dyDescent="0.25">
      <c r="A266" s="89">
        <v>2019</v>
      </c>
      <c r="B266" s="89">
        <v>1181819</v>
      </c>
      <c r="C266" s="89" t="s">
        <v>817</v>
      </c>
    </row>
    <row r="267" spans="1:3" ht="12.75" customHeight="1" x14ac:dyDescent="0.25">
      <c r="A267" s="89">
        <v>2019</v>
      </c>
      <c r="B267" s="89">
        <v>121884</v>
      </c>
      <c r="C267" s="89" t="s">
        <v>817</v>
      </c>
    </row>
    <row r="268" spans="1:3" ht="12.75" customHeight="1" x14ac:dyDescent="0.25">
      <c r="A268" s="89">
        <v>2019</v>
      </c>
      <c r="B268" s="89">
        <v>121880</v>
      </c>
      <c r="C268" s="89" t="s">
        <v>817</v>
      </c>
    </row>
    <row r="269" spans="1:3" ht="12.75" customHeight="1" x14ac:dyDescent="0.25">
      <c r="A269" s="89">
        <v>2019</v>
      </c>
      <c r="B269" s="89">
        <v>121880</v>
      </c>
      <c r="C269" s="89" t="s">
        <v>817</v>
      </c>
    </row>
    <row r="270" spans="1:3" ht="12.75" customHeight="1" x14ac:dyDescent="0.25">
      <c r="A270" s="89">
        <v>2019</v>
      </c>
      <c r="B270" s="89">
        <v>121884</v>
      </c>
      <c r="C270" s="89" t="s">
        <v>817</v>
      </c>
    </row>
    <row r="271" spans="1:3" ht="12.75" customHeight="1" x14ac:dyDescent="0.25">
      <c r="A271" s="89">
        <v>2019</v>
      </c>
      <c r="B271" s="89">
        <v>121884</v>
      </c>
      <c r="C271" s="89" t="s">
        <v>817</v>
      </c>
    </row>
    <row r="272" spans="1:3" ht="12.75" customHeight="1" x14ac:dyDescent="0.25">
      <c r="A272" s="89">
        <v>2019</v>
      </c>
      <c r="B272" s="89">
        <v>123569</v>
      </c>
      <c r="C272" s="89" t="s">
        <v>817</v>
      </c>
    </row>
    <row r="273" spans="1:3" ht="12.75" customHeight="1" x14ac:dyDescent="0.25">
      <c r="A273" s="89">
        <v>2019</v>
      </c>
      <c r="B273" s="89">
        <v>1319229</v>
      </c>
      <c r="C273" s="89" t="s">
        <v>817</v>
      </c>
    </row>
    <row r="274" spans="1:3" ht="12.75" customHeight="1" x14ac:dyDescent="0.25">
      <c r="A274" s="89">
        <v>2019</v>
      </c>
      <c r="B274" s="89">
        <v>1103831</v>
      </c>
      <c r="C274" s="89" t="s">
        <v>817</v>
      </c>
    </row>
    <row r="275" spans="1:3" ht="12.75" customHeight="1" x14ac:dyDescent="0.25">
      <c r="A275" s="89">
        <v>2019</v>
      </c>
      <c r="B275" s="89">
        <v>121884</v>
      </c>
      <c r="C275" s="89" t="s">
        <v>817</v>
      </c>
    </row>
    <row r="276" spans="1:3" ht="12.75" customHeight="1" x14ac:dyDescent="0.25">
      <c r="A276" s="89">
        <v>2019</v>
      </c>
      <c r="B276" s="89">
        <v>1181819</v>
      </c>
      <c r="C276" s="89" t="s">
        <v>817</v>
      </c>
    </row>
    <row r="277" spans="1:3" ht="12.75" customHeight="1" x14ac:dyDescent="0.25">
      <c r="A277" s="89">
        <v>2019</v>
      </c>
      <c r="B277" s="89">
        <v>121880</v>
      </c>
      <c r="C277" s="89" t="s">
        <v>817</v>
      </c>
    </row>
    <row r="278" spans="1:3" ht="12.75" customHeight="1" x14ac:dyDescent="0.25">
      <c r="A278" s="89">
        <v>2019</v>
      </c>
      <c r="B278" s="89">
        <v>1181819</v>
      </c>
      <c r="C278" s="89" t="s">
        <v>817</v>
      </c>
    </row>
    <row r="279" spans="1:3" ht="12.75" customHeight="1" x14ac:dyDescent="0.25">
      <c r="A279" s="89">
        <v>2019</v>
      </c>
      <c r="B279" s="89">
        <v>121880</v>
      </c>
      <c r="C279" s="89" t="s">
        <v>817</v>
      </c>
    </row>
    <row r="280" spans="1:3" ht="12.75" customHeight="1" x14ac:dyDescent="0.25">
      <c r="A280" s="89">
        <v>2019</v>
      </c>
      <c r="B280" s="89">
        <v>1103831</v>
      </c>
      <c r="C280" s="89" t="s">
        <v>817</v>
      </c>
    </row>
    <row r="281" spans="1:3" ht="12.75" customHeight="1" x14ac:dyDescent="0.25">
      <c r="A281" s="89">
        <v>2019</v>
      </c>
      <c r="B281" s="89">
        <v>1117583</v>
      </c>
      <c r="C281" s="89" t="s">
        <v>817</v>
      </c>
    </row>
    <row r="282" spans="1:3" ht="12.75" customHeight="1" x14ac:dyDescent="0.25">
      <c r="A282" s="89">
        <v>2019</v>
      </c>
      <c r="B282" s="89">
        <v>1117583</v>
      </c>
      <c r="C282" s="89" t="s">
        <v>817</v>
      </c>
    </row>
    <row r="283" spans="1:3" ht="12.75" customHeight="1" x14ac:dyDescent="0.25">
      <c r="A283" s="89">
        <v>2019</v>
      </c>
      <c r="B283" s="89">
        <v>121884</v>
      </c>
      <c r="C283" s="89" t="s">
        <v>817</v>
      </c>
    </row>
    <row r="284" spans="1:3" ht="12.75" customHeight="1" x14ac:dyDescent="0.25">
      <c r="A284" s="89">
        <v>2019</v>
      </c>
      <c r="B284" s="89">
        <v>1181819</v>
      </c>
      <c r="C284" s="89" t="s">
        <v>817</v>
      </c>
    </row>
    <row r="285" spans="1:3" ht="12.75" customHeight="1" x14ac:dyDescent="0.25">
      <c r="A285" s="89">
        <v>2019</v>
      </c>
      <c r="B285" s="89">
        <v>88399</v>
      </c>
      <c r="C285" s="89" t="s">
        <v>817</v>
      </c>
    </row>
    <row r="286" spans="1:3" ht="12.75" customHeight="1" x14ac:dyDescent="0.25">
      <c r="A286" s="89">
        <v>2019</v>
      </c>
      <c r="B286" s="89">
        <v>102499</v>
      </c>
      <c r="C286" s="89" t="s">
        <v>817</v>
      </c>
    </row>
    <row r="287" spans="1:3" ht="12.75" customHeight="1" x14ac:dyDescent="0.25">
      <c r="A287" s="89">
        <v>2019</v>
      </c>
      <c r="B287" s="89">
        <v>102499</v>
      </c>
      <c r="C287" s="89" t="s">
        <v>817</v>
      </c>
    </row>
    <row r="288" spans="1:3" ht="12.75" customHeight="1" x14ac:dyDescent="0.25">
      <c r="A288" s="89">
        <v>2019</v>
      </c>
      <c r="B288" s="89">
        <v>121880</v>
      </c>
      <c r="C288" s="89" t="s">
        <v>817</v>
      </c>
    </row>
    <row r="289" spans="1:3" ht="12.75" customHeight="1" x14ac:dyDescent="0.25">
      <c r="A289" s="89">
        <v>2019</v>
      </c>
      <c r="B289" s="89">
        <v>123569</v>
      </c>
      <c r="C289" s="89" t="s">
        <v>817</v>
      </c>
    </row>
    <row r="290" spans="1:3" ht="12.75" customHeight="1" x14ac:dyDescent="0.25">
      <c r="A290" s="89">
        <v>2019</v>
      </c>
      <c r="B290" s="89">
        <v>1117583</v>
      </c>
      <c r="C290" s="89" t="s">
        <v>818</v>
      </c>
    </row>
    <row r="291" spans="1:3" ht="12.75" customHeight="1" x14ac:dyDescent="0.25">
      <c r="A291" s="89">
        <v>2019</v>
      </c>
      <c r="B291" s="89">
        <v>1181815</v>
      </c>
      <c r="C291" s="89" t="s">
        <v>818</v>
      </c>
    </row>
    <row r="292" spans="1:3" ht="12.75" customHeight="1" x14ac:dyDescent="0.25">
      <c r="A292" s="89">
        <v>2019</v>
      </c>
      <c r="B292" s="89">
        <v>123569</v>
      </c>
      <c r="C292" s="89" t="s">
        <v>818</v>
      </c>
    </row>
    <row r="293" spans="1:3" ht="12.75" customHeight="1" x14ac:dyDescent="0.25">
      <c r="A293" s="89">
        <v>2019</v>
      </c>
      <c r="B293" s="89">
        <v>123569</v>
      </c>
      <c r="C293" s="89" t="s">
        <v>818</v>
      </c>
    </row>
    <row r="294" spans="1:3" ht="12.75" customHeight="1" x14ac:dyDescent="0.25">
      <c r="A294" s="89">
        <v>2019</v>
      </c>
      <c r="B294" s="89">
        <v>123569</v>
      </c>
      <c r="C294" s="89" t="s">
        <v>818</v>
      </c>
    </row>
    <row r="295" spans="1:3" ht="12.75" customHeight="1" x14ac:dyDescent="0.25">
      <c r="A295" s="89">
        <v>2019</v>
      </c>
      <c r="B295" s="89">
        <v>88399</v>
      </c>
      <c r="C295" s="89" t="s">
        <v>818</v>
      </c>
    </row>
    <row r="296" spans="1:3" ht="12.75" customHeight="1" x14ac:dyDescent="0.25">
      <c r="A296" s="89">
        <v>2019</v>
      </c>
      <c r="B296" s="89">
        <v>88399</v>
      </c>
      <c r="C296" s="89" t="s">
        <v>818</v>
      </c>
    </row>
    <row r="297" spans="1:3" ht="12.75" customHeight="1" x14ac:dyDescent="0.25">
      <c r="A297" s="89">
        <v>2019</v>
      </c>
      <c r="B297" s="89">
        <v>102499</v>
      </c>
      <c r="C297" s="89" t="s">
        <v>818</v>
      </c>
    </row>
    <row r="298" spans="1:3" ht="12.75" customHeight="1" x14ac:dyDescent="0.25">
      <c r="A298" s="89">
        <v>2019</v>
      </c>
      <c r="B298" s="89">
        <v>121880</v>
      </c>
      <c r="C298" s="89" t="s">
        <v>818</v>
      </c>
    </row>
    <row r="299" spans="1:3" ht="12.75" customHeight="1" x14ac:dyDescent="0.25">
      <c r="A299" s="89">
        <v>2019</v>
      </c>
      <c r="B299" s="89">
        <v>88399</v>
      </c>
      <c r="C299" s="89" t="s">
        <v>818</v>
      </c>
    </row>
    <row r="300" spans="1:3" ht="12.75" customHeight="1" x14ac:dyDescent="0.25">
      <c r="A300" s="89">
        <v>2019</v>
      </c>
      <c r="B300" s="89">
        <v>88399</v>
      </c>
      <c r="C300" s="89" t="s">
        <v>818</v>
      </c>
    </row>
    <row r="301" spans="1:3" ht="12.75" customHeight="1" x14ac:dyDescent="0.25">
      <c r="A301" s="89">
        <v>2019</v>
      </c>
      <c r="B301" s="89">
        <v>1181815</v>
      </c>
      <c r="C301" s="89" t="s">
        <v>818</v>
      </c>
    </row>
    <row r="302" spans="1:3" ht="12.75" customHeight="1" x14ac:dyDescent="0.25">
      <c r="A302" s="89">
        <v>2019</v>
      </c>
      <c r="B302" s="89">
        <v>1181815</v>
      </c>
      <c r="C302" s="89" t="s">
        <v>818</v>
      </c>
    </row>
    <row r="303" spans="1:3" ht="12.75" customHeight="1" x14ac:dyDescent="0.25">
      <c r="A303" s="89">
        <v>2019</v>
      </c>
      <c r="B303" s="89">
        <v>1181815</v>
      </c>
      <c r="C303" s="89" t="s">
        <v>818</v>
      </c>
    </row>
    <row r="304" spans="1:3" ht="12.75" customHeight="1" x14ac:dyDescent="0.25">
      <c r="A304" s="89">
        <v>2019</v>
      </c>
      <c r="B304" s="89">
        <v>88399</v>
      </c>
      <c r="C304" s="89" t="s">
        <v>818</v>
      </c>
    </row>
    <row r="305" spans="1:3" ht="12.75" customHeight="1" x14ac:dyDescent="0.25">
      <c r="A305" s="89">
        <v>2019</v>
      </c>
      <c r="B305" s="89">
        <v>123569</v>
      </c>
      <c r="C305" s="89" t="s">
        <v>818</v>
      </c>
    </row>
    <row r="306" spans="1:3" ht="12.75" customHeight="1" x14ac:dyDescent="0.25">
      <c r="A306" s="89">
        <v>2019</v>
      </c>
      <c r="B306" s="89">
        <v>1181815</v>
      </c>
      <c r="C306" s="89" t="s">
        <v>818</v>
      </c>
    </row>
    <row r="307" spans="1:3" ht="12.75" customHeight="1" x14ac:dyDescent="0.25">
      <c r="A307" s="89">
        <v>2019</v>
      </c>
      <c r="B307" s="89">
        <v>121884</v>
      </c>
      <c r="C307" s="89" t="s">
        <v>818</v>
      </c>
    </row>
    <row r="308" spans="1:3" ht="12.75" customHeight="1" x14ac:dyDescent="0.25">
      <c r="A308" s="89">
        <v>2019</v>
      </c>
      <c r="B308" s="89">
        <v>121880</v>
      </c>
      <c r="C308" s="89" t="s">
        <v>818</v>
      </c>
    </row>
    <row r="309" spans="1:3" ht="12.75" customHeight="1" x14ac:dyDescent="0.25">
      <c r="A309" s="89">
        <v>2019</v>
      </c>
      <c r="B309" s="89">
        <v>88399</v>
      </c>
      <c r="C309" s="89" t="s">
        <v>818</v>
      </c>
    </row>
    <row r="310" spans="1:3" ht="12.75" customHeight="1" x14ac:dyDescent="0.25">
      <c r="A310" s="89">
        <v>2019</v>
      </c>
      <c r="B310" s="89">
        <v>1319229</v>
      </c>
      <c r="C310" s="89" t="s">
        <v>818</v>
      </c>
    </row>
    <row r="311" spans="1:3" ht="12.75" customHeight="1" x14ac:dyDescent="0.25">
      <c r="A311" s="89">
        <v>2019</v>
      </c>
      <c r="B311" s="89">
        <v>1319229</v>
      </c>
      <c r="C311" s="89" t="s">
        <v>818</v>
      </c>
    </row>
    <row r="312" spans="1:3" ht="12.75" customHeight="1" x14ac:dyDescent="0.25">
      <c r="A312" s="89">
        <v>2019</v>
      </c>
      <c r="B312" s="89">
        <v>102499</v>
      </c>
      <c r="C312" s="89" t="s">
        <v>818</v>
      </c>
    </row>
    <row r="313" spans="1:3" ht="12.75" customHeight="1" x14ac:dyDescent="0.25">
      <c r="A313" s="89">
        <v>2019</v>
      </c>
      <c r="B313" s="89">
        <v>1117583</v>
      </c>
      <c r="C313" s="89" t="s">
        <v>818</v>
      </c>
    </row>
    <row r="314" spans="1:3" ht="12.75" customHeight="1" x14ac:dyDescent="0.25">
      <c r="A314" s="89">
        <v>2019</v>
      </c>
      <c r="B314" s="89">
        <v>102499</v>
      </c>
      <c r="C314" s="89" t="s">
        <v>818</v>
      </c>
    </row>
    <row r="315" spans="1:3" ht="12.75" customHeight="1" x14ac:dyDescent="0.25">
      <c r="A315" s="89">
        <v>2019</v>
      </c>
      <c r="B315" s="89">
        <v>121880</v>
      </c>
      <c r="C315" s="89" t="s">
        <v>818</v>
      </c>
    </row>
    <row r="316" spans="1:3" ht="12.75" customHeight="1" x14ac:dyDescent="0.25">
      <c r="A316" s="89">
        <v>2019</v>
      </c>
      <c r="B316" s="89">
        <v>123569</v>
      </c>
      <c r="C316" s="89" t="s">
        <v>818</v>
      </c>
    </row>
    <row r="317" spans="1:3" ht="12.75" customHeight="1" x14ac:dyDescent="0.25">
      <c r="A317" s="89">
        <v>2019</v>
      </c>
      <c r="B317" s="89">
        <v>123569</v>
      </c>
      <c r="C317" s="89" t="s">
        <v>818</v>
      </c>
    </row>
    <row r="318" spans="1:3" ht="12.75" customHeight="1" x14ac:dyDescent="0.25">
      <c r="A318" s="89">
        <v>2019</v>
      </c>
      <c r="B318" s="89">
        <v>1319229</v>
      </c>
      <c r="C318" s="89" t="s">
        <v>818</v>
      </c>
    </row>
    <row r="319" spans="1:3" ht="12.75" customHeight="1" x14ac:dyDescent="0.25">
      <c r="A319" s="89">
        <v>2019</v>
      </c>
      <c r="B319" s="89">
        <v>1103831</v>
      </c>
      <c r="C319" s="89" t="s">
        <v>818</v>
      </c>
    </row>
    <row r="320" spans="1:3" ht="12.75" customHeight="1" x14ac:dyDescent="0.25">
      <c r="A320" s="89">
        <v>2019</v>
      </c>
      <c r="B320" s="89">
        <v>1319229</v>
      </c>
      <c r="C320" s="89" t="s">
        <v>818</v>
      </c>
    </row>
    <row r="321" spans="1:3" ht="12.75" customHeight="1" x14ac:dyDescent="0.25">
      <c r="A321" s="89">
        <v>2019</v>
      </c>
      <c r="B321" s="89">
        <v>1181819</v>
      </c>
      <c r="C321" s="89" t="s">
        <v>818</v>
      </c>
    </row>
    <row r="322" spans="1:3" ht="12.75" customHeight="1" x14ac:dyDescent="0.25">
      <c r="A322" s="89">
        <v>2019</v>
      </c>
      <c r="B322" s="89">
        <v>1319229</v>
      </c>
      <c r="C322" s="89" t="s">
        <v>818</v>
      </c>
    </row>
    <row r="323" spans="1:3" ht="12.75" customHeight="1" x14ac:dyDescent="0.25">
      <c r="A323" s="89">
        <v>2019</v>
      </c>
      <c r="B323" s="89">
        <v>1181815</v>
      </c>
      <c r="C323" s="89" t="s">
        <v>818</v>
      </c>
    </row>
    <row r="324" spans="1:3" ht="12.75" customHeight="1" x14ac:dyDescent="0.25">
      <c r="A324" s="89">
        <v>2019</v>
      </c>
      <c r="B324" s="89">
        <v>102499</v>
      </c>
      <c r="C324" s="89" t="s">
        <v>818</v>
      </c>
    </row>
    <row r="325" spans="1:3" ht="12.75" customHeight="1" x14ac:dyDescent="0.25">
      <c r="A325" s="89">
        <v>2019</v>
      </c>
      <c r="B325" s="89">
        <v>88399</v>
      </c>
      <c r="C325" s="89" t="s">
        <v>818</v>
      </c>
    </row>
    <row r="326" spans="1:3" ht="12.75" customHeight="1" x14ac:dyDescent="0.25">
      <c r="A326" s="89">
        <v>2019</v>
      </c>
      <c r="B326" s="89">
        <v>1319229</v>
      </c>
      <c r="C326" s="89" t="s">
        <v>818</v>
      </c>
    </row>
    <row r="327" spans="1:3" ht="12.75" customHeight="1" x14ac:dyDescent="0.25">
      <c r="A327" s="89">
        <v>2019</v>
      </c>
      <c r="B327" s="89">
        <v>1117583</v>
      </c>
      <c r="C327" s="89" t="s">
        <v>818</v>
      </c>
    </row>
    <row r="328" spans="1:3" ht="12.75" customHeight="1" x14ac:dyDescent="0.25">
      <c r="A328" s="89">
        <v>2019</v>
      </c>
      <c r="B328" s="89">
        <v>102499</v>
      </c>
      <c r="C328" s="89" t="s">
        <v>818</v>
      </c>
    </row>
    <row r="329" spans="1:3" ht="12.75" customHeight="1" x14ac:dyDescent="0.25">
      <c r="A329" s="89">
        <v>2019</v>
      </c>
      <c r="B329" s="89">
        <v>1103831</v>
      </c>
      <c r="C329" s="89" t="s">
        <v>818</v>
      </c>
    </row>
    <row r="330" spans="1:3" ht="12.75" customHeight="1" x14ac:dyDescent="0.25">
      <c r="A330" s="89">
        <v>2019</v>
      </c>
      <c r="B330" s="89">
        <v>1319229</v>
      </c>
      <c r="C330" s="89" t="s">
        <v>818</v>
      </c>
    </row>
    <row r="331" spans="1:3" ht="12.75" customHeight="1" x14ac:dyDescent="0.25">
      <c r="A331" s="89">
        <v>2019</v>
      </c>
      <c r="B331" s="89">
        <v>88399</v>
      </c>
      <c r="C331" s="89" t="s">
        <v>818</v>
      </c>
    </row>
    <row r="332" spans="1:3" ht="12.75" customHeight="1" x14ac:dyDescent="0.25">
      <c r="A332" s="89">
        <v>2019</v>
      </c>
      <c r="B332" s="89">
        <v>1103831</v>
      </c>
      <c r="C332" s="89" t="s">
        <v>818</v>
      </c>
    </row>
    <row r="333" spans="1:3" ht="12.75" customHeight="1" x14ac:dyDescent="0.25">
      <c r="A333" s="89">
        <v>2019</v>
      </c>
      <c r="B333" s="89">
        <v>1117583</v>
      </c>
      <c r="C333" s="89" t="s">
        <v>818</v>
      </c>
    </row>
    <row r="334" spans="1:3" ht="12.75" customHeight="1" x14ac:dyDescent="0.25">
      <c r="A334" s="89">
        <v>2019</v>
      </c>
      <c r="B334" s="89">
        <v>1181819</v>
      </c>
      <c r="C334" s="89" t="s">
        <v>818</v>
      </c>
    </row>
    <row r="335" spans="1:3" ht="12.75" customHeight="1" x14ac:dyDescent="0.25">
      <c r="A335" s="89">
        <v>2019</v>
      </c>
      <c r="B335" s="89">
        <v>1103831</v>
      </c>
      <c r="C335" s="89" t="s">
        <v>818</v>
      </c>
    </row>
    <row r="336" spans="1:3" ht="12.75" customHeight="1" x14ac:dyDescent="0.25">
      <c r="A336" s="89">
        <v>2019</v>
      </c>
      <c r="B336" s="89">
        <v>1181819</v>
      </c>
      <c r="C336" s="89" t="s">
        <v>818</v>
      </c>
    </row>
    <row r="337" spans="1:3" ht="12.75" customHeight="1" x14ac:dyDescent="0.25">
      <c r="A337" s="89">
        <v>2019</v>
      </c>
      <c r="B337" s="89">
        <v>1103831</v>
      </c>
      <c r="C337" s="89" t="s">
        <v>818</v>
      </c>
    </row>
    <row r="338" spans="1:3" ht="12.75" customHeight="1" x14ac:dyDescent="0.25">
      <c r="A338" s="89">
        <v>2019</v>
      </c>
      <c r="B338" s="89">
        <v>88399</v>
      </c>
      <c r="C338" s="89" t="s">
        <v>818</v>
      </c>
    </row>
    <row r="339" spans="1:3" ht="12.75" customHeight="1" x14ac:dyDescent="0.25">
      <c r="A339" s="89">
        <v>2019</v>
      </c>
      <c r="B339" s="89">
        <v>1181819</v>
      </c>
      <c r="C339" s="89" t="s">
        <v>818</v>
      </c>
    </row>
    <row r="340" spans="1:3" ht="12.75" customHeight="1" x14ac:dyDescent="0.25">
      <c r="A340" s="89">
        <v>2019</v>
      </c>
      <c r="B340" s="89">
        <v>121880</v>
      </c>
      <c r="C340" s="89" t="s">
        <v>818</v>
      </c>
    </row>
    <row r="341" spans="1:3" ht="12.75" customHeight="1" x14ac:dyDescent="0.25">
      <c r="A341" s="89">
        <v>2019</v>
      </c>
      <c r="B341" s="89">
        <v>1103831</v>
      </c>
      <c r="C341" s="89" t="s">
        <v>818</v>
      </c>
    </row>
    <row r="342" spans="1:3" ht="12.75" customHeight="1" x14ac:dyDescent="0.25">
      <c r="A342" s="89">
        <v>2019</v>
      </c>
      <c r="B342" s="89">
        <v>1181815</v>
      </c>
      <c r="C342" s="89" t="s">
        <v>818</v>
      </c>
    </row>
    <row r="343" spans="1:3" ht="12.75" customHeight="1" x14ac:dyDescent="0.25">
      <c r="A343" s="89">
        <v>2019</v>
      </c>
      <c r="B343" s="89">
        <v>1181819</v>
      </c>
      <c r="C343" s="89" t="s">
        <v>818</v>
      </c>
    </row>
    <row r="344" spans="1:3" ht="12.75" customHeight="1" x14ac:dyDescent="0.25">
      <c r="A344" s="89">
        <v>2019</v>
      </c>
      <c r="B344" s="89">
        <v>121880</v>
      </c>
      <c r="C344" s="89" t="s">
        <v>818</v>
      </c>
    </row>
    <row r="345" spans="1:3" ht="12.75" customHeight="1" x14ac:dyDescent="0.25">
      <c r="A345" s="89">
        <v>2019</v>
      </c>
      <c r="B345" s="89">
        <v>1181819</v>
      </c>
      <c r="C345" s="89" t="s">
        <v>818</v>
      </c>
    </row>
    <row r="346" spans="1:3" ht="12.75" customHeight="1" x14ac:dyDescent="0.25">
      <c r="A346" s="89">
        <v>2019</v>
      </c>
      <c r="B346" s="89">
        <v>88399</v>
      </c>
      <c r="C346" s="89" t="s">
        <v>818</v>
      </c>
    </row>
    <row r="347" spans="1:3" ht="12.75" customHeight="1" x14ac:dyDescent="0.25">
      <c r="A347" s="89">
        <v>2019</v>
      </c>
      <c r="B347" s="89">
        <v>88399</v>
      </c>
      <c r="C347" s="89" t="s">
        <v>818</v>
      </c>
    </row>
    <row r="348" spans="1:3" ht="12.75" customHeight="1" x14ac:dyDescent="0.25">
      <c r="A348" s="89">
        <v>2019</v>
      </c>
      <c r="B348" s="89">
        <v>1103831</v>
      </c>
      <c r="C348" s="89" t="s">
        <v>818</v>
      </c>
    </row>
    <row r="349" spans="1:3" ht="12.75" customHeight="1" x14ac:dyDescent="0.25">
      <c r="A349" s="89">
        <v>2019</v>
      </c>
      <c r="B349" s="89">
        <v>88399</v>
      </c>
      <c r="C349" s="89" t="s">
        <v>818</v>
      </c>
    </row>
    <row r="350" spans="1:3" ht="12.75" customHeight="1" x14ac:dyDescent="0.25">
      <c r="A350" s="89">
        <v>2019</v>
      </c>
      <c r="B350" s="89">
        <v>1103831</v>
      </c>
      <c r="C350" s="89" t="s">
        <v>818</v>
      </c>
    </row>
    <row r="351" spans="1:3" ht="12.75" customHeight="1" x14ac:dyDescent="0.25">
      <c r="A351" s="89">
        <v>2019</v>
      </c>
      <c r="B351" s="89">
        <v>88399</v>
      </c>
      <c r="C351" s="89" t="s">
        <v>818</v>
      </c>
    </row>
    <row r="352" spans="1:3" ht="12.75" customHeight="1" x14ac:dyDescent="0.25">
      <c r="A352" s="89">
        <v>2019</v>
      </c>
      <c r="B352" s="89">
        <v>1103831</v>
      </c>
      <c r="C352" s="89" t="s">
        <v>818</v>
      </c>
    </row>
    <row r="353" spans="1:3" ht="12.75" customHeight="1" x14ac:dyDescent="0.25">
      <c r="A353" s="89">
        <v>2019</v>
      </c>
      <c r="B353" s="89">
        <v>1181819</v>
      </c>
      <c r="C353" s="89" t="s">
        <v>818</v>
      </c>
    </row>
    <row r="354" spans="1:3" ht="12.75" customHeight="1" x14ac:dyDescent="0.25">
      <c r="A354" s="89">
        <v>2019</v>
      </c>
      <c r="B354" s="89">
        <v>1181819</v>
      </c>
      <c r="C354" s="89" t="s">
        <v>818</v>
      </c>
    </row>
    <row r="355" spans="1:3" ht="12.75" customHeight="1" x14ac:dyDescent="0.25">
      <c r="A355" s="89">
        <v>2019</v>
      </c>
      <c r="B355" s="89">
        <v>102499</v>
      </c>
      <c r="C355" s="89" t="s">
        <v>818</v>
      </c>
    </row>
    <row r="356" spans="1:3" ht="12.75" customHeight="1" x14ac:dyDescent="0.25">
      <c r="A356" s="89">
        <v>2019</v>
      </c>
      <c r="B356" s="89">
        <v>1103831</v>
      </c>
      <c r="C356" s="89" t="s">
        <v>818</v>
      </c>
    </row>
    <row r="357" spans="1:3" ht="12.75" customHeight="1" x14ac:dyDescent="0.25">
      <c r="A357" s="89">
        <v>2019</v>
      </c>
      <c r="B357" s="89">
        <v>121880</v>
      </c>
      <c r="C357" s="89" t="s">
        <v>818</v>
      </c>
    </row>
    <row r="358" spans="1:3" ht="12.75" customHeight="1" x14ac:dyDescent="0.25">
      <c r="A358" s="89">
        <v>2019</v>
      </c>
      <c r="B358" s="89">
        <v>102499</v>
      </c>
      <c r="C358" s="89" t="s">
        <v>818</v>
      </c>
    </row>
    <row r="359" spans="1:3" ht="12.75" customHeight="1" x14ac:dyDescent="0.25">
      <c r="A359" s="89">
        <v>2019</v>
      </c>
      <c r="B359" s="89">
        <v>123569</v>
      </c>
      <c r="C359" s="89" t="s">
        <v>818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608</v>
      </c>
    </row>
    <row r="2" spans="1:3" ht="12.75" customHeight="1" x14ac:dyDescent="0.25">
      <c r="A2" s="89">
        <v>2019</v>
      </c>
      <c r="B2" s="89">
        <v>1117583</v>
      </c>
      <c r="C2" s="89" t="s">
        <v>823</v>
      </c>
    </row>
    <row r="3" spans="1:3" ht="12.75" customHeight="1" x14ac:dyDescent="0.25">
      <c r="A3" s="89">
        <v>2019</v>
      </c>
      <c r="B3" s="89">
        <v>123569</v>
      </c>
      <c r="C3" s="89" t="s">
        <v>823</v>
      </c>
    </row>
    <row r="4" spans="1:3" ht="12.75" customHeight="1" x14ac:dyDescent="0.25">
      <c r="A4" s="89">
        <v>2019</v>
      </c>
      <c r="B4" s="89">
        <v>123569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823</v>
      </c>
    </row>
    <row r="6" spans="1:3" ht="12.75" customHeight="1" x14ac:dyDescent="0.25">
      <c r="A6" s="89">
        <v>2019</v>
      </c>
      <c r="B6" s="89">
        <v>102499</v>
      </c>
      <c r="C6" s="89" t="s">
        <v>823</v>
      </c>
    </row>
    <row r="7" spans="1:3" ht="12.75" customHeight="1" x14ac:dyDescent="0.25">
      <c r="A7" s="89">
        <v>2019</v>
      </c>
      <c r="B7" s="89">
        <v>88399</v>
      </c>
      <c r="C7" s="89" t="s">
        <v>823</v>
      </c>
    </row>
    <row r="8" spans="1:3" ht="12.75" customHeight="1" x14ac:dyDescent="0.25">
      <c r="A8" s="89">
        <v>2019</v>
      </c>
      <c r="B8" s="89">
        <v>1319229</v>
      </c>
      <c r="C8" s="89" t="s">
        <v>823</v>
      </c>
    </row>
    <row r="9" spans="1:3" ht="12.75" customHeight="1" x14ac:dyDescent="0.25">
      <c r="A9" s="89">
        <v>2019</v>
      </c>
      <c r="B9" s="89">
        <v>88399</v>
      </c>
      <c r="C9" s="89" t="s">
        <v>823</v>
      </c>
    </row>
    <row r="10" spans="1:3" ht="12.75" customHeight="1" x14ac:dyDescent="0.25">
      <c r="A10" s="89">
        <v>2019</v>
      </c>
      <c r="B10" s="89">
        <v>123569</v>
      </c>
      <c r="C10" s="89" t="s">
        <v>823</v>
      </c>
    </row>
    <row r="11" spans="1:3" ht="12.75" customHeight="1" x14ac:dyDescent="0.25">
      <c r="A11" s="89">
        <v>2019</v>
      </c>
      <c r="B11" s="89">
        <v>102499</v>
      </c>
      <c r="C11" s="89" t="s">
        <v>823</v>
      </c>
    </row>
    <row r="12" spans="1:3" ht="12.75" customHeight="1" x14ac:dyDescent="0.25">
      <c r="A12" s="89">
        <v>2019</v>
      </c>
      <c r="B12" s="89">
        <v>102499</v>
      </c>
      <c r="C12" s="89" t="s">
        <v>823</v>
      </c>
    </row>
    <row r="13" spans="1:3" ht="12.75" customHeight="1" x14ac:dyDescent="0.25">
      <c r="A13" s="89">
        <v>2019</v>
      </c>
      <c r="B13" s="89">
        <v>1319229</v>
      </c>
      <c r="C13" s="89" t="s">
        <v>823</v>
      </c>
    </row>
    <row r="14" spans="1:3" ht="12.75" customHeight="1" x14ac:dyDescent="0.25">
      <c r="A14" s="89">
        <v>2019</v>
      </c>
      <c r="B14" s="89">
        <v>123569</v>
      </c>
      <c r="C14" s="89" t="s">
        <v>823</v>
      </c>
    </row>
    <row r="15" spans="1:3" ht="12.75" customHeight="1" x14ac:dyDescent="0.25">
      <c r="A15" s="89">
        <v>2019</v>
      </c>
      <c r="B15" s="89">
        <v>123569</v>
      </c>
      <c r="C15" s="89" t="s">
        <v>823</v>
      </c>
    </row>
    <row r="16" spans="1:3" ht="12.75" customHeight="1" x14ac:dyDescent="0.25">
      <c r="A16" s="89">
        <v>2019</v>
      </c>
      <c r="B16" s="89">
        <v>88399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88399</v>
      </c>
      <c r="C18" s="89" t="s">
        <v>823</v>
      </c>
    </row>
    <row r="19" spans="1:3" ht="12.75" customHeight="1" x14ac:dyDescent="0.25">
      <c r="A19" s="89">
        <v>2019</v>
      </c>
      <c r="B19" s="89">
        <v>1319229</v>
      </c>
      <c r="C19" s="89" t="s">
        <v>823</v>
      </c>
    </row>
    <row r="20" spans="1:3" ht="12.75" customHeight="1" x14ac:dyDescent="0.25">
      <c r="A20" s="89">
        <v>2019</v>
      </c>
      <c r="B20" s="89">
        <v>88399</v>
      </c>
      <c r="C20" s="89" t="s">
        <v>823</v>
      </c>
    </row>
    <row r="21" spans="1:3" ht="12.75" customHeight="1" x14ac:dyDescent="0.25">
      <c r="A21" s="89">
        <v>2019</v>
      </c>
      <c r="B21" s="89">
        <v>1117583</v>
      </c>
      <c r="C21" s="89" t="s">
        <v>823</v>
      </c>
    </row>
    <row r="22" spans="1:3" ht="12.75" customHeight="1" x14ac:dyDescent="0.25">
      <c r="A22" s="89">
        <v>2019</v>
      </c>
      <c r="B22" s="89">
        <v>123569</v>
      </c>
      <c r="C22" s="89" t="s">
        <v>823</v>
      </c>
    </row>
    <row r="23" spans="1:3" ht="12.75" customHeight="1" x14ac:dyDescent="0.25">
      <c r="A23" s="89">
        <v>2019</v>
      </c>
      <c r="B23" s="89">
        <v>121884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88399</v>
      </c>
      <c r="C25" s="89" t="s">
        <v>823</v>
      </c>
    </row>
    <row r="26" spans="1:3" ht="12.75" customHeight="1" x14ac:dyDescent="0.25">
      <c r="A26" s="89">
        <v>2019</v>
      </c>
      <c r="B26" s="89">
        <v>123569</v>
      </c>
      <c r="C26" s="89" t="s">
        <v>823</v>
      </c>
    </row>
    <row r="27" spans="1:3" ht="12.75" customHeight="1" x14ac:dyDescent="0.25">
      <c r="A27" s="89">
        <v>2019</v>
      </c>
      <c r="B27" s="89">
        <v>102499</v>
      </c>
      <c r="C27" s="89" t="s">
        <v>823</v>
      </c>
    </row>
    <row r="28" spans="1:3" ht="12.75" customHeight="1" x14ac:dyDescent="0.25">
      <c r="A28" s="89">
        <v>2019</v>
      </c>
      <c r="B28" s="89">
        <v>88399</v>
      </c>
      <c r="C28" s="89" t="s">
        <v>823</v>
      </c>
    </row>
    <row r="29" spans="1:3" ht="12.75" customHeight="1" x14ac:dyDescent="0.25">
      <c r="A29" s="89">
        <v>2019</v>
      </c>
      <c r="B29" s="89">
        <v>121884</v>
      </c>
      <c r="C29" s="89" t="s">
        <v>823</v>
      </c>
    </row>
    <row r="30" spans="1:3" ht="12.75" customHeight="1" x14ac:dyDescent="0.25">
      <c r="A30" s="89">
        <v>2019</v>
      </c>
      <c r="B30" s="89">
        <v>123569</v>
      </c>
      <c r="C30" s="89" t="s">
        <v>823</v>
      </c>
    </row>
    <row r="31" spans="1:3" ht="12.75" customHeight="1" x14ac:dyDescent="0.25">
      <c r="A31" s="89">
        <v>2019</v>
      </c>
      <c r="B31" s="89">
        <v>88399</v>
      </c>
      <c r="C31" s="89" t="s">
        <v>823</v>
      </c>
    </row>
    <row r="32" spans="1:3" ht="12.75" customHeight="1" x14ac:dyDescent="0.25">
      <c r="A32" s="89">
        <v>2019</v>
      </c>
      <c r="B32" s="89">
        <v>1117583</v>
      </c>
      <c r="C32" s="89" t="s">
        <v>823</v>
      </c>
    </row>
    <row r="33" spans="1:3" ht="12.75" customHeight="1" x14ac:dyDescent="0.25">
      <c r="A33" s="89">
        <v>2019</v>
      </c>
      <c r="B33" s="89">
        <v>1319229</v>
      </c>
      <c r="C33" s="89" t="s">
        <v>823</v>
      </c>
    </row>
    <row r="34" spans="1:3" ht="12.75" customHeight="1" x14ac:dyDescent="0.25">
      <c r="A34" s="89">
        <v>2019</v>
      </c>
      <c r="B34" s="89">
        <v>1319229</v>
      </c>
      <c r="C34" s="89" t="s">
        <v>823</v>
      </c>
    </row>
    <row r="35" spans="1:3" ht="12.75" customHeight="1" x14ac:dyDescent="0.25">
      <c r="A35" s="89">
        <v>2019</v>
      </c>
      <c r="B35" s="89">
        <v>1117583</v>
      </c>
      <c r="C35" s="89" t="s">
        <v>823</v>
      </c>
    </row>
    <row r="36" spans="1:3" ht="12.75" customHeight="1" x14ac:dyDescent="0.25">
      <c r="A36" s="89">
        <v>2019</v>
      </c>
      <c r="B36" s="89">
        <v>88399</v>
      </c>
      <c r="C36" s="89" t="s">
        <v>823</v>
      </c>
    </row>
    <row r="37" spans="1:3" ht="12.75" customHeight="1" x14ac:dyDescent="0.25">
      <c r="A37" s="89">
        <v>2019</v>
      </c>
      <c r="B37" s="89">
        <v>1319229</v>
      </c>
      <c r="C37" s="89" t="s">
        <v>823</v>
      </c>
    </row>
    <row r="38" spans="1:3" ht="12.75" customHeight="1" x14ac:dyDescent="0.25">
      <c r="A38" s="89">
        <v>2019</v>
      </c>
      <c r="B38" s="89">
        <v>1319229</v>
      </c>
      <c r="C38" s="89" t="s">
        <v>823</v>
      </c>
    </row>
    <row r="39" spans="1:3" ht="12.75" customHeight="1" x14ac:dyDescent="0.25">
      <c r="A39" s="89">
        <v>2019</v>
      </c>
      <c r="B39" s="89">
        <v>123569</v>
      </c>
      <c r="C39" s="89" t="s">
        <v>823</v>
      </c>
    </row>
    <row r="40" spans="1:3" ht="12.75" customHeight="1" x14ac:dyDescent="0.25">
      <c r="A40" s="89">
        <v>2019</v>
      </c>
      <c r="B40" s="89">
        <v>1319229</v>
      </c>
      <c r="C40" s="89" t="s">
        <v>823</v>
      </c>
    </row>
    <row r="41" spans="1:3" ht="12.75" customHeight="1" x14ac:dyDescent="0.25">
      <c r="A41" s="89">
        <v>2019</v>
      </c>
      <c r="B41" s="89">
        <v>1181815</v>
      </c>
      <c r="C41" s="89" t="s">
        <v>823</v>
      </c>
    </row>
    <row r="42" spans="1:3" ht="12.75" customHeight="1" x14ac:dyDescent="0.25">
      <c r="A42" s="89">
        <v>2019</v>
      </c>
      <c r="B42" s="89">
        <v>1103831</v>
      </c>
      <c r="C42" s="89" t="s">
        <v>823</v>
      </c>
    </row>
    <row r="43" spans="1:3" ht="12.75" customHeight="1" x14ac:dyDescent="0.25">
      <c r="A43" s="89">
        <v>2019</v>
      </c>
      <c r="B43" s="89">
        <v>1319229</v>
      </c>
      <c r="C43" s="89" t="s">
        <v>823</v>
      </c>
    </row>
    <row r="44" spans="1:3" ht="12.75" customHeight="1" x14ac:dyDescent="0.25">
      <c r="A44" s="89">
        <v>2019</v>
      </c>
      <c r="B44" s="89">
        <v>1319229</v>
      </c>
      <c r="C44" s="89" t="s">
        <v>823</v>
      </c>
    </row>
    <row r="45" spans="1:3" ht="12.75" customHeight="1" x14ac:dyDescent="0.25">
      <c r="A45" s="89">
        <v>2019</v>
      </c>
      <c r="B45" s="89">
        <v>1117583</v>
      </c>
      <c r="C45" s="89" t="s">
        <v>823</v>
      </c>
    </row>
    <row r="46" spans="1:3" ht="12.75" customHeight="1" x14ac:dyDescent="0.25">
      <c r="A46" s="89">
        <v>2019</v>
      </c>
      <c r="B46" s="89">
        <v>121884</v>
      </c>
      <c r="C46" s="89" t="s">
        <v>823</v>
      </c>
    </row>
    <row r="47" spans="1:3" ht="12.75" customHeight="1" x14ac:dyDescent="0.25">
      <c r="A47" s="89">
        <v>2019</v>
      </c>
      <c r="B47" s="89">
        <v>123569</v>
      </c>
      <c r="C47" s="89" t="s">
        <v>823</v>
      </c>
    </row>
    <row r="48" spans="1:3" ht="12.75" customHeight="1" x14ac:dyDescent="0.25">
      <c r="A48" s="89">
        <v>2019</v>
      </c>
      <c r="B48" s="89">
        <v>1319229</v>
      </c>
      <c r="C48" s="89" t="s">
        <v>823</v>
      </c>
    </row>
    <row r="49" spans="1:3" ht="12.75" customHeight="1" x14ac:dyDescent="0.25">
      <c r="A49" s="89">
        <v>2019</v>
      </c>
      <c r="B49" s="89">
        <v>121884</v>
      </c>
      <c r="C49" s="89" t="s">
        <v>823</v>
      </c>
    </row>
    <row r="50" spans="1:3" ht="12.75" customHeight="1" x14ac:dyDescent="0.25">
      <c r="A50" s="89">
        <v>2019</v>
      </c>
      <c r="B50" s="89">
        <v>123569</v>
      </c>
      <c r="C50" s="89" t="s">
        <v>823</v>
      </c>
    </row>
    <row r="51" spans="1:3" ht="12.75" customHeight="1" x14ac:dyDescent="0.25">
      <c r="A51" s="89">
        <v>2019</v>
      </c>
      <c r="B51" s="89">
        <v>1117583</v>
      </c>
      <c r="C51" s="89" t="s">
        <v>823</v>
      </c>
    </row>
    <row r="52" spans="1:3" ht="12.75" customHeight="1" x14ac:dyDescent="0.25">
      <c r="A52" s="89">
        <v>2019</v>
      </c>
      <c r="B52" s="89">
        <v>88399</v>
      </c>
      <c r="C52" s="89" t="s">
        <v>823</v>
      </c>
    </row>
    <row r="53" spans="1:3" ht="12.75" customHeight="1" x14ac:dyDescent="0.25">
      <c r="A53" s="89">
        <v>2019</v>
      </c>
      <c r="B53" s="89">
        <v>102499</v>
      </c>
      <c r="C53" s="89" t="s">
        <v>823</v>
      </c>
    </row>
    <row r="54" spans="1:3" ht="12.75" customHeight="1" x14ac:dyDescent="0.25">
      <c r="A54" s="89">
        <v>2019</v>
      </c>
      <c r="B54" s="89">
        <v>1103831</v>
      </c>
      <c r="C54" s="89" t="s">
        <v>823</v>
      </c>
    </row>
    <row r="55" spans="1:3" ht="12.75" customHeight="1" x14ac:dyDescent="0.25">
      <c r="A55" s="89">
        <v>2019</v>
      </c>
      <c r="B55" s="89">
        <v>102499</v>
      </c>
      <c r="C55" s="89" t="s">
        <v>823</v>
      </c>
    </row>
    <row r="56" spans="1:3" ht="12.75" customHeight="1" x14ac:dyDescent="0.25">
      <c r="A56" s="89">
        <v>2019</v>
      </c>
      <c r="B56" s="89">
        <v>1319229</v>
      </c>
      <c r="C56" s="89" t="s">
        <v>823</v>
      </c>
    </row>
    <row r="57" spans="1:3" ht="12.75" customHeight="1" x14ac:dyDescent="0.25">
      <c r="A57" s="89">
        <v>2019</v>
      </c>
      <c r="B57" s="89">
        <v>123569</v>
      </c>
      <c r="C57" s="89" t="s">
        <v>823</v>
      </c>
    </row>
    <row r="58" spans="1:3" ht="12.75" customHeight="1" x14ac:dyDescent="0.25">
      <c r="A58" s="89">
        <v>2019</v>
      </c>
      <c r="B58" s="89">
        <v>123569</v>
      </c>
      <c r="C58" s="89" t="s">
        <v>823</v>
      </c>
    </row>
    <row r="59" spans="1:3" ht="12.75" customHeight="1" x14ac:dyDescent="0.25">
      <c r="A59" s="89">
        <v>2019</v>
      </c>
      <c r="B59" s="89">
        <v>1117583</v>
      </c>
      <c r="C59" s="89" t="s">
        <v>823</v>
      </c>
    </row>
    <row r="60" spans="1:3" ht="12.75" customHeight="1" x14ac:dyDescent="0.25">
      <c r="A60" s="89">
        <v>2019</v>
      </c>
      <c r="B60" s="89">
        <v>121884</v>
      </c>
      <c r="C60" s="89" t="s">
        <v>823</v>
      </c>
    </row>
    <row r="61" spans="1:3" ht="12.75" customHeight="1" x14ac:dyDescent="0.25">
      <c r="A61" s="89">
        <v>2019</v>
      </c>
      <c r="B61" s="89">
        <v>1319229</v>
      </c>
      <c r="C61" s="89" t="s">
        <v>823</v>
      </c>
    </row>
    <row r="62" spans="1:3" ht="12.75" customHeight="1" x14ac:dyDescent="0.25">
      <c r="A62" s="89">
        <v>2019</v>
      </c>
      <c r="B62" s="89">
        <v>102499</v>
      </c>
      <c r="C62" s="89" t="s">
        <v>823</v>
      </c>
    </row>
    <row r="63" spans="1:3" ht="12.75" customHeight="1" x14ac:dyDescent="0.25">
      <c r="A63" s="89">
        <v>2019</v>
      </c>
      <c r="B63" s="89">
        <v>1117583</v>
      </c>
      <c r="C63" s="89" t="s">
        <v>823</v>
      </c>
    </row>
    <row r="64" spans="1:3" ht="12.75" customHeight="1" x14ac:dyDescent="0.25">
      <c r="A64" s="89">
        <v>2019</v>
      </c>
      <c r="B64" s="89">
        <v>1117583</v>
      </c>
      <c r="C64" s="89" t="s">
        <v>823</v>
      </c>
    </row>
    <row r="65" spans="1:3" ht="12.75" customHeight="1" x14ac:dyDescent="0.25">
      <c r="A65" s="89">
        <v>2019</v>
      </c>
      <c r="B65" s="89">
        <v>1117583</v>
      </c>
      <c r="C65" s="89" t="s">
        <v>823</v>
      </c>
    </row>
    <row r="66" spans="1:3" ht="12.75" customHeight="1" x14ac:dyDescent="0.25">
      <c r="A66" s="89">
        <v>2019</v>
      </c>
      <c r="B66" s="89">
        <v>102499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1103831</v>
      </c>
      <c r="C68" s="89" t="s">
        <v>823</v>
      </c>
    </row>
    <row r="69" spans="1:3" ht="12.75" customHeight="1" x14ac:dyDescent="0.25">
      <c r="A69" s="89">
        <v>2019</v>
      </c>
      <c r="B69" s="89">
        <v>121884</v>
      </c>
      <c r="C69" s="89" t="s">
        <v>823</v>
      </c>
    </row>
    <row r="70" spans="1:3" ht="12.75" customHeight="1" x14ac:dyDescent="0.25">
      <c r="A70" s="89">
        <v>2019</v>
      </c>
      <c r="B70" s="89">
        <v>1117583</v>
      </c>
      <c r="C70" s="89" t="s">
        <v>823</v>
      </c>
    </row>
    <row r="71" spans="1:3" ht="12.75" customHeight="1" x14ac:dyDescent="0.25">
      <c r="A71" s="89">
        <v>2019</v>
      </c>
      <c r="B71" s="89">
        <v>1103831</v>
      </c>
      <c r="C71" s="89" t="s">
        <v>823</v>
      </c>
    </row>
    <row r="72" spans="1:3" ht="12.75" customHeight="1" x14ac:dyDescent="0.25">
      <c r="A72" s="89">
        <v>2019</v>
      </c>
      <c r="B72" s="89">
        <v>88399</v>
      </c>
      <c r="C72" s="89" t="s">
        <v>823</v>
      </c>
    </row>
    <row r="73" spans="1:3" ht="12.75" customHeight="1" x14ac:dyDescent="0.25">
      <c r="A73" s="89">
        <v>2019</v>
      </c>
      <c r="B73" s="89">
        <v>102499</v>
      </c>
      <c r="C73" s="89" t="s">
        <v>823</v>
      </c>
    </row>
    <row r="74" spans="1:3" ht="12.75" customHeight="1" x14ac:dyDescent="0.25">
      <c r="A74" s="89">
        <v>2019</v>
      </c>
      <c r="B74" s="89">
        <v>123569</v>
      </c>
      <c r="C74" s="89" t="s">
        <v>823</v>
      </c>
    </row>
    <row r="75" spans="1:3" ht="12.75" customHeight="1" x14ac:dyDescent="0.25">
      <c r="A75" s="89">
        <v>2019</v>
      </c>
      <c r="B75" s="89">
        <v>1103831</v>
      </c>
      <c r="C75" s="89" t="s">
        <v>823</v>
      </c>
    </row>
    <row r="76" spans="1:3" ht="12.75" customHeight="1" x14ac:dyDescent="0.25">
      <c r="A76" s="89">
        <v>2019</v>
      </c>
      <c r="B76" s="89">
        <v>88399</v>
      </c>
      <c r="C76" s="89" t="s">
        <v>823</v>
      </c>
    </row>
    <row r="77" spans="1:3" ht="12.75" customHeight="1" x14ac:dyDescent="0.25">
      <c r="A77" s="89">
        <v>2019</v>
      </c>
      <c r="B77" s="89">
        <v>1117583</v>
      </c>
      <c r="C77" s="89" t="s">
        <v>823</v>
      </c>
    </row>
    <row r="78" spans="1:3" ht="12.75" customHeight="1" x14ac:dyDescent="0.25">
      <c r="A78" s="89">
        <v>2019</v>
      </c>
      <c r="B78" s="89">
        <v>1117583</v>
      </c>
      <c r="C78" s="89" t="s">
        <v>823</v>
      </c>
    </row>
    <row r="79" spans="1:3" ht="12.75" customHeight="1" x14ac:dyDescent="0.25">
      <c r="A79" s="89">
        <v>2019</v>
      </c>
      <c r="B79" s="89">
        <v>1319229</v>
      </c>
      <c r="C79" s="89" t="s">
        <v>823</v>
      </c>
    </row>
    <row r="80" spans="1:3" ht="12.75" customHeight="1" x14ac:dyDescent="0.25">
      <c r="A80" s="89">
        <v>2019</v>
      </c>
      <c r="B80" s="89">
        <v>102499</v>
      </c>
      <c r="C80" s="89" t="s">
        <v>823</v>
      </c>
    </row>
    <row r="81" spans="1:3" ht="12.75" customHeight="1" x14ac:dyDescent="0.25">
      <c r="A81" s="89">
        <v>2019</v>
      </c>
      <c r="B81" s="89">
        <v>121880</v>
      </c>
      <c r="C81" s="89" t="s">
        <v>823</v>
      </c>
    </row>
    <row r="82" spans="1:3" ht="12.75" customHeight="1" x14ac:dyDescent="0.25">
      <c r="A82" s="89">
        <v>2019</v>
      </c>
      <c r="B82" s="89">
        <v>88399</v>
      </c>
      <c r="C82" s="89" t="s">
        <v>823</v>
      </c>
    </row>
    <row r="83" spans="1:3" ht="12.75" customHeight="1" x14ac:dyDescent="0.25">
      <c r="A83" s="89">
        <v>2019</v>
      </c>
      <c r="B83" s="89">
        <v>121884</v>
      </c>
      <c r="C83" s="89" t="s">
        <v>823</v>
      </c>
    </row>
    <row r="84" spans="1:3" ht="12.75" customHeight="1" x14ac:dyDescent="0.25">
      <c r="A84" s="89">
        <v>2019</v>
      </c>
      <c r="B84" s="89">
        <v>1103831</v>
      </c>
      <c r="C84" s="89" t="s">
        <v>823</v>
      </c>
    </row>
    <row r="85" spans="1:3" ht="12.75" customHeight="1" x14ac:dyDescent="0.25">
      <c r="A85" s="89">
        <v>2019</v>
      </c>
      <c r="B85" s="89">
        <v>123569</v>
      </c>
      <c r="C85" s="89" t="s">
        <v>823</v>
      </c>
    </row>
    <row r="86" spans="1:3" ht="12.75" customHeight="1" x14ac:dyDescent="0.25">
      <c r="A86" s="89">
        <v>2019</v>
      </c>
      <c r="B86" s="89">
        <v>1117583</v>
      </c>
      <c r="C86" s="89" t="s">
        <v>823</v>
      </c>
    </row>
    <row r="87" spans="1:3" ht="12.75" customHeight="1" x14ac:dyDescent="0.25">
      <c r="A87" s="89">
        <v>2019</v>
      </c>
      <c r="B87" s="89">
        <v>1117583</v>
      </c>
      <c r="C87" s="89" t="s">
        <v>823</v>
      </c>
    </row>
    <row r="88" spans="1:3" ht="12.75" customHeight="1" x14ac:dyDescent="0.25">
      <c r="A88" s="89">
        <v>2019</v>
      </c>
      <c r="B88" s="89">
        <v>1117583</v>
      </c>
      <c r="C88" s="89" t="s">
        <v>823</v>
      </c>
    </row>
    <row r="89" spans="1:3" ht="12.75" customHeight="1" x14ac:dyDescent="0.25">
      <c r="A89" s="89">
        <v>2019</v>
      </c>
      <c r="B89" s="89">
        <v>88399</v>
      </c>
      <c r="C89" s="89" t="s">
        <v>823</v>
      </c>
    </row>
    <row r="90" spans="1:3" ht="12.75" customHeight="1" x14ac:dyDescent="0.25">
      <c r="A90" s="89">
        <v>2019</v>
      </c>
      <c r="B90" s="89">
        <v>121884</v>
      </c>
      <c r="C90" s="89" t="s">
        <v>823</v>
      </c>
    </row>
    <row r="91" spans="1:3" ht="12.75" customHeight="1" x14ac:dyDescent="0.25">
      <c r="A91" s="89">
        <v>2019</v>
      </c>
      <c r="B91" s="89">
        <v>121884</v>
      </c>
      <c r="C91" s="89" t="s">
        <v>823</v>
      </c>
    </row>
    <row r="92" spans="1:3" ht="12.75" customHeight="1" x14ac:dyDescent="0.25">
      <c r="A92" s="89">
        <v>2019</v>
      </c>
      <c r="B92" s="89">
        <v>88399</v>
      </c>
      <c r="C92" s="89" t="s">
        <v>823</v>
      </c>
    </row>
    <row r="93" spans="1:3" ht="12.75" customHeight="1" x14ac:dyDescent="0.25">
      <c r="A93" s="89">
        <v>2019</v>
      </c>
      <c r="B93" s="89">
        <v>121884</v>
      </c>
      <c r="C93" s="89" t="s">
        <v>823</v>
      </c>
    </row>
    <row r="94" spans="1:3" ht="12.75" customHeight="1" x14ac:dyDescent="0.25">
      <c r="A94" s="89">
        <v>2019</v>
      </c>
      <c r="B94" s="89">
        <v>88399</v>
      </c>
      <c r="C94" s="89" t="s">
        <v>823</v>
      </c>
    </row>
    <row r="95" spans="1:3" ht="12.75" customHeight="1" x14ac:dyDescent="0.25">
      <c r="A95" s="89">
        <v>2019</v>
      </c>
      <c r="B95" s="89">
        <v>88399</v>
      </c>
      <c r="C95" s="89" t="s">
        <v>823</v>
      </c>
    </row>
    <row r="96" spans="1:3" ht="12.75" customHeight="1" x14ac:dyDescent="0.25">
      <c r="A96" s="89">
        <v>2019</v>
      </c>
      <c r="B96" s="89">
        <v>102499</v>
      </c>
      <c r="C96" s="89" t="s">
        <v>823</v>
      </c>
    </row>
    <row r="97" spans="1:3" ht="12.75" customHeight="1" x14ac:dyDescent="0.25">
      <c r="A97" s="89">
        <v>2019</v>
      </c>
      <c r="B97" s="89">
        <v>102499</v>
      </c>
      <c r="C97" s="89" t="s">
        <v>823</v>
      </c>
    </row>
    <row r="98" spans="1:3" ht="12.75" customHeight="1" x14ac:dyDescent="0.25">
      <c r="A98" s="89">
        <v>2019</v>
      </c>
      <c r="B98" s="89">
        <v>121880</v>
      </c>
      <c r="C98" s="89" t="s">
        <v>823</v>
      </c>
    </row>
    <row r="99" spans="1:3" ht="12.75" customHeight="1" x14ac:dyDescent="0.25">
      <c r="A99" s="89">
        <v>2019</v>
      </c>
      <c r="B99" s="89">
        <v>123569</v>
      </c>
      <c r="C99" s="89" t="s">
        <v>823</v>
      </c>
    </row>
    <row r="100" spans="1:3" ht="12.75" customHeight="1" x14ac:dyDescent="0.25">
      <c r="A100" s="89">
        <v>2019</v>
      </c>
      <c r="B100" s="89">
        <v>123569</v>
      </c>
      <c r="C100" s="89" t="s">
        <v>819</v>
      </c>
    </row>
    <row r="101" spans="1:3" ht="12.75" customHeight="1" x14ac:dyDescent="0.25">
      <c r="A101" s="89">
        <v>2019</v>
      </c>
      <c r="B101" s="89">
        <v>121880</v>
      </c>
      <c r="C101" s="89" t="s">
        <v>133</v>
      </c>
    </row>
    <row r="102" spans="1:3" ht="12.75" customHeight="1" x14ac:dyDescent="0.25">
      <c r="A102" s="89">
        <v>2019</v>
      </c>
      <c r="B102" s="89">
        <v>1103831</v>
      </c>
      <c r="C102" s="89" t="s">
        <v>133</v>
      </c>
    </row>
    <row r="103" spans="1:3" ht="12.75" customHeight="1" x14ac:dyDescent="0.25">
      <c r="A103" s="89">
        <v>2019</v>
      </c>
      <c r="B103" s="89">
        <v>102499</v>
      </c>
      <c r="C103" s="89" t="s">
        <v>133</v>
      </c>
    </row>
    <row r="104" spans="1:3" ht="12.75" customHeight="1" x14ac:dyDescent="0.25">
      <c r="A104" s="89">
        <v>2019</v>
      </c>
      <c r="B104" s="89">
        <v>102499</v>
      </c>
      <c r="C104" s="89" t="s">
        <v>133</v>
      </c>
    </row>
    <row r="105" spans="1:3" ht="12.75" customHeight="1" x14ac:dyDescent="0.25">
      <c r="A105" s="89">
        <v>2019</v>
      </c>
      <c r="B105" s="89">
        <v>102499</v>
      </c>
      <c r="C105" s="89" t="s">
        <v>133</v>
      </c>
    </row>
    <row r="106" spans="1:3" ht="12.75" customHeight="1" x14ac:dyDescent="0.25">
      <c r="A106" s="89">
        <v>2019</v>
      </c>
      <c r="B106" s="89">
        <v>123569</v>
      </c>
      <c r="C106" s="89" t="s">
        <v>133</v>
      </c>
    </row>
    <row r="107" spans="1:3" ht="12.75" customHeight="1" x14ac:dyDescent="0.25">
      <c r="A107" s="89">
        <v>2019</v>
      </c>
      <c r="B107" s="89">
        <v>102499</v>
      </c>
      <c r="C107" s="89" t="s">
        <v>133</v>
      </c>
    </row>
    <row r="108" spans="1:3" ht="12.75" customHeight="1" x14ac:dyDescent="0.25">
      <c r="A108" s="89">
        <v>2019</v>
      </c>
      <c r="B108" s="89">
        <v>102499</v>
      </c>
      <c r="C108" s="89" t="s">
        <v>133</v>
      </c>
    </row>
    <row r="109" spans="1:3" ht="12.75" customHeight="1" x14ac:dyDescent="0.25">
      <c r="A109" s="89">
        <v>2019</v>
      </c>
      <c r="B109" s="89">
        <v>88399</v>
      </c>
      <c r="C109" s="89" t="s">
        <v>133</v>
      </c>
    </row>
    <row r="110" spans="1:3" ht="12.75" customHeight="1" x14ac:dyDescent="0.25">
      <c r="A110" s="89">
        <v>2019</v>
      </c>
      <c r="B110" s="89">
        <v>88399</v>
      </c>
      <c r="C110" s="89" t="s">
        <v>133</v>
      </c>
    </row>
    <row r="111" spans="1:3" ht="12.75" customHeight="1" x14ac:dyDescent="0.25">
      <c r="A111" s="89">
        <v>2019</v>
      </c>
      <c r="B111" s="89">
        <v>102499</v>
      </c>
      <c r="C111" s="89" t="s">
        <v>133</v>
      </c>
    </row>
    <row r="112" spans="1:3" ht="12.75" customHeight="1" x14ac:dyDescent="0.25">
      <c r="A112" s="89">
        <v>2019</v>
      </c>
      <c r="B112" s="89">
        <v>88399</v>
      </c>
      <c r="C112" s="89" t="s">
        <v>133</v>
      </c>
    </row>
    <row r="113" spans="1:3" ht="12.75" customHeight="1" x14ac:dyDescent="0.25">
      <c r="A113" s="89">
        <v>2019</v>
      </c>
      <c r="B113" s="89">
        <v>102499</v>
      </c>
      <c r="C113" s="89" t="s">
        <v>133</v>
      </c>
    </row>
    <row r="114" spans="1:3" ht="12.75" customHeight="1" x14ac:dyDescent="0.25">
      <c r="A114" s="89">
        <v>2019</v>
      </c>
      <c r="B114" s="89">
        <v>88399</v>
      </c>
      <c r="C114" s="89" t="s">
        <v>133</v>
      </c>
    </row>
    <row r="115" spans="1:3" ht="12.75" customHeight="1" x14ac:dyDescent="0.25">
      <c r="A115" s="89">
        <v>2019</v>
      </c>
      <c r="B115" s="89">
        <v>102499</v>
      </c>
      <c r="C115" s="89" t="s">
        <v>133</v>
      </c>
    </row>
    <row r="116" spans="1:3" ht="12.75" customHeight="1" x14ac:dyDescent="0.25">
      <c r="A116" s="89">
        <v>2019</v>
      </c>
      <c r="B116" s="89">
        <v>88399</v>
      </c>
      <c r="C116" s="89" t="s">
        <v>133</v>
      </c>
    </row>
    <row r="117" spans="1:3" ht="12.75" customHeight="1" x14ac:dyDescent="0.25">
      <c r="A117" s="89">
        <v>2019</v>
      </c>
      <c r="B117" s="89">
        <v>102499</v>
      </c>
      <c r="C117" s="89" t="s">
        <v>133</v>
      </c>
    </row>
    <row r="118" spans="1:3" ht="12.75" customHeight="1" x14ac:dyDescent="0.25">
      <c r="A118" s="89">
        <v>2019</v>
      </c>
      <c r="B118" s="89">
        <v>121880</v>
      </c>
      <c r="C118" s="89" t="s">
        <v>817</v>
      </c>
    </row>
    <row r="119" spans="1:3" ht="12.75" customHeight="1" x14ac:dyDescent="0.25">
      <c r="A119" s="89">
        <v>2019</v>
      </c>
      <c r="B119" s="89">
        <v>88399</v>
      </c>
      <c r="C119" s="89" t="s">
        <v>817</v>
      </c>
    </row>
    <row r="120" spans="1:3" ht="12.75" customHeight="1" x14ac:dyDescent="0.25">
      <c r="A120" s="89">
        <v>2019</v>
      </c>
      <c r="B120" s="89">
        <v>102499</v>
      </c>
      <c r="C120" s="89" t="s">
        <v>817</v>
      </c>
    </row>
    <row r="121" spans="1:3" ht="12.75" customHeight="1" x14ac:dyDescent="0.25">
      <c r="A121" s="89">
        <v>2019</v>
      </c>
      <c r="B121" s="89">
        <v>88399</v>
      </c>
      <c r="C121" s="89" t="s">
        <v>817</v>
      </c>
    </row>
    <row r="122" spans="1:3" ht="12.75" customHeight="1" x14ac:dyDescent="0.25">
      <c r="A122" s="89">
        <v>2019</v>
      </c>
      <c r="B122" s="89">
        <v>88399</v>
      </c>
      <c r="C122" s="89" t="s">
        <v>817</v>
      </c>
    </row>
    <row r="123" spans="1:3" ht="12.75" customHeight="1" x14ac:dyDescent="0.25">
      <c r="A123" s="89">
        <v>2019</v>
      </c>
      <c r="B123" s="89">
        <v>102499</v>
      </c>
      <c r="C123" s="89" t="s">
        <v>817</v>
      </c>
    </row>
    <row r="124" spans="1:3" ht="12.75" customHeight="1" x14ac:dyDescent="0.25">
      <c r="A124" s="89">
        <v>2019</v>
      </c>
      <c r="B124" s="89">
        <v>121880</v>
      </c>
      <c r="C124" s="89" t="s">
        <v>817</v>
      </c>
    </row>
    <row r="125" spans="1:3" ht="12.75" customHeight="1" x14ac:dyDescent="0.25">
      <c r="A125" s="89">
        <v>2019</v>
      </c>
      <c r="B125" s="89">
        <v>102499</v>
      </c>
      <c r="C125" s="89" t="s">
        <v>817</v>
      </c>
    </row>
    <row r="126" spans="1:3" ht="12.75" customHeight="1" x14ac:dyDescent="0.25">
      <c r="A126" s="89">
        <v>2019</v>
      </c>
      <c r="B126" s="89">
        <v>88399</v>
      </c>
      <c r="C126" s="89" t="s">
        <v>817</v>
      </c>
    </row>
    <row r="127" spans="1:3" ht="12.75" customHeight="1" x14ac:dyDescent="0.25">
      <c r="A127" s="89">
        <v>2019</v>
      </c>
      <c r="B127" s="89">
        <v>88399</v>
      </c>
      <c r="C127" s="89" t="s">
        <v>817</v>
      </c>
    </row>
    <row r="128" spans="1:3" ht="12.75" customHeight="1" x14ac:dyDescent="0.25">
      <c r="A128" s="89">
        <v>2019</v>
      </c>
      <c r="B128" s="89">
        <v>1181819</v>
      </c>
      <c r="C128" s="89" t="s">
        <v>817</v>
      </c>
    </row>
    <row r="129" spans="1:3" ht="12.75" customHeight="1" x14ac:dyDescent="0.25">
      <c r="A129" s="89">
        <v>2019</v>
      </c>
      <c r="B129" s="89">
        <v>102499</v>
      </c>
      <c r="C129" s="89" t="s">
        <v>817</v>
      </c>
    </row>
    <row r="130" spans="1:3" ht="12.75" customHeight="1" x14ac:dyDescent="0.25">
      <c r="A130" s="89">
        <v>2019</v>
      </c>
      <c r="B130" s="89">
        <v>1181819</v>
      </c>
      <c r="C130" s="89" t="s">
        <v>817</v>
      </c>
    </row>
    <row r="131" spans="1:3" ht="12.75" customHeight="1" x14ac:dyDescent="0.25">
      <c r="A131" s="89">
        <v>2019</v>
      </c>
      <c r="B131" s="89">
        <v>1181819</v>
      </c>
      <c r="C131" s="89" t="s">
        <v>817</v>
      </c>
    </row>
    <row r="132" spans="1:3" ht="12.75" customHeight="1" x14ac:dyDescent="0.25">
      <c r="A132" s="89">
        <v>2019</v>
      </c>
      <c r="B132" s="89">
        <v>1319229</v>
      </c>
      <c r="C132" s="89" t="s">
        <v>817</v>
      </c>
    </row>
    <row r="133" spans="1:3" ht="12.75" customHeight="1" x14ac:dyDescent="0.25">
      <c r="A133" s="89">
        <v>2019</v>
      </c>
      <c r="B133" s="89">
        <v>121884</v>
      </c>
      <c r="C133" s="89" t="s">
        <v>817</v>
      </c>
    </row>
    <row r="134" spans="1:3" ht="12.75" customHeight="1" x14ac:dyDescent="0.25">
      <c r="A134" s="89">
        <v>2019</v>
      </c>
      <c r="B134" s="89">
        <v>1181819</v>
      </c>
      <c r="C134" s="89" t="s">
        <v>817</v>
      </c>
    </row>
    <row r="135" spans="1:3" ht="12.75" customHeight="1" x14ac:dyDescent="0.25">
      <c r="A135" s="89">
        <v>2019</v>
      </c>
      <c r="B135" s="89">
        <v>102499</v>
      </c>
      <c r="C135" s="89" t="s">
        <v>817</v>
      </c>
    </row>
    <row r="136" spans="1:3" ht="12.75" customHeight="1" x14ac:dyDescent="0.25">
      <c r="A136" s="89">
        <v>2019</v>
      </c>
      <c r="B136" s="89">
        <v>123569</v>
      </c>
      <c r="C136" s="89" t="s">
        <v>817</v>
      </c>
    </row>
    <row r="137" spans="1:3" ht="12.75" customHeight="1" x14ac:dyDescent="0.25">
      <c r="A137" s="89">
        <v>2019</v>
      </c>
      <c r="B137" s="89">
        <v>121880</v>
      </c>
      <c r="C137" s="89" t="s">
        <v>818</v>
      </c>
    </row>
    <row r="138" spans="1:3" ht="12.75" customHeight="1" x14ac:dyDescent="0.25">
      <c r="A138" s="89">
        <v>2019</v>
      </c>
      <c r="B138" s="89">
        <v>88399</v>
      </c>
      <c r="C138" s="89" t="s">
        <v>818</v>
      </c>
    </row>
    <row r="139" spans="1:3" ht="12.75" customHeight="1" x14ac:dyDescent="0.25">
      <c r="A139" s="89">
        <v>2019</v>
      </c>
      <c r="B139" s="89">
        <v>1181815</v>
      </c>
      <c r="C139" s="89" t="s">
        <v>818</v>
      </c>
    </row>
    <row r="140" spans="1:3" ht="12.75" customHeight="1" x14ac:dyDescent="0.25">
      <c r="A140" s="89">
        <v>2019</v>
      </c>
      <c r="B140" s="89">
        <v>1181819</v>
      </c>
      <c r="C140" s="89" t="s">
        <v>818</v>
      </c>
    </row>
    <row r="141" spans="1:3" ht="12.75" customHeight="1" x14ac:dyDescent="0.25">
      <c r="A141" s="89">
        <v>2019</v>
      </c>
      <c r="B141" s="89">
        <v>123569</v>
      </c>
      <c r="C141" s="89" t="s">
        <v>818</v>
      </c>
    </row>
    <row r="142" spans="1:3" ht="12.75" customHeight="1" x14ac:dyDescent="0.25">
      <c r="A142" s="89">
        <v>2019</v>
      </c>
      <c r="B142" s="89">
        <v>1103831</v>
      </c>
      <c r="C142" s="89" t="s">
        <v>818</v>
      </c>
    </row>
    <row r="143" spans="1:3" ht="12.75" customHeight="1" x14ac:dyDescent="0.25">
      <c r="A143" s="89">
        <v>2019</v>
      </c>
      <c r="B143" s="89">
        <v>121880</v>
      </c>
      <c r="C143" s="89" t="s">
        <v>818</v>
      </c>
    </row>
    <row r="144" spans="1:3" ht="12.75" customHeight="1" x14ac:dyDescent="0.25">
      <c r="A144" s="89">
        <v>2019</v>
      </c>
      <c r="B144" s="89">
        <v>1181815</v>
      </c>
      <c r="C144" s="89" t="s">
        <v>818</v>
      </c>
    </row>
    <row r="145" spans="1:3" ht="12.75" customHeight="1" x14ac:dyDescent="0.25">
      <c r="A145" s="89">
        <v>2019</v>
      </c>
      <c r="B145" s="89">
        <v>123569</v>
      </c>
      <c r="C145" s="89" t="s">
        <v>818</v>
      </c>
    </row>
    <row r="146" spans="1:3" ht="12.75" customHeight="1" x14ac:dyDescent="0.25">
      <c r="A146" s="89">
        <v>2019</v>
      </c>
      <c r="B146" s="89">
        <v>88399</v>
      </c>
      <c r="C146" s="89" t="s">
        <v>818</v>
      </c>
    </row>
    <row r="147" spans="1:3" ht="12.75" customHeight="1" x14ac:dyDescent="0.25">
      <c r="A147" s="89">
        <v>2019</v>
      </c>
      <c r="B147" s="89">
        <v>102499</v>
      </c>
      <c r="C147" s="89" t="s">
        <v>818</v>
      </c>
    </row>
    <row r="148" spans="1:3" ht="12.75" customHeight="1" x14ac:dyDescent="0.25">
      <c r="A148" s="89">
        <v>2019</v>
      </c>
      <c r="B148" s="89">
        <v>102499</v>
      </c>
      <c r="C148" s="89" t="s">
        <v>818</v>
      </c>
    </row>
    <row r="149" spans="1:3" ht="12.75" customHeight="1" x14ac:dyDescent="0.25">
      <c r="A149" s="89">
        <v>2019</v>
      </c>
      <c r="B149" s="89">
        <v>121884</v>
      </c>
      <c r="C149" s="89" t="s">
        <v>818</v>
      </c>
    </row>
    <row r="150" spans="1:3" ht="12.75" customHeight="1" x14ac:dyDescent="0.25">
      <c r="A150" s="89">
        <v>2019</v>
      </c>
      <c r="B150" s="89">
        <v>88399</v>
      </c>
      <c r="C150" s="89" t="s">
        <v>818</v>
      </c>
    </row>
    <row r="151" spans="1:3" ht="12.75" customHeight="1" x14ac:dyDescent="0.25">
      <c r="A151" s="89">
        <v>2019</v>
      </c>
      <c r="B151" s="89">
        <v>121884</v>
      </c>
      <c r="C151" s="89" t="s">
        <v>818</v>
      </c>
    </row>
    <row r="152" spans="1:3" ht="12.75" customHeight="1" x14ac:dyDescent="0.25">
      <c r="A152" s="89">
        <v>2019</v>
      </c>
      <c r="B152" s="89">
        <v>123569</v>
      </c>
      <c r="C152" s="89" t="s">
        <v>818</v>
      </c>
    </row>
    <row r="153" spans="1:3" ht="12.75" customHeight="1" x14ac:dyDescent="0.25">
      <c r="A153" s="89">
        <v>2019</v>
      </c>
      <c r="B153" s="89">
        <v>121880</v>
      </c>
      <c r="C153" s="89" t="s">
        <v>818</v>
      </c>
    </row>
    <row r="154" spans="1:3" ht="12.75" customHeight="1" x14ac:dyDescent="0.25">
      <c r="A154" s="89">
        <v>2019</v>
      </c>
      <c r="B154" s="89">
        <v>121880</v>
      </c>
      <c r="C154" s="89" t="s">
        <v>818</v>
      </c>
    </row>
    <row r="155" spans="1:3" ht="12.75" customHeight="1" x14ac:dyDescent="0.25">
      <c r="A155" s="89">
        <v>2019</v>
      </c>
      <c r="B155" s="89">
        <v>121880</v>
      </c>
      <c r="C155" s="89" t="s">
        <v>818</v>
      </c>
    </row>
    <row r="156" spans="1:3" ht="12.75" customHeight="1" x14ac:dyDescent="0.25">
      <c r="A156" s="89">
        <v>2019</v>
      </c>
      <c r="B156" s="89">
        <v>102499</v>
      </c>
      <c r="C156" s="89" t="s">
        <v>818</v>
      </c>
    </row>
    <row r="157" spans="1:3" ht="12.75" customHeight="1" x14ac:dyDescent="0.25">
      <c r="A157" s="89">
        <v>2019</v>
      </c>
      <c r="B157" s="89">
        <v>123569</v>
      </c>
      <c r="C157" s="89" t="s">
        <v>818</v>
      </c>
    </row>
    <row r="158" spans="1:3" ht="12.75" customHeight="1" x14ac:dyDescent="0.25">
      <c r="A158" s="89">
        <v>2019</v>
      </c>
      <c r="B158" s="89">
        <v>88399</v>
      </c>
      <c r="C158" s="89" t="s">
        <v>818</v>
      </c>
    </row>
    <row r="159" spans="1:3" ht="12.75" customHeight="1" x14ac:dyDescent="0.25">
      <c r="A159" s="89">
        <v>2019</v>
      </c>
      <c r="B159" s="89">
        <v>102499</v>
      </c>
      <c r="C159" s="89" t="s">
        <v>818</v>
      </c>
    </row>
    <row r="160" spans="1:3" ht="12.75" customHeight="1" x14ac:dyDescent="0.25">
      <c r="A160" s="89">
        <v>2019</v>
      </c>
      <c r="B160" s="89">
        <v>102499</v>
      </c>
      <c r="C160" s="89" t="s">
        <v>818</v>
      </c>
    </row>
    <row r="161" spans="1:3" ht="12.75" customHeight="1" x14ac:dyDescent="0.25">
      <c r="A161" s="89">
        <v>2019</v>
      </c>
      <c r="B161" s="89">
        <v>102499</v>
      </c>
      <c r="C161" s="89" t="s">
        <v>818</v>
      </c>
    </row>
    <row r="162" spans="1:3" ht="12.75" customHeight="1" x14ac:dyDescent="0.25">
      <c r="A162" s="89">
        <v>2019</v>
      </c>
      <c r="B162" s="89">
        <v>1181815</v>
      </c>
      <c r="C162" s="89" t="s">
        <v>818</v>
      </c>
    </row>
    <row r="163" spans="1:3" ht="12.75" customHeight="1" x14ac:dyDescent="0.25">
      <c r="A163" s="89">
        <v>2019</v>
      </c>
      <c r="B163" s="89">
        <v>1181819</v>
      </c>
      <c r="C163" s="89" t="s">
        <v>818</v>
      </c>
    </row>
    <row r="164" spans="1:3" ht="12.75" customHeight="1" x14ac:dyDescent="0.25">
      <c r="A164" s="89">
        <v>2019</v>
      </c>
      <c r="B164" s="89">
        <v>123569</v>
      </c>
      <c r="C164" s="89" t="s">
        <v>818</v>
      </c>
    </row>
    <row r="165" spans="1:3" ht="12.75" customHeight="1" x14ac:dyDescent="0.25">
      <c r="A165" s="89">
        <v>2019</v>
      </c>
      <c r="B165" s="89">
        <v>123569</v>
      </c>
      <c r="C165" s="89" t="s">
        <v>818</v>
      </c>
    </row>
    <row r="166" spans="1:3" ht="12.75" customHeight="1" x14ac:dyDescent="0.25">
      <c r="A166" s="89">
        <v>2019</v>
      </c>
      <c r="B166" s="89">
        <v>121880</v>
      </c>
      <c r="C166" s="89" t="s">
        <v>818</v>
      </c>
    </row>
    <row r="167" spans="1:3" ht="12.75" customHeight="1" x14ac:dyDescent="0.25">
      <c r="A167" s="89">
        <v>2019</v>
      </c>
      <c r="B167" s="89">
        <v>121884</v>
      </c>
      <c r="C167" s="89" t="s">
        <v>818</v>
      </c>
    </row>
    <row r="168" spans="1:3" ht="12.75" customHeight="1" x14ac:dyDescent="0.25">
      <c r="A168" s="89">
        <v>2019</v>
      </c>
      <c r="B168" s="89">
        <v>121880</v>
      </c>
      <c r="C168" s="89" t="s">
        <v>818</v>
      </c>
    </row>
    <row r="169" spans="1:3" ht="12.75" customHeight="1" x14ac:dyDescent="0.25">
      <c r="A169" s="89">
        <v>2019</v>
      </c>
      <c r="B169" s="89">
        <v>88399</v>
      </c>
      <c r="C169" s="89" t="s">
        <v>818</v>
      </c>
    </row>
    <row r="170" spans="1:3" ht="12.75" customHeight="1" x14ac:dyDescent="0.25">
      <c r="A170" s="89">
        <v>2019</v>
      </c>
      <c r="B170" s="89">
        <v>102499</v>
      </c>
      <c r="C170" s="89" t="s">
        <v>818</v>
      </c>
    </row>
    <row r="171" spans="1:3" ht="12.75" customHeight="1" x14ac:dyDescent="0.25">
      <c r="A171" s="89">
        <v>2019</v>
      </c>
      <c r="B171" s="89">
        <v>123569</v>
      </c>
      <c r="C171" s="89" t="s">
        <v>818</v>
      </c>
    </row>
    <row r="172" spans="1:3" ht="12.75" customHeight="1" x14ac:dyDescent="0.25">
      <c r="A172" s="89">
        <v>2019</v>
      </c>
      <c r="B172" s="89">
        <v>102499</v>
      </c>
      <c r="C172" s="89" t="s">
        <v>818</v>
      </c>
    </row>
    <row r="173" spans="1:3" ht="12.75" customHeight="1" x14ac:dyDescent="0.25">
      <c r="A173" s="89">
        <v>2019</v>
      </c>
      <c r="B173" s="89">
        <v>121884</v>
      </c>
      <c r="C173" s="89" t="s">
        <v>818</v>
      </c>
    </row>
    <row r="174" spans="1:3" ht="12.75" customHeight="1" x14ac:dyDescent="0.25">
      <c r="A174" s="89">
        <v>2019</v>
      </c>
      <c r="B174" s="89">
        <v>123569</v>
      </c>
      <c r="C174" s="89" t="s">
        <v>818</v>
      </c>
    </row>
    <row r="175" spans="1:3" ht="12.75" customHeight="1" x14ac:dyDescent="0.25">
      <c r="A175" s="89">
        <v>2019</v>
      </c>
      <c r="B175" s="89">
        <v>1181819</v>
      </c>
      <c r="C175" s="89" t="s">
        <v>818</v>
      </c>
    </row>
    <row r="176" spans="1:3" ht="12.75" customHeight="1" x14ac:dyDescent="0.25">
      <c r="A176" s="89">
        <v>2019</v>
      </c>
      <c r="B176" s="89">
        <v>102499</v>
      </c>
      <c r="C176" s="89" t="s">
        <v>818</v>
      </c>
    </row>
    <row r="177" spans="1:3" ht="12.75" customHeight="1" x14ac:dyDescent="0.25">
      <c r="A177" s="89">
        <v>2019</v>
      </c>
      <c r="B177" s="89">
        <v>1181815</v>
      </c>
      <c r="C177" s="89" t="s">
        <v>818</v>
      </c>
    </row>
    <row r="178" spans="1:3" ht="12.75" customHeight="1" x14ac:dyDescent="0.25">
      <c r="A178" s="89">
        <v>2019</v>
      </c>
      <c r="B178" s="89">
        <v>1181815</v>
      </c>
      <c r="C178" s="89" t="s">
        <v>818</v>
      </c>
    </row>
    <row r="179" spans="1:3" ht="12.75" customHeight="1" x14ac:dyDescent="0.25">
      <c r="A179" s="89">
        <v>2019</v>
      </c>
      <c r="B179" s="89">
        <v>1181815</v>
      </c>
      <c r="C179" s="89" t="s">
        <v>818</v>
      </c>
    </row>
    <row r="180" spans="1:3" ht="12.75" customHeight="1" x14ac:dyDescent="0.25">
      <c r="A180" s="89">
        <v>2019</v>
      </c>
      <c r="B180" s="89">
        <v>102499</v>
      </c>
      <c r="C180" s="89" t="s">
        <v>818</v>
      </c>
    </row>
    <row r="181" spans="1:3" ht="12.75" customHeight="1" x14ac:dyDescent="0.25">
      <c r="A181" s="89">
        <v>2019</v>
      </c>
      <c r="B181" s="89">
        <v>1181815</v>
      </c>
      <c r="C181" s="89" t="s">
        <v>818</v>
      </c>
    </row>
    <row r="182" spans="1:3" ht="12.75" customHeight="1" x14ac:dyDescent="0.25">
      <c r="A182" s="89">
        <v>2019</v>
      </c>
      <c r="B182" s="89">
        <v>121880</v>
      </c>
      <c r="C182" s="89" t="s">
        <v>818</v>
      </c>
    </row>
    <row r="183" spans="1:3" ht="12.75" customHeight="1" x14ac:dyDescent="0.25">
      <c r="A183" s="89">
        <v>2019</v>
      </c>
      <c r="B183" s="89">
        <v>121880</v>
      </c>
      <c r="C183" s="89" t="s">
        <v>818</v>
      </c>
    </row>
    <row r="184" spans="1:3" ht="12.75" customHeight="1" x14ac:dyDescent="0.25">
      <c r="A184" s="89">
        <v>2019</v>
      </c>
      <c r="B184" s="89">
        <v>1181815</v>
      </c>
      <c r="C184" s="89" t="s">
        <v>818</v>
      </c>
    </row>
    <row r="185" spans="1:3" ht="12.75" customHeight="1" x14ac:dyDescent="0.25">
      <c r="A185" s="89">
        <v>2019</v>
      </c>
      <c r="B185" s="89">
        <v>1319229</v>
      </c>
      <c r="C185" s="89" t="s">
        <v>818</v>
      </c>
    </row>
    <row r="186" spans="1:3" ht="12.75" customHeight="1" x14ac:dyDescent="0.25">
      <c r="A186" s="89">
        <v>2019</v>
      </c>
      <c r="B186" s="89">
        <v>88399</v>
      </c>
      <c r="C186" s="89" t="s">
        <v>818</v>
      </c>
    </row>
    <row r="187" spans="1:3" ht="12.75" customHeight="1" x14ac:dyDescent="0.25">
      <c r="A187" s="89">
        <v>2019</v>
      </c>
      <c r="B187" s="89">
        <v>121884</v>
      </c>
      <c r="C187" s="89" t="s">
        <v>818</v>
      </c>
    </row>
    <row r="188" spans="1:3" ht="12.75" customHeight="1" x14ac:dyDescent="0.25">
      <c r="A188" s="89">
        <v>2019</v>
      </c>
      <c r="B188" s="89">
        <v>102499</v>
      </c>
      <c r="C188" s="89" t="s">
        <v>818</v>
      </c>
    </row>
    <row r="189" spans="1:3" ht="12.75" customHeight="1" x14ac:dyDescent="0.25">
      <c r="A189" s="89">
        <v>2019</v>
      </c>
      <c r="B189" s="89">
        <v>123569</v>
      </c>
      <c r="C189" s="89" t="s">
        <v>818</v>
      </c>
    </row>
    <row r="190" spans="1:3" ht="12.75" customHeight="1" x14ac:dyDescent="0.25">
      <c r="A190" s="89">
        <v>2019</v>
      </c>
      <c r="B190" s="89">
        <v>123569</v>
      </c>
      <c r="C190" s="89" t="s">
        <v>818</v>
      </c>
    </row>
    <row r="191" spans="1:3" ht="12.75" customHeight="1" x14ac:dyDescent="0.25">
      <c r="A191" s="89">
        <v>2019</v>
      </c>
      <c r="B191" s="89">
        <v>1181815</v>
      </c>
      <c r="C191" s="89" t="s">
        <v>818</v>
      </c>
    </row>
    <row r="192" spans="1:3" ht="12.75" customHeight="1" x14ac:dyDescent="0.25">
      <c r="A192" s="89">
        <v>2019</v>
      </c>
      <c r="B192" s="89">
        <v>123569</v>
      </c>
      <c r="C192" s="89" t="s">
        <v>818</v>
      </c>
    </row>
    <row r="193" spans="1:3" ht="12.75" customHeight="1" x14ac:dyDescent="0.25">
      <c r="A193" s="89">
        <v>2019</v>
      </c>
      <c r="B193" s="89">
        <v>121880</v>
      </c>
      <c r="C193" s="89" t="s">
        <v>818</v>
      </c>
    </row>
    <row r="194" spans="1:3" ht="12.75" customHeight="1" x14ac:dyDescent="0.25">
      <c r="A194" s="89">
        <v>2019</v>
      </c>
      <c r="B194" s="89">
        <v>1181815</v>
      </c>
      <c r="C194" s="89" t="s">
        <v>818</v>
      </c>
    </row>
    <row r="195" spans="1:3" ht="12.75" customHeight="1" x14ac:dyDescent="0.25">
      <c r="A195" s="89">
        <v>2019</v>
      </c>
      <c r="B195" s="89">
        <v>1181819</v>
      </c>
      <c r="C195" s="89" t="s">
        <v>818</v>
      </c>
    </row>
    <row r="196" spans="1:3" ht="12.75" customHeight="1" x14ac:dyDescent="0.25">
      <c r="A196" s="89">
        <v>2019</v>
      </c>
      <c r="B196" s="89">
        <v>1103831</v>
      </c>
      <c r="C196" s="89" t="s">
        <v>818</v>
      </c>
    </row>
    <row r="197" spans="1:3" ht="12.75" customHeight="1" x14ac:dyDescent="0.25">
      <c r="A197" s="89">
        <v>2019</v>
      </c>
      <c r="B197" s="89">
        <v>123569</v>
      </c>
      <c r="C197" s="89" t="s">
        <v>818</v>
      </c>
    </row>
    <row r="198" spans="1:3" ht="12.75" customHeight="1" x14ac:dyDescent="0.25">
      <c r="A198" s="89">
        <v>2019</v>
      </c>
      <c r="B198" s="89">
        <v>1181815</v>
      </c>
      <c r="C198" s="89" t="s">
        <v>818</v>
      </c>
    </row>
    <row r="199" spans="1:3" ht="12.75" customHeight="1" x14ac:dyDescent="0.25">
      <c r="A199" s="89">
        <v>2019</v>
      </c>
      <c r="B199" s="89">
        <v>1181819</v>
      </c>
      <c r="C199" s="89" t="s">
        <v>818</v>
      </c>
    </row>
    <row r="200" spans="1:3" ht="12.75" customHeight="1" x14ac:dyDescent="0.25">
      <c r="A200" s="89">
        <v>2019</v>
      </c>
      <c r="B200" s="89">
        <v>88399</v>
      </c>
      <c r="C200" s="89" t="s">
        <v>818</v>
      </c>
    </row>
    <row r="201" spans="1:3" ht="12.75" customHeight="1" x14ac:dyDescent="0.25">
      <c r="A201" s="89">
        <v>2019</v>
      </c>
      <c r="B201" s="89">
        <v>102499</v>
      </c>
      <c r="C201" s="89" t="s">
        <v>818</v>
      </c>
    </row>
    <row r="202" spans="1:3" ht="12.75" customHeight="1" x14ac:dyDescent="0.25">
      <c r="A202" s="89">
        <v>2019</v>
      </c>
      <c r="B202" s="89">
        <v>121880</v>
      </c>
      <c r="C202" s="89" t="s">
        <v>818</v>
      </c>
    </row>
    <row r="203" spans="1:3" ht="12.75" customHeight="1" x14ac:dyDescent="0.25">
      <c r="A203" s="89">
        <v>2019</v>
      </c>
      <c r="B203" s="89">
        <v>123569</v>
      </c>
      <c r="C203" s="89" t="s">
        <v>818</v>
      </c>
    </row>
    <row r="204" spans="1:3" ht="12.75" customHeight="1" x14ac:dyDescent="0.25">
      <c r="A204" s="89">
        <v>2019</v>
      </c>
      <c r="B204" s="89">
        <v>121880</v>
      </c>
      <c r="C204" s="89" t="s">
        <v>818</v>
      </c>
    </row>
    <row r="205" spans="1:3" ht="12.75" customHeight="1" x14ac:dyDescent="0.25">
      <c r="A205" s="89">
        <v>2019</v>
      </c>
      <c r="B205" s="89">
        <v>121880</v>
      </c>
      <c r="C205" s="89" t="s">
        <v>818</v>
      </c>
    </row>
    <row r="206" spans="1:3" ht="12.75" customHeight="1" x14ac:dyDescent="0.25">
      <c r="A206" s="89">
        <v>2019</v>
      </c>
      <c r="B206" s="89">
        <v>121884</v>
      </c>
      <c r="C206" s="89" t="s">
        <v>818</v>
      </c>
    </row>
    <row r="207" spans="1:3" ht="12.75" customHeight="1" x14ac:dyDescent="0.25">
      <c r="A207" s="89">
        <v>2019</v>
      </c>
      <c r="B207" s="89">
        <v>121880</v>
      </c>
      <c r="C207" s="89" t="s">
        <v>818</v>
      </c>
    </row>
    <row r="208" spans="1:3" ht="12.75" customHeight="1" x14ac:dyDescent="0.25">
      <c r="A208" s="89">
        <v>2019</v>
      </c>
      <c r="B208" s="89">
        <v>121880</v>
      </c>
      <c r="C208" s="89" t="s">
        <v>818</v>
      </c>
    </row>
    <row r="209" spans="1:3" ht="12.75" customHeight="1" x14ac:dyDescent="0.25">
      <c r="A209" s="89">
        <v>2019</v>
      </c>
      <c r="B209" s="89">
        <v>121880</v>
      </c>
      <c r="C209" s="89" t="s">
        <v>818</v>
      </c>
    </row>
    <row r="210" spans="1:3" ht="12.75" customHeight="1" x14ac:dyDescent="0.25">
      <c r="A210" s="89">
        <v>2019</v>
      </c>
      <c r="B210" s="89">
        <v>123569</v>
      </c>
      <c r="C210" s="89" t="s">
        <v>818</v>
      </c>
    </row>
    <row r="211" spans="1:3" ht="12.75" customHeight="1" x14ac:dyDescent="0.25">
      <c r="A211" s="89">
        <v>2019</v>
      </c>
      <c r="B211" s="89">
        <v>1319229</v>
      </c>
      <c r="C211" s="89" t="s">
        <v>818</v>
      </c>
    </row>
    <row r="212" spans="1:3" ht="12.75" customHeight="1" x14ac:dyDescent="0.25">
      <c r="A212" s="89">
        <v>2019</v>
      </c>
      <c r="B212" s="89">
        <v>121880</v>
      </c>
      <c r="C212" s="89" t="s">
        <v>818</v>
      </c>
    </row>
    <row r="213" spans="1:3" ht="12.75" customHeight="1" x14ac:dyDescent="0.25">
      <c r="A213" s="89">
        <v>2019</v>
      </c>
      <c r="B213" s="89">
        <v>88399</v>
      </c>
      <c r="C213" s="89" t="s">
        <v>818</v>
      </c>
    </row>
    <row r="214" spans="1:3" ht="12.75" customHeight="1" x14ac:dyDescent="0.25">
      <c r="A214" s="89">
        <v>2019</v>
      </c>
      <c r="B214" s="89">
        <v>1181815</v>
      </c>
      <c r="C214" s="89" t="s">
        <v>818</v>
      </c>
    </row>
    <row r="215" spans="1:3" ht="12.75" customHeight="1" x14ac:dyDescent="0.25">
      <c r="A215" s="89">
        <v>2019</v>
      </c>
      <c r="B215" s="89">
        <v>102499</v>
      </c>
      <c r="C215" s="89" t="s">
        <v>818</v>
      </c>
    </row>
    <row r="216" spans="1:3" ht="12.75" customHeight="1" x14ac:dyDescent="0.25">
      <c r="A216" s="89">
        <v>2019</v>
      </c>
      <c r="B216" s="89">
        <v>121880</v>
      </c>
      <c r="C216" s="89" t="s">
        <v>818</v>
      </c>
    </row>
    <row r="217" spans="1:3" ht="12.75" customHeight="1" x14ac:dyDescent="0.25">
      <c r="A217" s="89">
        <v>2019</v>
      </c>
      <c r="B217" s="89">
        <v>1181819</v>
      </c>
      <c r="C217" s="89" t="s">
        <v>818</v>
      </c>
    </row>
    <row r="218" spans="1:3" ht="12.75" customHeight="1" x14ac:dyDescent="0.25">
      <c r="A218" s="89">
        <v>2019</v>
      </c>
      <c r="B218" s="89">
        <v>1181815</v>
      </c>
      <c r="C218" s="89" t="s">
        <v>818</v>
      </c>
    </row>
    <row r="219" spans="1:3" ht="12.75" customHeight="1" x14ac:dyDescent="0.25">
      <c r="A219" s="89">
        <v>2019</v>
      </c>
      <c r="B219" s="89">
        <v>121880</v>
      </c>
      <c r="C219" s="89" t="s">
        <v>818</v>
      </c>
    </row>
    <row r="220" spans="1:3" ht="12.75" customHeight="1" x14ac:dyDescent="0.25">
      <c r="A220" s="89">
        <v>2019</v>
      </c>
      <c r="B220" s="89">
        <v>123569</v>
      </c>
      <c r="C220" s="89" t="s">
        <v>818</v>
      </c>
    </row>
    <row r="221" spans="1:3" ht="12.75" customHeight="1" x14ac:dyDescent="0.25">
      <c r="A221" s="89">
        <v>2019</v>
      </c>
      <c r="B221" s="89">
        <v>123569</v>
      </c>
      <c r="C221" s="89" t="s">
        <v>818</v>
      </c>
    </row>
    <row r="222" spans="1:3" ht="12.75" customHeight="1" x14ac:dyDescent="0.25">
      <c r="A222" s="89">
        <v>2019</v>
      </c>
      <c r="B222" s="89">
        <v>102499</v>
      </c>
      <c r="C222" s="89" t="s">
        <v>818</v>
      </c>
    </row>
    <row r="223" spans="1:3" ht="12.75" customHeight="1" x14ac:dyDescent="0.25">
      <c r="A223" s="89">
        <v>2019</v>
      </c>
      <c r="B223" s="89">
        <v>1103831</v>
      </c>
      <c r="C223" s="89" t="s">
        <v>818</v>
      </c>
    </row>
    <row r="224" spans="1:3" ht="12.75" customHeight="1" x14ac:dyDescent="0.25">
      <c r="A224" s="89">
        <v>2019</v>
      </c>
      <c r="B224" s="89">
        <v>123569</v>
      </c>
      <c r="C224" s="89" t="s">
        <v>818</v>
      </c>
    </row>
    <row r="225" spans="1:3" ht="12.75" customHeight="1" x14ac:dyDescent="0.25">
      <c r="A225" s="89">
        <v>2019</v>
      </c>
      <c r="B225" s="89">
        <v>1181819</v>
      </c>
      <c r="C225" s="89" t="s">
        <v>818</v>
      </c>
    </row>
    <row r="226" spans="1:3" ht="12.75" customHeight="1" x14ac:dyDescent="0.25">
      <c r="A226" s="89">
        <v>2019</v>
      </c>
      <c r="B226" s="89">
        <v>1103831</v>
      </c>
      <c r="C226" s="89" t="s">
        <v>818</v>
      </c>
    </row>
    <row r="227" spans="1:3" ht="12.75" customHeight="1" x14ac:dyDescent="0.25">
      <c r="A227" s="89">
        <v>2019</v>
      </c>
      <c r="B227" s="89">
        <v>102499</v>
      </c>
      <c r="C227" s="89" t="s">
        <v>818</v>
      </c>
    </row>
    <row r="228" spans="1:3" ht="12.75" customHeight="1" x14ac:dyDescent="0.25">
      <c r="A228" s="89">
        <v>2019</v>
      </c>
      <c r="B228" s="89">
        <v>1181815</v>
      </c>
      <c r="C228" s="89" t="s">
        <v>818</v>
      </c>
    </row>
    <row r="229" spans="1:3" ht="12.75" customHeight="1" x14ac:dyDescent="0.25">
      <c r="A229" s="89">
        <v>2019</v>
      </c>
      <c r="B229" s="89">
        <v>1181819</v>
      </c>
      <c r="C229" s="89" t="s">
        <v>818</v>
      </c>
    </row>
    <row r="230" spans="1:3" ht="12.75" customHeight="1" x14ac:dyDescent="0.25">
      <c r="A230" s="89">
        <v>2019</v>
      </c>
      <c r="B230" s="89">
        <v>121880</v>
      </c>
      <c r="C230" s="89" t="s">
        <v>818</v>
      </c>
    </row>
    <row r="231" spans="1:3" ht="12.75" customHeight="1" x14ac:dyDescent="0.25">
      <c r="A231" s="89">
        <v>2019</v>
      </c>
      <c r="B231" s="89">
        <v>121880</v>
      </c>
      <c r="C231" s="89" t="s">
        <v>818</v>
      </c>
    </row>
    <row r="232" spans="1:3" ht="12.75" customHeight="1" x14ac:dyDescent="0.25">
      <c r="A232" s="89">
        <v>2019</v>
      </c>
      <c r="B232" s="89">
        <v>121880</v>
      </c>
      <c r="C232" s="89" t="s">
        <v>818</v>
      </c>
    </row>
    <row r="233" spans="1:3" ht="12.75" customHeight="1" x14ac:dyDescent="0.25">
      <c r="A233" s="89">
        <v>2019</v>
      </c>
      <c r="B233" s="89">
        <v>121880</v>
      </c>
      <c r="C233" s="89" t="s">
        <v>818</v>
      </c>
    </row>
    <row r="234" spans="1:3" ht="12.75" customHeight="1" x14ac:dyDescent="0.25">
      <c r="A234" s="89">
        <v>2019</v>
      </c>
      <c r="B234" s="89">
        <v>121880</v>
      </c>
      <c r="C234" s="89" t="s">
        <v>818</v>
      </c>
    </row>
    <row r="235" spans="1:3" ht="12.75" customHeight="1" x14ac:dyDescent="0.25">
      <c r="A235" s="89">
        <v>2019</v>
      </c>
      <c r="B235" s="89">
        <v>121884</v>
      </c>
      <c r="C235" s="89" t="s">
        <v>818</v>
      </c>
    </row>
    <row r="236" spans="1:3" ht="12.75" customHeight="1" x14ac:dyDescent="0.25">
      <c r="A236" s="89">
        <v>2019</v>
      </c>
      <c r="B236" s="89">
        <v>121880</v>
      </c>
      <c r="C236" s="89" t="s">
        <v>818</v>
      </c>
    </row>
    <row r="237" spans="1:3" ht="12.75" customHeight="1" x14ac:dyDescent="0.25">
      <c r="A237" s="89">
        <v>2019</v>
      </c>
      <c r="B237" s="89">
        <v>121884</v>
      </c>
      <c r="C237" s="89" t="s">
        <v>818</v>
      </c>
    </row>
    <row r="238" spans="1:3" ht="12.75" customHeight="1" x14ac:dyDescent="0.25">
      <c r="A238" s="89">
        <v>2019</v>
      </c>
      <c r="B238" s="89">
        <v>121884</v>
      </c>
      <c r="C238" s="89" t="s">
        <v>818</v>
      </c>
    </row>
    <row r="239" spans="1:3" ht="12.75" customHeight="1" x14ac:dyDescent="0.25">
      <c r="A239" s="89">
        <v>2019</v>
      </c>
      <c r="B239" s="89">
        <v>1319229</v>
      </c>
      <c r="C239" s="89" t="s">
        <v>818</v>
      </c>
    </row>
    <row r="240" spans="1:3" ht="12.75" customHeight="1" x14ac:dyDescent="0.25">
      <c r="A240" s="89">
        <v>2019</v>
      </c>
      <c r="B240" s="89">
        <v>1181819</v>
      </c>
      <c r="C240" s="89" t="s">
        <v>818</v>
      </c>
    </row>
    <row r="241" spans="1:3" ht="12.75" customHeight="1" x14ac:dyDescent="0.25">
      <c r="A241" s="89">
        <v>2019</v>
      </c>
      <c r="B241" s="89">
        <v>1117583</v>
      </c>
      <c r="C241" s="89" t="s">
        <v>818</v>
      </c>
    </row>
    <row r="242" spans="1:3" ht="12.75" customHeight="1" x14ac:dyDescent="0.25">
      <c r="A242" s="89">
        <v>2019</v>
      </c>
      <c r="B242" s="89">
        <v>88399</v>
      </c>
      <c r="C242" s="89" t="s">
        <v>818</v>
      </c>
    </row>
    <row r="243" spans="1:3" ht="12.75" customHeight="1" x14ac:dyDescent="0.25">
      <c r="A243" s="89">
        <v>2019</v>
      </c>
      <c r="B243" s="89">
        <v>121880</v>
      </c>
      <c r="C243" s="89" t="s">
        <v>818</v>
      </c>
    </row>
    <row r="244" spans="1:3" ht="12.75" customHeight="1" x14ac:dyDescent="0.25">
      <c r="A244" s="89">
        <v>2019</v>
      </c>
      <c r="B244" s="89">
        <v>1181819</v>
      </c>
      <c r="C244" s="89" t="s">
        <v>818</v>
      </c>
    </row>
    <row r="245" spans="1:3" ht="12.75" customHeight="1" x14ac:dyDescent="0.25">
      <c r="A245" s="89">
        <v>2019</v>
      </c>
      <c r="B245" s="89">
        <v>88399</v>
      </c>
      <c r="C245" s="89" t="s">
        <v>818</v>
      </c>
    </row>
    <row r="246" spans="1:3" ht="12.75" customHeight="1" x14ac:dyDescent="0.25">
      <c r="A246" s="89">
        <v>2019</v>
      </c>
      <c r="B246" s="89">
        <v>102499</v>
      </c>
      <c r="C246" s="89" t="s">
        <v>818</v>
      </c>
    </row>
    <row r="247" spans="1:3" ht="12.75" customHeight="1" x14ac:dyDescent="0.25">
      <c r="A247" s="89">
        <v>2019</v>
      </c>
      <c r="B247" s="89">
        <v>1181819</v>
      </c>
      <c r="C247" s="89" t="s">
        <v>818</v>
      </c>
    </row>
    <row r="248" spans="1:3" ht="12.75" customHeight="1" x14ac:dyDescent="0.25">
      <c r="A248" s="89">
        <v>2019</v>
      </c>
      <c r="B248" s="89">
        <v>121880</v>
      </c>
      <c r="C248" s="89" t="s">
        <v>818</v>
      </c>
    </row>
    <row r="249" spans="1:3" ht="12.75" customHeight="1" x14ac:dyDescent="0.25">
      <c r="A249" s="89">
        <v>2019</v>
      </c>
      <c r="B249" s="89">
        <v>1103831</v>
      </c>
      <c r="C249" s="89" t="s">
        <v>818</v>
      </c>
    </row>
    <row r="250" spans="1:3" ht="12.75" customHeight="1" x14ac:dyDescent="0.25">
      <c r="A250" s="89">
        <v>2019</v>
      </c>
      <c r="B250" s="89">
        <v>1103831</v>
      </c>
      <c r="C250" s="89" t="s">
        <v>818</v>
      </c>
    </row>
    <row r="251" spans="1:3" ht="12.75" customHeight="1" x14ac:dyDescent="0.25">
      <c r="A251" s="89">
        <v>2019</v>
      </c>
      <c r="B251" s="89">
        <v>121884</v>
      </c>
      <c r="C251" s="89" t="s">
        <v>818</v>
      </c>
    </row>
    <row r="252" spans="1:3" ht="12.75" customHeight="1" x14ac:dyDescent="0.25">
      <c r="A252" s="89">
        <v>2019</v>
      </c>
      <c r="B252" s="89">
        <v>1103831</v>
      </c>
      <c r="C252" s="89" t="s">
        <v>818</v>
      </c>
    </row>
    <row r="253" spans="1:3" ht="12.75" customHeight="1" x14ac:dyDescent="0.25">
      <c r="A253" s="89">
        <v>2019</v>
      </c>
      <c r="B253" s="89">
        <v>1181819</v>
      </c>
      <c r="C253" s="89" t="s">
        <v>818</v>
      </c>
    </row>
    <row r="254" spans="1:3" ht="12.75" customHeight="1" x14ac:dyDescent="0.25">
      <c r="A254" s="89">
        <v>2019</v>
      </c>
      <c r="B254" s="89">
        <v>88399</v>
      </c>
      <c r="C254" s="89" t="s">
        <v>818</v>
      </c>
    </row>
    <row r="255" spans="1:3" ht="12.75" customHeight="1" x14ac:dyDescent="0.25">
      <c r="A255" s="89">
        <v>2019</v>
      </c>
      <c r="B255" s="89">
        <v>121880</v>
      </c>
      <c r="C255" s="89" t="s">
        <v>818</v>
      </c>
    </row>
    <row r="256" spans="1:3" ht="12.75" customHeight="1" x14ac:dyDescent="0.25">
      <c r="A256" s="89">
        <v>2019</v>
      </c>
      <c r="B256" s="89">
        <v>1319229</v>
      </c>
      <c r="C256" s="89" t="s">
        <v>818</v>
      </c>
    </row>
    <row r="257" spans="1:3" ht="12.75" customHeight="1" x14ac:dyDescent="0.25">
      <c r="A257" s="89">
        <v>2019</v>
      </c>
      <c r="B257" s="89">
        <v>1181819</v>
      </c>
      <c r="C257" s="89" t="s">
        <v>818</v>
      </c>
    </row>
    <row r="258" spans="1:3" ht="12.75" customHeight="1" x14ac:dyDescent="0.25">
      <c r="A258" s="89">
        <v>2019</v>
      </c>
      <c r="B258" s="89">
        <v>1103831</v>
      </c>
      <c r="C258" s="89" t="s">
        <v>818</v>
      </c>
    </row>
    <row r="259" spans="1:3" ht="12.75" customHeight="1" x14ac:dyDescent="0.25">
      <c r="A259" s="89">
        <v>2019</v>
      </c>
      <c r="B259" s="89">
        <v>1103831</v>
      </c>
      <c r="C259" s="89" t="s">
        <v>818</v>
      </c>
    </row>
    <row r="260" spans="1:3" ht="12.75" customHeight="1" x14ac:dyDescent="0.25">
      <c r="A260" s="89">
        <v>2019</v>
      </c>
      <c r="B260" s="89">
        <v>1103831</v>
      </c>
      <c r="C260" s="89" t="s">
        <v>818</v>
      </c>
    </row>
    <row r="261" spans="1:3" ht="12.75" customHeight="1" x14ac:dyDescent="0.25">
      <c r="A261" s="89">
        <v>2019</v>
      </c>
      <c r="B261" s="89">
        <v>1181819</v>
      </c>
      <c r="C261" s="89" t="s">
        <v>818</v>
      </c>
    </row>
    <row r="262" spans="1:3" ht="12.75" customHeight="1" x14ac:dyDescent="0.25">
      <c r="A262" s="89">
        <v>2019</v>
      </c>
      <c r="B262" s="89">
        <v>1181819</v>
      </c>
      <c r="C262" s="89" t="s">
        <v>818</v>
      </c>
    </row>
    <row r="263" spans="1:3" ht="12.75" customHeight="1" x14ac:dyDescent="0.25">
      <c r="A263" s="89">
        <v>2019</v>
      </c>
      <c r="B263" s="89">
        <v>121880</v>
      </c>
      <c r="C263" s="89" t="s">
        <v>818</v>
      </c>
    </row>
    <row r="264" spans="1:3" ht="12.75" customHeight="1" x14ac:dyDescent="0.25">
      <c r="A264" s="89">
        <v>2019</v>
      </c>
      <c r="B264" s="89">
        <v>121880</v>
      </c>
      <c r="C264" s="89" t="s">
        <v>818</v>
      </c>
    </row>
    <row r="265" spans="1:3" ht="12.75" customHeight="1" x14ac:dyDescent="0.25">
      <c r="A265" s="89">
        <v>2019</v>
      </c>
      <c r="B265" s="89">
        <v>121880</v>
      </c>
      <c r="C265" s="89" t="s">
        <v>818</v>
      </c>
    </row>
    <row r="266" spans="1:3" ht="12.75" customHeight="1" x14ac:dyDescent="0.25">
      <c r="A266" s="89">
        <v>2019</v>
      </c>
      <c r="B266" s="89">
        <v>1117583</v>
      </c>
      <c r="C266" s="89" t="s">
        <v>818</v>
      </c>
    </row>
    <row r="267" spans="1:3" ht="12.75" customHeight="1" x14ac:dyDescent="0.25">
      <c r="A267" s="89">
        <v>2019</v>
      </c>
      <c r="B267" s="89">
        <v>1103831</v>
      </c>
      <c r="C267" s="89" t="s">
        <v>818</v>
      </c>
    </row>
    <row r="268" spans="1:3" ht="12.75" customHeight="1" x14ac:dyDescent="0.25">
      <c r="A268" s="89">
        <v>2019</v>
      </c>
      <c r="B268" s="89">
        <v>1117583</v>
      </c>
      <c r="C268" s="89" t="s">
        <v>818</v>
      </c>
    </row>
    <row r="269" spans="1:3" ht="12.75" customHeight="1" x14ac:dyDescent="0.25">
      <c r="A269" s="89">
        <v>2019</v>
      </c>
      <c r="B269" s="89">
        <v>121880</v>
      </c>
      <c r="C269" s="89" t="s">
        <v>818</v>
      </c>
    </row>
    <row r="270" spans="1:3" ht="12.75" customHeight="1" x14ac:dyDescent="0.25">
      <c r="A270" s="89">
        <v>2019</v>
      </c>
      <c r="B270" s="89">
        <v>121880</v>
      </c>
      <c r="C270" s="89" t="s">
        <v>818</v>
      </c>
    </row>
    <row r="271" spans="1:3" ht="12.75" customHeight="1" x14ac:dyDescent="0.25">
      <c r="A271" s="89">
        <v>2019</v>
      </c>
      <c r="B271" s="89">
        <v>1181819</v>
      </c>
      <c r="C271" s="89" t="s">
        <v>818</v>
      </c>
    </row>
    <row r="272" spans="1:3" ht="12.75" customHeight="1" x14ac:dyDescent="0.25">
      <c r="A272" s="89">
        <v>2019</v>
      </c>
      <c r="B272" s="89">
        <v>1103831</v>
      </c>
      <c r="C272" s="89" t="s">
        <v>818</v>
      </c>
    </row>
    <row r="273" spans="1:3" ht="12.75" customHeight="1" x14ac:dyDescent="0.25">
      <c r="A273" s="89">
        <v>2019</v>
      </c>
      <c r="B273" s="89">
        <v>1181819</v>
      </c>
      <c r="C273" s="89" t="s">
        <v>818</v>
      </c>
    </row>
    <row r="274" spans="1:3" ht="12.75" customHeight="1" x14ac:dyDescent="0.25">
      <c r="A274" s="89">
        <v>2019</v>
      </c>
      <c r="B274" s="89">
        <v>123569</v>
      </c>
      <c r="C274" s="89" t="s">
        <v>818</v>
      </c>
    </row>
    <row r="275" spans="1:3" ht="12.75" customHeight="1" x14ac:dyDescent="0.25">
      <c r="A275" s="89">
        <v>2019</v>
      </c>
      <c r="B275" s="89">
        <v>1181819</v>
      </c>
      <c r="C275" s="89" t="s">
        <v>818</v>
      </c>
    </row>
    <row r="276" spans="1:3" ht="12.75" customHeight="1" x14ac:dyDescent="0.25">
      <c r="A276" s="89">
        <v>2019</v>
      </c>
      <c r="B276" s="89">
        <v>121884</v>
      </c>
      <c r="C276" s="89" t="s">
        <v>818</v>
      </c>
    </row>
    <row r="277" spans="1:3" ht="12.75" customHeight="1" x14ac:dyDescent="0.25">
      <c r="A277" s="89">
        <v>2019</v>
      </c>
      <c r="B277" s="89">
        <v>121880</v>
      </c>
      <c r="C277" s="89" t="s">
        <v>818</v>
      </c>
    </row>
    <row r="278" spans="1:3" ht="12.75" customHeight="1" x14ac:dyDescent="0.25">
      <c r="A278" s="89">
        <v>2019</v>
      </c>
      <c r="B278" s="89">
        <v>102499</v>
      </c>
      <c r="C278" s="89" t="s">
        <v>818</v>
      </c>
    </row>
    <row r="279" spans="1:3" ht="12.75" customHeight="1" x14ac:dyDescent="0.25">
      <c r="A279" s="89">
        <v>2019</v>
      </c>
      <c r="B279" s="89">
        <v>121884</v>
      </c>
      <c r="C279" s="89" t="s">
        <v>818</v>
      </c>
    </row>
    <row r="280" spans="1:3" ht="12.75" customHeight="1" x14ac:dyDescent="0.25">
      <c r="A280" s="89">
        <v>2019</v>
      </c>
      <c r="B280" s="89">
        <v>121880</v>
      </c>
      <c r="C280" s="89" t="s">
        <v>818</v>
      </c>
    </row>
    <row r="281" spans="1:3" ht="12.75" customHeight="1" x14ac:dyDescent="0.25">
      <c r="A281" s="89">
        <v>2019</v>
      </c>
      <c r="B281" s="89">
        <v>1181819</v>
      </c>
      <c r="C281" s="89" t="s">
        <v>818</v>
      </c>
    </row>
    <row r="282" spans="1:3" ht="12.75" customHeight="1" x14ac:dyDescent="0.25">
      <c r="A282" s="89">
        <v>2019</v>
      </c>
      <c r="B282" s="89">
        <v>121880</v>
      </c>
      <c r="C282" s="89" t="s">
        <v>818</v>
      </c>
    </row>
    <row r="283" spans="1:3" ht="12.75" customHeight="1" x14ac:dyDescent="0.25">
      <c r="A283" s="89">
        <v>2019</v>
      </c>
      <c r="B283" s="89">
        <v>1181819</v>
      </c>
      <c r="C283" s="89" t="s">
        <v>818</v>
      </c>
    </row>
    <row r="284" spans="1:3" ht="12.75" customHeight="1" x14ac:dyDescent="0.25">
      <c r="A284" s="89">
        <v>2019</v>
      </c>
      <c r="B284" s="89">
        <v>121880</v>
      </c>
      <c r="C284" s="89" t="s">
        <v>818</v>
      </c>
    </row>
    <row r="285" spans="1:3" ht="12.75" customHeight="1" x14ac:dyDescent="0.25">
      <c r="A285" s="89">
        <v>2019</v>
      </c>
      <c r="B285" s="89">
        <v>121880</v>
      </c>
      <c r="C285" s="89" t="s">
        <v>818</v>
      </c>
    </row>
    <row r="286" spans="1:3" ht="12.75" customHeight="1" x14ac:dyDescent="0.25">
      <c r="A286" s="89">
        <v>2019</v>
      </c>
      <c r="B286" s="89">
        <v>1103831</v>
      </c>
      <c r="C286" s="89" t="s">
        <v>818</v>
      </c>
    </row>
    <row r="287" spans="1:3" ht="12.75" customHeight="1" x14ac:dyDescent="0.25">
      <c r="A287" s="89">
        <v>2019</v>
      </c>
      <c r="B287" s="89">
        <v>121884</v>
      </c>
      <c r="C287" s="89" t="s">
        <v>818</v>
      </c>
    </row>
    <row r="288" spans="1:3" ht="12.75" customHeight="1" x14ac:dyDescent="0.25">
      <c r="A288" s="89">
        <v>2019</v>
      </c>
      <c r="B288" s="89">
        <v>88399</v>
      </c>
      <c r="C288" s="89" t="s">
        <v>818</v>
      </c>
    </row>
    <row r="289" spans="1:3" ht="12.75" customHeight="1" x14ac:dyDescent="0.25">
      <c r="A289" s="89">
        <v>2019</v>
      </c>
      <c r="B289" s="89">
        <v>121880</v>
      </c>
      <c r="C289" s="89" t="s">
        <v>818</v>
      </c>
    </row>
    <row r="290" spans="1:3" ht="12.75" customHeight="1" x14ac:dyDescent="0.25">
      <c r="A290" s="89">
        <v>2019</v>
      </c>
      <c r="B290" s="89">
        <v>121884</v>
      </c>
      <c r="C290" s="89" t="s">
        <v>818</v>
      </c>
    </row>
    <row r="291" spans="1:3" ht="12.75" customHeight="1" x14ac:dyDescent="0.25">
      <c r="A291" s="89">
        <v>2019</v>
      </c>
      <c r="B291" s="89">
        <v>121884</v>
      </c>
      <c r="C291" s="89" t="s">
        <v>818</v>
      </c>
    </row>
    <row r="292" spans="1:3" ht="12.75" customHeight="1" x14ac:dyDescent="0.25">
      <c r="A292" s="89">
        <v>2019</v>
      </c>
      <c r="B292" s="89">
        <v>1181819</v>
      </c>
      <c r="C292" s="89" t="s">
        <v>818</v>
      </c>
    </row>
    <row r="293" spans="1:3" ht="12.75" customHeight="1" x14ac:dyDescent="0.25">
      <c r="A293" s="89">
        <v>2019</v>
      </c>
      <c r="B293" s="89">
        <v>1181819</v>
      </c>
      <c r="C293" s="89" t="s">
        <v>818</v>
      </c>
    </row>
    <row r="294" spans="1:3" ht="12.75" customHeight="1" x14ac:dyDescent="0.25">
      <c r="A294" s="89">
        <v>2019</v>
      </c>
      <c r="B294" s="89">
        <v>1103831</v>
      </c>
      <c r="C294" s="89" t="s">
        <v>818</v>
      </c>
    </row>
    <row r="295" spans="1:3" ht="12.75" customHeight="1" x14ac:dyDescent="0.25">
      <c r="A295" s="89">
        <v>2019</v>
      </c>
      <c r="B295" s="89">
        <v>1117583</v>
      </c>
      <c r="C295" s="89" t="s">
        <v>818</v>
      </c>
    </row>
    <row r="296" spans="1:3" ht="12.75" customHeight="1" x14ac:dyDescent="0.25">
      <c r="A296" s="89">
        <v>2019</v>
      </c>
      <c r="B296" s="89">
        <v>121880</v>
      </c>
      <c r="C296" s="89" t="s">
        <v>818</v>
      </c>
    </row>
    <row r="297" spans="1:3" ht="12.75" customHeight="1" x14ac:dyDescent="0.25">
      <c r="A297" s="89">
        <v>2019</v>
      </c>
      <c r="B297" s="89">
        <v>1103831</v>
      </c>
      <c r="C297" s="89" t="s">
        <v>818</v>
      </c>
    </row>
    <row r="298" spans="1:3" ht="12.75" customHeight="1" x14ac:dyDescent="0.25">
      <c r="A298" s="89">
        <v>2019</v>
      </c>
      <c r="B298" s="89">
        <v>121884</v>
      </c>
      <c r="C298" s="89" t="s">
        <v>818</v>
      </c>
    </row>
    <row r="299" spans="1:3" ht="12.75" customHeight="1" x14ac:dyDescent="0.25">
      <c r="A299" s="89">
        <v>2019</v>
      </c>
      <c r="B299" s="89">
        <v>1117583</v>
      </c>
      <c r="C299" s="89" t="s">
        <v>818</v>
      </c>
    </row>
    <row r="300" spans="1:3" ht="12.75" customHeight="1" x14ac:dyDescent="0.25">
      <c r="A300" s="89">
        <v>2019</v>
      </c>
      <c r="B300" s="89">
        <v>121884</v>
      </c>
      <c r="C300" s="89" t="s">
        <v>818</v>
      </c>
    </row>
    <row r="301" spans="1:3" ht="12.75" customHeight="1" x14ac:dyDescent="0.25">
      <c r="A301" s="89">
        <v>2019</v>
      </c>
      <c r="B301" s="89">
        <v>1181815</v>
      </c>
      <c r="C301" s="89" t="s">
        <v>818</v>
      </c>
    </row>
    <row r="302" spans="1:3" ht="12.75" customHeight="1" x14ac:dyDescent="0.25">
      <c r="A302" s="89">
        <v>2019</v>
      </c>
      <c r="B302" s="89">
        <v>121884</v>
      </c>
      <c r="C302" s="89" t="s">
        <v>818</v>
      </c>
    </row>
    <row r="303" spans="1:3" ht="12.75" customHeight="1" x14ac:dyDescent="0.25">
      <c r="A303" s="89">
        <v>2019</v>
      </c>
      <c r="B303" s="89">
        <v>121880</v>
      </c>
      <c r="C303" s="89" t="s">
        <v>818</v>
      </c>
    </row>
    <row r="304" spans="1:3" ht="12.75" customHeight="1" x14ac:dyDescent="0.25">
      <c r="A304" s="89">
        <v>2019</v>
      </c>
      <c r="B304" s="89">
        <v>1181819</v>
      </c>
      <c r="C304" s="89" t="s">
        <v>818</v>
      </c>
    </row>
    <row r="305" spans="1:3" ht="12.75" customHeight="1" x14ac:dyDescent="0.25">
      <c r="A305" s="89">
        <v>2019</v>
      </c>
      <c r="B305" s="89">
        <v>1181819</v>
      </c>
      <c r="C305" s="89" t="s">
        <v>818</v>
      </c>
    </row>
    <row r="306" spans="1:3" ht="12.75" customHeight="1" x14ac:dyDescent="0.25">
      <c r="A306" s="89">
        <v>2019</v>
      </c>
      <c r="B306" s="89">
        <v>121880</v>
      </c>
      <c r="C306" s="89" t="s">
        <v>818</v>
      </c>
    </row>
    <row r="307" spans="1:3" ht="12.75" customHeight="1" x14ac:dyDescent="0.25">
      <c r="A307" s="89">
        <v>2019</v>
      </c>
      <c r="B307" s="89">
        <v>1181819</v>
      </c>
      <c r="C307" s="89" t="s">
        <v>818</v>
      </c>
    </row>
    <row r="308" spans="1:3" ht="12.75" customHeight="1" x14ac:dyDescent="0.25">
      <c r="A308" s="89">
        <v>2019</v>
      </c>
      <c r="B308" s="89">
        <v>123569</v>
      </c>
      <c r="C308" s="89" t="s">
        <v>818</v>
      </c>
    </row>
    <row r="309" spans="1:3" ht="12.75" customHeight="1" x14ac:dyDescent="0.25">
      <c r="A309" s="89">
        <v>2019</v>
      </c>
      <c r="B309" s="89">
        <v>121880</v>
      </c>
      <c r="C309" s="89" t="s">
        <v>818</v>
      </c>
    </row>
    <row r="310" spans="1:3" ht="12.75" customHeight="1" x14ac:dyDescent="0.25">
      <c r="A310" s="89">
        <v>2019</v>
      </c>
      <c r="B310" s="89">
        <v>1181819</v>
      </c>
      <c r="C310" s="89" t="s">
        <v>818</v>
      </c>
    </row>
    <row r="311" spans="1:3" ht="12.75" customHeight="1" x14ac:dyDescent="0.25">
      <c r="A311" s="89">
        <v>2019</v>
      </c>
      <c r="B311" s="89">
        <v>88399</v>
      </c>
      <c r="C311" s="89" t="s">
        <v>818</v>
      </c>
    </row>
    <row r="312" spans="1:3" ht="12.75" customHeight="1" x14ac:dyDescent="0.25">
      <c r="A312" s="89">
        <v>2019</v>
      </c>
      <c r="B312" s="89">
        <v>1103831</v>
      </c>
      <c r="C312" s="89" t="s">
        <v>818</v>
      </c>
    </row>
    <row r="313" spans="1:3" ht="12.75" customHeight="1" x14ac:dyDescent="0.25">
      <c r="A313" s="89">
        <v>2019</v>
      </c>
      <c r="B313" s="89">
        <v>121880</v>
      </c>
      <c r="C313" s="89" t="s">
        <v>818</v>
      </c>
    </row>
    <row r="314" spans="1:3" ht="12.75" customHeight="1" x14ac:dyDescent="0.25">
      <c r="A314" s="89">
        <v>2019</v>
      </c>
      <c r="B314" s="89">
        <v>1103831</v>
      </c>
      <c r="C314" s="89" t="s">
        <v>818</v>
      </c>
    </row>
    <row r="315" spans="1:3" ht="12.75" customHeight="1" x14ac:dyDescent="0.25">
      <c r="A315" s="89">
        <v>2019</v>
      </c>
      <c r="B315" s="89">
        <v>88399</v>
      </c>
      <c r="C315" s="89" t="s">
        <v>818</v>
      </c>
    </row>
    <row r="316" spans="1:3" ht="12.75" customHeight="1" x14ac:dyDescent="0.25">
      <c r="A316" s="89">
        <v>2019</v>
      </c>
      <c r="B316" s="89">
        <v>1181819</v>
      </c>
      <c r="C316" s="89" t="s">
        <v>818</v>
      </c>
    </row>
    <row r="317" spans="1:3" ht="12.75" customHeight="1" x14ac:dyDescent="0.25">
      <c r="A317" s="89">
        <v>2019</v>
      </c>
      <c r="B317" s="89">
        <v>1117583</v>
      </c>
      <c r="C317" s="89" t="s">
        <v>818</v>
      </c>
    </row>
    <row r="318" spans="1:3" ht="12.75" customHeight="1" x14ac:dyDescent="0.25">
      <c r="A318" s="89">
        <v>2019</v>
      </c>
      <c r="B318" s="89">
        <v>1103831</v>
      </c>
      <c r="C318" s="89" t="s">
        <v>818</v>
      </c>
    </row>
    <row r="319" spans="1:3" ht="12.75" customHeight="1" x14ac:dyDescent="0.25">
      <c r="A319" s="89">
        <v>2019</v>
      </c>
      <c r="B319" s="89">
        <v>1181819</v>
      </c>
      <c r="C319" s="89" t="s">
        <v>818</v>
      </c>
    </row>
    <row r="320" spans="1:3" ht="12.75" customHeight="1" x14ac:dyDescent="0.25">
      <c r="A320" s="89">
        <v>2019</v>
      </c>
      <c r="B320" s="89">
        <v>121880</v>
      </c>
      <c r="C320" s="89" t="s">
        <v>818</v>
      </c>
    </row>
    <row r="321" spans="1:3" ht="12.75" customHeight="1" x14ac:dyDescent="0.25">
      <c r="A321" s="89">
        <v>2019</v>
      </c>
      <c r="B321" s="89">
        <v>1103831</v>
      </c>
      <c r="C321" s="89" t="s">
        <v>818</v>
      </c>
    </row>
    <row r="322" spans="1:3" ht="12.75" customHeight="1" x14ac:dyDescent="0.25">
      <c r="A322" s="89">
        <v>2019</v>
      </c>
      <c r="B322" s="89">
        <v>121880</v>
      </c>
      <c r="C322" s="89" t="s">
        <v>818</v>
      </c>
    </row>
    <row r="323" spans="1:3" ht="12.75" customHeight="1" x14ac:dyDescent="0.25">
      <c r="A323" s="89">
        <v>2019</v>
      </c>
      <c r="B323" s="89">
        <v>1181819</v>
      </c>
      <c r="C323" s="89" t="s">
        <v>818</v>
      </c>
    </row>
    <row r="324" spans="1:3" ht="12.75" customHeight="1" x14ac:dyDescent="0.25">
      <c r="A324" s="89">
        <v>2019</v>
      </c>
      <c r="B324" s="89">
        <v>121880</v>
      </c>
      <c r="C324" s="89" t="s">
        <v>818</v>
      </c>
    </row>
    <row r="325" spans="1:3" ht="12.75" customHeight="1" x14ac:dyDescent="0.25">
      <c r="A325" s="89">
        <v>2019</v>
      </c>
      <c r="B325" s="89">
        <v>121880</v>
      </c>
      <c r="C325" s="89" t="s">
        <v>818</v>
      </c>
    </row>
    <row r="326" spans="1:3" ht="12.75" customHeight="1" x14ac:dyDescent="0.25">
      <c r="A326" s="89">
        <v>2019</v>
      </c>
      <c r="B326" s="89">
        <v>1181819</v>
      </c>
      <c r="C326" s="89" t="s">
        <v>818</v>
      </c>
    </row>
    <row r="327" spans="1:3" ht="12.75" customHeight="1" x14ac:dyDescent="0.25">
      <c r="A327" s="89">
        <v>2019</v>
      </c>
      <c r="B327" s="89">
        <v>121880</v>
      </c>
      <c r="C327" s="89" t="s">
        <v>818</v>
      </c>
    </row>
    <row r="328" spans="1:3" ht="12.75" customHeight="1" x14ac:dyDescent="0.25">
      <c r="A328" s="89">
        <v>2019</v>
      </c>
      <c r="B328" s="89">
        <v>1103831</v>
      </c>
      <c r="C328" s="89" t="s">
        <v>818</v>
      </c>
    </row>
    <row r="329" spans="1:3" ht="12.75" customHeight="1" x14ac:dyDescent="0.25">
      <c r="A329" s="89">
        <v>2019</v>
      </c>
      <c r="B329" s="89">
        <v>1181819</v>
      </c>
      <c r="C329" s="89" t="s">
        <v>818</v>
      </c>
    </row>
    <row r="330" spans="1:3" ht="12.75" customHeight="1" x14ac:dyDescent="0.25">
      <c r="A330" s="89">
        <v>2019</v>
      </c>
      <c r="B330" s="89">
        <v>88399</v>
      </c>
      <c r="C330" s="89" t="s">
        <v>818</v>
      </c>
    </row>
    <row r="331" spans="1:3" ht="12.75" customHeight="1" x14ac:dyDescent="0.25">
      <c r="A331" s="89">
        <v>2019</v>
      </c>
      <c r="B331" s="89">
        <v>121884</v>
      </c>
      <c r="C331" s="89" t="s">
        <v>818</v>
      </c>
    </row>
    <row r="332" spans="1:3" ht="12.75" customHeight="1" x14ac:dyDescent="0.25">
      <c r="A332" s="89">
        <v>2019</v>
      </c>
      <c r="B332" s="89">
        <v>121884</v>
      </c>
      <c r="C332" s="89" t="s">
        <v>818</v>
      </c>
    </row>
    <row r="333" spans="1:3" ht="12.75" customHeight="1" x14ac:dyDescent="0.25">
      <c r="A333" s="89">
        <v>2019</v>
      </c>
      <c r="B333" s="89">
        <v>121880</v>
      </c>
      <c r="C333" s="89" t="s">
        <v>818</v>
      </c>
    </row>
    <row r="334" spans="1:3" ht="12.75" customHeight="1" x14ac:dyDescent="0.25">
      <c r="A334" s="89">
        <v>2019</v>
      </c>
      <c r="B334" s="89">
        <v>121880</v>
      </c>
      <c r="C334" s="89" t="s">
        <v>818</v>
      </c>
    </row>
    <row r="335" spans="1:3" ht="12.75" customHeight="1" x14ac:dyDescent="0.25">
      <c r="A335" s="89">
        <v>2019</v>
      </c>
      <c r="B335" s="89">
        <v>121880</v>
      </c>
      <c r="C335" s="89" t="s">
        <v>818</v>
      </c>
    </row>
    <row r="336" spans="1:3" ht="12.75" customHeight="1" x14ac:dyDescent="0.25">
      <c r="A336" s="89">
        <v>2019</v>
      </c>
      <c r="B336" s="89">
        <v>1103831</v>
      </c>
      <c r="C336" s="89" t="s">
        <v>818</v>
      </c>
    </row>
    <row r="337" spans="1:3" ht="12.75" customHeight="1" x14ac:dyDescent="0.25">
      <c r="A337" s="89">
        <v>2019</v>
      </c>
      <c r="B337" s="89">
        <v>1117583</v>
      </c>
      <c r="C337" s="89" t="s">
        <v>818</v>
      </c>
    </row>
    <row r="338" spans="1:3" ht="12.75" customHeight="1" x14ac:dyDescent="0.25">
      <c r="A338" s="89">
        <v>2019</v>
      </c>
      <c r="B338" s="89">
        <v>121880</v>
      </c>
      <c r="C338" s="89" t="s">
        <v>818</v>
      </c>
    </row>
    <row r="339" spans="1:3" ht="12.75" customHeight="1" x14ac:dyDescent="0.25">
      <c r="A339" s="89">
        <v>2019</v>
      </c>
      <c r="B339" s="89">
        <v>88399</v>
      </c>
      <c r="C339" s="89" t="s">
        <v>818</v>
      </c>
    </row>
    <row r="340" spans="1:3" ht="12.75" customHeight="1" x14ac:dyDescent="0.25">
      <c r="A340" s="89">
        <v>2019</v>
      </c>
      <c r="B340" s="89">
        <v>121884</v>
      </c>
      <c r="C340" s="89" t="s">
        <v>818</v>
      </c>
    </row>
    <row r="341" spans="1:3" ht="12.75" customHeight="1" x14ac:dyDescent="0.25">
      <c r="A341" s="89">
        <v>2019</v>
      </c>
      <c r="B341" s="89">
        <v>1181819</v>
      </c>
      <c r="C341" s="89" t="s">
        <v>818</v>
      </c>
    </row>
    <row r="342" spans="1:3" ht="12.75" customHeight="1" x14ac:dyDescent="0.25">
      <c r="A342" s="89">
        <v>2019</v>
      </c>
      <c r="B342" s="89">
        <v>121880</v>
      </c>
      <c r="C342" s="89" t="s">
        <v>818</v>
      </c>
    </row>
    <row r="343" spans="1:3" ht="12.75" customHeight="1" x14ac:dyDescent="0.25">
      <c r="A343" s="89">
        <v>2019</v>
      </c>
      <c r="B343" s="89">
        <v>1319229</v>
      </c>
      <c r="C343" s="89" t="s">
        <v>818</v>
      </c>
    </row>
    <row r="344" spans="1:3" ht="12.75" customHeight="1" x14ac:dyDescent="0.25">
      <c r="A344" s="89">
        <v>2019</v>
      </c>
      <c r="B344" s="89">
        <v>102499</v>
      </c>
      <c r="C344" s="89" t="s">
        <v>818</v>
      </c>
    </row>
    <row r="345" spans="1:3" ht="12.75" customHeight="1" x14ac:dyDescent="0.25">
      <c r="A345" s="89">
        <v>2019</v>
      </c>
      <c r="B345" s="89">
        <v>102499</v>
      </c>
      <c r="C345" s="89" t="s">
        <v>818</v>
      </c>
    </row>
    <row r="346" spans="1:3" ht="12.75" customHeight="1" x14ac:dyDescent="0.25">
      <c r="A346" s="89">
        <v>2019</v>
      </c>
      <c r="B346" s="89">
        <v>102499</v>
      </c>
      <c r="C346" s="89" t="s">
        <v>818</v>
      </c>
    </row>
    <row r="347" spans="1:3" ht="12.75" customHeight="1" x14ac:dyDescent="0.25">
      <c r="A347" s="89">
        <v>2019</v>
      </c>
      <c r="B347" s="89">
        <v>102499</v>
      </c>
      <c r="C347" s="89" t="s">
        <v>818</v>
      </c>
    </row>
    <row r="348" spans="1:3" ht="12.75" customHeight="1" x14ac:dyDescent="0.25">
      <c r="A348" s="89">
        <v>2019</v>
      </c>
      <c r="B348" s="89">
        <v>102499</v>
      </c>
      <c r="C348" s="89" t="s">
        <v>818</v>
      </c>
    </row>
    <row r="349" spans="1:3" ht="12.75" customHeight="1" x14ac:dyDescent="0.25">
      <c r="A349" s="89">
        <v>2019</v>
      </c>
      <c r="B349" s="89">
        <v>102499</v>
      </c>
      <c r="C349" s="89" t="s">
        <v>818</v>
      </c>
    </row>
    <row r="350" spans="1:3" ht="12.75" customHeight="1" x14ac:dyDescent="0.25">
      <c r="A350" s="89">
        <v>2019</v>
      </c>
      <c r="B350" s="89">
        <v>121880</v>
      </c>
      <c r="C350" s="89" t="s">
        <v>818</v>
      </c>
    </row>
    <row r="351" spans="1:3" ht="12.75" customHeight="1" x14ac:dyDescent="0.25">
      <c r="A351" s="89">
        <v>2019</v>
      </c>
      <c r="B351" s="89">
        <v>121880</v>
      </c>
      <c r="C351" s="89" t="s">
        <v>818</v>
      </c>
    </row>
    <row r="352" spans="1:3" ht="12.75" customHeight="1" x14ac:dyDescent="0.25">
      <c r="A352" s="89">
        <v>2019</v>
      </c>
      <c r="B352" s="89">
        <v>121880</v>
      </c>
      <c r="C352" s="89" t="s">
        <v>818</v>
      </c>
    </row>
    <row r="353" spans="1:3" ht="12.75" customHeight="1" x14ac:dyDescent="0.25">
      <c r="A353" s="89">
        <v>2019</v>
      </c>
      <c r="B353" s="89">
        <v>121880</v>
      </c>
      <c r="C353" s="89" t="s">
        <v>818</v>
      </c>
    </row>
    <row r="354" spans="1:3" ht="12.75" customHeight="1" x14ac:dyDescent="0.25">
      <c r="A354" s="89">
        <v>2019</v>
      </c>
      <c r="B354" s="89">
        <v>123569</v>
      </c>
      <c r="C354" s="89" t="s">
        <v>818</v>
      </c>
    </row>
    <row r="355" spans="1:3" ht="12.75" customHeight="1" x14ac:dyDescent="0.25">
      <c r="A355" s="89">
        <v>2019</v>
      </c>
      <c r="B355" s="89">
        <v>1103831</v>
      </c>
      <c r="C355" s="89" t="s">
        <v>818</v>
      </c>
    </row>
    <row r="356" spans="1:3" ht="12.75" customHeight="1" x14ac:dyDescent="0.25">
      <c r="A356" s="89">
        <v>2019</v>
      </c>
      <c r="B356" s="89">
        <v>1103831</v>
      </c>
      <c r="C356" s="89" t="s">
        <v>818</v>
      </c>
    </row>
    <row r="357" spans="1:3" ht="12.75" customHeight="1" x14ac:dyDescent="0.25">
      <c r="A357" s="89">
        <v>2019</v>
      </c>
      <c r="B357" s="89">
        <v>1181819</v>
      </c>
      <c r="C357" s="89" t="s">
        <v>818</v>
      </c>
    </row>
    <row r="358" spans="1:3" ht="12.75" customHeight="1" x14ac:dyDescent="0.25">
      <c r="A358" s="89">
        <v>2019</v>
      </c>
      <c r="B358" s="89">
        <v>1181819</v>
      </c>
      <c r="C358" s="89" t="s">
        <v>818</v>
      </c>
    </row>
    <row r="359" spans="1:3" ht="12.75" customHeight="1" x14ac:dyDescent="0.25">
      <c r="A359" s="89">
        <v>2019</v>
      </c>
      <c r="B359" s="89">
        <v>1181819</v>
      </c>
      <c r="C359" s="89" t="s">
        <v>818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615</v>
      </c>
    </row>
    <row r="2" spans="1:3" ht="12.75" customHeight="1" x14ac:dyDescent="0.25">
      <c r="A2" s="89">
        <v>2019</v>
      </c>
      <c r="B2" s="89">
        <v>88399</v>
      </c>
      <c r="C2" s="89" t="s">
        <v>823</v>
      </c>
    </row>
    <row r="3" spans="1:3" ht="12.75" customHeight="1" x14ac:dyDescent="0.25">
      <c r="A3" s="89">
        <v>2019</v>
      </c>
      <c r="B3" s="89">
        <v>123569</v>
      </c>
      <c r="C3" s="89" t="s">
        <v>823</v>
      </c>
    </row>
    <row r="4" spans="1:3" ht="12.75" customHeight="1" x14ac:dyDescent="0.25">
      <c r="A4" s="89">
        <v>2019</v>
      </c>
      <c r="B4" s="89">
        <v>1103831</v>
      </c>
      <c r="C4" s="89" t="s">
        <v>823</v>
      </c>
    </row>
    <row r="5" spans="1:3" ht="12.75" customHeight="1" x14ac:dyDescent="0.25">
      <c r="A5" s="89">
        <v>2019</v>
      </c>
      <c r="B5" s="89">
        <v>121880</v>
      </c>
      <c r="C5" s="89" t="s">
        <v>823</v>
      </c>
    </row>
    <row r="6" spans="1:3" ht="12.75" customHeight="1" x14ac:dyDescent="0.25">
      <c r="A6" s="89">
        <v>2019</v>
      </c>
      <c r="B6" s="89">
        <v>102499</v>
      </c>
      <c r="C6" s="89" t="s">
        <v>823</v>
      </c>
    </row>
    <row r="7" spans="1:3" ht="12.75" customHeight="1" x14ac:dyDescent="0.25">
      <c r="A7" s="89">
        <v>2019</v>
      </c>
      <c r="B7" s="89">
        <v>102499</v>
      </c>
      <c r="C7" s="89" t="s">
        <v>823</v>
      </c>
    </row>
    <row r="8" spans="1:3" ht="12.75" customHeight="1" x14ac:dyDescent="0.25">
      <c r="A8" s="89">
        <v>2019</v>
      </c>
      <c r="B8" s="89">
        <v>121880</v>
      </c>
      <c r="C8" s="89" t="s">
        <v>823</v>
      </c>
    </row>
    <row r="9" spans="1:3" ht="12.75" customHeight="1" x14ac:dyDescent="0.25">
      <c r="A9" s="89">
        <v>2019</v>
      </c>
      <c r="B9" s="89">
        <v>88399</v>
      </c>
      <c r="C9" s="89" t="s">
        <v>823</v>
      </c>
    </row>
    <row r="10" spans="1:3" ht="12.75" customHeight="1" x14ac:dyDescent="0.25">
      <c r="A10" s="89">
        <v>2019</v>
      </c>
      <c r="B10" s="89">
        <v>88399</v>
      </c>
      <c r="C10" s="89" t="s">
        <v>823</v>
      </c>
    </row>
    <row r="11" spans="1:3" ht="12.75" customHeight="1" x14ac:dyDescent="0.25">
      <c r="A11" s="89">
        <v>2019</v>
      </c>
      <c r="B11" s="89">
        <v>102499</v>
      </c>
      <c r="C11" s="89" t="s">
        <v>823</v>
      </c>
    </row>
    <row r="12" spans="1:3" ht="12.75" customHeight="1" x14ac:dyDescent="0.25">
      <c r="A12" s="89">
        <v>2019</v>
      </c>
      <c r="B12" s="89">
        <v>1319229</v>
      </c>
      <c r="C12" s="89" t="s">
        <v>823</v>
      </c>
    </row>
    <row r="13" spans="1:3" ht="12.75" customHeight="1" x14ac:dyDescent="0.25">
      <c r="A13" s="89">
        <v>2019</v>
      </c>
      <c r="B13" s="89">
        <v>123569</v>
      </c>
      <c r="C13" s="89" t="s">
        <v>823</v>
      </c>
    </row>
    <row r="14" spans="1:3" ht="12.75" customHeight="1" x14ac:dyDescent="0.25">
      <c r="A14" s="89">
        <v>2019</v>
      </c>
      <c r="B14" s="89">
        <v>121880</v>
      </c>
      <c r="C14" s="89" t="s">
        <v>823</v>
      </c>
    </row>
    <row r="15" spans="1:3" ht="12.75" customHeight="1" x14ac:dyDescent="0.25">
      <c r="A15" s="89">
        <v>2019</v>
      </c>
      <c r="B15" s="89">
        <v>121880</v>
      </c>
      <c r="C15" s="89" t="s">
        <v>823</v>
      </c>
    </row>
    <row r="16" spans="1:3" ht="12.75" customHeight="1" x14ac:dyDescent="0.25">
      <c r="A16" s="89">
        <v>2019</v>
      </c>
      <c r="B16" s="89">
        <v>123569</v>
      </c>
      <c r="C16" s="89" t="s">
        <v>823</v>
      </c>
    </row>
    <row r="17" spans="1:3" ht="12.75" customHeight="1" x14ac:dyDescent="0.25">
      <c r="A17" s="89">
        <v>2019</v>
      </c>
      <c r="B17" s="89">
        <v>88399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123569</v>
      </c>
      <c r="C19" s="89" t="s">
        <v>823</v>
      </c>
    </row>
    <row r="20" spans="1:3" ht="12.75" customHeight="1" x14ac:dyDescent="0.25">
      <c r="A20" s="89">
        <v>2019</v>
      </c>
      <c r="B20" s="89">
        <v>102499</v>
      </c>
      <c r="C20" s="89" t="s">
        <v>823</v>
      </c>
    </row>
    <row r="21" spans="1:3" ht="12.75" customHeight="1" x14ac:dyDescent="0.25">
      <c r="A21" s="89">
        <v>2019</v>
      </c>
      <c r="B21" s="89">
        <v>1181815</v>
      </c>
      <c r="C21" s="89" t="s">
        <v>823</v>
      </c>
    </row>
    <row r="22" spans="1:3" ht="12.75" customHeight="1" x14ac:dyDescent="0.25">
      <c r="A22" s="89">
        <v>2019</v>
      </c>
      <c r="B22" s="89">
        <v>121880</v>
      </c>
      <c r="C22" s="89" t="s">
        <v>823</v>
      </c>
    </row>
    <row r="23" spans="1:3" ht="12.75" customHeight="1" x14ac:dyDescent="0.25">
      <c r="A23" s="89">
        <v>2019</v>
      </c>
      <c r="B23" s="89">
        <v>1319229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123569</v>
      </c>
      <c r="C25" s="89" t="s">
        <v>823</v>
      </c>
    </row>
    <row r="26" spans="1:3" ht="12.75" customHeight="1" x14ac:dyDescent="0.25">
      <c r="A26" s="89">
        <v>2019</v>
      </c>
      <c r="B26" s="89">
        <v>88399</v>
      </c>
      <c r="C26" s="89" t="s">
        <v>823</v>
      </c>
    </row>
    <row r="27" spans="1:3" ht="12.75" customHeight="1" x14ac:dyDescent="0.25">
      <c r="A27" s="89">
        <v>2019</v>
      </c>
      <c r="B27" s="89">
        <v>121880</v>
      </c>
      <c r="C27" s="89" t="s">
        <v>823</v>
      </c>
    </row>
    <row r="28" spans="1:3" ht="12.75" customHeight="1" x14ac:dyDescent="0.25">
      <c r="A28" s="89">
        <v>2019</v>
      </c>
      <c r="B28" s="89">
        <v>123569</v>
      </c>
      <c r="C28" s="89" t="s">
        <v>823</v>
      </c>
    </row>
    <row r="29" spans="1:3" ht="12.75" customHeight="1" x14ac:dyDescent="0.25">
      <c r="A29" s="89">
        <v>2019</v>
      </c>
      <c r="B29" s="89">
        <v>123569</v>
      </c>
      <c r="C29" s="89" t="s">
        <v>823</v>
      </c>
    </row>
    <row r="30" spans="1:3" ht="12.75" customHeight="1" x14ac:dyDescent="0.25">
      <c r="A30" s="89">
        <v>2019</v>
      </c>
      <c r="B30" s="89">
        <v>88399</v>
      </c>
      <c r="C30" s="89" t="s">
        <v>823</v>
      </c>
    </row>
    <row r="31" spans="1:3" ht="12.75" customHeight="1" x14ac:dyDescent="0.25">
      <c r="A31" s="89">
        <v>2019</v>
      </c>
      <c r="B31" s="89">
        <v>102499</v>
      </c>
      <c r="C31" s="89" t="s">
        <v>823</v>
      </c>
    </row>
    <row r="32" spans="1:3" ht="12.75" customHeight="1" x14ac:dyDescent="0.25">
      <c r="A32" s="89">
        <v>2019</v>
      </c>
      <c r="B32" s="89">
        <v>121880</v>
      </c>
      <c r="C32" s="89" t="s">
        <v>823</v>
      </c>
    </row>
    <row r="33" spans="1:3" ht="12.75" customHeight="1" x14ac:dyDescent="0.25">
      <c r="A33" s="89">
        <v>2019</v>
      </c>
      <c r="B33" s="89">
        <v>102499</v>
      </c>
      <c r="C33" s="89" t="s">
        <v>823</v>
      </c>
    </row>
    <row r="34" spans="1:3" ht="12.75" customHeight="1" x14ac:dyDescent="0.25">
      <c r="A34" s="89">
        <v>2019</v>
      </c>
      <c r="B34" s="89">
        <v>123569</v>
      </c>
      <c r="C34" s="89" t="s">
        <v>823</v>
      </c>
    </row>
    <row r="35" spans="1:3" ht="12.75" customHeight="1" x14ac:dyDescent="0.25">
      <c r="A35" s="89">
        <v>2019</v>
      </c>
      <c r="B35" s="89">
        <v>121880</v>
      </c>
      <c r="C35" s="89" t="s">
        <v>823</v>
      </c>
    </row>
    <row r="36" spans="1:3" ht="12.75" customHeight="1" x14ac:dyDescent="0.25">
      <c r="A36" s="89">
        <v>2019</v>
      </c>
      <c r="B36" s="89">
        <v>121880</v>
      </c>
      <c r="C36" s="89" t="s">
        <v>823</v>
      </c>
    </row>
    <row r="37" spans="1:3" ht="12.75" customHeight="1" x14ac:dyDescent="0.25">
      <c r="A37" s="89">
        <v>2019</v>
      </c>
      <c r="B37" s="89">
        <v>123569</v>
      </c>
      <c r="C37" s="89" t="s">
        <v>823</v>
      </c>
    </row>
    <row r="38" spans="1:3" ht="12.75" customHeight="1" x14ac:dyDescent="0.25">
      <c r="A38" s="89">
        <v>2019</v>
      </c>
      <c r="B38" s="89">
        <v>1319229</v>
      </c>
      <c r="C38" s="89" t="s">
        <v>823</v>
      </c>
    </row>
    <row r="39" spans="1:3" ht="12.75" customHeight="1" x14ac:dyDescent="0.25">
      <c r="A39" s="89">
        <v>2019</v>
      </c>
      <c r="B39" s="89">
        <v>1319229</v>
      </c>
      <c r="C39" s="89" t="s">
        <v>823</v>
      </c>
    </row>
    <row r="40" spans="1:3" ht="12.75" customHeight="1" x14ac:dyDescent="0.25">
      <c r="A40" s="89">
        <v>2019</v>
      </c>
      <c r="B40" s="89">
        <v>121880</v>
      </c>
      <c r="C40" s="89" t="s">
        <v>823</v>
      </c>
    </row>
    <row r="41" spans="1:3" ht="12.75" customHeight="1" x14ac:dyDescent="0.25">
      <c r="A41" s="89">
        <v>2019</v>
      </c>
      <c r="B41" s="89">
        <v>88399</v>
      </c>
      <c r="C41" s="89" t="s">
        <v>823</v>
      </c>
    </row>
    <row r="42" spans="1:3" ht="12.75" customHeight="1" x14ac:dyDescent="0.25">
      <c r="A42" s="89">
        <v>2019</v>
      </c>
      <c r="B42" s="89">
        <v>1181815</v>
      </c>
      <c r="C42" s="89" t="s">
        <v>823</v>
      </c>
    </row>
    <row r="43" spans="1:3" ht="12.75" customHeight="1" x14ac:dyDescent="0.25">
      <c r="A43" s="89">
        <v>2019</v>
      </c>
      <c r="B43" s="89">
        <v>88399</v>
      </c>
      <c r="C43" s="89" t="s">
        <v>823</v>
      </c>
    </row>
    <row r="44" spans="1:3" ht="12.75" customHeight="1" x14ac:dyDescent="0.25">
      <c r="A44" s="89">
        <v>2019</v>
      </c>
      <c r="B44" s="89">
        <v>123569</v>
      </c>
      <c r="C44" s="89" t="s">
        <v>823</v>
      </c>
    </row>
    <row r="45" spans="1:3" ht="12.75" customHeight="1" x14ac:dyDescent="0.25">
      <c r="A45" s="89">
        <v>2019</v>
      </c>
      <c r="B45" s="89">
        <v>102499</v>
      </c>
      <c r="C45" s="89" t="s">
        <v>823</v>
      </c>
    </row>
    <row r="46" spans="1:3" ht="12.75" customHeight="1" x14ac:dyDescent="0.25">
      <c r="A46" s="89">
        <v>2019</v>
      </c>
      <c r="B46" s="89">
        <v>1319229</v>
      </c>
      <c r="C46" s="89" t="s">
        <v>823</v>
      </c>
    </row>
    <row r="47" spans="1:3" ht="12.75" customHeight="1" x14ac:dyDescent="0.25">
      <c r="A47" s="89">
        <v>2019</v>
      </c>
      <c r="B47" s="89">
        <v>123569</v>
      </c>
      <c r="C47" s="89" t="s">
        <v>823</v>
      </c>
    </row>
    <row r="48" spans="1:3" ht="12.75" customHeight="1" x14ac:dyDescent="0.25">
      <c r="A48" s="89">
        <v>2019</v>
      </c>
      <c r="B48" s="89">
        <v>102499</v>
      </c>
      <c r="C48" s="89" t="s">
        <v>823</v>
      </c>
    </row>
    <row r="49" spans="1:3" ht="12.75" customHeight="1" x14ac:dyDescent="0.25">
      <c r="A49" s="89">
        <v>2019</v>
      </c>
      <c r="B49" s="89">
        <v>123569</v>
      </c>
      <c r="C49" s="89" t="s">
        <v>823</v>
      </c>
    </row>
    <row r="50" spans="1:3" ht="12.75" customHeight="1" x14ac:dyDescent="0.25">
      <c r="A50" s="89">
        <v>2019</v>
      </c>
      <c r="B50" s="89">
        <v>121880</v>
      </c>
      <c r="C50" s="89" t="s">
        <v>823</v>
      </c>
    </row>
    <row r="51" spans="1:3" ht="12.75" customHeight="1" x14ac:dyDescent="0.25">
      <c r="A51" s="89">
        <v>2019</v>
      </c>
      <c r="B51" s="89">
        <v>121880</v>
      </c>
      <c r="C51" s="89" t="s">
        <v>823</v>
      </c>
    </row>
    <row r="52" spans="1:3" ht="12.75" customHeight="1" x14ac:dyDescent="0.25">
      <c r="A52" s="89">
        <v>2019</v>
      </c>
      <c r="B52" s="89">
        <v>121880</v>
      </c>
      <c r="C52" s="89" t="s">
        <v>823</v>
      </c>
    </row>
    <row r="53" spans="1:3" ht="12.75" customHeight="1" x14ac:dyDescent="0.25">
      <c r="A53" s="89">
        <v>2019</v>
      </c>
      <c r="B53" s="89">
        <v>1319229</v>
      </c>
      <c r="C53" s="89" t="s">
        <v>823</v>
      </c>
    </row>
    <row r="54" spans="1:3" ht="12.75" customHeight="1" x14ac:dyDescent="0.25">
      <c r="A54" s="89">
        <v>2019</v>
      </c>
      <c r="B54" s="89">
        <v>121884</v>
      </c>
      <c r="C54" s="89" t="s">
        <v>823</v>
      </c>
    </row>
    <row r="55" spans="1:3" ht="12.75" customHeight="1" x14ac:dyDescent="0.25">
      <c r="A55" s="89">
        <v>2019</v>
      </c>
      <c r="B55" s="89">
        <v>121880</v>
      </c>
      <c r="C55" s="89" t="s">
        <v>823</v>
      </c>
    </row>
    <row r="56" spans="1:3" ht="12.75" customHeight="1" x14ac:dyDescent="0.25">
      <c r="A56" s="89">
        <v>2019</v>
      </c>
      <c r="B56" s="89">
        <v>1319229</v>
      </c>
      <c r="C56" s="89" t="s">
        <v>823</v>
      </c>
    </row>
    <row r="57" spans="1:3" ht="12.75" customHeight="1" x14ac:dyDescent="0.25">
      <c r="A57" s="89">
        <v>2019</v>
      </c>
      <c r="B57" s="89">
        <v>121880</v>
      </c>
      <c r="C57" s="89" t="s">
        <v>823</v>
      </c>
    </row>
    <row r="58" spans="1:3" ht="12.75" customHeight="1" x14ac:dyDescent="0.25">
      <c r="A58" s="89">
        <v>2019</v>
      </c>
      <c r="B58" s="89">
        <v>102499</v>
      </c>
      <c r="C58" s="89" t="s">
        <v>823</v>
      </c>
    </row>
    <row r="59" spans="1:3" ht="12.75" customHeight="1" x14ac:dyDescent="0.25">
      <c r="A59" s="89">
        <v>2019</v>
      </c>
      <c r="B59" s="89">
        <v>121884</v>
      </c>
      <c r="C59" s="89" t="s">
        <v>823</v>
      </c>
    </row>
    <row r="60" spans="1:3" ht="12.75" customHeight="1" x14ac:dyDescent="0.25">
      <c r="A60" s="89">
        <v>2019</v>
      </c>
      <c r="B60" s="89">
        <v>123569</v>
      </c>
      <c r="C60" s="89" t="s">
        <v>823</v>
      </c>
    </row>
    <row r="61" spans="1:3" ht="12.75" customHeight="1" x14ac:dyDescent="0.25">
      <c r="A61" s="89">
        <v>2019</v>
      </c>
      <c r="B61" s="89">
        <v>1103831</v>
      </c>
      <c r="C61" s="89" t="s">
        <v>823</v>
      </c>
    </row>
    <row r="62" spans="1:3" ht="12.75" customHeight="1" x14ac:dyDescent="0.25">
      <c r="A62" s="89">
        <v>2019</v>
      </c>
      <c r="B62" s="89">
        <v>88399</v>
      </c>
      <c r="C62" s="89" t="s">
        <v>823</v>
      </c>
    </row>
    <row r="63" spans="1:3" ht="12.75" customHeight="1" x14ac:dyDescent="0.25">
      <c r="A63" s="89">
        <v>2019</v>
      </c>
      <c r="B63" s="89">
        <v>88399</v>
      </c>
      <c r="C63" s="89" t="s">
        <v>823</v>
      </c>
    </row>
    <row r="64" spans="1:3" ht="12.75" customHeight="1" x14ac:dyDescent="0.25">
      <c r="A64" s="89">
        <v>2019</v>
      </c>
      <c r="B64" s="89">
        <v>123569</v>
      </c>
      <c r="C64" s="89" t="s">
        <v>823</v>
      </c>
    </row>
    <row r="65" spans="1:3" ht="12.75" customHeight="1" x14ac:dyDescent="0.25">
      <c r="A65" s="89">
        <v>2019</v>
      </c>
      <c r="B65" s="89">
        <v>1319229</v>
      </c>
      <c r="C65" s="89" t="s">
        <v>823</v>
      </c>
    </row>
    <row r="66" spans="1:3" ht="12.75" customHeight="1" x14ac:dyDescent="0.25">
      <c r="A66" s="89">
        <v>2019</v>
      </c>
      <c r="B66" s="89">
        <v>123569</v>
      </c>
      <c r="C66" s="89" t="s">
        <v>823</v>
      </c>
    </row>
    <row r="67" spans="1:3" ht="12.75" customHeight="1" x14ac:dyDescent="0.25">
      <c r="A67" s="89">
        <v>2019</v>
      </c>
      <c r="B67" s="89">
        <v>88399</v>
      </c>
      <c r="C67" s="89" t="s">
        <v>823</v>
      </c>
    </row>
    <row r="68" spans="1:3" ht="12.75" customHeight="1" x14ac:dyDescent="0.25">
      <c r="A68" s="89">
        <v>2019</v>
      </c>
      <c r="B68" s="89">
        <v>121884</v>
      </c>
      <c r="C68" s="89" t="s">
        <v>823</v>
      </c>
    </row>
    <row r="69" spans="1:3" ht="12.75" customHeight="1" x14ac:dyDescent="0.25">
      <c r="A69" s="89">
        <v>2019</v>
      </c>
      <c r="B69" s="89">
        <v>121880</v>
      </c>
      <c r="C69" s="89" t="s">
        <v>823</v>
      </c>
    </row>
    <row r="70" spans="1:3" ht="12.75" customHeight="1" x14ac:dyDescent="0.25">
      <c r="A70" s="89">
        <v>2019</v>
      </c>
      <c r="B70" s="89">
        <v>1117583</v>
      </c>
      <c r="C70" s="89" t="s">
        <v>823</v>
      </c>
    </row>
    <row r="71" spans="1:3" ht="12.75" customHeight="1" x14ac:dyDescent="0.25">
      <c r="A71" s="89">
        <v>2019</v>
      </c>
      <c r="B71" s="89">
        <v>121880</v>
      </c>
      <c r="C71" s="89" t="s">
        <v>823</v>
      </c>
    </row>
    <row r="72" spans="1:3" ht="12.75" customHeight="1" x14ac:dyDescent="0.25">
      <c r="A72" s="89">
        <v>2019</v>
      </c>
      <c r="B72" s="89">
        <v>1181819</v>
      </c>
      <c r="C72" s="89" t="s">
        <v>823</v>
      </c>
    </row>
    <row r="73" spans="1:3" ht="12.75" customHeight="1" x14ac:dyDescent="0.25">
      <c r="A73" s="89">
        <v>2019</v>
      </c>
      <c r="B73" s="89">
        <v>123569</v>
      </c>
      <c r="C73" s="89" t="s">
        <v>823</v>
      </c>
    </row>
    <row r="74" spans="1:3" ht="12.75" customHeight="1" x14ac:dyDescent="0.25">
      <c r="A74" s="89">
        <v>2019</v>
      </c>
      <c r="B74" s="89">
        <v>102499</v>
      </c>
      <c r="C74" s="89" t="s">
        <v>823</v>
      </c>
    </row>
    <row r="75" spans="1:3" ht="12.75" customHeight="1" x14ac:dyDescent="0.25">
      <c r="A75" s="89">
        <v>2019</v>
      </c>
      <c r="B75" s="89">
        <v>102499</v>
      </c>
      <c r="C75" s="89" t="s">
        <v>823</v>
      </c>
    </row>
    <row r="76" spans="1:3" ht="12.75" customHeight="1" x14ac:dyDescent="0.25">
      <c r="A76" s="89">
        <v>2019</v>
      </c>
      <c r="B76" s="89">
        <v>121880</v>
      </c>
      <c r="C76" s="89" t="s">
        <v>823</v>
      </c>
    </row>
    <row r="77" spans="1:3" ht="12.75" customHeight="1" x14ac:dyDescent="0.25">
      <c r="A77" s="89">
        <v>2019</v>
      </c>
      <c r="B77" s="89">
        <v>121880</v>
      </c>
      <c r="C77" s="89" t="s">
        <v>823</v>
      </c>
    </row>
    <row r="78" spans="1:3" ht="12.75" customHeight="1" x14ac:dyDescent="0.25">
      <c r="A78" s="89">
        <v>2019</v>
      </c>
      <c r="B78" s="89">
        <v>121880</v>
      </c>
      <c r="C78" s="89" t="s">
        <v>823</v>
      </c>
    </row>
    <row r="79" spans="1:3" ht="12.75" customHeight="1" x14ac:dyDescent="0.25">
      <c r="A79" s="89">
        <v>2019</v>
      </c>
      <c r="B79" s="89">
        <v>121884</v>
      </c>
      <c r="C79" s="89" t="s">
        <v>823</v>
      </c>
    </row>
    <row r="80" spans="1:3" ht="12.75" customHeight="1" x14ac:dyDescent="0.25">
      <c r="A80" s="89">
        <v>2019</v>
      </c>
      <c r="B80" s="89">
        <v>1117583</v>
      </c>
      <c r="C80" s="89" t="s">
        <v>823</v>
      </c>
    </row>
    <row r="81" spans="1:3" ht="12.75" customHeight="1" x14ac:dyDescent="0.25">
      <c r="A81" s="89">
        <v>2019</v>
      </c>
      <c r="B81" s="89">
        <v>123569</v>
      </c>
      <c r="C81" s="89" t="s">
        <v>823</v>
      </c>
    </row>
    <row r="82" spans="1:3" ht="12.75" customHeight="1" x14ac:dyDescent="0.25">
      <c r="A82" s="89">
        <v>2019</v>
      </c>
      <c r="B82" s="89">
        <v>1103831</v>
      </c>
      <c r="C82" s="89" t="s">
        <v>823</v>
      </c>
    </row>
    <row r="83" spans="1:3" ht="12.75" customHeight="1" x14ac:dyDescent="0.25">
      <c r="A83" s="89">
        <v>2019</v>
      </c>
      <c r="B83" s="89">
        <v>1117583</v>
      </c>
      <c r="C83" s="89" t="s">
        <v>823</v>
      </c>
    </row>
    <row r="84" spans="1:3" ht="12.75" customHeight="1" x14ac:dyDescent="0.25">
      <c r="A84" s="89">
        <v>2019</v>
      </c>
      <c r="B84" s="89">
        <v>1181815</v>
      </c>
      <c r="C84" s="89" t="s">
        <v>823</v>
      </c>
    </row>
    <row r="85" spans="1:3" ht="12.75" customHeight="1" x14ac:dyDescent="0.25">
      <c r="A85" s="89">
        <v>2019</v>
      </c>
      <c r="B85" s="89">
        <v>123569</v>
      </c>
      <c r="C85" s="89" t="s">
        <v>823</v>
      </c>
    </row>
    <row r="86" spans="1:3" ht="12.75" customHeight="1" x14ac:dyDescent="0.25">
      <c r="A86" s="89">
        <v>2019</v>
      </c>
      <c r="B86" s="89">
        <v>1319229</v>
      </c>
      <c r="C86" s="89" t="s">
        <v>823</v>
      </c>
    </row>
    <row r="87" spans="1:3" ht="12.75" customHeight="1" x14ac:dyDescent="0.25">
      <c r="A87" s="89">
        <v>2019</v>
      </c>
      <c r="B87" s="89">
        <v>102499</v>
      </c>
      <c r="C87" s="89" t="s">
        <v>823</v>
      </c>
    </row>
    <row r="88" spans="1:3" ht="12.75" customHeight="1" x14ac:dyDescent="0.25">
      <c r="A88" s="89">
        <v>2019</v>
      </c>
      <c r="B88" s="89">
        <v>121880</v>
      </c>
      <c r="C88" s="89" t="s">
        <v>823</v>
      </c>
    </row>
    <row r="89" spans="1:3" ht="12.75" customHeight="1" x14ac:dyDescent="0.25">
      <c r="A89" s="89">
        <v>2019</v>
      </c>
      <c r="B89" s="89">
        <v>88399</v>
      </c>
      <c r="C89" s="89" t="s">
        <v>823</v>
      </c>
    </row>
    <row r="90" spans="1:3" ht="12.75" customHeight="1" x14ac:dyDescent="0.25">
      <c r="A90" s="89">
        <v>2019</v>
      </c>
      <c r="B90" s="89">
        <v>121884</v>
      </c>
      <c r="C90" s="89" t="s">
        <v>823</v>
      </c>
    </row>
    <row r="91" spans="1:3" ht="12.75" customHeight="1" x14ac:dyDescent="0.25">
      <c r="A91" s="89">
        <v>2019</v>
      </c>
      <c r="B91" s="89">
        <v>88399</v>
      </c>
      <c r="C91" s="89" t="s">
        <v>823</v>
      </c>
    </row>
    <row r="92" spans="1:3" ht="12.75" customHeight="1" x14ac:dyDescent="0.25">
      <c r="A92" s="89">
        <v>2019</v>
      </c>
      <c r="B92" s="89">
        <v>121880</v>
      </c>
      <c r="C92" s="89" t="s">
        <v>823</v>
      </c>
    </row>
    <row r="93" spans="1:3" ht="12.75" customHeight="1" x14ac:dyDescent="0.25">
      <c r="A93" s="89">
        <v>2019</v>
      </c>
      <c r="B93" s="89">
        <v>121880</v>
      </c>
      <c r="C93" s="89" t="s">
        <v>823</v>
      </c>
    </row>
    <row r="94" spans="1:3" ht="12.75" customHeight="1" x14ac:dyDescent="0.25">
      <c r="A94" s="89">
        <v>2019</v>
      </c>
      <c r="B94" s="89">
        <v>123569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121880</v>
      </c>
      <c r="C96" s="89" t="s">
        <v>823</v>
      </c>
    </row>
    <row r="97" spans="1:3" ht="12.75" customHeight="1" x14ac:dyDescent="0.25">
      <c r="A97" s="89">
        <v>2019</v>
      </c>
      <c r="B97" s="89">
        <v>88399</v>
      </c>
      <c r="C97" s="89" t="s">
        <v>823</v>
      </c>
    </row>
    <row r="98" spans="1:3" ht="12.75" customHeight="1" x14ac:dyDescent="0.25">
      <c r="A98" s="89">
        <v>2019</v>
      </c>
      <c r="B98" s="89">
        <v>121884</v>
      </c>
      <c r="C98" s="89" t="s">
        <v>823</v>
      </c>
    </row>
    <row r="99" spans="1:3" ht="12.75" customHeight="1" x14ac:dyDescent="0.25">
      <c r="A99" s="89">
        <v>2019</v>
      </c>
      <c r="B99" s="89">
        <v>121880</v>
      </c>
      <c r="C99" s="89" t="s">
        <v>823</v>
      </c>
    </row>
    <row r="100" spans="1:3" ht="12.75" customHeight="1" x14ac:dyDescent="0.25">
      <c r="A100" s="89">
        <v>2019</v>
      </c>
      <c r="B100" s="89">
        <v>121880</v>
      </c>
      <c r="C100" s="89" t="s">
        <v>823</v>
      </c>
    </row>
    <row r="101" spans="1:3" ht="12.75" customHeight="1" x14ac:dyDescent="0.25">
      <c r="A101" s="89">
        <v>2019</v>
      </c>
      <c r="B101" s="89">
        <v>121884</v>
      </c>
      <c r="C101" s="89" t="s">
        <v>823</v>
      </c>
    </row>
    <row r="102" spans="1:3" ht="12.75" customHeight="1" x14ac:dyDescent="0.25">
      <c r="A102" s="89">
        <v>2019</v>
      </c>
      <c r="B102" s="89">
        <v>88399</v>
      </c>
      <c r="C102" s="89" t="s">
        <v>823</v>
      </c>
    </row>
    <row r="103" spans="1:3" ht="12.75" customHeight="1" x14ac:dyDescent="0.25">
      <c r="A103" s="89">
        <v>2019</v>
      </c>
      <c r="B103" s="89">
        <v>88399</v>
      </c>
      <c r="C103" s="89" t="s">
        <v>823</v>
      </c>
    </row>
    <row r="104" spans="1:3" ht="12.75" customHeight="1" x14ac:dyDescent="0.25">
      <c r="A104" s="89">
        <v>2019</v>
      </c>
      <c r="B104" s="89">
        <v>102499</v>
      </c>
      <c r="C104" s="89" t="s">
        <v>823</v>
      </c>
    </row>
    <row r="105" spans="1:3" ht="12.75" customHeight="1" x14ac:dyDescent="0.25">
      <c r="A105" s="89">
        <v>2019</v>
      </c>
      <c r="B105" s="89">
        <v>102499</v>
      </c>
      <c r="C105" s="89" t="s">
        <v>823</v>
      </c>
    </row>
    <row r="106" spans="1:3" ht="12.75" customHeight="1" x14ac:dyDescent="0.25">
      <c r="A106" s="89">
        <v>2019</v>
      </c>
      <c r="B106" s="89">
        <v>102499</v>
      </c>
      <c r="C106" s="89" t="s">
        <v>823</v>
      </c>
    </row>
    <row r="107" spans="1:3" ht="12.75" customHeight="1" x14ac:dyDescent="0.25">
      <c r="A107" s="89">
        <v>2019</v>
      </c>
      <c r="B107" s="89">
        <v>121880</v>
      </c>
      <c r="C107" s="89" t="s">
        <v>823</v>
      </c>
    </row>
    <row r="108" spans="1:3" ht="12.75" customHeight="1" x14ac:dyDescent="0.25">
      <c r="A108" s="89">
        <v>2019</v>
      </c>
      <c r="B108" s="89">
        <v>121880</v>
      </c>
      <c r="C108" s="89" t="s">
        <v>823</v>
      </c>
    </row>
    <row r="109" spans="1:3" ht="12.75" customHeight="1" x14ac:dyDescent="0.25">
      <c r="A109" s="89">
        <v>2019</v>
      </c>
      <c r="B109" s="89">
        <v>123569</v>
      </c>
      <c r="C109" s="89" t="s">
        <v>823</v>
      </c>
    </row>
    <row r="110" spans="1:3" ht="12.75" customHeight="1" x14ac:dyDescent="0.25">
      <c r="A110" s="89">
        <v>2019</v>
      </c>
      <c r="B110" s="89">
        <v>123569</v>
      </c>
      <c r="C110" s="89" t="s">
        <v>823</v>
      </c>
    </row>
    <row r="111" spans="1:3" ht="12.75" customHeight="1" x14ac:dyDescent="0.25">
      <c r="A111" s="89">
        <v>2019</v>
      </c>
      <c r="B111" s="89">
        <v>123569</v>
      </c>
      <c r="C111" s="89" t="s">
        <v>823</v>
      </c>
    </row>
    <row r="112" spans="1:3" ht="12.75" customHeight="1" x14ac:dyDescent="0.25">
      <c r="A112" s="89">
        <v>2019</v>
      </c>
      <c r="B112" s="89">
        <v>123569</v>
      </c>
      <c r="C112" s="89" t="s">
        <v>819</v>
      </c>
    </row>
    <row r="113" spans="1:3" ht="12.75" customHeight="1" x14ac:dyDescent="0.25">
      <c r="A113" s="89">
        <v>2019</v>
      </c>
      <c r="B113" s="89">
        <v>1181815</v>
      </c>
      <c r="C113" s="89" t="s">
        <v>819</v>
      </c>
    </row>
    <row r="114" spans="1:3" ht="12.75" customHeight="1" x14ac:dyDescent="0.25">
      <c r="A114" s="89">
        <v>2019</v>
      </c>
      <c r="B114" s="89">
        <v>88399</v>
      </c>
      <c r="C114" s="89" t="s">
        <v>819</v>
      </c>
    </row>
    <row r="115" spans="1:3" ht="12.75" customHeight="1" x14ac:dyDescent="0.25">
      <c r="A115" s="89">
        <v>2019</v>
      </c>
      <c r="B115" s="89">
        <v>121884</v>
      </c>
      <c r="C115" s="89" t="s">
        <v>819</v>
      </c>
    </row>
    <row r="116" spans="1:3" ht="12.75" customHeight="1" x14ac:dyDescent="0.25">
      <c r="A116" s="89">
        <v>2019</v>
      </c>
      <c r="B116" s="89">
        <v>102499</v>
      </c>
      <c r="C116" s="89" t="s">
        <v>819</v>
      </c>
    </row>
    <row r="117" spans="1:3" ht="12.75" customHeight="1" x14ac:dyDescent="0.25">
      <c r="A117" s="89">
        <v>2019</v>
      </c>
      <c r="B117" s="89">
        <v>1103831</v>
      </c>
      <c r="C117" s="89" t="s">
        <v>819</v>
      </c>
    </row>
    <row r="118" spans="1:3" ht="12.75" customHeight="1" x14ac:dyDescent="0.25">
      <c r="A118" s="89">
        <v>2019</v>
      </c>
      <c r="B118" s="89">
        <v>121880</v>
      </c>
      <c r="C118" s="89" t="s">
        <v>819</v>
      </c>
    </row>
    <row r="119" spans="1:3" ht="12.75" customHeight="1" x14ac:dyDescent="0.25">
      <c r="A119" s="89">
        <v>2019</v>
      </c>
      <c r="B119" s="89">
        <v>1319229</v>
      </c>
      <c r="C119" s="89" t="s">
        <v>819</v>
      </c>
    </row>
    <row r="120" spans="1:3" ht="12.75" customHeight="1" x14ac:dyDescent="0.25">
      <c r="A120" s="89">
        <v>2019</v>
      </c>
      <c r="B120" s="89">
        <v>121880</v>
      </c>
      <c r="C120" s="89" t="s">
        <v>819</v>
      </c>
    </row>
    <row r="121" spans="1:3" ht="12.75" customHeight="1" x14ac:dyDescent="0.25">
      <c r="A121" s="89">
        <v>2019</v>
      </c>
      <c r="B121" s="89">
        <v>1103831</v>
      </c>
      <c r="C121" s="89" t="s">
        <v>819</v>
      </c>
    </row>
    <row r="122" spans="1:3" ht="12.75" customHeight="1" x14ac:dyDescent="0.25">
      <c r="A122" s="89">
        <v>2019</v>
      </c>
      <c r="B122" s="89">
        <v>1181819</v>
      </c>
      <c r="C122" s="89" t="s">
        <v>819</v>
      </c>
    </row>
    <row r="123" spans="1:3" ht="12.75" customHeight="1" x14ac:dyDescent="0.25">
      <c r="A123" s="89">
        <v>2019</v>
      </c>
      <c r="B123" s="89">
        <v>1103831</v>
      </c>
      <c r="C123" s="89" t="s">
        <v>819</v>
      </c>
    </row>
    <row r="124" spans="1:3" ht="12.75" customHeight="1" x14ac:dyDescent="0.25">
      <c r="A124" s="89">
        <v>2019</v>
      </c>
      <c r="B124" s="89">
        <v>1117583</v>
      </c>
      <c r="C124" s="89" t="s">
        <v>819</v>
      </c>
    </row>
    <row r="125" spans="1:3" ht="12.75" customHeight="1" x14ac:dyDescent="0.25">
      <c r="A125" s="89">
        <v>2019</v>
      </c>
      <c r="B125" s="89">
        <v>121884</v>
      </c>
      <c r="C125" s="89" t="s">
        <v>819</v>
      </c>
    </row>
    <row r="126" spans="1:3" ht="12.75" customHeight="1" x14ac:dyDescent="0.25">
      <c r="A126" s="89">
        <v>2019</v>
      </c>
      <c r="B126" s="89">
        <v>1117583</v>
      </c>
      <c r="C126" s="89" t="s">
        <v>819</v>
      </c>
    </row>
    <row r="127" spans="1:3" ht="12.75" customHeight="1" x14ac:dyDescent="0.25">
      <c r="A127" s="89">
        <v>2019</v>
      </c>
      <c r="B127" s="89">
        <v>121880</v>
      </c>
      <c r="C127" s="89" t="s">
        <v>819</v>
      </c>
    </row>
    <row r="128" spans="1:3" ht="12.75" customHeight="1" x14ac:dyDescent="0.25">
      <c r="A128" s="89">
        <v>2019</v>
      </c>
      <c r="B128" s="89">
        <v>88399</v>
      </c>
      <c r="C128" s="89" t="s">
        <v>819</v>
      </c>
    </row>
    <row r="129" spans="1:3" ht="12.75" customHeight="1" x14ac:dyDescent="0.25">
      <c r="A129" s="89">
        <v>2019</v>
      </c>
      <c r="B129" s="89">
        <v>121884</v>
      </c>
      <c r="C129" s="89" t="s">
        <v>819</v>
      </c>
    </row>
    <row r="130" spans="1:3" ht="12.75" customHeight="1" x14ac:dyDescent="0.25">
      <c r="A130" s="89">
        <v>2019</v>
      </c>
      <c r="B130" s="89">
        <v>88399</v>
      </c>
      <c r="C130" s="89" t="s">
        <v>819</v>
      </c>
    </row>
    <row r="131" spans="1:3" ht="12.75" customHeight="1" x14ac:dyDescent="0.25">
      <c r="A131" s="89">
        <v>2019</v>
      </c>
      <c r="B131" s="89">
        <v>102499</v>
      </c>
      <c r="C131" s="89" t="s">
        <v>819</v>
      </c>
    </row>
    <row r="132" spans="1:3" ht="12.75" customHeight="1" x14ac:dyDescent="0.25">
      <c r="A132" s="89">
        <v>2019</v>
      </c>
      <c r="B132" s="89">
        <v>1181815</v>
      </c>
      <c r="C132" s="89" t="s">
        <v>133</v>
      </c>
    </row>
    <row r="133" spans="1:3" ht="12.75" customHeight="1" x14ac:dyDescent="0.25">
      <c r="A133" s="89">
        <v>2019</v>
      </c>
      <c r="B133" s="89">
        <v>1181819</v>
      </c>
      <c r="C133" s="89" t="s">
        <v>133</v>
      </c>
    </row>
    <row r="134" spans="1:3" ht="12.75" customHeight="1" x14ac:dyDescent="0.25">
      <c r="A134" s="89">
        <v>2019</v>
      </c>
      <c r="B134" s="89">
        <v>88399</v>
      </c>
      <c r="C134" s="89" t="s">
        <v>133</v>
      </c>
    </row>
    <row r="135" spans="1:3" ht="12.75" customHeight="1" x14ac:dyDescent="0.25">
      <c r="A135" s="89">
        <v>2019</v>
      </c>
      <c r="B135" s="89">
        <v>88399</v>
      </c>
      <c r="C135" s="89" t="s">
        <v>133</v>
      </c>
    </row>
    <row r="136" spans="1:3" ht="12.75" customHeight="1" x14ac:dyDescent="0.25">
      <c r="A136" s="89">
        <v>2019</v>
      </c>
      <c r="B136" s="89">
        <v>88399</v>
      </c>
      <c r="C136" s="89" t="s">
        <v>133</v>
      </c>
    </row>
    <row r="137" spans="1:3" ht="12.75" customHeight="1" x14ac:dyDescent="0.25">
      <c r="A137" s="89">
        <v>2019</v>
      </c>
      <c r="B137" s="89">
        <v>102499</v>
      </c>
      <c r="C137" s="89" t="s">
        <v>133</v>
      </c>
    </row>
    <row r="138" spans="1:3" ht="12.75" customHeight="1" x14ac:dyDescent="0.25">
      <c r="A138" s="89">
        <v>2019</v>
      </c>
      <c r="B138" s="89">
        <v>102499</v>
      </c>
      <c r="C138" s="89" t="s">
        <v>133</v>
      </c>
    </row>
    <row r="139" spans="1:3" ht="12.75" customHeight="1" x14ac:dyDescent="0.25">
      <c r="A139" s="89">
        <v>2019</v>
      </c>
      <c r="B139" s="89">
        <v>88399</v>
      </c>
      <c r="C139" s="89" t="s">
        <v>133</v>
      </c>
    </row>
    <row r="140" spans="1:3" ht="12.75" customHeight="1" x14ac:dyDescent="0.25">
      <c r="A140" s="89">
        <v>2019</v>
      </c>
      <c r="B140" s="89">
        <v>1181815</v>
      </c>
      <c r="C140" s="89" t="s">
        <v>133</v>
      </c>
    </row>
    <row r="141" spans="1:3" ht="12.75" customHeight="1" x14ac:dyDescent="0.25">
      <c r="A141" s="89">
        <v>2019</v>
      </c>
      <c r="B141" s="89">
        <v>1181815</v>
      </c>
      <c r="C141" s="89" t="s">
        <v>133</v>
      </c>
    </row>
    <row r="142" spans="1:3" ht="12.75" customHeight="1" x14ac:dyDescent="0.25">
      <c r="A142" s="89">
        <v>2019</v>
      </c>
      <c r="B142" s="89">
        <v>1117583</v>
      </c>
      <c r="C142" s="89" t="s">
        <v>133</v>
      </c>
    </row>
    <row r="143" spans="1:3" ht="12.75" customHeight="1" x14ac:dyDescent="0.25">
      <c r="A143" s="89">
        <v>2019</v>
      </c>
      <c r="B143" s="89">
        <v>88399</v>
      </c>
      <c r="C143" s="89" t="s">
        <v>133</v>
      </c>
    </row>
    <row r="144" spans="1:3" ht="12.75" customHeight="1" x14ac:dyDescent="0.25">
      <c r="A144" s="89">
        <v>2019</v>
      </c>
      <c r="B144" s="89">
        <v>88399</v>
      </c>
      <c r="C144" s="89" t="s">
        <v>133</v>
      </c>
    </row>
    <row r="145" spans="1:3" ht="12.75" customHeight="1" x14ac:dyDescent="0.25">
      <c r="A145" s="89">
        <v>2019</v>
      </c>
      <c r="B145" s="89">
        <v>123569</v>
      </c>
      <c r="C145" s="89" t="s">
        <v>133</v>
      </c>
    </row>
    <row r="146" spans="1:3" ht="12.75" customHeight="1" x14ac:dyDescent="0.25">
      <c r="A146" s="89">
        <v>2019</v>
      </c>
      <c r="B146" s="89">
        <v>88399</v>
      </c>
      <c r="C146" s="89" t="s">
        <v>133</v>
      </c>
    </row>
    <row r="147" spans="1:3" ht="12.75" customHeight="1" x14ac:dyDescent="0.25">
      <c r="A147" s="89">
        <v>2019</v>
      </c>
      <c r="B147" s="89">
        <v>1319229</v>
      </c>
      <c r="C147" s="89" t="s">
        <v>133</v>
      </c>
    </row>
    <row r="148" spans="1:3" ht="12.75" customHeight="1" x14ac:dyDescent="0.25">
      <c r="A148" s="89">
        <v>2019</v>
      </c>
      <c r="B148" s="89">
        <v>121880</v>
      </c>
      <c r="C148" s="89" t="s">
        <v>133</v>
      </c>
    </row>
    <row r="149" spans="1:3" ht="12.75" customHeight="1" x14ac:dyDescent="0.25">
      <c r="A149" s="89">
        <v>2019</v>
      </c>
      <c r="B149" s="89">
        <v>1103831</v>
      </c>
      <c r="C149" s="89" t="s">
        <v>133</v>
      </c>
    </row>
    <row r="150" spans="1:3" ht="12.75" customHeight="1" x14ac:dyDescent="0.25">
      <c r="A150" s="89">
        <v>2019</v>
      </c>
      <c r="B150" s="89">
        <v>1319229</v>
      </c>
      <c r="C150" s="89" t="s">
        <v>133</v>
      </c>
    </row>
    <row r="151" spans="1:3" ht="12.75" customHeight="1" x14ac:dyDescent="0.25">
      <c r="A151" s="89">
        <v>2019</v>
      </c>
      <c r="B151" s="89">
        <v>102499</v>
      </c>
      <c r="C151" s="89" t="s">
        <v>133</v>
      </c>
    </row>
    <row r="152" spans="1:3" ht="12.75" customHeight="1" x14ac:dyDescent="0.25">
      <c r="A152" s="89">
        <v>2019</v>
      </c>
      <c r="B152" s="89">
        <v>102499</v>
      </c>
      <c r="C152" s="89" t="s">
        <v>133</v>
      </c>
    </row>
    <row r="153" spans="1:3" ht="12.75" customHeight="1" x14ac:dyDescent="0.25">
      <c r="A153" s="89">
        <v>2019</v>
      </c>
      <c r="B153" s="89">
        <v>102499</v>
      </c>
      <c r="C153" s="89" t="s">
        <v>133</v>
      </c>
    </row>
    <row r="154" spans="1:3" ht="12.75" customHeight="1" x14ac:dyDescent="0.25">
      <c r="A154" s="89">
        <v>2019</v>
      </c>
      <c r="B154" s="89">
        <v>88399</v>
      </c>
      <c r="C154" s="89" t="s">
        <v>133</v>
      </c>
    </row>
    <row r="155" spans="1:3" ht="12.75" customHeight="1" x14ac:dyDescent="0.25">
      <c r="A155" s="89">
        <v>2019</v>
      </c>
      <c r="B155" s="89">
        <v>1319229</v>
      </c>
      <c r="C155" s="89" t="s">
        <v>133</v>
      </c>
    </row>
    <row r="156" spans="1:3" ht="12.75" customHeight="1" x14ac:dyDescent="0.25">
      <c r="A156" s="89">
        <v>2019</v>
      </c>
      <c r="B156" s="89">
        <v>88399</v>
      </c>
      <c r="C156" s="89" t="s">
        <v>133</v>
      </c>
    </row>
    <row r="157" spans="1:3" ht="12.75" customHeight="1" x14ac:dyDescent="0.25">
      <c r="A157" s="89">
        <v>2019</v>
      </c>
      <c r="B157" s="89">
        <v>121884</v>
      </c>
      <c r="C157" s="89" t="s">
        <v>133</v>
      </c>
    </row>
    <row r="158" spans="1:3" ht="12.75" customHeight="1" x14ac:dyDescent="0.25">
      <c r="A158" s="89">
        <v>2019</v>
      </c>
      <c r="B158" s="89">
        <v>123569</v>
      </c>
      <c r="C158" s="89" t="s">
        <v>133</v>
      </c>
    </row>
    <row r="159" spans="1:3" ht="12.75" customHeight="1" x14ac:dyDescent="0.25">
      <c r="A159" s="89">
        <v>2019</v>
      </c>
      <c r="B159" s="89">
        <v>88399</v>
      </c>
      <c r="C159" s="89" t="s">
        <v>133</v>
      </c>
    </row>
    <row r="160" spans="1:3" ht="12.75" customHeight="1" x14ac:dyDescent="0.25">
      <c r="A160" s="89">
        <v>2019</v>
      </c>
      <c r="B160" s="89">
        <v>102499</v>
      </c>
      <c r="C160" s="89" t="s">
        <v>133</v>
      </c>
    </row>
    <row r="161" spans="1:3" ht="12.75" customHeight="1" x14ac:dyDescent="0.25">
      <c r="A161" s="89">
        <v>2019</v>
      </c>
      <c r="B161" s="89">
        <v>102499</v>
      </c>
      <c r="C161" s="89" t="s">
        <v>133</v>
      </c>
    </row>
    <row r="162" spans="1:3" ht="12.75" customHeight="1" x14ac:dyDescent="0.25">
      <c r="A162" s="89">
        <v>2019</v>
      </c>
      <c r="B162" s="89">
        <v>1103831</v>
      </c>
      <c r="C162" s="89" t="s">
        <v>133</v>
      </c>
    </row>
    <row r="163" spans="1:3" ht="12.75" customHeight="1" x14ac:dyDescent="0.25">
      <c r="A163" s="89">
        <v>2019</v>
      </c>
      <c r="B163" s="89">
        <v>102499</v>
      </c>
      <c r="C163" s="89" t="s">
        <v>133</v>
      </c>
    </row>
    <row r="164" spans="1:3" ht="12.75" customHeight="1" x14ac:dyDescent="0.25">
      <c r="A164" s="89">
        <v>2019</v>
      </c>
      <c r="B164" s="89">
        <v>1103831</v>
      </c>
      <c r="C164" s="89" t="s">
        <v>133</v>
      </c>
    </row>
    <row r="165" spans="1:3" ht="12.75" customHeight="1" x14ac:dyDescent="0.25">
      <c r="A165" s="89">
        <v>2019</v>
      </c>
      <c r="B165" s="89">
        <v>1117583</v>
      </c>
      <c r="C165" s="89" t="s">
        <v>133</v>
      </c>
    </row>
    <row r="166" spans="1:3" ht="12.75" customHeight="1" x14ac:dyDescent="0.25">
      <c r="A166" s="89">
        <v>2019</v>
      </c>
      <c r="B166" s="89">
        <v>121880</v>
      </c>
      <c r="C166" s="89" t="s">
        <v>133</v>
      </c>
    </row>
    <row r="167" spans="1:3" ht="12.75" customHeight="1" x14ac:dyDescent="0.25">
      <c r="A167" s="89">
        <v>2019</v>
      </c>
      <c r="B167" s="89">
        <v>1319229</v>
      </c>
      <c r="C167" s="89" t="s">
        <v>133</v>
      </c>
    </row>
    <row r="168" spans="1:3" ht="12.75" customHeight="1" x14ac:dyDescent="0.25">
      <c r="A168" s="89">
        <v>2019</v>
      </c>
      <c r="B168" s="89">
        <v>1319229</v>
      </c>
      <c r="C168" s="89" t="s">
        <v>133</v>
      </c>
    </row>
    <row r="169" spans="1:3" ht="12.75" customHeight="1" x14ac:dyDescent="0.25">
      <c r="A169" s="89">
        <v>2019</v>
      </c>
      <c r="B169" s="89">
        <v>1103831</v>
      </c>
      <c r="C169" s="89" t="s">
        <v>133</v>
      </c>
    </row>
    <row r="170" spans="1:3" ht="12.75" customHeight="1" x14ac:dyDescent="0.25">
      <c r="A170" s="89">
        <v>2019</v>
      </c>
      <c r="B170" s="89">
        <v>121884</v>
      </c>
      <c r="C170" s="89" t="s">
        <v>133</v>
      </c>
    </row>
    <row r="171" spans="1:3" ht="12.75" customHeight="1" x14ac:dyDescent="0.25">
      <c r="A171" s="89">
        <v>2019</v>
      </c>
      <c r="B171" s="89">
        <v>1117583</v>
      </c>
      <c r="C171" s="89" t="s">
        <v>133</v>
      </c>
    </row>
    <row r="172" spans="1:3" ht="12.75" customHeight="1" x14ac:dyDescent="0.25">
      <c r="A172" s="89">
        <v>2019</v>
      </c>
      <c r="B172" s="89">
        <v>1181819</v>
      </c>
      <c r="C172" s="89" t="s">
        <v>133</v>
      </c>
    </row>
    <row r="173" spans="1:3" ht="12.75" customHeight="1" x14ac:dyDescent="0.25">
      <c r="A173" s="89">
        <v>2019</v>
      </c>
      <c r="B173" s="89">
        <v>1117583</v>
      </c>
      <c r="C173" s="89" t="s">
        <v>133</v>
      </c>
    </row>
    <row r="174" spans="1:3" ht="12.75" customHeight="1" x14ac:dyDescent="0.25">
      <c r="A174" s="89">
        <v>2019</v>
      </c>
      <c r="B174" s="89">
        <v>88399</v>
      </c>
      <c r="C174" s="89" t="s">
        <v>133</v>
      </c>
    </row>
    <row r="175" spans="1:3" ht="12.75" customHeight="1" x14ac:dyDescent="0.25">
      <c r="A175" s="89">
        <v>2019</v>
      </c>
      <c r="B175" s="89">
        <v>121880</v>
      </c>
      <c r="C175" s="89" t="s">
        <v>133</v>
      </c>
    </row>
    <row r="176" spans="1:3" ht="12.75" customHeight="1" x14ac:dyDescent="0.25">
      <c r="A176" s="89">
        <v>2019</v>
      </c>
      <c r="B176" s="89">
        <v>121884</v>
      </c>
      <c r="C176" s="89" t="s">
        <v>133</v>
      </c>
    </row>
    <row r="177" spans="1:3" ht="12.75" customHeight="1" x14ac:dyDescent="0.25">
      <c r="A177" s="89">
        <v>2019</v>
      </c>
      <c r="B177" s="89">
        <v>1319229</v>
      </c>
      <c r="C177" s="89" t="s">
        <v>133</v>
      </c>
    </row>
    <row r="178" spans="1:3" ht="12.75" customHeight="1" x14ac:dyDescent="0.25">
      <c r="A178" s="89">
        <v>2019</v>
      </c>
      <c r="B178" s="89">
        <v>102499</v>
      </c>
      <c r="C178" s="89" t="s">
        <v>133</v>
      </c>
    </row>
    <row r="179" spans="1:3" ht="12.75" customHeight="1" x14ac:dyDescent="0.25">
      <c r="A179" s="89">
        <v>2019</v>
      </c>
      <c r="B179" s="89">
        <v>102499</v>
      </c>
      <c r="C179" s="89" t="s">
        <v>133</v>
      </c>
    </row>
    <row r="180" spans="1:3" ht="12.75" customHeight="1" x14ac:dyDescent="0.25">
      <c r="A180" s="89">
        <v>2019</v>
      </c>
      <c r="B180" s="89">
        <v>121880</v>
      </c>
      <c r="C180" s="89" t="s">
        <v>133</v>
      </c>
    </row>
    <row r="181" spans="1:3" ht="12.75" customHeight="1" x14ac:dyDescent="0.25">
      <c r="A181" s="89">
        <v>2019</v>
      </c>
      <c r="B181" s="89">
        <v>121880</v>
      </c>
      <c r="C181" s="89" t="s">
        <v>133</v>
      </c>
    </row>
    <row r="182" spans="1:3" ht="12.75" customHeight="1" x14ac:dyDescent="0.25">
      <c r="A182" s="89">
        <v>2019</v>
      </c>
      <c r="B182" s="89">
        <v>121884</v>
      </c>
      <c r="C182" s="89" t="s">
        <v>817</v>
      </c>
    </row>
    <row r="183" spans="1:3" ht="12.75" customHeight="1" x14ac:dyDescent="0.25">
      <c r="A183" s="89">
        <v>2019</v>
      </c>
      <c r="B183" s="89">
        <v>1117583</v>
      </c>
      <c r="C183" s="89" t="s">
        <v>817</v>
      </c>
    </row>
    <row r="184" spans="1:3" ht="12.75" customHeight="1" x14ac:dyDescent="0.25">
      <c r="A184" s="89">
        <v>2019</v>
      </c>
      <c r="B184" s="89">
        <v>123569</v>
      </c>
      <c r="C184" s="89" t="s">
        <v>818</v>
      </c>
    </row>
    <row r="185" spans="1:3" ht="12.75" customHeight="1" x14ac:dyDescent="0.25">
      <c r="A185" s="89">
        <v>2019</v>
      </c>
      <c r="B185" s="89">
        <v>123569</v>
      </c>
      <c r="C185" s="89" t="s">
        <v>818</v>
      </c>
    </row>
    <row r="186" spans="1:3" ht="12.75" customHeight="1" x14ac:dyDescent="0.25">
      <c r="A186" s="89">
        <v>2019</v>
      </c>
      <c r="B186" s="89">
        <v>1181815</v>
      </c>
      <c r="C186" s="89" t="s">
        <v>818</v>
      </c>
    </row>
    <row r="187" spans="1:3" ht="12.75" customHeight="1" x14ac:dyDescent="0.25">
      <c r="A187" s="89">
        <v>2019</v>
      </c>
      <c r="B187" s="89">
        <v>121884</v>
      </c>
      <c r="C187" s="89" t="s">
        <v>818</v>
      </c>
    </row>
    <row r="188" spans="1:3" ht="12.75" customHeight="1" x14ac:dyDescent="0.25">
      <c r="A188" s="89">
        <v>2019</v>
      </c>
      <c r="B188" s="89">
        <v>121880</v>
      </c>
      <c r="C188" s="89" t="s">
        <v>818</v>
      </c>
    </row>
    <row r="189" spans="1:3" ht="12.75" customHeight="1" x14ac:dyDescent="0.25">
      <c r="A189" s="89">
        <v>2019</v>
      </c>
      <c r="B189" s="89">
        <v>123569</v>
      </c>
      <c r="C189" s="89" t="s">
        <v>818</v>
      </c>
    </row>
    <row r="190" spans="1:3" ht="12.75" customHeight="1" x14ac:dyDescent="0.25">
      <c r="A190" s="89">
        <v>2019</v>
      </c>
      <c r="B190" s="89">
        <v>102499</v>
      </c>
      <c r="C190" s="89" t="s">
        <v>818</v>
      </c>
    </row>
    <row r="191" spans="1:3" ht="12.75" customHeight="1" x14ac:dyDescent="0.25">
      <c r="A191" s="89">
        <v>2019</v>
      </c>
      <c r="B191" s="89">
        <v>121880</v>
      </c>
      <c r="C191" s="89" t="s">
        <v>818</v>
      </c>
    </row>
    <row r="192" spans="1:3" ht="12.75" customHeight="1" x14ac:dyDescent="0.25">
      <c r="A192" s="89">
        <v>2019</v>
      </c>
      <c r="B192" s="89">
        <v>1319229</v>
      </c>
      <c r="C192" s="89" t="s">
        <v>818</v>
      </c>
    </row>
    <row r="193" spans="1:3" ht="12.75" customHeight="1" x14ac:dyDescent="0.25">
      <c r="A193" s="89">
        <v>2019</v>
      </c>
      <c r="B193" s="89">
        <v>88399</v>
      </c>
      <c r="C193" s="89" t="s">
        <v>818</v>
      </c>
    </row>
    <row r="194" spans="1:3" ht="12.75" customHeight="1" x14ac:dyDescent="0.25">
      <c r="A194" s="89">
        <v>2019</v>
      </c>
      <c r="B194" s="89">
        <v>102499</v>
      </c>
      <c r="C194" s="89" t="s">
        <v>818</v>
      </c>
    </row>
    <row r="195" spans="1:3" ht="12.75" customHeight="1" x14ac:dyDescent="0.25">
      <c r="A195" s="89">
        <v>2019</v>
      </c>
      <c r="B195" s="89">
        <v>102499</v>
      </c>
      <c r="C195" s="89" t="s">
        <v>818</v>
      </c>
    </row>
    <row r="196" spans="1:3" ht="12.75" customHeight="1" x14ac:dyDescent="0.25">
      <c r="A196" s="89">
        <v>2019</v>
      </c>
      <c r="B196" s="89">
        <v>1181819</v>
      </c>
      <c r="C196" s="89" t="s">
        <v>818</v>
      </c>
    </row>
    <row r="197" spans="1:3" ht="12.75" customHeight="1" x14ac:dyDescent="0.25">
      <c r="A197" s="89">
        <v>2019</v>
      </c>
      <c r="B197" s="89">
        <v>123569</v>
      </c>
      <c r="C197" s="89" t="s">
        <v>818</v>
      </c>
    </row>
    <row r="198" spans="1:3" ht="12.75" customHeight="1" x14ac:dyDescent="0.25">
      <c r="A198" s="89">
        <v>2019</v>
      </c>
      <c r="B198" s="89">
        <v>123569</v>
      </c>
      <c r="C198" s="89" t="s">
        <v>818</v>
      </c>
    </row>
    <row r="199" spans="1:3" ht="12.75" customHeight="1" x14ac:dyDescent="0.25">
      <c r="A199" s="89">
        <v>2019</v>
      </c>
      <c r="B199" s="89">
        <v>121884</v>
      </c>
      <c r="C199" s="89" t="s">
        <v>818</v>
      </c>
    </row>
    <row r="200" spans="1:3" ht="12.75" customHeight="1" x14ac:dyDescent="0.25">
      <c r="A200" s="89">
        <v>2019</v>
      </c>
      <c r="B200" s="89">
        <v>102499</v>
      </c>
      <c r="C200" s="89" t="s">
        <v>818</v>
      </c>
    </row>
    <row r="201" spans="1:3" ht="12.75" customHeight="1" x14ac:dyDescent="0.25">
      <c r="A201" s="89">
        <v>2019</v>
      </c>
      <c r="B201" s="89">
        <v>1103831</v>
      </c>
      <c r="C201" s="89" t="s">
        <v>818</v>
      </c>
    </row>
    <row r="202" spans="1:3" ht="12.75" customHeight="1" x14ac:dyDescent="0.25">
      <c r="A202" s="89">
        <v>2019</v>
      </c>
      <c r="B202" s="89">
        <v>102499</v>
      </c>
      <c r="C202" s="89" t="s">
        <v>818</v>
      </c>
    </row>
    <row r="203" spans="1:3" ht="12.75" customHeight="1" x14ac:dyDescent="0.25">
      <c r="A203" s="89">
        <v>2019</v>
      </c>
      <c r="B203" s="89">
        <v>1181815</v>
      </c>
      <c r="C203" s="89" t="s">
        <v>818</v>
      </c>
    </row>
    <row r="204" spans="1:3" ht="12.75" customHeight="1" x14ac:dyDescent="0.25">
      <c r="A204" s="89">
        <v>2019</v>
      </c>
      <c r="B204" s="89">
        <v>88399</v>
      </c>
      <c r="C204" s="89" t="s">
        <v>818</v>
      </c>
    </row>
    <row r="205" spans="1:3" ht="12.75" customHeight="1" x14ac:dyDescent="0.25">
      <c r="A205" s="89">
        <v>2019</v>
      </c>
      <c r="B205" s="89">
        <v>121884</v>
      </c>
      <c r="C205" s="89" t="s">
        <v>818</v>
      </c>
    </row>
    <row r="206" spans="1:3" ht="12.75" customHeight="1" x14ac:dyDescent="0.25">
      <c r="A206" s="89">
        <v>2019</v>
      </c>
      <c r="B206" s="89">
        <v>102499</v>
      </c>
      <c r="C206" s="89" t="s">
        <v>818</v>
      </c>
    </row>
    <row r="207" spans="1:3" ht="12.75" customHeight="1" x14ac:dyDescent="0.25">
      <c r="A207" s="89">
        <v>2019</v>
      </c>
      <c r="B207" s="89">
        <v>123569</v>
      </c>
      <c r="C207" s="89" t="s">
        <v>818</v>
      </c>
    </row>
    <row r="208" spans="1:3" ht="12.75" customHeight="1" x14ac:dyDescent="0.25">
      <c r="A208" s="89">
        <v>2019</v>
      </c>
      <c r="B208" s="89">
        <v>1181815</v>
      </c>
      <c r="C208" s="89" t="s">
        <v>818</v>
      </c>
    </row>
    <row r="209" spans="1:3" ht="12.75" customHeight="1" x14ac:dyDescent="0.25">
      <c r="A209" s="89">
        <v>2019</v>
      </c>
      <c r="B209" s="89">
        <v>123569</v>
      </c>
      <c r="C209" s="89" t="s">
        <v>818</v>
      </c>
    </row>
    <row r="210" spans="1:3" ht="12.75" customHeight="1" x14ac:dyDescent="0.25">
      <c r="A210" s="89">
        <v>2019</v>
      </c>
      <c r="B210" s="89">
        <v>1181815</v>
      </c>
      <c r="C210" s="89" t="s">
        <v>818</v>
      </c>
    </row>
    <row r="211" spans="1:3" ht="12.75" customHeight="1" x14ac:dyDescent="0.25">
      <c r="A211" s="89">
        <v>2019</v>
      </c>
      <c r="B211" s="89">
        <v>102499</v>
      </c>
      <c r="C211" s="89" t="s">
        <v>818</v>
      </c>
    </row>
    <row r="212" spans="1:3" ht="12.75" customHeight="1" x14ac:dyDescent="0.25">
      <c r="A212" s="89">
        <v>2019</v>
      </c>
      <c r="B212" s="89">
        <v>1181819</v>
      </c>
      <c r="C212" s="89" t="s">
        <v>818</v>
      </c>
    </row>
    <row r="213" spans="1:3" ht="12.75" customHeight="1" x14ac:dyDescent="0.25">
      <c r="A213" s="89">
        <v>2019</v>
      </c>
      <c r="B213" s="89">
        <v>1103831</v>
      </c>
      <c r="C213" s="89" t="s">
        <v>818</v>
      </c>
    </row>
    <row r="214" spans="1:3" ht="12.75" customHeight="1" x14ac:dyDescent="0.25">
      <c r="A214" s="89">
        <v>2019</v>
      </c>
      <c r="B214" s="89">
        <v>1181815</v>
      </c>
      <c r="C214" s="89" t="s">
        <v>818</v>
      </c>
    </row>
    <row r="215" spans="1:3" ht="12.75" customHeight="1" x14ac:dyDescent="0.25">
      <c r="A215" s="89">
        <v>2019</v>
      </c>
      <c r="B215" s="89">
        <v>102499</v>
      </c>
      <c r="C215" s="89" t="s">
        <v>818</v>
      </c>
    </row>
    <row r="216" spans="1:3" ht="12.75" customHeight="1" x14ac:dyDescent="0.25">
      <c r="A216" s="89">
        <v>2019</v>
      </c>
      <c r="B216" s="89">
        <v>121880</v>
      </c>
      <c r="C216" s="89" t="s">
        <v>818</v>
      </c>
    </row>
    <row r="217" spans="1:3" ht="12.75" customHeight="1" x14ac:dyDescent="0.25">
      <c r="A217" s="89">
        <v>2019</v>
      </c>
      <c r="B217" s="89">
        <v>123569</v>
      </c>
      <c r="C217" s="89" t="s">
        <v>818</v>
      </c>
    </row>
    <row r="218" spans="1:3" ht="12.75" customHeight="1" x14ac:dyDescent="0.25">
      <c r="A218" s="89">
        <v>2019</v>
      </c>
      <c r="B218" s="89">
        <v>102499</v>
      </c>
      <c r="C218" s="89" t="s">
        <v>818</v>
      </c>
    </row>
    <row r="219" spans="1:3" ht="12.75" customHeight="1" x14ac:dyDescent="0.25">
      <c r="A219" s="89">
        <v>2019</v>
      </c>
      <c r="B219" s="89">
        <v>1117583</v>
      </c>
      <c r="C219" s="89" t="s">
        <v>818</v>
      </c>
    </row>
    <row r="220" spans="1:3" ht="12.75" customHeight="1" x14ac:dyDescent="0.25">
      <c r="A220" s="89">
        <v>2019</v>
      </c>
      <c r="B220" s="89">
        <v>102499</v>
      </c>
      <c r="C220" s="89" t="s">
        <v>818</v>
      </c>
    </row>
    <row r="221" spans="1:3" ht="12.75" customHeight="1" x14ac:dyDescent="0.25">
      <c r="A221" s="89">
        <v>2019</v>
      </c>
      <c r="B221" s="89">
        <v>1181819</v>
      </c>
      <c r="C221" s="89" t="s">
        <v>818</v>
      </c>
    </row>
    <row r="222" spans="1:3" ht="12.75" customHeight="1" x14ac:dyDescent="0.25">
      <c r="A222" s="89">
        <v>2019</v>
      </c>
      <c r="B222" s="89">
        <v>1181815</v>
      </c>
      <c r="C222" s="89" t="s">
        <v>818</v>
      </c>
    </row>
    <row r="223" spans="1:3" ht="12.75" customHeight="1" x14ac:dyDescent="0.25">
      <c r="A223" s="89">
        <v>2019</v>
      </c>
      <c r="B223" s="89">
        <v>121880</v>
      </c>
      <c r="C223" s="89" t="s">
        <v>818</v>
      </c>
    </row>
    <row r="224" spans="1:3" ht="12.75" customHeight="1" x14ac:dyDescent="0.25">
      <c r="A224" s="89">
        <v>2019</v>
      </c>
      <c r="B224" s="89">
        <v>123569</v>
      </c>
      <c r="C224" s="89" t="s">
        <v>818</v>
      </c>
    </row>
    <row r="225" spans="1:3" ht="12.75" customHeight="1" x14ac:dyDescent="0.25">
      <c r="A225" s="89">
        <v>2019</v>
      </c>
      <c r="B225" s="89">
        <v>1103831</v>
      </c>
      <c r="C225" s="89" t="s">
        <v>818</v>
      </c>
    </row>
    <row r="226" spans="1:3" ht="12.75" customHeight="1" x14ac:dyDescent="0.25">
      <c r="A226" s="89">
        <v>2019</v>
      </c>
      <c r="B226" s="89">
        <v>1181815</v>
      </c>
      <c r="C226" s="89" t="s">
        <v>818</v>
      </c>
    </row>
    <row r="227" spans="1:3" ht="12.75" customHeight="1" x14ac:dyDescent="0.25">
      <c r="A227" s="89">
        <v>2019</v>
      </c>
      <c r="B227" s="89">
        <v>1181819</v>
      </c>
      <c r="C227" s="89" t="s">
        <v>818</v>
      </c>
    </row>
    <row r="228" spans="1:3" ht="12.75" customHeight="1" x14ac:dyDescent="0.25">
      <c r="A228" s="89">
        <v>2019</v>
      </c>
      <c r="B228" s="89">
        <v>1319229</v>
      </c>
      <c r="C228" s="89" t="s">
        <v>818</v>
      </c>
    </row>
    <row r="229" spans="1:3" ht="12.75" customHeight="1" x14ac:dyDescent="0.25">
      <c r="A229" s="89">
        <v>2019</v>
      </c>
      <c r="B229" s="89">
        <v>1181815</v>
      </c>
      <c r="C229" s="89" t="s">
        <v>818</v>
      </c>
    </row>
    <row r="230" spans="1:3" ht="12.75" customHeight="1" x14ac:dyDescent="0.25">
      <c r="A230" s="89">
        <v>2019</v>
      </c>
      <c r="B230" s="89">
        <v>88399</v>
      </c>
      <c r="C230" s="89" t="s">
        <v>818</v>
      </c>
    </row>
    <row r="231" spans="1:3" ht="12.75" customHeight="1" x14ac:dyDescent="0.25">
      <c r="A231" s="89">
        <v>2019</v>
      </c>
      <c r="B231" s="89">
        <v>121880</v>
      </c>
      <c r="C231" s="89" t="s">
        <v>818</v>
      </c>
    </row>
    <row r="232" spans="1:3" ht="12.75" customHeight="1" x14ac:dyDescent="0.25">
      <c r="A232" s="89">
        <v>2019</v>
      </c>
      <c r="B232" s="89">
        <v>121884</v>
      </c>
      <c r="C232" s="89" t="s">
        <v>818</v>
      </c>
    </row>
    <row r="233" spans="1:3" ht="12.75" customHeight="1" x14ac:dyDescent="0.25">
      <c r="A233" s="89">
        <v>2019</v>
      </c>
      <c r="B233" s="89">
        <v>1181819</v>
      </c>
      <c r="C233" s="89" t="s">
        <v>818</v>
      </c>
    </row>
    <row r="234" spans="1:3" ht="12.75" customHeight="1" x14ac:dyDescent="0.25">
      <c r="A234" s="89">
        <v>2019</v>
      </c>
      <c r="B234" s="89">
        <v>1117583</v>
      </c>
      <c r="C234" s="89" t="s">
        <v>818</v>
      </c>
    </row>
    <row r="235" spans="1:3" ht="12.75" customHeight="1" x14ac:dyDescent="0.25">
      <c r="A235" s="89">
        <v>2019</v>
      </c>
      <c r="B235" s="89">
        <v>121884</v>
      </c>
      <c r="C235" s="89" t="s">
        <v>818</v>
      </c>
    </row>
    <row r="236" spans="1:3" ht="12.75" customHeight="1" x14ac:dyDescent="0.25">
      <c r="A236" s="89">
        <v>2019</v>
      </c>
      <c r="B236" s="89">
        <v>1117583</v>
      </c>
      <c r="C236" s="89" t="s">
        <v>818</v>
      </c>
    </row>
    <row r="237" spans="1:3" ht="12.75" customHeight="1" x14ac:dyDescent="0.25">
      <c r="A237" s="89">
        <v>2019</v>
      </c>
      <c r="B237" s="89">
        <v>1181819</v>
      </c>
      <c r="C237" s="89" t="s">
        <v>818</v>
      </c>
    </row>
    <row r="238" spans="1:3" ht="12.75" customHeight="1" x14ac:dyDescent="0.25">
      <c r="A238" s="89">
        <v>2019</v>
      </c>
      <c r="B238" s="89">
        <v>88399</v>
      </c>
      <c r="C238" s="89" t="s">
        <v>818</v>
      </c>
    </row>
    <row r="239" spans="1:3" ht="12.75" customHeight="1" x14ac:dyDescent="0.25">
      <c r="A239" s="89">
        <v>2019</v>
      </c>
      <c r="B239" s="89">
        <v>1181819</v>
      </c>
      <c r="C239" s="89" t="s">
        <v>818</v>
      </c>
    </row>
    <row r="240" spans="1:3" ht="12.75" customHeight="1" x14ac:dyDescent="0.25">
      <c r="A240" s="89">
        <v>2019</v>
      </c>
      <c r="B240" s="89">
        <v>1181819</v>
      </c>
      <c r="C240" s="89" t="s">
        <v>818</v>
      </c>
    </row>
    <row r="241" spans="1:3" ht="12.75" customHeight="1" x14ac:dyDescent="0.25">
      <c r="A241" s="89">
        <v>2019</v>
      </c>
      <c r="B241" s="89">
        <v>1181819</v>
      </c>
      <c r="C241" s="89" t="s">
        <v>818</v>
      </c>
    </row>
    <row r="242" spans="1:3" ht="12.75" customHeight="1" x14ac:dyDescent="0.25">
      <c r="A242" s="89">
        <v>2019</v>
      </c>
      <c r="B242" s="89">
        <v>1117583</v>
      </c>
      <c r="C242" s="89" t="s">
        <v>818</v>
      </c>
    </row>
    <row r="243" spans="1:3" ht="12.75" customHeight="1" x14ac:dyDescent="0.25">
      <c r="A243" s="89">
        <v>2019</v>
      </c>
      <c r="B243" s="89">
        <v>1181819</v>
      </c>
      <c r="C243" s="89" t="s">
        <v>818</v>
      </c>
    </row>
    <row r="244" spans="1:3" ht="12.75" customHeight="1" x14ac:dyDescent="0.25">
      <c r="A244" s="89">
        <v>2019</v>
      </c>
      <c r="B244" s="89">
        <v>121880</v>
      </c>
      <c r="C244" s="89" t="s">
        <v>818</v>
      </c>
    </row>
    <row r="245" spans="1:3" ht="12.75" customHeight="1" x14ac:dyDescent="0.25">
      <c r="A245" s="89">
        <v>2019</v>
      </c>
      <c r="B245" s="89">
        <v>1181819</v>
      </c>
      <c r="C245" s="89" t="s">
        <v>818</v>
      </c>
    </row>
    <row r="246" spans="1:3" ht="12.75" customHeight="1" x14ac:dyDescent="0.25">
      <c r="A246" s="89">
        <v>2019</v>
      </c>
      <c r="B246" s="89">
        <v>1103831</v>
      </c>
      <c r="C246" s="89" t="s">
        <v>818</v>
      </c>
    </row>
    <row r="247" spans="1:3" ht="12.75" customHeight="1" x14ac:dyDescent="0.25">
      <c r="A247" s="89">
        <v>2019</v>
      </c>
      <c r="B247" s="89">
        <v>1181819</v>
      </c>
      <c r="C247" s="89" t="s">
        <v>818</v>
      </c>
    </row>
    <row r="248" spans="1:3" ht="12.75" customHeight="1" x14ac:dyDescent="0.25">
      <c r="A248" s="89">
        <v>2019</v>
      </c>
      <c r="B248" s="89">
        <v>121880</v>
      </c>
      <c r="C248" s="89" t="s">
        <v>818</v>
      </c>
    </row>
    <row r="249" spans="1:3" ht="12.75" customHeight="1" x14ac:dyDescent="0.25">
      <c r="A249" s="89">
        <v>2019</v>
      </c>
      <c r="B249" s="89">
        <v>102499</v>
      </c>
      <c r="C249" s="89" t="s">
        <v>818</v>
      </c>
    </row>
    <row r="250" spans="1:3" ht="12.75" customHeight="1" x14ac:dyDescent="0.25">
      <c r="A250" s="89">
        <v>2019</v>
      </c>
      <c r="B250" s="89">
        <v>1117583</v>
      </c>
      <c r="C250" s="89" t="s">
        <v>818</v>
      </c>
    </row>
    <row r="251" spans="1:3" ht="12.75" customHeight="1" x14ac:dyDescent="0.25">
      <c r="A251" s="89">
        <v>2019</v>
      </c>
      <c r="B251" s="89">
        <v>1103831</v>
      </c>
      <c r="C251" s="89" t="s">
        <v>818</v>
      </c>
    </row>
    <row r="252" spans="1:3" ht="12.75" customHeight="1" x14ac:dyDescent="0.25">
      <c r="A252" s="89">
        <v>2019</v>
      </c>
      <c r="B252" s="89">
        <v>121880</v>
      </c>
      <c r="C252" s="89" t="s">
        <v>818</v>
      </c>
    </row>
    <row r="253" spans="1:3" ht="12.75" customHeight="1" x14ac:dyDescent="0.25">
      <c r="A253" s="89">
        <v>2019</v>
      </c>
      <c r="B253" s="89">
        <v>1117583</v>
      </c>
      <c r="C253" s="89" t="s">
        <v>818</v>
      </c>
    </row>
    <row r="254" spans="1:3" ht="12.75" customHeight="1" x14ac:dyDescent="0.25">
      <c r="A254" s="89">
        <v>2019</v>
      </c>
      <c r="B254" s="89">
        <v>1181819</v>
      </c>
      <c r="C254" s="89" t="s">
        <v>818</v>
      </c>
    </row>
    <row r="255" spans="1:3" ht="12.75" customHeight="1" x14ac:dyDescent="0.25">
      <c r="A255" s="89">
        <v>2019</v>
      </c>
      <c r="B255" s="89">
        <v>1117583</v>
      </c>
      <c r="C255" s="89" t="s">
        <v>818</v>
      </c>
    </row>
    <row r="256" spans="1:3" ht="12.75" customHeight="1" x14ac:dyDescent="0.25">
      <c r="A256" s="89">
        <v>2019</v>
      </c>
      <c r="B256" s="89">
        <v>121880</v>
      </c>
      <c r="C256" s="89" t="s">
        <v>818</v>
      </c>
    </row>
    <row r="257" spans="1:3" ht="12.75" customHeight="1" x14ac:dyDescent="0.25">
      <c r="A257" s="89">
        <v>2019</v>
      </c>
      <c r="B257" s="89">
        <v>88399</v>
      </c>
      <c r="C257" s="89" t="s">
        <v>818</v>
      </c>
    </row>
    <row r="258" spans="1:3" ht="12.75" customHeight="1" x14ac:dyDescent="0.25">
      <c r="A258" s="89">
        <v>2019</v>
      </c>
      <c r="B258" s="89">
        <v>121880</v>
      </c>
      <c r="C258" s="89" t="s">
        <v>818</v>
      </c>
    </row>
    <row r="259" spans="1:3" ht="12.75" customHeight="1" x14ac:dyDescent="0.25">
      <c r="A259" s="89">
        <v>2019</v>
      </c>
      <c r="B259" s="89">
        <v>1103831</v>
      </c>
      <c r="C259" s="89" t="s">
        <v>818</v>
      </c>
    </row>
    <row r="260" spans="1:3" ht="12.75" customHeight="1" x14ac:dyDescent="0.25">
      <c r="A260" s="89">
        <v>2019</v>
      </c>
      <c r="B260" s="89">
        <v>121884</v>
      </c>
      <c r="C260" s="89" t="s">
        <v>818</v>
      </c>
    </row>
    <row r="261" spans="1:3" ht="12.75" customHeight="1" x14ac:dyDescent="0.25">
      <c r="A261" s="89">
        <v>2019</v>
      </c>
      <c r="B261" s="89">
        <v>1103831</v>
      </c>
      <c r="C261" s="89" t="s">
        <v>818</v>
      </c>
    </row>
    <row r="262" spans="1:3" ht="12.75" customHeight="1" x14ac:dyDescent="0.25">
      <c r="A262" s="89">
        <v>2019</v>
      </c>
      <c r="B262" s="89">
        <v>1103831</v>
      </c>
      <c r="C262" s="89" t="s">
        <v>818</v>
      </c>
    </row>
    <row r="263" spans="1:3" ht="12.75" customHeight="1" x14ac:dyDescent="0.25">
      <c r="A263" s="89">
        <v>2019</v>
      </c>
      <c r="B263" s="89">
        <v>88399</v>
      </c>
      <c r="C263" s="89" t="s">
        <v>818</v>
      </c>
    </row>
    <row r="264" spans="1:3" ht="12.75" customHeight="1" x14ac:dyDescent="0.25">
      <c r="A264" s="89">
        <v>2019</v>
      </c>
      <c r="B264" s="89">
        <v>102499</v>
      </c>
      <c r="C264" s="89" t="s">
        <v>818</v>
      </c>
    </row>
    <row r="265" spans="1:3" ht="12.75" customHeight="1" x14ac:dyDescent="0.25">
      <c r="A265" s="89">
        <v>2019</v>
      </c>
      <c r="B265" s="89">
        <v>1181819</v>
      </c>
      <c r="C265" s="89" t="s">
        <v>818</v>
      </c>
    </row>
    <row r="266" spans="1:3" ht="12.75" customHeight="1" x14ac:dyDescent="0.25">
      <c r="A266" s="89">
        <v>2019</v>
      </c>
      <c r="B266" s="89">
        <v>121880</v>
      </c>
      <c r="C266" s="89" t="s">
        <v>818</v>
      </c>
    </row>
    <row r="267" spans="1:3" ht="12.75" customHeight="1" x14ac:dyDescent="0.25">
      <c r="A267" s="89">
        <v>2019</v>
      </c>
      <c r="B267" s="89">
        <v>88399</v>
      </c>
      <c r="C267" s="89" t="s">
        <v>818</v>
      </c>
    </row>
    <row r="268" spans="1:3" ht="12.75" customHeight="1" x14ac:dyDescent="0.25">
      <c r="A268" s="89">
        <v>2019</v>
      </c>
      <c r="B268" s="89">
        <v>1103831</v>
      </c>
      <c r="C268" s="89" t="s">
        <v>818</v>
      </c>
    </row>
    <row r="269" spans="1:3" ht="12.75" customHeight="1" x14ac:dyDescent="0.25">
      <c r="A269" s="89">
        <v>2019</v>
      </c>
      <c r="B269" s="89">
        <v>88399</v>
      </c>
      <c r="C269" s="89" t="s">
        <v>818</v>
      </c>
    </row>
    <row r="270" spans="1:3" ht="12.75" customHeight="1" x14ac:dyDescent="0.25">
      <c r="A270" s="89">
        <v>2019</v>
      </c>
      <c r="B270" s="89">
        <v>121884</v>
      </c>
      <c r="C270" s="89" t="s">
        <v>818</v>
      </c>
    </row>
    <row r="271" spans="1:3" ht="12.75" customHeight="1" x14ac:dyDescent="0.25">
      <c r="A271" s="89">
        <v>2019</v>
      </c>
      <c r="B271" s="89">
        <v>121880</v>
      </c>
      <c r="C271" s="89" t="s">
        <v>818</v>
      </c>
    </row>
    <row r="272" spans="1:3" ht="12.75" customHeight="1" x14ac:dyDescent="0.25">
      <c r="A272" s="89">
        <v>2019</v>
      </c>
      <c r="B272" s="89">
        <v>1181819</v>
      </c>
      <c r="C272" s="89" t="s">
        <v>818</v>
      </c>
    </row>
    <row r="273" spans="1:3" ht="12.75" customHeight="1" x14ac:dyDescent="0.25">
      <c r="A273" s="89">
        <v>2019</v>
      </c>
      <c r="B273" s="89">
        <v>1181819</v>
      </c>
      <c r="C273" s="89" t="s">
        <v>818</v>
      </c>
    </row>
    <row r="274" spans="1:3" ht="12.75" customHeight="1" x14ac:dyDescent="0.25">
      <c r="A274" s="89">
        <v>2019</v>
      </c>
      <c r="B274" s="89">
        <v>88399</v>
      </c>
      <c r="C274" s="89" t="s">
        <v>818</v>
      </c>
    </row>
    <row r="275" spans="1:3" ht="12.75" customHeight="1" x14ac:dyDescent="0.25">
      <c r="A275" s="89">
        <v>2019</v>
      </c>
      <c r="B275" s="89">
        <v>1103831</v>
      </c>
      <c r="C275" s="89" t="s">
        <v>818</v>
      </c>
    </row>
    <row r="276" spans="1:3" ht="12.75" customHeight="1" x14ac:dyDescent="0.25">
      <c r="A276" s="89">
        <v>2019</v>
      </c>
      <c r="B276" s="89">
        <v>121880</v>
      </c>
      <c r="C276" s="89" t="s">
        <v>818</v>
      </c>
    </row>
    <row r="277" spans="1:3" ht="12.75" customHeight="1" x14ac:dyDescent="0.25">
      <c r="A277" s="89">
        <v>2019</v>
      </c>
      <c r="B277" s="89">
        <v>1103831</v>
      </c>
      <c r="C277" s="89" t="s">
        <v>818</v>
      </c>
    </row>
    <row r="278" spans="1:3" ht="12.75" customHeight="1" x14ac:dyDescent="0.25">
      <c r="A278" s="89">
        <v>2019</v>
      </c>
      <c r="B278" s="89">
        <v>1181819</v>
      </c>
      <c r="C278" s="89" t="s">
        <v>818</v>
      </c>
    </row>
    <row r="279" spans="1:3" ht="12.75" customHeight="1" x14ac:dyDescent="0.25">
      <c r="A279" s="89">
        <v>2019</v>
      </c>
      <c r="B279" s="89">
        <v>1181819</v>
      </c>
      <c r="C279" s="89" t="s">
        <v>818</v>
      </c>
    </row>
    <row r="280" spans="1:3" ht="12.75" customHeight="1" x14ac:dyDescent="0.25">
      <c r="A280" s="89">
        <v>2019</v>
      </c>
      <c r="B280" s="89">
        <v>1117583</v>
      </c>
      <c r="C280" s="89" t="s">
        <v>818</v>
      </c>
    </row>
    <row r="281" spans="1:3" ht="12.75" customHeight="1" x14ac:dyDescent="0.25">
      <c r="A281" s="89">
        <v>2019</v>
      </c>
      <c r="B281" s="89">
        <v>1117583</v>
      </c>
      <c r="C281" s="89" t="s">
        <v>818</v>
      </c>
    </row>
    <row r="282" spans="1:3" ht="12.75" customHeight="1" x14ac:dyDescent="0.25">
      <c r="A282" s="89">
        <v>2019</v>
      </c>
      <c r="B282" s="89">
        <v>1181819</v>
      </c>
      <c r="C282" s="89" t="s">
        <v>818</v>
      </c>
    </row>
    <row r="283" spans="1:3" ht="12.75" customHeight="1" x14ac:dyDescent="0.25">
      <c r="A283" s="89">
        <v>2019</v>
      </c>
      <c r="B283" s="89">
        <v>102499</v>
      </c>
      <c r="C283" s="89" t="s">
        <v>818</v>
      </c>
    </row>
    <row r="284" spans="1:3" ht="12.75" customHeight="1" x14ac:dyDescent="0.25">
      <c r="A284" s="89">
        <v>2019</v>
      </c>
      <c r="B284" s="89">
        <v>88399</v>
      </c>
      <c r="C284" s="89" t="s">
        <v>818</v>
      </c>
    </row>
    <row r="285" spans="1:3" ht="12.75" customHeight="1" x14ac:dyDescent="0.25">
      <c r="A285" s="89">
        <v>2019</v>
      </c>
      <c r="B285" s="89">
        <v>121884</v>
      </c>
      <c r="C285" s="89" t="s">
        <v>818</v>
      </c>
    </row>
    <row r="286" spans="1:3" ht="12.75" customHeight="1" x14ac:dyDescent="0.25">
      <c r="A286" s="89">
        <v>2019</v>
      </c>
      <c r="B286" s="89">
        <v>1103831</v>
      </c>
      <c r="C286" s="89" t="s">
        <v>818</v>
      </c>
    </row>
    <row r="287" spans="1:3" ht="12.75" customHeight="1" x14ac:dyDescent="0.25">
      <c r="A287" s="89">
        <v>2019</v>
      </c>
      <c r="B287" s="89">
        <v>1117583</v>
      </c>
      <c r="C287" s="89" t="s">
        <v>818</v>
      </c>
    </row>
    <row r="288" spans="1:3" ht="12.75" customHeight="1" x14ac:dyDescent="0.25">
      <c r="A288" s="89">
        <v>2019</v>
      </c>
      <c r="B288" s="89">
        <v>88399</v>
      </c>
      <c r="C288" s="89" t="s">
        <v>818</v>
      </c>
    </row>
    <row r="289" spans="1:3" ht="12.75" customHeight="1" x14ac:dyDescent="0.25">
      <c r="A289" s="89">
        <v>2019</v>
      </c>
      <c r="B289" s="89">
        <v>1181819</v>
      </c>
      <c r="C289" s="89" t="s">
        <v>818</v>
      </c>
    </row>
    <row r="290" spans="1:3" ht="12.75" customHeight="1" x14ac:dyDescent="0.25">
      <c r="A290" s="89">
        <v>2019</v>
      </c>
      <c r="B290" s="89">
        <v>121880</v>
      </c>
      <c r="C290" s="89" t="s">
        <v>818</v>
      </c>
    </row>
    <row r="291" spans="1:3" ht="12.75" customHeight="1" x14ac:dyDescent="0.25">
      <c r="A291" s="89">
        <v>2019</v>
      </c>
      <c r="B291" s="89">
        <v>102499</v>
      </c>
      <c r="C291" s="89" t="s">
        <v>818</v>
      </c>
    </row>
    <row r="292" spans="1:3" ht="12.75" customHeight="1" x14ac:dyDescent="0.25">
      <c r="A292" s="89">
        <v>2019</v>
      </c>
      <c r="B292" s="89">
        <v>1103831</v>
      </c>
      <c r="C292" s="89" t="s">
        <v>818</v>
      </c>
    </row>
    <row r="293" spans="1:3" ht="12.75" customHeight="1" x14ac:dyDescent="0.25">
      <c r="A293" s="89">
        <v>2019</v>
      </c>
      <c r="B293" s="89">
        <v>1181819</v>
      </c>
      <c r="C293" s="89" t="s">
        <v>818</v>
      </c>
    </row>
    <row r="294" spans="1:3" ht="12.75" customHeight="1" x14ac:dyDescent="0.25">
      <c r="A294" s="89">
        <v>2019</v>
      </c>
      <c r="B294" s="89">
        <v>1181819</v>
      </c>
      <c r="C294" s="89" t="s">
        <v>818</v>
      </c>
    </row>
    <row r="295" spans="1:3" ht="12.75" customHeight="1" x14ac:dyDescent="0.25">
      <c r="A295" s="89">
        <v>2019</v>
      </c>
      <c r="B295" s="89">
        <v>1117583</v>
      </c>
      <c r="C295" s="89" t="s">
        <v>1487</v>
      </c>
    </row>
    <row r="296" spans="1:3" ht="12.75" customHeight="1" x14ac:dyDescent="0.25">
      <c r="A296" s="89">
        <v>2019</v>
      </c>
      <c r="B296" s="89">
        <v>121880</v>
      </c>
      <c r="C296" s="89" t="s">
        <v>1487</v>
      </c>
    </row>
    <row r="297" spans="1:3" ht="12.75" customHeight="1" x14ac:dyDescent="0.25">
      <c r="A297" s="89">
        <v>2019</v>
      </c>
      <c r="B297" s="89">
        <v>121884</v>
      </c>
      <c r="C297" s="89" t="s">
        <v>1487</v>
      </c>
    </row>
    <row r="298" spans="1:3" ht="12.75" customHeight="1" x14ac:dyDescent="0.25">
      <c r="A298" s="89">
        <v>2019</v>
      </c>
      <c r="B298" s="89">
        <v>1103831</v>
      </c>
      <c r="C298" s="89" t="s">
        <v>1487</v>
      </c>
    </row>
    <row r="299" spans="1:3" ht="12.75" customHeight="1" x14ac:dyDescent="0.25">
      <c r="A299" s="89">
        <v>2019</v>
      </c>
      <c r="B299" s="89">
        <v>121884</v>
      </c>
      <c r="C299" s="89" t="s">
        <v>1487</v>
      </c>
    </row>
    <row r="300" spans="1:3" ht="12.75" customHeight="1" x14ac:dyDescent="0.25">
      <c r="A300" s="89">
        <v>2019</v>
      </c>
      <c r="B300" s="89">
        <v>121880</v>
      </c>
      <c r="C300" s="89" t="s">
        <v>1488</v>
      </c>
    </row>
    <row r="301" spans="1:3" ht="12.75" customHeight="1" x14ac:dyDescent="0.25">
      <c r="A301" s="89">
        <v>2019</v>
      </c>
      <c r="B301" s="89">
        <v>123569</v>
      </c>
      <c r="C301" s="89" t="s">
        <v>1488</v>
      </c>
    </row>
    <row r="302" spans="1:3" ht="12.75" customHeight="1" x14ac:dyDescent="0.25">
      <c r="A302" s="89">
        <v>2019</v>
      </c>
      <c r="B302" s="89">
        <v>121884</v>
      </c>
      <c r="C302" s="89" t="s">
        <v>1488</v>
      </c>
    </row>
    <row r="303" spans="1:3" ht="12.75" customHeight="1" x14ac:dyDescent="0.25">
      <c r="A303" s="89">
        <v>2019</v>
      </c>
      <c r="B303" s="89">
        <v>121880</v>
      </c>
      <c r="C303" s="89" t="s">
        <v>1488</v>
      </c>
    </row>
    <row r="304" spans="1:3" ht="12.75" customHeight="1" x14ac:dyDescent="0.25">
      <c r="A304" s="89">
        <v>2019</v>
      </c>
      <c r="B304" s="89">
        <v>102499</v>
      </c>
      <c r="C304" s="89" t="s">
        <v>1488</v>
      </c>
    </row>
    <row r="305" spans="1:3" ht="12.75" customHeight="1" x14ac:dyDescent="0.25">
      <c r="A305" s="89">
        <v>2019</v>
      </c>
      <c r="B305" s="89">
        <v>123569</v>
      </c>
      <c r="C305" s="89" t="s">
        <v>1488</v>
      </c>
    </row>
    <row r="306" spans="1:3" ht="12.75" customHeight="1" x14ac:dyDescent="0.25">
      <c r="A306" s="89">
        <v>2019</v>
      </c>
      <c r="B306" s="89">
        <v>123569</v>
      </c>
      <c r="C306" s="89" t="s">
        <v>1488</v>
      </c>
    </row>
    <row r="307" spans="1:3" ht="12.75" customHeight="1" x14ac:dyDescent="0.25">
      <c r="A307" s="89">
        <v>2019</v>
      </c>
      <c r="B307" s="89">
        <v>121880</v>
      </c>
      <c r="C307" s="89" t="s">
        <v>1488</v>
      </c>
    </row>
    <row r="308" spans="1:3" ht="12.75" customHeight="1" x14ac:dyDescent="0.25">
      <c r="A308" s="89">
        <v>2019</v>
      </c>
      <c r="B308" s="89">
        <v>102499</v>
      </c>
      <c r="C308" s="89" t="s">
        <v>1488</v>
      </c>
    </row>
    <row r="309" spans="1:3" ht="12.75" customHeight="1" x14ac:dyDescent="0.25">
      <c r="A309" s="89">
        <v>2019</v>
      </c>
      <c r="B309" s="89">
        <v>102499</v>
      </c>
      <c r="C309" s="89" t="s">
        <v>1488</v>
      </c>
    </row>
    <row r="310" spans="1:3" ht="12.75" customHeight="1" x14ac:dyDescent="0.25">
      <c r="A310" s="89">
        <v>2019</v>
      </c>
      <c r="B310" s="89">
        <v>121884</v>
      </c>
      <c r="C310" s="89" t="s">
        <v>1488</v>
      </c>
    </row>
    <row r="311" spans="1:3" ht="12.75" customHeight="1" x14ac:dyDescent="0.25">
      <c r="A311" s="89">
        <v>2019</v>
      </c>
      <c r="B311" s="89">
        <v>123569</v>
      </c>
      <c r="C311" s="89" t="s">
        <v>1488</v>
      </c>
    </row>
    <row r="312" spans="1:3" ht="12.75" customHeight="1" x14ac:dyDescent="0.25">
      <c r="A312" s="89">
        <v>2019</v>
      </c>
      <c r="B312" s="89">
        <v>1181819</v>
      </c>
      <c r="C312" s="89" t="s">
        <v>1488</v>
      </c>
    </row>
    <row r="313" spans="1:3" ht="12.75" customHeight="1" x14ac:dyDescent="0.25">
      <c r="A313" s="89">
        <v>2019</v>
      </c>
      <c r="B313" s="89">
        <v>1181815</v>
      </c>
      <c r="C313" s="89" t="s">
        <v>1488</v>
      </c>
    </row>
    <row r="314" spans="1:3" ht="12.75" customHeight="1" x14ac:dyDescent="0.25">
      <c r="A314" s="89">
        <v>2019</v>
      </c>
      <c r="B314" s="89">
        <v>121880</v>
      </c>
      <c r="C314" s="89" t="s">
        <v>1488</v>
      </c>
    </row>
    <row r="315" spans="1:3" ht="12.75" customHeight="1" x14ac:dyDescent="0.25">
      <c r="A315" s="89">
        <v>2019</v>
      </c>
      <c r="B315" s="89">
        <v>1319229</v>
      </c>
      <c r="C315" s="89" t="s">
        <v>1488</v>
      </c>
    </row>
    <row r="316" spans="1:3" ht="12.75" customHeight="1" x14ac:dyDescent="0.25">
      <c r="A316" s="89">
        <v>2019</v>
      </c>
      <c r="B316" s="89">
        <v>123569</v>
      </c>
      <c r="C316" s="89" t="s">
        <v>1488</v>
      </c>
    </row>
    <row r="317" spans="1:3" ht="12.75" customHeight="1" x14ac:dyDescent="0.25">
      <c r="A317" s="89">
        <v>2019</v>
      </c>
      <c r="B317" s="89">
        <v>121884</v>
      </c>
      <c r="C317" s="89" t="s">
        <v>1488</v>
      </c>
    </row>
    <row r="318" spans="1:3" ht="12.75" customHeight="1" x14ac:dyDescent="0.25">
      <c r="A318" s="89">
        <v>2019</v>
      </c>
      <c r="B318" s="89">
        <v>88399</v>
      </c>
      <c r="C318" s="89" t="s">
        <v>1488</v>
      </c>
    </row>
    <row r="319" spans="1:3" ht="12.75" customHeight="1" x14ac:dyDescent="0.25">
      <c r="A319" s="89">
        <v>2019</v>
      </c>
      <c r="B319" s="89">
        <v>1181819</v>
      </c>
      <c r="C319" s="89" t="s">
        <v>1488</v>
      </c>
    </row>
    <row r="320" spans="1:3" ht="12.75" customHeight="1" x14ac:dyDescent="0.25">
      <c r="A320" s="89">
        <v>2019</v>
      </c>
      <c r="B320" s="89">
        <v>88399</v>
      </c>
      <c r="C320" s="89" t="s">
        <v>1488</v>
      </c>
    </row>
    <row r="321" spans="1:3" ht="12.75" customHeight="1" x14ac:dyDescent="0.25">
      <c r="A321" s="89">
        <v>2019</v>
      </c>
      <c r="B321" s="89">
        <v>121880</v>
      </c>
      <c r="C321" s="89" t="s">
        <v>1488</v>
      </c>
    </row>
    <row r="322" spans="1:3" ht="12.75" customHeight="1" x14ac:dyDescent="0.25">
      <c r="A322" s="89">
        <v>2019</v>
      </c>
      <c r="B322" s="89">
        <v>121880</v>
      </c>
      <c r="C322" s="89" t="s">
        <v>1488</v>
      </c>
    </row>
    <row r="323" spans="1:3" ht="12.75" customHeight="1" x14ac:dyDescent="0.25">
      <c r="A323" s="89">
        <v>2019</v>
      </c>
      <c r="B323" s="89">
        <v>1181819</v>
      </c>
      <c r="C323" s="89" t="s">
        <v>1488</v>
      </c>
    </row>
    <row r="324" spans="1:3" ht="12.75" customHeight="1" x14ac:dyDescent="0.25">
      <c r="A324" s="89">
        <v>2019</v>
      </c>
      <c r="B324" s="89">
        <v>123569</v>
      </c>
      <c r="C324" s="89" t="s">
        <v>1488</v>
      </c>
    </row>
    <row r="325" spans="1:3" ht="12.75" customHeight="1" x14ac:dyDescent="0.25">
      <c r="A325" s="89">
        <v>2019</v>
      </c>
      <c r="B325" s="89">
        <v>1181819</v>
      </c>
      <c r="C325" s="89" t="s">
        <v>1488</v>
      </c>
    </row>
    <row r="326" spans="1:3" ht="12.75" customHeight="1" x14ac:dyDescent="0.25">
      <c r="A326" s="89">
        <v>2019</v>
      </c>
      <c r="B326" s="89">
        <v>1103831</v>
      </c>
      <c r="C326" s="89" t="s">
        <v>1488</v>
      </c>
    </row>
    <row r="327" spans="1:3" ht="12.75" customHeight="1" x14ac:dyDescent="0.25">
      <c r="A327" s="89">
        <v>2019</v>
      </c>
      <c r="B327" s="89">
        <v>1319229</v>
      </c>
      <c r="C327" s="89" t="s">
        <v>1488</v>
      </c>
    </row>
    <row r="328" spans="1:3" ht="12.75" customHeight="1" x14ac:dyDescent="0.25">
      <c r="A328" s="89">
        <v>2019</v>
      </c>
      <c r="B328" s="89">
        <v>1181819</v>
      </c>
      <c r="C328" s="89" t="s">
        <v>1488</v>
      </c>
    </row>
    <row r="329" spans="1:3" ht="12.75" customHeight="1" x14ac:dyDescent="0.25">
      <c r="A329" s="89">
        <v>2019</v>
      </c>
      <c r="B329" s="89">
        <v>1117583</v>
      </c>
      <c r="C329" s="89" t="s">
        <v>1488</v>
      </c>
    </row>
    <row r="330" spans="1:3" ht="12.75" customHeight="1" x14ac:dyDescent="0.25">
      <c r="A330" s="89">
        <v>2019</v>
      </c>
      <c r="B330" s="89">
        <v>121884</v>
      </c>
      <c r="C330" s="89" t="s">
        <v>1488</v>
      </c>
    </row>
    <row r="331" spans="1:3" ht="12.75" customHeight="1" x14ac:dyDescent="0.25">
      <c r="A331" s="89">
        <v>2019</v>
      </c>
      <c r="B331" s="89">
        <v>1181819</v>
      </c>
      <c r="C331" s="89" t="s">
        <v>1488</v>
      </c>
    </row>
    <row r="332" spans="1:3" ht="12.75" customHeight="1" x14ac:dyDescent="0.25">
      <c r="A332" s="89">
        <v>2019</v>
      </c>
      <c r="B332" s="89">
        <v>1181819</v>
      </c>
      <c r="C332" s="89" t="s">
        <v>1488</v>
      </c>
    </row>
    <row r="333" spans="1:3" ht="12.75" customHeight="1" x14ac:dyDescent="0.25">
      <c r="A333" s="89">
        <v>2019</v>
      </c>
      <c r="B333" s="89">
        <v>121880</v>
      </c>
      <c r="C333" s="89" t="s">
        <v>1488</v>
      </c>
    </row>
    <row r="334" spans="1:3" ht="12.75" customHeight="1" x14ac:dyDescent="0.25">
      <c r="A334" s="89">
        <v>2019</v>
      </c>
      <c r="B334" s="89">
        <v>1117583</v>
      </c>
      <c r="C334" s="89" t="s">
        <v>1488</v>
      </c>
    </row>
    <row r="335" spans="1:3" ht="12.75" customHeight="1" x14ac:dyDescent="0.25">
      <c r="A335" s="89">
        <v>2019</v>
      </c>
      <c r="B335" s="89">
        <v>121884</v>
      </c>
      <c r="C335" s="89" t="s">
        <v>1488</v>
      </c>
    </row>
    <row r="336" spans="1:3" ht="12.75" customHeight="1" x14ac:dyDescent="0.25">
      <c r="A336" s="89">
        <v>2019</v>
      </c>
      <c r="B336" s="89">
        <v>121884</v>
      </c>
      <c r="C336" s="89" t="s">
        <v>1488</v>
      </c>
    </row>
    <row r="337" spans="1:3" ht="12.75" customHeight="1" x14ac:dyDescent="0.25">
      <c r="A337" s="89">
        <v>2019</v>
      </c>
      <c r="B337" s="89">
        <v>88399</v>
      </c>
      <c r="C337" s="89" t="s">
        <v>1488</v>
      </c>
    </row>
    <row r="338" spans="1:3" ht="12.75" customHeight="1" x14ac:dyDescent="0.25">
      <c r="A338" s="89">
        <v>2019</v>
      </c>
      <c r="B338" s="89">
        <v>102499</v>
      </c>
      <c r="C338" s="89" t="s">
        <v>1488</v>
      </c>
    </row>
    <row r="339" spans="1:3" ht="12.75" customHeight="1" x14ac:dyDescent="0.25">
      <c r="A339" s="89">
        <v>2019</v>
      </c>
      <c r="B339" s="89">
        <v>1181819</v>
      </c>
      <c r="C339" s="89" t="s">
        <v>1488</v>
      </c>
    </row>
    <row r="340" spans="1:3" ht="12.75" customHeight="1" x14ac:dyDescent="0.25">
      <c r="A340" s="89">
        <v>2019</v>
      </c>
      <c r="B340" s="89">
        <v>121884</v>
      </c>
      <c r="C340" s="89" t="s">
        <v>1488</v>
      </c>
    </row>
    <row r="341" spans="1:3" ht="12.75" customHeight="1" x14ac:dyDescent="0.25">
      <c r="A341" s="89">
        <v>2019</v>
      </c>
      <c r="B341" s="89">
        <v>102499</v>
      </c>
      <c r="C341" s="89" t="s">
        <v>1488</v>
      </c>
    </row>
    <row r="342" spans="1:3" ht="12.75" customHeight="1" x14ac:dyDescent="0.25">
      <c r="A342" s="89">
        <v>2019</v>
      </c>
      <c r="B342" s="89">
        <v>1181819</v>
      </c>
      <c r="C342" s="89" t="s">
        <v>1488</v>
      </c>
    </row>
    <row r="343" spans="1:3" ht="12.75" customHeight="1" x14ac:dyDescent="0.25">
      <c r="A343" s="89">
        <v>2019</v>
      </c>
      <c r="B343" s="89">
        <v>121880</v>
      </c>
      <c r="C343" s="89" t="s">
        <v>1488</v>
      </c>
    </row>
    <row r="344" spans="1:3" ht="12.75" customHeight="1" x14ac:dyDescent="0.25">
      <c r="A344" s="89">
        <v>2019</v>
      </c>
      <c r="B344" s="89">
        <v>121880</v>
      </c>
      <c r="C344" s="89" t="s">
        <v>1488</v>
      </c>
    </row>
    <row r="345" spans="1:3" ht="12.75" customHeight="1" x14ac:dyDescent="0.25">
      <c r="A345" s="89">
        <v>2019</v>
      </c>
      <c r="B345" s="89">
        <v>1103831</v>
      </c>
      <c r="C345" s="89" t="s">
        <v>1488</v>
      </c>
    </row>
    <row r="346" spans="1:3" ht="12.75" customHeight="1" x14ac:dyDescent="0.25">
      <c r="A346" s="89">
        <v>2019</v>
      </c>
      <c r="B346" s="89">
        <v>1103831</v>
      </c>
      <c r="C346" s="89" t="s">
        <v>1488</v>
      </c>
    </row>
    <row r="347" spans="1:3" ht="12.75" customHeight="1" x14ac:dyDescent="0.25">
      <c r="A347" s="89">
        <v>2019</v>
      </c>
      <c r="B347" s="89">
        <v>1103831</v>
      </c>
      <c r="C347" s="89" t="s">
        <v>1488</v>
      </c>
    </row>
    <row r="348" spans="1:3" ht="12.75" customHeight="1" x14ac:dyDescent="0.25">
      <c r="A348" s="89">
        <v>2019</v>
      </c>
      <c r="B348" s="89">
        <v>1181819</v>
      </c>
      <c r="C348" s="89" t="s">
        <v>1488</v>
      </c>
    </row>
    <row r="349" spans="1:3" ht="12.75" customHeight="1" x14ac:dyDescent="0.25">
      <c r="A349" s="89">
        <v>2019</v>
      </c>
      <c r="B349" s="89">
        <v>1181819</v>
      </c>
      <c r="C349" s="89" t="s">
        <v>1488</v>
      </c>
    </row>
    <row r="350" spans="1:3" ht="12.75" customHeight="1" x14ac:dyDescent="0.25">
      <c r="A350" s="89">
        <v>2019</v>
      </c>
      <c r="B350" s="89">
        <v>1103831</v>
      </c>
      <c r="C350" s="89" t="s">
        <v>1488</v>
      </c>
    </row>
    <row r="351" spans="1:3" ht="12.75" customHeight="1" x14ac:dyDescent="0.25">
      <c r="A351" s="89">
        <v>2019</v>
      </c>
      <c r="B351" s="89">
        <v>1181819</v>
      </c>
      <c r="C351" s="89" t="s">
        <v>1488</v>
      </c>
    </row>
    <row r="352" spans="1:3" ht="12.75" customHeight="1" x14ac:dyDescent="0.25">
      <c r="A352" s="89">
        <v>2019</v>
      </c>
      <c r="B352" s="89">
        <v>121884</v>
      </c>
      <c r="C352" s="89" t="s">
        <v>1488</v>
      </c>
    </row>
    <row r="353" spans="1:3" ht="12.75" customHeight="1" x14ac:dyDescent="0.25">
      <c r="A353" s="89">
        <v>2019</v>
      </c>
      <c r="B353" s="89">
        <v>121880</v>
      </c>
      <c r="C353" s="89" t="s">
        <v>1488</v>
      </c>
    </row>
    <row r="354" spans="1:3" ht="12.75" customHeight="1" x14ac:dyDescent="0.25">
      <c r="A354" s="89">
        <v>2019</v>
      </c>
      <c r="B354" s="89">
        <v>102499</v>
      </c>
      <c r="C354" s="89" t="s">
        <v>1488</v>
      </c>
    </row>
    <row r="355" spans="1:3" ht="12.75" customHeight="1" x14ac:dyDescent="0.25">
      <c r="A355" s="89">
        <v>2019</v>
      </c>
      <c r="B355" s="89">
        <v>102499</v>
      </c>
      <c r="C355" s="89" t="s">
        <v>1488</v>
      </c>
    </row>
    <row r="356" spans="1:3" ht="12.75" customHeight="1" x14ac:dyDescent="0.25">
      <c r="A356" s="89">
        <v>2019</v>
      </c>
      <c r="B356" s="89">
        <v>102499</v>
      </c>
      <c r="C356" s="89" t="s">
        <v>1488</v>
      </c>
    </row>
    <row r="357" spans="1:3" ht="12.75" customHeight="1" x14ac:dyDescent="0.25">
      <c r="A357" s="89">
        <v>2019</v>
      </c>
      <c r="B357" s="89">
        <v>121880</v>
      </c>
      <c r="C357" s="89" t="s">
        <v>1488</v>
      </c>
    </row>
    <row r="358" spans="1:3" ht="12.75" customHeight="1" x14ac:dyDescent="0.25">
      <c r="A358" s="89">
        <v>2019</v>
      </c>
      <c r="B358" s="89">
        <v>1103831</v>
      </c>
      <c r="C358" s="89" t="s">
        <v>1488</v>
      </c>
    </row>
    <row r="359" spans="1:3" ht="12.75" customHeight="1" x14ac:dyDescent="0.25">
      <c r="A359" s="89">
        <v>2019</v>
      </c>
      <c r="B359" s="89">
        <v>1181819</v>
      </c>
      <c r="C359" s="89" t="s">
        <v>1488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00"/>
  <sheetViews>
    <sheetView workbookViewId="0"/>
  </sheetViews>
  <sheetFormatPr defaultColWidth="12.6640625" defaultRowHeight="15" customHeight="1" x14ac:dyDescent="0.25"/>
  <cols>
    <col min="1" max="6" width="11.44140625" customWidth="1"/>
    <col min="7" max="26" width="8.6640625" customWidth="1"/>
  </cols>
  <sheetData>
    <row r="1" spans="1:3" ht="12.75" customHeight="1" x14ac:dyDescent="0.25">
      <c r="A1" s="89" t="s">
        <v>20</v>
      </c>
      <c r="B1" s="89" t="s">
        <v>73</v>
      </c>
      <c r="C1" s="89" t="s">
        <v>625</v>
      </c>
    </row>
    <row r="2" spans="1:3" ht="12.75" customHeight="1" x14ac:dyDescent="0.25">
      <c r="A2" s="89">
        <v>2019</v>
      </c>
      <c r="B2" s="89">
        <v>1181815</v>
      </c>
      <c r="C2" s="89" t="s">
        <v>823</v>
      </c>
    </row>
    <row r="3" spans="1:3" ht="12.75" customHeight="1" x14ac:dyDescent="0.25">
      <c r="A3" s="89">
        <v>2019</v>
      </c>
      <c r="B3" s="89">
        <v>123569</v>
      </c>
      <c r="C3" s="89" t="s">
        <v>823</v>
      </c>
    </row>
    <row r="4" spans="1:3" ht="12.75" customHeight="1" x14ac:dyDescent="0.25">
      <c r="A4" s="89">
        <v>2019</v>
      </c>
      <c r="B4" s="89">
        <v>1181819</v>
      </c>
      <c r="C4" s="89" t="s">
        <v>823</v>
      </c>
    </row>
    <row r="5" spans="1:3" ht="12.75" customHeight="1" x14ac:dyDescent="0.25">
      <c r="A5" s="89">
        <v>2019</v>
      </c>
      <c r="B5" s="89">
        <v>123569</v>
      </c>
      <c r="C5" s="89" t="s">
        <v>823</v>
      </c>
    </row>
    <row r="6" spans="1:3" ht="12.75" customHeight="1" x14ac:dyDescent="0.25">
      <c r="A6" s="89">
        <v>2019</v>
      </c>
      <c r="B6" s="89">
        <v>121880</v>
      </c>
      <c r="C6" s="89" t="s">
        <v>823</v>
      </c>
    </row>
    <row r="7" spans="1:3" ht="12.75" customHeight="1" x14ac:dyDescent="0.25">
      <c r="A7" s="89">
        <v>2019</v>
      </c>
      <c r="B7" s="89">
        <v>1181815</v>
      </c>
      <c r="C7" s="89" t="s">
        <v>823</v>
      </c>
    </row>
    <row r="8" spans="1:3" ht="12.75" customHeight="1" x14ac:dyDescent="0.25">
      <c r="A8" s="89">
        <v>2019</v>
      </c>
      <c r="B8" s="89">
        <v>123569</v>
      </c>
      <c r="C8" s="89" t="s">
        <v>823</v>
      </c>
    </row>
    <row r="9" spans="1:3" ht="12.75" customHeight="1" x14ac:dyDescent="0.25">
      <c r="A9" s="89">
        <v>2019</v>
      </c>
      <c r="B9" s="89">
        <v>102499</v>
      </c>
      <c r="C9" s="89" t="s">
        <v>823</v>
      </c>
    </row>
    <row r="10" spans="1:3" ht="12.75" customHeight="1" x14ac:dyDescent="0.25">
      <c r="A10" s="89">
        <v>2019</v>
      </c>
      <c r="B10" s="89">
        <v>102499</v>
      </c>
      <c r="C10" s="89" t="s">
        <v>823</v>
      </c>
    </row>
    <row r="11" spans="1:3" ht="12.75" customHeight="1" x14ac:dyDescent="0.25">
      <c r="A11" s="89">
        <v>2019</v>
      </c>
      <c r="B11" s="89">
        <v>121884</v>
      </c>
      <c r="C11" s="89" t="s">
        <v>823</v>
      </c>
    </row>
    <row r="12" spans="1:3" ht="12.75" customHeight="1" x14ac:dyDescent="0.25">
      <c r="A12" s="89">
        <v>2019</v>
      </c>
      <c r="B12" s="89">
        <v>121880</v>
      </c>
      <c r="C12" s="89" t="s">
        <v>823</v>
      </c>
    </row>
    <row r="13" spans="1:3" ht="12.75" customHeight="1" x14ac:dyDescent="0.25">
      <c r="A13" s="89">
        <v>2019</v>
      </c>
      <c r="B13" s="89">
        <v>121880</v>
      </c>
      <c r="C13" s="89" t="s">
        <v>823</v>
      </c>
    </row>
    <row r="14" spans="1:3" ht="12.75" customHeight="1" x14ac:dyDescent="0.25">
      <c r="A14" s="89">
        <v>2019</v>
      </c>
      <c r="B14" s="89">
        <v>102499</v>
      </c>
      <c r="C14" s="89" t="s">
        <v>823</v>
      </c>
    </row>
    <row r="15" spans="1:3" ht="12.75" customHeight="1" x14ac:dyDescent="0.25">
      <c r="A15" s="89">
        <v>2019</v>
      </c>
      <c r="B15" s="89">
        <v>121880</v>
      </c>
      <c r="C15" s="89" t="s">
        <v>823</v>
      </c>
    </row>
    <row r="16" spans="1:3" ht="12.75" customHeight="1" x14ac:dyDescent="0.25">
      <c r="A16" s="89">
        <v>2019</v>
      </c>
      <c r="B16" s="89">
        <v>1181819</v>
      </c>
      <c r="C16" s="89" t="s">
        <v>823</v>
      </c>
    </row>
    <row r="17" spans="1:3" ht="12.75" customHeight="1" x14ac:dyDescent="0.25">
      <c r="A17" s="89">
        <v>2019</v>
      </c>
      <c r="B17" s="89">
        <v>123569</v>
      </c>
      <c r="C17" s="89" t="s">
        <v>823</v>
      </c>
    </row>
    <row r="18" spans="1:3" ht="12.75" customHeight="1" x14ac:dyDescent="0.25">
      <c r="A18" s="89">
        <v>2019</v>
      </c>
      <c r="B18" s="89">
        <v>123569</v>
      </c>
      <c r="C18" s="89" t="s">
        <v>823</v>
      </c>
    </row>
    <row r="19" spans="1:3" ht="12.75" customHeight="1" x14ac:dyDescent="0.25">
      <c r="A19" s="89">
        <v>2019</v>
      </c>
      <c r="B19" s="89">
        <v>121880</v>
      </c>
      <c r="C19" s="89" t="s">
        <v>823</v>
      </c>
    </row>
    <row r="20" spans="1:3" ht="12.75" customHeight="1" x14ac:dyDescent="0.25">
      <c r="A20" s="89">
        <v>2019</v>
      </c>
      <c r="B20" s="89">
        <v>121880</v>
      </c>
      <c r="C20" s="89" t="s">
        <v>823</v>
      </c>
    </row>
    <row r="21" spans="1:3" ht="12.75" customHeight="1" x14ac:dyDescent="0.25">
      <c r="A21" s="89">
        <v>2019</v>
      </c>
      <c r="B21" s="89">
        <v>121884</v>
      </c>
      <c r="C21" s="89" t="s">
        <v>823</v>
      </c>
    </row>
    <row r="22" spans="1:3" ht="12.75" customHeight="1" x14ac:dyDescent="0.25">
      <c r="A22" s="89">
        <v>2019</v>
      </c>
      <c r="B22" s="89">
        <v>123569</v>
      </c>
      <c r="C22" s="89" t="s">
        <v>823</v>
      </c>
    </row>
    <row r="23" spans="1:3" ht="12.75" customHeight="1" x14ac:dyDescent="0.25">
      <c r="A23" s="89">
        <v>2019</v>
      </c>
      <c r="B23" s="89">
        <v>121880</v>
      </c>
      <c r="C23" s="89" t="s">
        <v>823</v>
      </c>
    </row>
    <row r="24" spans="1:3" ht="12.75" customHeight="1" x14ac:dyDescent="0.25">
      <c r="A24" s="89">
        <v>2019</v>
      </c>
      <c r="B24" s="89">
        <v>88399</v>
      </c>
      <c r="C24" s="89" t="s">
        <v>823</v>
      </c>
    </row>
    <row r="25" spans="1:3" ht="12.75" customHeight="1" x14ac:dyDescent="0.25">
      <c r="A25" s="89">
        <v>2019</v>
      </c>
      <c r="B25" s="89">
        <v>123569</v>
      </c>
      <c r="C25" s="89" t="s">
        <v>823</v>
      </c>
    </row>
    <row r="26" spans="1:3" ht="12.75" customHeight="1" x14ac:dyDescent="0.25">
      <c r="A26" s="89">
        <v>2019</v>
      </c>
      <c r="B26" s="89">
        <v>1181819</v>
      </c>
      <c r="C26" s="89" t="s">
        <v>823</v>
      </c>
    </row>
    <row r="27" spans="1:3" ht="12.75" customHeight="1" x14ac:dyDescent="0.25">
      <c r="A27" s="89">
        <v>2019</v>
      </c>
      <c r="B27" s="89">
        <v>1181815</v>
      </c>
      <c r="C27" s="89" t="s">
        <v>823</v>
      </c>
    </row>
    <row r="28" spans="1:3" ht="12.75" customHeight="1" x14ac:dyDescent="0.25">
      <c r="A28" s="89">
        <v>2019</v>
      </c>
      <c r="B28" s="89">
        <v>102499</v>
      </c>
      <c r="C28" s="89" t="s">
        <v>823</v>
      </c>
    </row>
    <row r="29" spans="1:3" ht="12.75" customHeight="1" x14ac:dyDescent="0.25">
      <c r="A29" s="89">
        <v>2019</v>
      </c>
      <c r="B29" s="89">
        <v>121880</v>
      </c>
      <c r="C29" s="89" t="s">
        <v>823</v>
      </c>
    </row>
    <row r="30" spans="1:3" ht="12.75" customHeight="1" x14ac:dyDescent="0.25">
      <c r="A30" s="89">
        <v>2019</v>
      </c>
      <c r="B30" s="89">
        <v>1319229</v>
      </c>
      <c r="C30" s="89" t="s">
        <v>823</v>
      </c>
    </row>
    <row r="31" spans="1:3" ht="12.75" customHeight="1" x14ac:dyDescent="0.25">
      <c r="A31" s="89">
        <v>2019</v>
      </c>
      <c r="B31" s="89">
        <v>1181815</v>
      </c>
      <c r="C31" s="89" t="s">
        <v>823</v>
      </c>
    </row>
    <row r="32" spans="1:3" ht="12.75" customHeight="1" x14ac:dyDescent="0.25">
      <c r="A32" s="89">
        <v>2019</v>
      </c>
      <c r="B32" s="89">
        <v>123569</v>
      </c>
      <c r="C32" s="89" t="s">
        <v>823</v>
      </c>
    </row>
    <row r="33" spans="1:3" ht="12.75" customHeight="1" x14ac:dyDescent="0.25">
      <c r="A33" s="89">
        <v>2019</v>
      </c>
      <c r="B33" s="89">
        <v>88399</v>
      </c>
      <c r="C33" s="89" t="s">
        <v>823</v>
      </c>
    </row>
    <row r="34" spans="1:3" ht="12.75" customHeight="1" x14ac:dyDescent="0.25">
      <c r="A34" s="89">
        <v>2019</v>
      </c>
      <c r="B34" s="89">
        <v>121880</v>
      </c>
      <c r="C34" s="89" t="s">
        <v>823</v>
      </c>
    </row>
    <row r="35" spans="1:3" ht="12.75" customHeight="1" x14ac:dyDescent="0.25">
      <c r="A35" s="89">
        <v>2019</v>
      </c>
      <c r="B35" s="89">
        <v>88399</v>
      </c>
      <c r="C35" s="89" t="s">
        <v>823</v>
      </c>
    </row>
    <row r="36" spans="1:3" ht="12.75" customHeight="1" x14ac:dyDescent="0.25">
      <c r="A36" s="89">
        <v>2019</v>
      </c>
      <c r="B36" s="89">
        <v>102499</v>
      </c>
      <c r="C36" s="89" t="s">
        <v>823</v>
      </c>
    </row>
    <row r="37" spans="1:3" ht="12.75" customHeight="1" x14ac:dyDescent="0.25">
      <c r="A37" s="89">
        <v>2019</v>
      </c>
      <c r="B37" s="89">
        <v>88399</v>
      </c>
      <c r="C37" s="89" t="s">
        <v>823</v>
      </c>
    </row>
    <row r="38" spans="1:3" ht="12.75" customHeight="1" x14ac:dyDescent="0.25">
      <c r="A38" s="89">
        <v>2019</v>
      </c>
      <c r="B38" s="89">
        <v>102499</v>
      </c>
      <c r="C38" s="89" t="s">
        <v>823</v>
      </c>
    </row>
    <row r="39" spans="1:3" ht="12.75" customHeight="1" x14ac:dyDescent="0.25">
      <c r="A39" s="89">
        <v>2019</v>
      </c>
      <c r="B39" s="89">
        <v>123569</v>
      </c>
      <c r="C39" s="89" t="s">
        <v>823</v>
      </c>
    </row>
    <row r="40" spans="1:3" ht="12.75" customHeight="1" x14ac:dyDescent="0.25">
      <c r="A40" s="89">
        <v>2019</v>
      </c>
      <c r="B40" s="89">
        <v>121884</v>
      </c>
      <c r="C40" s="89" t="s">
        <v>823</v>
      </c>
    </row>
    <row r="41" spans="1:3" ht="12.75" customHeight="1" x14ac:dyDescent="0.25">
      <c r="A41" s="89">
        <v>2019</v>
      </c>
      <c r="B41" s="89">
        <v>123569</v>
      </c>
      <c r="C41" s="89" t="s">
        <v>823</v>
      </c>
    </row>
    <row r="42" spans="1:3" ht="12.75" customHeight="1" x14ac:dyDescent="0.25">
      <c r="A42" s="89">
        <v>2019</v>
      </c>
      <c r="B42" s="89">
        <v>121884</v>
      </c>
      <c r="C42" s="89" t="s">
        <v>823</v>
      </c>
    </row>
    <row r="43" spans="1:3" ht="12.75" customHeight="1" x14ac:dyDescent="0.25">
      <c r="A43" s="89">
        <v>2019</v>
      </c>
      <c r="B43" s="89">
        <v>121880</v>
      </c>
      <c r="C43" s="89" t="s">
        <v>823</v>
      </c>
    </row>
    <row r="44" spans="1:3" ht="12.75" customHeight="1" x14ac:dyDescent="0.25">
      <c r="A44" s="89">
        <v>2019</v>
      </c>
      <c r="B44" s="89">
        <v>121880</v>
      </c>
      <c r="C44" s="89" t="s">
        <v>823</v>
      </c>
    </row>
    <row r="45" spans="1:3" ht="12.75" customHeight="1" x14ac:dyDescent="0.25">
      <c r="A45" s="89">
        <v>2019</v>
      </c>
      <c r="B45" s="89">
        <v>1117583</v>
      </c>
      <c r="C45" s="89" t="s">
        <v>823</v>
      </c>
    </row>
    <row r="46" spans="1:3" ht="12.75" customHeight="1" x14ac:dyDescent="0.25">
      <c r="A46" s="89">
        <v>2019</v>
      </c>
      <c r="B46" s="89">
        <v>123569</v>
      </c>
      <c r="C46" s="89" t="s">
        <v>823</v>
      </c>
    </row>
    <row r="47" spans="1:3" ht="12.75" customHeight="1" x14ac:dyDescent="0.25">
      <c r="A47" s="89">
        <v>2019</v>
      </c>
      <c r="B47" s="89">
        <v>1319229</v>
      </c>
      <c r="C47" s="89" t="s">
        <v>823</v>
      </c>
    </row>
    <row r="48" spans="1:3" ht="12.75" customHeight="1" x14ac:dyDescent="0.25">
      <c r="A48" s="89">
        <v>2019</v>
      </c>
      <c r="B48" s="89">
        <v>102499</v>
      </c>
      <c r="C48" s="89" t="s">
        <v>823</v>
      </c>
    </row>
    <row r="49" spans="1:3" ht="12.75" customHeight="1" x14ac:dyDescent="0.25">
      <c r="A49" s="89">
        <v>2019</v>
      </c>
      <c r="B49" s="89">
        <v>1319229</v>
      </c>
      <c r="C49" s="89" t="s">
        <v>823</v>
      </c>
    </row>
    <row r="50" spans="1:3" ht="12.75" customHeight="1" x14ac:dyDescent="0.25">
      <c r="A50" s="89">
        <v>2019</v>
      </c>
      <c r="B50" s="89">
        <v>102499</v>
      </c>
      <c r="C50" s="89" t="s">
        <v>823</v>
      </c>
    </row>
    <row r="51" spans="1:3" ht="12.75" customHeight="1" x14ac:dyDescent="0.25">
      <c r="A51" s="89">
        <v>2019</v>
      </c>
      <c r="B51" s="89">
        <v>88399</v>
      </c>
      <c r="C51" s="89" t="s">
        <v>823</v>
      </c>
    </row>
    <row r="52" spans="1:3" ht="12.75" customHeight="1" x14ac:dyDescent="0.25">
      <c r="A52" s="89">
        <v>2019</v>
      </c>
      <c r="B52" s="89">
        <v>1181815</v>
      </c>
      <c r="C52" s="89" t="s">
        <v>823</v>
      </c>
    </row>
    <row r="53" spans="1:3" ht="12.75" customHeight="1" x14ac:dyDescent="0.25">
      <c r="A53" s="89">
        <v>2019</v>
      </c>
      <c r="B53" s="89">
        <v>1319229</v>
      </c>
      <c r="C53" s="89" t="s">
        <v>823</v>
      </c>
    </row>
    <row r="54" spans="1:3" ht="12.75" customHeight="1" x14ac:dyDescent="0.25">
      <c r="A54" s="89">
        <v>2019</v>
      </c>
      <c r="B54" s="89">
        <v>102499</v>
      </c>
      <c r="C54" s="89" t="s">
        <v>823</v>
      </c>
    </row>
    <row r="55" spans="1:3" ht="12.75" customHeight="1" x14ac:dyDescent="0.25">
      <c r="A55" s="89">
        <v>2019</v>
      </c>
      <c r="B55" s="89">
        <v>1181819</v>
      </c>
      <c r="C55" s="89" t="s">
        <v>823</v>
      </c>
    </row>
    <row r="56" spans="1:3" ht="12.75" customHeight="1" x14ac:dyDescent="0.25">
      <c r="A56" s="89">
        <v>2019</v>
      </c>
      <c r="B56" s="89">
        <v>1319229</v>
      </c>
      <c r="C56" s="89" t="s">
        <v>823</v>
      </c>
    </row>
    <row r="57" spans="1:3" ht="12.75" customHeight="1" x14ac:dyDescent="0.25">
      <c r="A57" s="89">
        <v>2019</v>
      </c>
      <c r="B57" s="89">
        <v>123569</v>
      </c>
      <c r="C57" s="89" t="s">
        <v>823</v>
      </c>
    </row>
    <row r="58" spans="1:3" ht="12.75" customHeight="1" x14ac:dyDescent="0.25">
      <c r="A58" s="89">
        <v>2019</v>
      </c>
      <c r="B58" s="89">
        <v>121880</v>
      </c>
      <c r="C58" s="89" t="s">
        <v>823</v>
      </c>
    </row>
    <row r="59" spans="1:3" ht="12.75" customHeight="1" x14ac:dyDescent="0.25">
      <c r="A59" s="89">
        <v>2019</v>
      </c>
      <c r="B59" s="89">
        <v>121880</v>
      </c>
      <c r="C59" s="89" t="s">
        <v>823</v>
      </c>
    </row>
    <row r="60" spans="1:3" ht="12.75" customHeight="1" x14ac:dyDescent="0.25">
      <c r="A60" s="89">
        <v>2019</v>
      </c>
      <c r="B60" s="89">
        <v>1103831</v>
      </c>
      <c r="C60" s="89" t="s">
        <v>823</v>
      </c>
    </row>
    <row r="61" spans="1:3" ht="12.75" customHeight="1" x14ac:dyDescent="0.25">
      <c r="A61" s="89">
        <v>2019</v>
      </c>
      <c r="B61" s="89">
        <v>102499</v>
      </c>
      <c r="C61" s="89" t="s">
        <v>823</v>
      </c>
    </row>
    <row r="62" spans="1:3" ht="12.75" customHeight="1" x14ac:dyDescent="0.25">
      <c r="A62" s="89">
        <v>2019</v>
      </c>
      <c r="B62" s="89">
        <v>121880</v>
      </c>
      <c r="C62" s="89" t="s">
        <v>823</v>
      </c>
    </row>
    <row r="63" spans="1:3" ht="12.75" customHeight="1" x14ac:dyDescent="0.25">
      <c r="A63" s="89">
        <v>2019</v>
      </c>
      <c r="B63" s="89">
        <v>121880</v>
      </c>
      <c r="C63" s="89" t="s">
        <v>823</v>
      </c>
    </row>
    <row r="64" spans="1:3" ht="12.75" customHeight="1" x14ac:dyDescent="0.25">
      <c r="A64" s="89">
        <v>2019</v>
      </c>
      <c r="B64" s="89">
        <v>121880</v>
      </c>
      <c r="C64" s="89" t="s">
        <v>823</v>
      </c>
    </row>
    <row r="65" spans="1:3" ht="12.75" customHeight="1" x14ac:dyDescent="0.25">
      <c r="A65" s="89">
        <v>2019</v>
      </c>
      <c r="B65" s="89">
        <v>121880</v>
      </c>
      <c r="C65" s="89" t="s">
        <v>823</v>
      </c>
    </row>
    <row r="66" spans="1:3" ht="12.75" customHeight="1" x14ac:dyDescent="0.25">
      <c r="A66" s="89">
        <v>2019</v>
      </c>
      <c r="B66" s="89">
        <v>121884</v>
      </c>
      <c r="C66" s="89" t="s">
        <v>823</v>
      </c>
    </row>
    <row r="67" spans="1:3" ht="12.75" customHeight="1" x14ac:dyDescent="0.25">
      <c r="A67" s="89">
        <v>2019</v>
      </c>
      <c r="B67" s="89">
        <v>1117583</v>
      </c>
      <c r="C67" s="89" t="s">
        <v>823</v>
      </c>
    </row>
    <row r="68" spans="1:3" ht="12.75" customHeight="1" x14ac:dyDescent="0.25">
      <c r="A68" s="89">
        <v>2019</v>
      </c>
      <c r="B68" s="89">
        <v>123569</v>
      </c>
      <c r="C68" s="89" t="s">
        <v>823</v>
      </c>
    </row>
    <row r="69" spans="1:3" ht="12.75" customHeight="1" x14ac:dyDescent="0.25">
      <c r="A69" s="89">
        <v>2019</v>
      </c>
      <c r="B69" s="89">
        <v>88399</v>
      </c>
      <c r="C69" s="89" t="s">
        <v>823</v>
      </c>
    </row>
    <row r="70" spans="1:3" ht="12.75" customHeight="1" x14ac:dyDescent="0.25">
      <c r="A70" s="89">
        <v>2019</v>
      </c>
      <c r="B70" s="89">
        <v>1181819</v>
      </c>
      <c r="C70" s="89" t="s">
        <v>823</v>
      </c>
    </row>
    <row r="71" spans="1:3" ht="12.75" customHeight="1" x14ac:dyDescent="0.25">
      <c r="A71" s="89">
        <v>2019</v>
      </c>
      <c r="B71" s="89">
        <v>1181819</v>
      </c>
      <c r="C71" s="89" t="s">
        <v>823</v>
      </c>
    </row>
    <row r="72" spans="1:3" ht="12.75" customHeight="1" x14ac:dyDescent="0.25">
      <c r="A72" s="89">
        <v>2019</v>
      </c>
      <c r="B72" s="89">
        <v>121880</v>
      </c>
      <c r="C72" s="89" t="s">
        <v>823</v>
      </c>
    </row>
    <row r="73" spans="1:3" ht="12.75" customHeight="1" x14ac:dyDescent="0.25">
      <c r="A73" s="89">
        <v>2019</v>
      </c>
      <c r="B73" s="89">
        <v>121884</v>
      </c>
      <c r="C73" s="89" t="s">
        <v>823</v>
      </c>
    </row>
    <row r="74" spans="1:3" ht="12.75" customHeight="1" x14ac:dyDescent="0.25">
      <c r="A74" s="89">
        <v>2019</v>
      </c>
      <c r="B74" s="89">
        <v>123569</v>
      </c>
      <c r="C74" s="89" t="s">
        <v>823</v>
      </c>
    </row>
    <row r="75" spans="1:3" ht="12.75" customHeight="1" x14ac:dyDescent="0.25">
      <c r="A75" s="89">
        <v>2019</v>
      </c>
      <c r="B75" s="89">
        <v>123569</v>
      </c>
      <c r="C75" s="89" t="s">
        <v>823</v>
      </c>
    </row>
    <row r="76" spans="1:3" ht="12.75" customHeight="1" x14ac:dyDescent="0.25">
      <c r="A76" s="89">
        <v>2019</v>
      </c>
      <c r="B76" s="89">
        <v>1181819</v>
      </c>
      <c r="C76" s="89" t="s">
        <v>823</v>
      </c>
    </row>
    <row r="77" spans="1:3" ht="12.75" customHeight="1" x14ac:dyDescent="0.25">
      <c r="A77" s="89">
        <v>2019</v>
      </c>
      <c r="B77" s="89">
        <v>1103831</v>
      </c>
      <c r="C77" s="89" t="s">
        <v>823</v>
      </c>
    </row>
    <row r="78" spans="1:3" ht="12.75" customHeight="1" x14ac:dyDescent="0.25">
      <c r="A78" s="89">
        <v>2019</v>
      </c>
      <c r="B78" s="89">
        <v>1103831</v>
      </c>
      <c r="C78" s="89" t="s">
        <v>823</v>
      </c>
    </row>
    <row r="79" spans="1:3" ht="12.75" customHeight="1" x14ac:dyDescent="0.25">
      <c r="A79" s="89">
        <v>2019</v>
      </c>
      <c r="B79" s="89">
        <v>1103831</v>
      </c>
      <c r="C79" s="89" t="s">
        <v>823</v>
      </c>
    </row>
    <row r="80" spans="1:3" ht="12.75" customHeight="1" x14ac:dyDescent="0.25">
      <c r="A80" s="89">
        <v>2019</v>
      </c>
      <c r="B80" s="89">
        <v>1181819</v>
      </c>
      <c r="C80" s="89" t="s">
        <v>823</v>
      </c>
    </row>
    <row r="81" spans="1:3" ht="12.75" customHeight="1" x14ac:dyDescent="0.25">
      <c r="A81" s="89">
        <v>2019</v>
      </c>
      <c r="B81" s="89">
        <v>121880</v>
      </c>
      <c r="C81" s="89" t="s">
        <v>823</v>
      </c>
    </row>
    <row r="82" spans="1:3" ht="12.75" customHeight="1" x14ac:dyDescent="0.25">
      <c r="A82" s="89">
        <v>2019</v>
      </c>
      <c r="B82" s="89">
        <v>1117583</v>
      </c>
      <c r="C82" s="89" t="s">
        <v>823</v>
      </c>
    </row>
    <row r="83" spans="1:3" ht="12.75" customHeight="1" x14ac:dyDescent="0.25">
      <c r="A83" s="89">
        <v>2019</v>
      </c>
      <c r="B83" s="89">
        <v>121880</v>
      </c>
      <c r="C83" s="89" t="s">
        <v>823</v>
      </c>
    </row>
    <row r="84" spans="1:3" ht="12.75" customHeight="1" x14ac:dyDescent="0.25">
      <c r="A84" s="89">
        <v>2019</v>
      </c>
      <c r="B84" s="89">
        <v>1319229</v>
      </c>
      <c r="C84" s="89" t="s">
        <v>823</v>
      </c>
    </row>
    <row r="85" spans="1:3" ht="12.75" customHeight="1" x14ac:dyDescent="0.25">
      <c r="A85" s="89">
        <v>2019</v>
      </c>
      <c r="B85" s="89">
        <v>1117583</v>
      </c>
      <c r="C85" s="89" t="s">
        <v>823</v>
      </c>
    </row>
    <row r="86" spans="1:3" ht="12.75" customHeight="1" x14ac:dyDescent="0.25">
      <c r="A86" s="89">
        <v>2019</v>
      </c>
      <c r="B86" s="89">
        <v>1103831</v>
      </c>
      <c r="C86" s="89" t="s">
        <v>823</v>
      </c>
    </row>
    <row r="87" spans="1:3" ht="12.75" customHeight="1" x14ac:dyDescent="0.25">
      <c r="A87" s="89">
        <v>2019</v>
      </c>
      <c r="B87" s="89">
        <v>121880</v>
      </c>
      <c r="C87" s="89" t="s">
        <v>823</v>
      </c>
    </row>
    <row r="88" spans="1:3" ht="12.75" customHeight="1" x14ac:dyDescent="0.25">
      <c r="A88" s="89">
        <v>2019</v>
      </c>
      <c r="B88" s="89">
        <v>1181819</v>
      </c>
      <c r="C88" s="89" t="s">
        <v>823</v>
      </c>
    </row>
    <row r="89" spans="1:3" ht="12.75" customHeight="1" x14ac:dyDescent="0.25">
      <c r="A89" s="89">
        <v>2019</v>
      </c>
      <c r="B89" s="89">
        <v>123569</v>
      </c>
      <c r="C89" s="89" t="s">
        <v>823</v>
      </c>
    </row>
    <row r="90" spans="1:3" ht="12.75" customHeight="1" x14ac:dyDescent="0.25">
      <c r="A90" s="89">
        <v>2019</v>
      </c>
      <c r="B90" s="89">
        <v>121884</v>
      </c>
      <c r="C90" s="89" t="s">
        <v>823</v>
      </c>
    </row>
    <row r="91" spans="1:3" ht="12.75" customHeight="1" x14ac:dyDescent="0.25">
      <c r="A91" s="89">
        <v>2019</v>
      </c>
      <c r="B91" s="89">
        <v>1117583</v>
      </c>
      <c r="C91" s="89" t="s">
        <v>823</v>
      </c>
    </row>
    <row r="92" spans="1:3" ht="12.75" customHeight="1" x14ac:dyDescent="0.25">
      <c r="A92" s="89">
        <v>2019</v>
      </c>
      <c r="B92" s="89">
        <v>121880</v>
      </c>
      <c r="C92" s="89" t="s">
        <v>823</v>
      </c>
    </row>
    <row r="93" spans="1:3" ht="12.75" customHeight="1" x14ac:dyDescent="0.25">
      <c r="A93" s="89">
        <v>2019</v>
      </c>
      <c r="B93" s="89">
        <v>1181819</v>
      </c>
      <c r="C93" s="89" t="s">
        <v>823</v>
      </c>
    </row>
    <row r="94" spans="1:3" ht="12.75" customHeight="1" x14ac:dyDescent="0.25">
      <c r="A94" s="89">
        <v>2019</v>
      </c>
      <c r="B94" s="89">
        <v>1103831</v>
      </c>
      <c r="C94" s="89" t="s">
        <v>823</v>
      </c>
    </row>
    <row r="95" spans="1:3" ht="12.75" customHeight="1" x14ac:dyDescent="0.25">
      <c r="A95" s="89">
        <v>2019</v>
      </c>
      <c r="B95" s="89">
        <v>121880</v>
      </c>
      <c r="C95" s="89" t="s">
        <v>823</v>
      </c>
    </row>
    <row r="96" spans="1:3" ht="12.75" customHeight="1" x14ac:dyDescent="0.25">
      <c r="A96" s="89">
        <v>2019</v>
      </c>
      <c r="B96" s="89">
        <v>1117583</v>
      </c>
      <c r="C96" s="89" t="s">
        <v>823</v>
      </c>
    </row>
    <row r="97" spans="1:3" ht="12.75" customHeight="1" x14ac:dyDescent="0.25">
      <c r="A97" s="89">
        <v>2019</v>
      </c>
      <c r="B97" s="89">
        <v>1103831</v>
      </c>
      <c r="C97" s="89" t="s">
        <v>823</v>
      </c>
    </row>
    <row r="98" spans="1:3" ht="12.75" customHeight="1" x14ac:dyDescent="0.25">
      <c r="A98" s="89">
        <v>2019</v>
      </c>
      <c r="B98" s="89">
        <v>121884</v>
      </c>
      <c r="C98" s="89" t="s">
        <v>823</v>
      </c>
    </row>
    <row r="99" spans="1:3" ht="12.75" customHeight="1" x14ac:dyDescent="0.25">
      <c r="A99" s="89">
        <v>2019</v>
      </c>
      <c r="B99" s="89">
        <v>121884</v>
      </c>
      <c r="C99" s="89" t="s">
        <v>823</v>
      </c>
    </row>
    <row r="100" spans="1:3" ht="12.75" customHeight="1" x14ac:dyDescent="0.25">
      <c r="A100" s="89">
        <v>2019</v>
      </c>
      <c r="B100" s="89">
        <v>102499</v>
      </c>
      <c r="C100" s="89" t="s">
        <v>823</v>
      </c>
    </row>
    <row r="101" spans="1:3" ht="12.75" customHeight="1" x14ac:dyDescent="0.25">
      <c r="A101" s="89">
        <v>2019</v>
      </c>
      <c r="B101" s="89">
        <v>1103831</v>
      </c>
      <c r="C101" s="89" t="s">
        <v>823</v>
      </c>
    </row>
    <row r="102" spans="1:3" ht="12.75" customHeight="1" x14ac:dyDescent="0.25">
      <c r="A102" s="89">
        <v>2019</v>
      </c>
      <c r="B102" s="89">
        <v>1117583</v>
      </c>
      <c r="C102" s="89" t="s">
        <v>823</v>
      </c>
    </row>
    <row r="103" spans="1:3" ht="12.75" customHeight="1" x14ac:dyDescent="0.25">
      <c r="A103" s="89">
        <v>2019</v>
      </c>
      <c r="B103" s="89">
        <v>1103831</v>
      </c>
      <c r="C103" s="89" t="s">
        <v>823</v>
      </c>
    </row>
    <row r="104" spans="1:3" ht="12.75" customHeight="1" x14ac:dyDescent="0.25">
      <c r="A104" s="89">
        <v>2019</v>
      </c>
      <c r="B104" s="89">
        <v>1103831</v>
      </c>
      <c r="C104" s="89" t="s">
        <v>823</v>
      </c>
    </row>
    <row r="105" spans="1:3" ht="12.75" customHeight="1" x14ac:dyDescent="0.25">
      <c r="A105" s="89">
        <v>2019</v>
      </c>
      <c r="B105" s="89">
        <v>121884</v>
      </c>
      <c r="C105" s="89" t="s">
        <v>823</v>
      </c>
    </row>
    <row r="106" spans="1:3" ht="12.75" customHeight="1" x14ac:dyDescent="0.25">
      <c r="A106" s="89">
        <v>2019</v>
      </c>
      <c r="B106" s="89">
        <v>1117583</v>
      </c>
      <c r="C106" s="89" t="s">
        <v>823</v>
      </c>
    </row>
    <row r="107" spans="1:3" ht="12.75" customHeight="1" x14ac:dyDescent="0.25">
      <c r="A107" s="89">
        <v>2019</v>
      </c>
      <c r="B107" s="89">
        <v>102499</v>
      </c>
      <c r="C107" s="89" t="s">
        <v>823</v>
      </c>
    </row>
    <row r="108" spans="1:3" ht="12.75" customHeight="1" x14ac:dyDescent="0.25">
      <c r="A108" s="89">
        <v>2019</v>
      </c>
      <c r="B108" s="89">
        <v>1117583</v>
      </c>
      <c r="C108" s="89" t="s">
        <v>823</v>
      </c>
    </row>
    <row r="109" spans="1:3" ht="12.75" customHeight="1" x14ac:dyDescent="0.25">
      <c r="A109" s="89">
        <v>2019</v>
      </c>
      <c r="B109" s="89">
        <v>1117583</v>
      </c>
      <c r="C109" s="89" t="s">
        <v>823</v>
      </c>
    </row>
    <row r="110" spans="1:3" ht="12.75" customHeight="1" x14ac:dyDescent="0.25">
      <c r="A110" s="89">
        <v>2019</v>
      </c>
      <c r="B110" s="89">
        <v>1181819</v>
      </c>
      <c r="C110" s="89" t="s">
        <v>823</v>
      </c>
    </row>
    <row r="111" spans="1:3" ht="12.75" customHeight="1" x14ac:dyDescent="0.25">
      <c r="A111" s="89">
        <v>2019</v>
      </c>
      <c r="B111" s="89">
        <v>121880</v>
      </c>
      <c r="C111" s="89" t="s">
        <v>823</v>
      </c>
    </row>
    <row r="112" spans="1:3" ht="12.75" customHeight="1" x14ac:dyDescent="0.25">
      <c r="A112" s="89">
        <v>2019</v>
      </c>
      <c r="B112" s="89">
        <v>123569</v>
      </c>
      <c r="C112" s="89" t="s">
        <v>823</v>
      </c>
    </row>
    <row r="113" spans="1:3" ht="12.75" customHeight="1" x14ac:dyDescent="0.25">
      <c r="A113" s="89">
        <v>2019</v>
      </c>
      <c r="B113" s="89">
        <v>102499</v>
      </c>
      <c r="C113" s="89" t="s">
        <v>823</v>
      </c>
    </row>
    <row r="114" spans="1:3" ht="12.75" customHeight="1" x14ac:dyDescent="0.25">
      <c r="A114" s="89">
        <v>2019</v>
      </c>
      <c r="B114" s="89">
        <v>121880</v>
      </c>
      <c r="C114" s="89" t="s">
        <v>823</v>
      </c>
    </row>
    <row r="115" spans="1:3" ht="12.75" customHeight="1" x14ac:dyDescent="0.25">
      <c r="A115" s="89">
        <v>2019</v>
      </c>
      <c r="B115" s="89">
        <v>121884</v>
      </c>
      <c r="C115" s="89" t="s">
        <v>823</v>
      </c>
    </row>
    <row r="116" spans="1:3" ht="12.75" customHeight="1" x14ac:dyDescent="0.25">
      <c r="A116" s="89">
        <v>2019</v>
      </c>
      <c r="B116" s="89">
        <v>1181819</v>
      </c>
      <c r="C116" s="89" t="s">
        <v>823</v>
      </c>
    </row>
    <row r="117" spans="1:3" ht="12.75" customHeight="1" x14ac:dyDescent="0.25">
      <c r="A117" s="89">
        <v>2019</v>
      </c>
      <c r="B117" s="89">
        <v>1103831</v>
      </c>
      <c r="C117" s="89" t="s">
        <v>823</v>
      </c>
    </row>
    <row r="118" spans="1:3" ht="12.75" customHeight="1" x14ac:dyDescent="0.25">
      <c r="A118" s="89">
        <v>2019</v>
      </c>
      <c r="B118" s="89">
        <v>1103831</v>
      </c>
      <c r="C118" s="89" t="s">
        <v>823</v>
      </c>
    </row>
    <row r="119" spans="1:3" ht="12.75" customHeight="1" x14ac:dyDescent="0.25">
      <c r="A119" s="89">
        <v>2019</v>
      </c>
      <c r="B119" s="89">
        <v>121880</v>
      </c>
      <c r="C119" s="89" t="s">
        <v>823</v>
      </c>
    </row>
    <row r="120" spans="1:3" ht="12.75" customHeight="1" x14ac:dyDescent="0.25">
      <c r="A120" s="89">
        <v>2019</v>
      </c>
      <c r="B120" s="89">
        <v>1181819</v>
      </c>
      <c r="C120" s="89" t="s">
        <v>823</v>
      </c>
    </row>
    <row r="121" spans="1:3" ht="12.75" customHeight="1" x14ac:dyDescent="0.25">
      <c r="A121" s="89">
        <v>2019</v>
      </c>
      <c r="B121" s="89">
        <v>121880</v>
      </c>
      <c r="C121" s="89" t="s">
        <v>823</v>
      </c>
    </row>
    <row r="122" spans="1:3" ht="12.75" customHeight="1" x14ac:dyDescent="0.25">
      <c r="A122" s="89">
        <v>2019</v>
      </c>
      <c r="B122" s="89">
        <v>1103831</v>
      </c>
      <c r="C122" s="89" t="s">
        <v>823</v>
      </c>
    </row>
    <row r="123" spans="1:3" ht="12.75" customHeight="1" x14ac:dyDescent="0.25">
      <c r="A123" s="89">
        <v>2019</v>
      </c>
      <c r="B123" s="89">
        <v>1117583</v>
      </c>
      <c r="C123" s="89" t="s">
        <v>823</v>
      </c>
    </row>
    <row r="124" spans="1:3" ht="12.75" customHeight="1" x14ac:dyDescent="0.25">
      <c r="A124" s="89">
        <v>2019</v>
      </c>
      <c r="B124" s="89">
        <v>1181819</v>
      </c>
      <c r="C124" s="89" t="s">
        <v>823</v>
      </c>
    </row>
    <row r="125" spans="1:3" ht="12.75" customHeight="1" x14ac:dyDescent="0.25">
      <c r="A125" s="89">
        <v>2019</v>
      </c>
      <c r="B125" s="89">
        <v>1181819</v>
      </c>
      <c r="C125" s="89" t="s">
        <v>823</v>
      </c>
    </row>
    <row r="126" spans="1:3" ht="12.75" customHeight="1" x14ac:dyDescent="0.25">
      <c r="A126" s="89">
        <v>2019</v>
      </c>
      <c r="B126" s="89">
        <v>88399</v>
      </c>
      <c r="C126" s="89" t="s">
        <v>823</v>
      </c>
    </row>
    <row r="127" spans="1:3" ht="12.75" customHeight="1" x14ac:dyDescent="0.25">
      <c r="A127" s="89">
        <v>2019</v>
      </c>
      <c r="B127" s="89">
        <v>121880</v>
      </c>
      <c r="C127" s="89" t="s">
        <v>823</v>
      </c>
    </row>
    <row r="128" spans="1:3" ht="12.75" customHeight="1" x14ac:dyDescent="0.25">
      <c r="A128" s="89">
        <v>2019</v>
      </c>
      <c r="B128" s="89">
        <v>1117583</v>
      </c>
      <c r="C128" s="89" t="s">
        <v>823</v>
      </c>
    </row>
    <row r="129" spans="1:3" ht="12.75" customHeight="1" x14ac:dyDescent="0.25">
      <c r="A129" s="89">
        <v>2019</v>
      </c>
      <c r="B129" s="89">
        <v>121884</v>
      </c>
      <c r="C129" s="89" t="s">
        <v>823</v>
      </c>
    </row>
    <row r="130" spans="1:3" ht="12.75" customHeight="1" x14ac:dyDescent="0.25">
      <c r="A130" s="89">
        <v>2019</v>
      </c>
      <c r="B130" s="89">
        <v>121884</v>
      </c>
      <c r="C130" s="89" t="s">
        <v>823</v>
      </c>
    </row>
    <row r="131" spans="1:3" ht="12.75" customHeight="1" x14ac:dyDescent="0.25">
      <c r="A131" s="89">
        <v>2019</v>
      </c>
      <c r="B131" s="89">
        <v>102499</v>
      </c>
      <c r="C131" s="89" t="s">
        <v>823</v>
      </c>
    </row>
    <row r="132" spans="1:3" ht="12.75" customHeight="1" x14ac:dyDescent="0.25">
      <c r="A132" s="89">
        <v>2019</v>
      </c>
      <c r="B132" s="89">
        <v>102499</v>
      </c>
      <c r="C132" s="89" t="s">
        <v>823</v>
      </c>
    </row>
    <row r="133" spans="1:3" ht="12.75" customHeight="1" x14ac:dyDescent="0.25">
      <c r="A133" s="89">
        <v>2019</v>
      </c>
      <c r="B133" s="89">
        <v>102499</v>
      </c>
      <c r="C133" s="89" t="s">
        <v>823</v>
      </c>
    </row>
    <row r="134" spans="1:3" ht="12.75" customHeight="1" x14ac:dyDescent="0.25">
      <c r="A134" s="89">
        <v>2019</v>
      </c>
      <c r="B134" s="89">
        <v>102499</v>
      </c>
      <c r="C134" s="89" t="s">
        <v>823</v>
      </c>
    </row>
    <row r="135" spans="1:3" ht="12.75" customHeight="1" x14ac:dyDescent="0.25">
      <c r="A135" s="89">
        <v>2019</v>
      </c>
      <c r="B135" s="89">
        <v>121880</v>
      </c>
      <c r="C135" s="89" t="s">
        <v>823</v>
      </c>
    </row>
    <row r="136" spans="1:3" ht="12.75" customHeight="1" x14ac:dyDescent="0.25">
      <c r="A136" s="89">
        <v>2019</v>
      </c>
      <c r="B136" s="89">
        <v>121880</v>
      </c>
      <c r="C136" s="89" t="s">
        <v>823</v>
      </c>
    </row>
    <row r="137" spans="1:3" ht="12.75" customHeight="1" x14ac:dyDescent="0.25">
      <c r="A137" s="89">
        <v>2019</v>
      </c>
      <c r="B137" s="89">
        <v>121880</v>
      </c>
      <c r="C137" s="89" t="s">
        <v>823</v>
      </c>
    </row>
    <row r="138" spans="1:3" ht="12.75" customHeight="1" x14ac:dyDescent="0.25">
      <c r="A138" s="89">
        <v>2019</v>
      </c>
      <c r="B138" s="89">
        <v>121880</v>
      </c>
      <c r="C138" s="89" t="s">
        <v>823</v>
      </c>
    </row>
    <row r="139" spans="1:3" ht="12.75" customHeight="1" x14ac:dyDescent="0.25">
      <c r="A139" s="89">
        <v>2019</v>
      </c>
      <c r="B139" s="89">
        <v>123569</v>
      </c>
      <c r="C139" s="89" t="s">
        <v>823</v>
      </c>
    </row>
    <row r="140" spans="1:3" ht="12.75" customHeight="1" x14ac:dyDescent="0.25">
      <c r="A140" s="89">
        <v>2019</v>
      </c>
      <c r="B140" s="89">
        <v>123569</v>
      </c>
      <c r="C140" s="89" t="s">
        <v>823</v>
      </c>
    </row>
    <row r="141" spans="1:3" ht="12.75" customHeight="1" x14ac:dyDescent="0.25">
      <c r="A141" s="89">
        <v>2019</v>
      </c>
      <c r="B141" s="89">
        <v>1103831</v>
      </c>
      <c r="C141" s="89" t="s">
        <v>823</v>
      </c>
    </row>
    <row r="142" spans="1:3" ht="12.75" customHeight="1" x14ac:dyDescent="0.25">
      <c r="A142" s="89">
        <v>2019</v>
      </c>
      <c r="B142" s="89">
        <v>1181819</v>
      </c>
      <c r="C142" s="89" t="s">
        <v>823</v>
      </c>
    </row>
    <row r="143" spans="1:3" ht="12.75" customHeight="1" x14ac:dyDescent="0.25">
      <c r="A143" s="89">
        <v>2019</v>
      </c>
      <c r="B143" s="89">
        <v>1181819</v>
      </c>
      <c r="C143" s="89" t="s">
        <v>823</v>
      </c>
    </row>
    <row r="144" spans="1:3" ht="12.75" customHeight="1" x14ac:dyDescent="0.25">
      <c r="A144" s="89">
        <v>2019</v>
      </c>
      <c r="B144" s="89">
        <v>1181819</v>
      </c>
      <c r="C144" s="89" t="s">
        <v>823</v>
      </c>
    </row>
    <row r="145" spans="1:3" ht="12.75" customHeight="1" x14ac:dyDescent="0.25">
      <c r="A145" s="89">
        <v>2019</v>
      </c>
      <c r="B145" s="89">
        <v>1117583</v>
      </c>
      <c r="C145" s="89" t="s">
        <v>133</v>
      </c>
    </row>
    <row r="146" spans="1:3" ht="12.75" customHeight="1" x14ac:dyDescent="0.25">
      <c r="A146" s="89">
        <v>2019</v>
      </c>
      <c r="B146" s="89">
        <v>1103831</v>
      </c>
      <c r="C146" s="89" t="s">
        <v>133</v>
      </c>
    </row>
    <row r="147" spans="1:3" ht="12.75" customHeight="1" x14ac:dyDescent="0.25">
      <c r="A147" s="89">
        <v>2019</v>
      </c>
      <c r="B147" s="89">
        <v>123569</v>
      </c>
      <c r="C147" s="89" t="s">
        <v>133</v>
      </c>
    </row>
    <row r="148" spans="1:3" ht="12.75" customHeight="1" x14ac:dyDescent="0.25">
      <c r="A148" s="89">
        <v>2019</v>
      </c>
      <c r="B148" s="89">
        <v>123569</v>
      </c>
      <c r="C148" s="89" t="s">
        <v>133</v>
      </c>
    </row>
    <row r="149" spans="1:3" ht="12.75" customHeight="1" x14ac:dyDescent="0.25">
      <c r="A149" s="89">
        <v>2019</v>
      </c>
      <c r="B149" s="89">
        <v>1181815</v>
      </c>
      <c r="C149" s="89" t="s">
        <v>133</v>
      </c>
    </row>
    <row r="150" spans="1:3" ht="12.75" customHeight="1" x14ac:dyDescent="0.25">
      <c r="A150" s="89">
        <v>2019</v>
      </c>
      <c r="B150" s="89">
        <v>102499</v>
      </c>
      <c r="C150" s="89" t="s">
        <v>133</v>
      </c>
    </row>
    <row r="151" spans="1:3" ht="12.75" customHeight="1" x14ac:dyDescent="0.25">
      <c r="A151" s="89">
        <v>2019</v>
      </c>
      <c r="B151" s="89">
        <v>123569</v>
      </c>
      <c r="C151" s="89" t="s">
        <v>133</v>
      </c>
    </row>
    <row r="152" spans="1:3" ht="12.75" customHeight="1" x14ac:dyDescent="0.25">
      <c r="A152" s="89">
        <v>2019</v>
      </c>
      <c r="B152" s="89">
        <v>1103831</v>
      </c>
      <c r="C152" s="89" t="s">
        <v>133</v>
      </c>
    </row>
    <row r="153" spans="1:3" ht="12.75" customHeight="1" x14ac:dyDescent="0.25">
      <c r="A153" s="89">
        <v>2019</v>
      </c>
      <c r="B153" s="89">
        <v>1181815</v>
      </c>
      <c r="C153" s="89" t="s">
        <v>133</v>
      </c>
    </row>
    <row r="154" spans="1:3" ht="12.75" customHeight="1" x14ac:dyDescent="0.25">
      <c r="A154" s="89">
        <v>2019</v>
      </c>
      <c r="B154" s="89">
        <v>123569</v>
      </c>
      <c r="C154" s="89" t="s">
        <v>133</v>
      </c>
    </row>
    <row r="155" spans="1:3" ht="12.75" customHeight="1" x14ac:dyDescent="0.25">
      <c r="A155" s="89">
        <v>2019</v>
      </c>
      <c r="B155" s="89">
        <v>1117583</v>
      </c>
      <c r="C155" s="89" t="s">
        <v>133</v>
      </c>
    </row>
    <row r="156" spans="1:3" ht="12.75" customHeight="1" x14ac:dyDescent="0.25">
      <c r="A156" s="89">
        <v>2019</v>
      </c>
      <c r="B156" s="89">
        <v>1181815</v>
      </c>
      <c r="C156" s="89" t="s">
        <v>133</v>
      </c>
    </row>
    <row r="157" spans="1:3" ht="12.75" customHeight="1" x14ac:dyDescent="0.25">
      <c r="A157" s="89">
        <v>2019</v>
      </c>
      <c r="B157" s="89">
        <v>123569</v>
      </c>
      <c r="C157" s="89" t="s">
        <v>133</v>
      </c>
    </row>
    <row r="158" spans="1:3" ht="12.75" customHeight="1" x14ac:dyDescent="0.25">
      <c r="A158" s="89">
        <v>2019</v>
      </c>
      <c r="B158" s="89">
        <v>1103831</v>
      </c>
      <c r="C158" s="89" t="s">
        <v>133</v>
      </c>
    </row>
    <row r="159" spans="1:3" ht="12.75" customHeight="1" x14ac:dyDescent="0.25">
      <c r="A159" s="89">
        <v>2019</v>
      </c>
      <c r="B159" s="89">
        <v>1181815</v>
      </c>
      <c r="C159" s="89" t="s">
        <v>133</v>
      </c>
    </row>
    <row r="160" spans="1:3" ht="12.75" customHeight="1" x14ac:dyDescent="0.25">
      <c r="A160" s="89">
        <v>2019</v>
      </c>
      <c r="B160" s="89">
        <v>121880</v>
      </c>
      <c r="C160" s="89" t="s">
        <v>133</v>
      </c>
    </row>
    <row r="161" spans="1:3" ht="12.75" customHeight="1" x14ac:dyDescent="0.25">
      <c r="A161" s="89">
        <v>2019</v>
      </c>
      <c r="B161" s="89">
        <v>1319229</v>
      </c>
      <c r="C161" s="89" t="s">
        <v>133</v>
      </c>
    </row>
    <row r="162" spans="1:3" ht="12.75" customHeight="1" x14ac:dyDescent="0.25">
      <c r="A162" s="89">
        <v>2019</v>
      </c>
      <c r="B162" s="89">
        <v>1319229</v>
      </c>
      <c r="C162" s="89" t="s">
        <v>133</v>
      </c>
    </row>
    <row r="163" spans="1:3" ht="12.75" customHeight="1" x14ac:dyDescent="0.25">
      <c r="A163" s="89">
        <v>2019</v>
      </c>
      <c r="B163" s="89">
        <v>1103831</v>
      </c>
      <c r="C163" s="89" t="s">
        <v>133</v>
      </c>
    </row>
    <row r="164" spans="1:3" ht="12.75" customHeight="1" x14ac:dyDescent="0.25">
      <c r="A164" s="89">
        <v>2019</v>
      </c>
      <c r="B164" s="89">
        <v>1103831</v>
      </c>
      <c r="C164" s="89" t="s">
        <v>133</v>
      </c>
    </row>
    <row r="165" spans="1:3" ht="12.75" customHeight="1" x14ac:dyDescent="0.25">
      <c r="A165" s="89">
        <v>2019</v>
      </c>
      <c r="B165" s="89">
        <v>1181819</v>
      </c>
      <c r="C165" s="89" t="s">
        <v>133</v>
      </c>
    </row>
    <row r="166" spans="1:3" ht="12.75" customHeight="1" x14ac:dyDescent="0.25">
      <c r="A166" s="89">
        <v>2019</v>
      </c>
      <c r="B166" s="89">
        <v>123569</v>
      </c>
      <c r="C166" s="89" t="s">
        <v>133</v>
      </c>
    </row>
    <row r="167" spans="1:3" ht="12.75" customHeight="1" x14ac:dyDescent="0.25">
      <c r="A167" s="89">
        <v>2019</v>
      </c>
      <c r="B167" s="89">
        <v>1181819</v>
      </c>
      <c r="C167" s="89" t="s">
        <v>133</v>
      </c>
    </row>
    <row r="168" spans="1:3" ht="12.75" customHeight="1" x14ac:dyDescent="0.25">
      <c r="A168" s="89">
        <v>2019</v>
      </c>
      <c r="B168" s="89">
        <v>1117583</v>
      </c>
      <c r="C168" s="89" t="s">
        <v>133</v>
      </c>
    </row>
    <row r="169" spans="1:3" ht="12.75" customHeight="1" x14ac:dyDescent="0.25">
      <c r="A169" s="89">
        <v>2019</v>
      </c>
      <c r="B169" s="89">
        <v>1103831</v>
      </c>
      <c r="C169" s="89" t="s">
        <v>133</v>
      </c>
    </row>
    <row r="170" spans="1:3" ht="12.75" customHeight="1" x14ac:dyDescent="0.25">
      <c r="A170" s="89">
        <v>2019</v>
      </c>
      <c r="B170" s="89">
        <v>123569</v>
      </c>
      <c r="C170" s="89" t="s">
        <v>133</v>
      </c>
    </row>
    <row r="171" spans="1:3" ht="12.75" customHeight="1" x14ac:dyDescent="0.25">
      <c r="A171" s="89">
        <v>2019</v>
      </c>
      <c r="B171" s="89">
        <v>1181815</v>
      </c>
      <c r="C171" s="89" t="s">
        <v>133</v>
      </c>
    </row>
    <row r="172" spans="1:3" ht="12.75" customHeight="1" x14ac:dyDescent="0.25">
      <c r="A172" s="89">
        <v>2019</v>
      </c>
      <c r="B172" s="89">
        <v>1103831</v>
      </c>
      <c r="C172" s="89" t="s">
        <v>133</v>
      </c>
    </row>
    <row r="173" spans="1:3" ht="12.75" customHeight="1" x14ac:dyDescent="0.25">
      <c r="A173" s="89">
        <v>2019</v>
      </c>
      <c r="B173" s="89">
        <v>1117583</v>
      </c>
      <c r="C173" s="89" t="s">
        <v>133</v>
      </c>
    </row>
    <row r="174" spans="1:3" ht="12.75" customHeight="1" x14ac:dyDescent="0.25">
      <c r="A174" s="89">
        <v>2019</v>
      </c>
      <c r="B174" s="89">
        <v>1103831</v>
      </c>
      <c r="C174" s="89" t="s">
        <v>133</v>
      </c>
    </row>
    <row r="175" spans="1:3" ht="12.75" customHeight="1" x14ac:dyDescent="0.25">
      <c r="A175" s="89">
        <v>2019</v>
      </c>
      <c r="B175" s="89">
        <v>1103831</v>
      </c>
      <c r="C175" s="89" t="s">
        <v>133</v>
      </c>
    </row>
    <row r="176" spans="1:3" ht="12.75" customHeight="1" x14ac:dyDescent="0.25">
      <c r="A176" s="89">
        <v>2019</v>
      </c>
      <c r="B176" s="89">
        <v>1117583</v>
      </c>
      <c r="C176" s="89" t="s">
        <v>133</v>
      </c>
    </row>
    <row r="177" spans="1:3" ht="12.75" customHeight="1" x14ac:dyDescent="0.25">
      <c r="A177" s="89">
        <v>2019</v>
      </c>
      <c r="B177" s="89">
        <v>102499</v>
      </c>
      <c r="C177" s="89" t="s">
        <v>133</v>
      </c>
    </row>
    <row r="178" spans="1:3" ht="12.75" customHeight="1" x14ac:dyDescent="0.25">
      <c r="A178" s="89">
        <v>2019</v>
      </c>
      <c r="B178" s="89">
        <v>1103831</v>
      </c>
      <c r="C178" s="89" t="s">
        <v>133</v>
      </c>
    </row>
    <row r="179" spans="1:3" ht="12.75" customHeight="1" x14ac:dyDescent="0.25">
      <c r="A179" s="89">
        <v>2019</v>
      </c>
      <c r="B179" s="89">
        <v>123569</v>
      </c>
      <c r="C179" s="89" t="s">
        <v>818</v>
      </c>
    </row>
    <row r="180" spans="1:3" ht="12.75" customHeight="1" x14ac:dyDescent="0.25">
      <c r="A180" s="89">
        <v>2019</v>
      </c>
      <c r="B180" s="89">
        <v>1103831</v>
      </c>
      <c r="C180" s="89" t="s">
        <v>818</v>
      </c>
    </row>
    <row r="181" spans="1:3" ht="12.75" customHeight="1" x14ac:dyDescent="0.25">
      <c r="A181" s="89">
        <v>2019</v>
      </c>
      <c r="B181" s="89">
        <v>1103831</v>
      </c>
      <c r="C181" s="89" t="s">
        <v>818</v>
      </c>
    </row>
    <row r="182" spans="1:3" ht="12.75" customHeight="1" x14ac:dyDescent="0.25">
      <c r="A182" s="89">
        <v>2019</v>
      </c>
      <c r="B182" s="89">
        <v>88399</v>
      </c>
      <c r="C182" s="89" t="s">
        <v>818</v>
      </c>
    </row>
    <row r="183" spans="1:3" ht="12.75" customHeight="1" x14ac:dyDescent="0.25">
      <c r="A183" s="89">
        <v>2019</v>
      </c>
      <c r="B183" s="89">
        <v>121880</v>
      </c>
      <c r="C183" s="89" t="s">
        <v>1484</v>
      </c>
    </row>
    <row r="184" spans="1:3" ht="12.75" customHeight="1" x14ac:dyDescent="0.25">
      <c r="A184" s="89">
        <v>2019</v>
      </c>
      <c r="B184" s="89">
        <v>88399</v>
      </c>
      <c r="C184" s="89" t="s">
        <v>1484</v>
      </c>
    </row>
    <row r="185" spans="1:3" ht="12.75" customHeight="1" x14ac:dyDescent="0.25">
      <c r="A185" s="89">
        <v>2019</v>
      </c>
      <c r="B185" s="89">
        <v>123569</v>
      </c>
      <c r="C185" s="89" t="s">
        <v>1484</v>
      </c>
    </row>
    <row r="186" spans="1:3" ht="12.75" customHeight="1" x14ac:dyDescent="0.25">
      <c r="A186" s="89">
        <v>2019</v>
      </c>
      <c r="B186" s="89">
        <v>88399</v>
      </c>
      <c r="C186" s="89" t="s">
        <v>1484</v>
      </c>
    </row>
    <row r="187" spans="1:3" ht="12.75" customHeight="1" x14ac:dyDescent="0.25">
      <c r="A187" s="89">
        <v>2019</v>
      </c>
      <c r="B187" s="89">
        <v>88399</v>
      </c>
      <c r="C187" s="89" t="s">
        <v>1484</v>
      </c>
    </row>
    <row r="188" spans="1:3" ht="12.75" customHeight="1" x14ac:dyDescent="0.25">
      <c r="A188" s="89">
        <v>2019</v>
      </c>
      <c r="B188" s="89">
        <v>88399</v>
      </c>
      <c r="C188" s="89" t="s">
        <v>1484</v>
      </c>
    </row>
    <row r="189" spans="1:3" ht="12.75" customHeight="1" x14ac:dyDescent="0.25">
      <c r="A189" s="89">
        <v>2019</v>
      </c>
      <c r="B189" s="89">
        <v>123569</v>
      </c>
      <c r="C189" s="89" t="s">
        <v>1484</v>
      </c>
    </row>
    <row r="190" spans="1:3" ht="12.75" customHeight="1" x14ac:dyDescent="0.25">
      <c r="A190" s="89">
        <v>2019</v>
      </c>
      <c r="B190" s="89">
        <v>121880</v>
      </c>
      <c r="C190" s="89" t="s">
        <v>1484</v>
      </c>
    </row>
    <row r="191" spans="1:3" ht="12.75" customHeight="1" x14ac:dyDescent="0.25">
      <c r="A191" s="89">
        <v>2019</v>
      </c>
      <c r="B191" s="89">
        <v>88399</v>
      </c>
      <c r="C191" s="89" t="s">
        <v>1484</v>
      </c>
    </row>
    <row r="192" spans="1:3" ht="12.75" customHeight="1" x14ac:dyDescent="0.25">
      <c r="A192" s="89">
        <v>2019</v>
      </c>
      <c r="B192" s="89">
        <v>102499</v>
      </c>
      <c r="C192" s="89" t="s">
        <v>1484</v>
      </c>
    </row>
    <row r="193" spans="1:3" ht="12.75" customHeight="1" x14ac:dyDescent="0.25">
      <c r="A193" s="89">
        <v>2019</v>
      </c>
      <c r="B193" s="89">
        <v>1319229</v>
      </c>
      <c r="C193" s="89" t="s">
        <v>1484</v>
      </c>
    </row>
    <row r="194" spans="1:3" ht="12.75" customHeight="1" x14ac:dyDescent="0.25">
      <c r="A194" s="89">
        <v>2019</v>
      </c>
      <c r="B194" s="89">
        <v>88399</v>
      </c>
      <c r="C194" s="89" t="s">
        <v>1484</v>
      </c>
    </row>
    <row r="195" spans="1:3" ht="12.75" customHeight="1" x14ac:dyDescent="0.25">
      <c r="A195" s="89">
        <v>2019</v>
      </c>
      <c r="B195" s="89">
        <v>102499</v>
      </c>
      <c r="C195" s="89" t="s">
        <v>1484</v>
      </c>
    </row>
    <row r="196" spans="1:3" ht="12.75" customHeight="1" x14ac:dyDescent="0.25">
      <c r="A196" s="89">
        <v>2019</v>
      </c>
      <c r="B196" s="89">
        <v>88399</v>
      </c>
      <c r="C196" s="89" t="s">
        <v>1484</v>
      </c>
    </row>
    <row r="197" spans="1:3" ht="12.75" customHeight="1" x14ac:dyDescent="0.25">
      <c r="A197" s="89">
        <v>2019</v>
      </c>
      <c r="B197" s="89">
        <v>102499</v>
      </c>
      <c r="C197" s="89" t="s">
        <v>1484</v>
      </c>
    </row>
    <row r="198" spans="1:3" ht="12.75" customHeight="1" x14ac:dyDescent="0.25">
      <c r="A198" s="89">
        <v>2019</v>
      </c>
      <c r="B198" s="89">
        <v>102499</v>
      </c>
      <c r="C198" s="89" t="s">
        <v>1484</v>
      </c>
    </row>
    <row r="199" spans="1:3" ht="12.75" customHeight="1" x14ac:dyDescent="0.25">
      <c r="A199" s="89">
        <v>2019</v>
      </c>
      <c r="B199" s="89">
        <v>102499</v>
      </c>
      <c r="C199" s="89" t="s">
        <v>1484</v>
      </c>
    </row>
    <row r="200" spans="1:3" ht="12.75" customHeight="1" x14ac:dyDescent="0.25">
      <c r="A200" s="89">
        <v>2019</v>
      </c>
      <c r="B200" s="89">
        <v>1319229</v>
      </c>
      <c r="C200" s="89" t="s">
        <v>1484</v>
      </c>
    </row>
    <row r="201" spans="1:3" ht="12.75" customHeight="1" x14ac:dyDescent="0.25">
      <c r="A201" s="89">
        <v>2019</v>
      </c>
      <c r="B201" s="89">
        <v>88399</v>
      </c>
      <c r="C201" s="89" t="s">
        <v>1484</v>
      </c>
    </row>
    <row r="202" spans="1:3" ht="12.75" customHeight="1" x14ac:dyDescent="0.25">
      <c r="A202" s="89">
        <v>2019</v>
      </c>
      <c r="B202" s="89">
        <v>102499</v>
      </c>
      <c r="C202" s="89" t="s">
        <v>1484</v>
      </c>
    </row>
    <row r="203" spans="1:3" ht="12.75" customHeight="1" x14ac:dyDescent="0.25">
      <c r="A203" s="89">
        <v>2019</v>
      </c>
      <c r="B203" s="89">
        <v>102499</v>
      </c>
      <c r="C203" s="89" t="s">
        <v>1484</v>
      </c>
    </row>
    <row r="204" spans="1:3" ht="12.75" customHeight="1" x14ac:dyDescent="0.25">
      <c r="A204" s="89">
        <v>2019</v>
      </c>
      <c r="B204" s="89">
        <v>102499</v>
      </c>
      <c r="C204" s="89" t="s">
        <v>1484</v>
      </c>
    </row>
    <row r="205" spans="1:3" ht="12.75" customHeight="1" x14ac:dyDescent="0.25">
      <c r="A205" s="89">
        <v>2019</v>
      </c>
      <c r="B205" s="89">
        <v>121884</v>
      </c>
      <c r="C205" s="89" t="s">
        <v>1484</v>
      </c>
    </row>
    <row r="206" spans="1:3" ht="12.75" customHeight="1" x14ac:dyDescent="0.25">
      <c r="A206" s="89">
        <v>2019</v>
      </c>
      <c r="B206" s="89">
        <v>123569</v>
      </c>
      <c r="C206" s="89" t="s">
        <v>1484</v>
      </c>
    </row>
    <row r="207" spans="1:3" ht="12.75" customHeight="1" x14ac:dyDescent="0.25">
      <c r="A207" s="89">
        <v>2019</v>
      </c>
      <c r="B207" s="89">
        <v>102499</v>
      </c>
      <c r="C207" s="89" t="s">
        <v>1484</v>
      </c>
    </row>
    <row r="208" spans="1:3" ht="12.75" customHeight="1" x14ac:dyDescent="0.25">
      <c r="A208" s="89">
        <v>2019</v>
      </c>
      <c r="B208" s="89">
        <v>1181815</v>
      </c>
      <c r="C208" s="89" t="s">
        <v>1484</v>
      </c>
    </row>
    <row r="209" spans="1:3" ht="12.75" customHeight="1" x14ac:dyDescent="0.25">
      <c r="A209" s="89">
        <v>2019</v>
      </c>
      <c r="B209" s="89">
        <v>1181815</v>
      </c>
      <c r="C209" s="89" t="s">
        <v>1484</v>
      </c>
    </row>
    <row r="210" spans="1:3" ht="12.75" customHeight="1" x14ac:dyDescent="0.25">
      <c r="A210" s="89">
        <v>2019</v>
      </c>
      <c r="B210" s="89">
        <v>121880</v>
      </c>
      <c r="C210" s="89" t="s">
        <v>1484</v>
      </c>
    </row>
    <row r="211" spans="1:3" ht="12.75" customHeight="1" x14ac:dyDescent="0.25">
      <c r="A211" s="89">
        <v>2019</v>
      </c>
      <c r="B211" s="89">
        <v>1181815</v>
      </c>
      <c r="C211" s="89" t="s">
        <v>1484</v>
      </c>
    </row>
    <row r="212" spans="1:3" ht="12.75" customHeight="1" x14ac:dyDescent="0.25">
      <c r="A212" s="89">
        <v>2019</v>
      </c>
      <c r="B212" s="89">
        <v>88399</v>
      </c>
      <c r="C212" s="89" t="s">
        <v>1484</v>
      </c>
    </row>
    <row r="213" spans="1:3" ht="12.75" customHeight="1" x14ac:dyDescent="0.25">
      <c r="A213" s="89">
        <v>2019</v>
      </c>
      <c r="B213" s="89">
        <v>88399</v>
      </c>
      <c r="C213" s="89" t="s">
        <v>1484</v>
      </c>
    </row>
    <row r="214" spans="1:3" ht="12.75" customHeight="1" x14ac:dyDescent="0.25">
      <c r="A214" s="89">
        <v>2019</v>
      </c>
      <c r="B214" s="89">
        <v>121884</v>
      </c>
      <c r="C214" s="89" t="s">
        <v>1484</v>
      </c>
    </row>
    <row r="215" spans="1:3" ht="12.75" customHeight="1" x14ac:dyDescent="0.25">
      <c r="A215" s="89">
        <v>2019</v>
      </c>
      <c r="B215" s="89">
        <v>102499</v>
      </c>
      <c r="C215" s="89" t="s">
        <v>1484</v>
      </c>
    </row>
    <row r="216" spans="1:3" ht="12.75" customHeight="1" x14ac:dyDescent="0.25">
      <c r="A216" s="89">
        <v>2019</v>
      </c>
      <c r="B216" s="89">
        <v>123569</v>
      </c>
      <c r="C216" s="89" t="s">
        <v>1484</v>
      </c>
    </row>
    <row r="217" spans="1:3" ht="12.75" customHeight="1" x14ac:dyDescent="0.25">
      <c r="A217" s="89">
        <v>2019</v>
      </c>
      <c r="B217" s="89">
        <v>88399</v>
      </c>
      <c r="C217" s="89" t="s">
        <v>1484</v>
      </c>
    </row>
    <row r="218" spans="1:3" ht="12.75" customHeight="1" x14ac:dyDescent="0.25">
      <c r="A218" s="89">
        <v>2019</v>
      </c>
      <c r="B218" s="89">
        <v>123569</v>
      </c>
      <c r="C218" s="89" t="s">
        <v>1484</v>
      </c>
    </row>
    <row r="219" spans="1:3" ht="12.75" customHeight="1" x14ac:dyDescent="0.25">
      <c r="A219" s="89">
        <v>2019</v>
      </c>
      <c r="B219" s="89">
        <v>121884</v>
      </c>
      <c r="C219" s="89" t="s">
        <v>1484</v>
      </c>
    </row>
    <row r="220" spans="1:3" ht="12.75" customHeight="1" x14ac:dyDescent="0.25">
      <c r="A220" s="89">
        <v>2019</v>
      </c>
      <c r="B220" s="89">
        <v>88399</v>
      </c>
      <c r="C220" s="89" t="s">
        <v>1484</v>
      </c>
    </row>
    <row r="221" spans="1:3" ht="12.75" customHeight="1" x14ac:dyDescent="0.25">
      <c r="A221" s="89">
        <v>2019</v>
      </c>
      <c r="B221" s="89">
        <v>123569</v>
      </c>
      <c r="C221" s="89" t="s">
        <v>1484</v>
      </c>
    </row>
    <row r="222" spans="1:3" ht="12.75" customHeight="1" x14ac:dyDescent="0.25">
      <c r="A222" s="89">
        <v>2019</v>
      </c>
      <c r="B222" s="89">
        <v>1181815</v>
      </c>
      <c r="C222" s="89" t="s">
        <v>1484</v>
      </c>
    </row>
    <row r="223" spans="1:3" ht="12.75" customHeight="1" x14ac:dyDescent="0.25">
      <c r="A223" s="89">
        <v>2019</v>
      </c>
      <c r="B223" s="89">
        <v>123569</v>
      </c>
      <c r="C223" s="89" t="s">
        <v>1484</v>
      </c>
    </row>
    <row r="224" spans="1:3" ht="12.75" customHeight="1" x14ac:dyDescent="0.25">
      <c r="A224" s="89">
        <v>2019</v>
      </c>
      <c r="B224" s="89">
        <v>123569</v>
      </c>
      <c r="C224" s="89" t="s">
        <v>1484</v>
      </c>
    </row>
    <row r="225" spans="1:3" ht="12.75" customHeight="1" x14ac:dyDescent="0.25">
      <c r="A225" s="89">
        <v>2019</v>
      </c>
      <c r="B225" s="89">
        <v>1181815</v>
      </c>
      <c r="C225" s="89" t="s">
        <v>1484</v>
      </c>
    </row>
    <row r="226" spans="1:3" ht="12.75" customHeight="1" x14ac:dyDescent="0.25">
      <c r="A226" s="89">
        <v>2019</v>
      </c>
      <c r="B226" s="89">
        <v>102499</v>
      </c>
      <c r="C226" s="89" t="s">
        <v>1484</v>
      </c>
    </row>
    <row r="227" spans="1:3" ht="12.75" customHeight="1" x14ac:dyDescent="0.25">
      <c r="A227" s="89">
        <v>2019</v>
      </c>
      <c r="B227" s="89">
        <v>1181819</v>
      </c>
      <c r="C227" s="89" t="s">
        <v>1484</v>
      </c>
    </row>
    <row r="228" spans="1:3" ht="12.75" customHeight="1" x14ac:dyDescent="0.25">
      <c r="A228" s="89">
        <v>2019</v>
      </c>
      <c r="B228" s="89">
        <v>102499</v>
      </c>
      <c r="C228" s="89" t="s">
        <v>1484</v>
      </c>
    </row>
    <row r="229" spans="1:3" ht="12.75" customHeight="1" x14ac:dyDescent="0.25">
      <c r="A229" s="89">
        <v>2019</v>
      </c>
      <c r="B229" s="89">
        <v>88399</v>
      </c>
      <c r="C229" s="89" t="s">
        <v>1484</v>
      </c>
    </row>
    <row r="230" spans="1:3" ht="12.75" customHeight="1" x14ac:dyDescent="0.25">
      <c r="A230" s="89">
        <v>2019</v>
      </c>
      <c r="B230" s="89">
        <v>121880</v>
      </c>
      <c r="C230" s="89" t="s">
        <v>1484</v>
      </c>
    </row>
    <row r="231" spans="1:3" ht="12.75" customHeight="1" x14ac:dyDescent="0.25">
      <c r="A231" s="89">
        <v>2019</v>
      </c>
      <c r="B231" s="89">
        <v>121880</v>
      </c>
      <c r="C231" s="89" t="s">
        <v>1484</v>
      </c>
    </row>
    <row r="232" spans="1:3" ht="12.75" customHeight="1" x14ac:dyDescent="0.25">
      <c r="A232" s="89">
        <v>2019</v>
      </c>
      <c r="B232" s="89">
        <v>121880</v>
      </c>
      <c r="C232" s="89" t="s">
        <v>1484</v>
      </c>
    </row>
    <row r="233" spans="1:3" ht="12.75" customHeight="1" x14ac:dyDescent="0.25">
      <c r="A233" s="89">
        <v>2019</v>
      </c>
      <c r="B233" s="89">
        <v>88399</v>
      </c>
      <c r="C233" s="89" t="s">
        <v>1484</v>
      </c>
    </row>
    <row r="234" spans="1:3" ht="12.75" customHeight="1" x14ac:dyDescent="0.25">
      <c r="A234" s="89">
        <v>2019</v>
      </c>
      <c r="B234" s="89">
        <v>88399</v>
      </c>
      <c r="C234" s="89" t="s">
        <v>1484</v>
      </c>
    </row>
    <row r="235" spans="1:3" ht="12.75" customHeight="1" x14ac:dyDescent="0.25">
      <c r="A235" s="89">
        <v>2019</v>
      </c>
      <c r="B235" s="89">
        <v>1319229</v>
      </c>
      <c r="C235" s="89" t="s">
        <v>1484</v>
      </c>
    </row>
    <row r="236" spans="1:3" ht="12.75" customHeight="1" x14ac:dyDescent="0.25">
      <c r="A236" s="89">
        <v>2019</v>
      </c>
      <c r="B236" s="89">
        <v>121880</v>
      </c>
      <c r="C236" s="89" t="s">
        <v>1484</v>
      </c>
    </row>
    <row r="237" spans="1:3" ht="12.75" customHeight="1" x14ac:dyDescent="0.25">
      <c r="A237" s="89">
        <v>2019</v>
      </c>
      <c r="B237" s="89">
        <v>102499</v>
      </c>
      <c r="C237" s="89" t="s">
        <v>1484</v>
      </c>
    </row>
    <row r="238" spans="1:3" ht="12.75" customHeight="1" x14ac:dyDescent="0.25">
      <c r="A238" s="89">
        <v>2019</v>
      </c>
      <c r="B238" s="89">
        <v>121880</v>
      </c>
      <c r="C238" s="89" t="s">
        <v>1484</v>
      </c>
    </row>
    <row r="239" spans="1:3" ht="12.75" customHeight="1" x14ac:dyDescent="0.25">
      <c r="A239" s="89">
        <v>2019</v>
      </c>
      <c r="B239" s="89">
        <v>1181819</v>
      </c>
      <c r="C239" s="89" t="s">
        <v>1484</v>
      </c>
    </row>
    <row r="240" spans="1:3" ht="12.75" customHeight="1" x14ac:dyDescent="0.25">
      <c r="A240" s="89">
        <v>2019</v>
      </c>
      <c r="B240" s="89">
        <v>88399</v>
      </c>
      <c r="C240" s="89" t="s">
        <v>1484</v>
      </c>
    </row>
    <row r="241" spans="1:3" ht="12.75" customHeight="1" x14ac:dyDescent="0.25">
      <c r="A241" s="89">
        <v>2019</v>
      </c>
      <c r="B241" s="89">
        <v>121880</v>
      </c>
      <c r="C241" s="89" t="s">
        <v>1484</v>
      </c>
    </row>
    <row r="242" spans="1:3" ht="12.75" customHeight="1" x14ac:dyDescent="0.25">
      <c r="A242" s="89">
        <v>2019</v>
      </c>
      <c r="B242" s="89">
        <v>123569</v>
      </c>
      <c r="C242" s="89" t="s">
        <v>1484</v>
      </c>
    </row>
    <row r="243" spans="1:3" ht="12.75" customHeight="1" x14ac:dyDescent="0.25">
      <c r="A243" s="89">
        <v>2019</v>
      </c>
      <c r="B243" s="89">
        <v>102499</v>
      </c>
      <c r="C243" s="89" t="s">
        <v>1484</v>
      </c>
    </row>
    <row r="244" spans="1:3" ht="12.75" customHeight="1" x14ac:dyDescent="0.25">
      <c r="A244" s="89">
        <v>2019</v>
      </c>
      <c r="B244" s="89">
        <v>1319229</v>
      </c>
      <c r="C244" s="89" t="s">
        <v>1484</v>
      </c>
    </row>
    <row r="245" spans="1:3" ht="12.75" customHeight="1" x14ac:dyDescent="0.25">
      <c r="A245" s="89">
        <v>2019</v>
      </c>
      <c r="B245" s="89">
        <v>1181819</v>
      </c>
      <c r="C245" s="89" t="s">
        <v>1484</v>
      </c>
    </row>
    <row r="246" spans="1:3" ht="12.75" customHeight="1" x14ac:dyDescent="0.25">
      <c r="A246" s="89">
        <v>2019</v>
      </c>
      <c r="B246" s="89">
        <v>1103831</v>
      </c>
      <c r="C246" s="89" t="s">
        <v>1484</v>
      </c>
    </row>
    <row r="247" spans="1:3" ht="12.75" customHeight="1" x14ac:dyDescent="0.25">
      <c r="A247" s="89">
        <v>2019</v>
      </c>
      <c r="B247" s="89">
        <v>123569</v>
      </c>
      <c r="C247" s="89" t="s">
        <v>1484</v>
      </c>
    </row>
    <row r="248" spans="1:3" ht="12.75" customHeight="1" x14ac:dyDescent="0.25">
      <c r="A248" s="89">
        <v>2019</v>
      </c>
      <c r="B248" s="89">
        <v>102499</v>
      </c>
      <c r="C248" s="89" t="s">
        <v>1484</v>
      </c>
    </row>
    <row r="249" spans="1:3" ht="12.75" customHeight="1" x14ac:dyDescent="0.25">
      <c r="A249" s="89">
        <v>2019</v>
      </c>
      <c r="B249" s="89">
        <v>102499</v>
      </c>
      <c r="C249" s="89" t="s">
        <v>1484</v>
      </c>
    </row>
    <row r="250" spans="1:3" ht="12.75" customHeight="1" x14ac:dyDescent="0.25">
      <c r="A250" s="89">
        <v>2019</v>
      </c>
      <c r="B250" s="89">
        <v>88399</v>
      </c>
      <c r="C250" s="89" t="s">
        <v>1484</v>
      </c>
    </row>
    <row r="251" spans="1:3" ht="12.75" customHeight="1" x14ac:dyDescent="0.25">
      <c r="A251" s="89">
        <v>2019</v>
      </c>
      <c r="B251" s="89">
        <v>88399</v>
      </c>
      <c r="C251" s="89" t="s">
        <v>1484</v>
      </c>
    </row>
    <row r="252" spans="1:3" ht="12.75" customHeight="1" x14ac:dyDescent="0.25">
      <c r="A252" s="89">
        <v>2019</v>
      </c>
      <c r="B252" s="89">
        <v>1319229</v>
      </c>
      <c r="C252" s="89" t="s">
        <v>1484</v>
      </c>
    </row>
    <row r="253" spans="1:3" ht="12.75" customHeight="1" x14ac:dyDescent="0.25">
      <c r="A253" s="89">
        <v>2019</v>
      </c>
      <c r="B253" s="89">
        <v>121884</v>
      </c>
      <c r="C253" s="89" t="s">
        <v>1484</v>
      </c>
    </row>
    <row r="254" spans="1:3" ht="12.75" customHeight="1" x14ac:dyDescent="0.25">
      <c r="A254" s="89">
        <v>2019</v>
      </c>
      <c r="B254" s="89">
        <v>1319229</v>
      </c>
      <c r="C254" s="89" t="s">
        <v>1484</v>
      </c>
    </row>
    <row r="255" spans="1:3" ht="12.75" customHeight="1" x14ac:dyDescent="0.25">
      <c r="A255" s="89">
        <v>2019</v>
      </c>
      <c r="B255" s="89">
        <v>88399</v>
      </c>
      <c r="C255" s="89" t="s">
        <v>1484</v>
      </c>
    </row>
    <row r="256" spans="1:3" ht="12.75" customHeight="1" x14ac:dyDescent="0.25">
      <c r="A256" s="89">
        <v>2019</v>
      </c>
      <c r="B256" s="89">
        <v>121884</v>
      </c>
      <c r="C256" s="89" t="s">
        <v>1484</v>
      </c>
    </row>
    <row r="257" spans="1:3" ht="12.75" customHeight="1" x14ac:dyDescent="0.25">
      <c r="A257" s="89">
        <v>2019</v>
      </c>
      <c r="B257" s="89">
        <v>1181819</v>
      </c>
      <c r="C257" s="89" t="s">
        <v>1484</v>
      </c>
    </row>
    <row r="258" spans="1:3" ht="12.75" customHeight="1" x14ac:dyDescent="0.25">
      <c r="A258" s="89">
        <v>2019</v>
      </c>
      <c r="B258" s="89">
        <v>121884</v>
      </c>
      <c r="C258" s="89" t="s">
        <v>1484</v>
      </c>
    </row>
    <row r="259" spans="1:3" ht="12.75" customHeight="1" x14ac:dyDescent="0.25">
      <c r="A259" s="89">
        <v>2019</v>
      </c>
      <c r="B259" s="89">
        <v>1117583</v>
      </c>
      <c r="C259" s="89" t="s">
        <v>1484</v>
      </c>
    </row>
    <row r="260" spans="1:3" ht="12.75" customHeight="1" x14ac:dyDescent="0.25">
      <c r="A260" s="89">
        <v>2019</v>
      </c>
      <c r="B260" s="89">
        <v>1181819</v>
      </c>
      <c r="C260" s="89" t="s">
        <v>1484</v>
      </c>
    </row>
    <row r="261" spans="1:3" ht="12.75" customHeight="1" x14ac:dyDescent="0.25">
      <c r="A261" s="89">
        <v>2019</v>
      </c>
      <c r="B261" s="89">
        <v>88399</v>
      </c>
      <c r="C261" s="89" t="s">
        <v>1484</v>
      </c>
    </row>
    <row r="262" spans="1:3" ht="12.75" customHeight="1" x14ac:dyDescent="0.25">
      <c r="A262" s="89">
        <v>2019</v>
      </c>
      <c r="B262" s="89">
        <v>121880</v>
      </c>
      <c r="C262" s="89" t="s">
        <v>1484</v>
      </c>
    </row>
    <row r="263" spans="1:3" ht="12.75" customHeight="1" x14ac:dyDescent="0.25">
      <c r="A263" s="89">
        <v>2019</v>
      </c>
      <c r="B263" s="89">
        <v>1181819</v>
      </c>
      <c r="C263" s="89" t="s">
        <v>1484</v>
      </c>
    </row>
    <row r="264" spans="1:3" ht="12.75" customHeight="1" x14ac:dyDescent="0.25">
      <c r="A264" s="89">
        <v>2019</v>
      </c>
      <c r="B264" s="89">
        <v>102499</v>
      </c>
      <c r="C264" s="89" t="s">
        <v>1484</v>
      </c>
    </row>
    <row r="265" spans="1:3" ht="12.75" customHeight="1" x14ac:dyDescent="0.25">
      <c r="A265" s="89">
        <v>2019</v>
      </c>
      <c r="B265" s="89">
        <v>102499</v>
      </c>
      <c r="C265" s="89" t="s">
        <v>1484</v>
      </c>
    </row>
    <row r="266" spans="1:3" ht="12.75" customHeight="1" x14ac:dyDescent="0.25">
      <c r="A266" s="89">
        <v>2019</v>
      </c>
      <c r="B266" s="89">
        <v>1181819</v>
      </c>
      <c r="C266" s="89" t="s">
        <v>1484</v>
      </c>
    </row>
    <row r="267" spans="1:3" ht="12.75" customHeight="1" x14ac:dyDescent="0.25">
      <c r="A267" s="89">
        <v>2019</v>
      </c>
      <c r="B267" s="89">
        <v>1117583</v>
      </c>
      <c r="C267" s="89" t="s">
        <v>1484</v>
      </c>
    </row>
    <row r="268" spans="1:3" ht="12.75" customHeight="1" x14ac:dyDescent="0.25">
      <c r="A268" s="89">
        <v>2019</v>
      </c>
      <c r="B268" s="89">
        <v>88399</v>
      </c>
      <c r="C268" s="89" t="s">
        <v>1484</v>
      </c>
    </row>
    <row r="269" spans="1:3" ht="12.75" customHeight="1" x14ac:dyDescent="0.25">
      <c r="A269" s="89">
        <v>2019</v>
      </c>
      <c r="B269" s="89">
        <v>102499</v>
      </c>
      <c r="C269" s="89" t="s">
        <v>1484</v>
      </c>
    </row>
    <row r="270" spans="1:3" ht="12.75" customHeight="1" x14ac:dyDescent="0.25">
      <c r="A270" s="89">
        <v>2019</v>
      </c>
      <c r="B270" s="89">
        <v>1103831</v>
      </c>
      <c r="C270" s="89" t="s">
        <v>1484</v>
      </c>
    </row>
    <row r="271" spans="1:3" ht="12.75" customHeight="1" x14ac:dyDescent="0.25">
      <c r="A271" s="89">
        <v>2019</v>
      </c>
      <c r="B271" s="89">
        <v>102499</v>
      </c>
      <c r="C271" s="89" t="s">
        <v>1484</v>
      </c>
    </row>
    <row r="272" spans="1:3" ht="12.75" customHeight="1" x14ac:dyDescent="0.25">
      <c r="A272" s="89">
        <v>2019</v>
      </c>
      <c r="B272" s="89">
        <v>1319229</v>
      </c>
      <c r="C272" s="89" t="s">
        <v>1484</v>
      </c>
    </row>
    <row r="273" spans="1:3" ht="12.75" customHeight="1" x14ac:dyDescent="0.25">
      <c r="A273" s="89">
        <v>2019</v>
      </c>
      <c r="B273" s="89">
        <v>88399</v>
      </c>
      <c r="C273" s="89" t="s">
        <v>1484</v>
      </c>
    </row>
    <row r="274" spans="1:3" ht="12.75" customHeight="1" x14ac:dyDescent="0.25">
      <c r="A274" s="89">
        <v>2019</v>
      </c>
      <c r="B274" s="89">
        <v>121880</v>
      </c>
      <c r="C274" s="89" t="s">
        <v>1484</v>
      </c>
    </row>
    <row r="275" spans="1:3" ht="12.75" customHeight="1" x14ac:dyDescent="0.25">
      <c r="A275" s="89">
        <v>2019</v>
      </c>
      <c r="B275" s="89">
        <v>1319229</v>
      </c>
      <c r="C275" s="89" t="s">
        <v>1484</v>
      </c>
    </row>
    <row r="276" spans="1:3" ht="12.75" customHeight="1" x14ac:dyDescent="0.25">
      <c r="A276" s="89">
        <v>2019</v>
      </c>
      <c r="B276" s="89">
        <v>88399</v>
      </c>
      <c r="C276" s="89" t="s">
        <v>1484</v>
      </c>
    </row>
    <row r="277" spans="1:3" ht="12.75" customHeight="1" x14ac:dyDescent="0.25">
      <c r="A277" s="89">
        <v>2019</v>
      </c>
      <c r="B277" s="89">
        <v>121884</v>
      </c>
      <c r="C277" s="89" t="s">
        <v>1484</v>
      </c>
    </row>
    <row r="278" spans="1:3" ht="12.75" customHeight="1" x14ac:dyDescent="0.25">
      <c r="A278" s="89">
        <v>2019</v>
      </c>
      <c r="B278" s="89">
        <v>102499</v>
      </c>
      <c r="C278" s="89" t="s">
        <v>1484</v>
      </c>
    </row>
    <row r="279" spans="1:3" ht="12.75" customHeight="1" x14ac:dyDescent="0.25">
      <c r="A279" s="89">
        <v>2019</v>
      </c>
      <c r="B279" s="89">
        <v>121880</v>
      </c>
      <c r="C279" s="89" t="s">
        <v>1484</v>
      </c>
    </row>
    <row r="280" spans="1:3" ht="12.75" customHeight="1" x14ac:dyDescent="0.25">
      <c r="A280" s="89">
        <v>2019</v>
      </c>
      <c r="B280" s="89">
        <v>1117583</v>
      </c>
      <c r="C280" s="89" t="s">
        <v>1484</v>
      </c>
    </row>
    <row r="281" spans="1:3" ht="12.75" customHeight="1" x14ac:dyDescent="0.25">
      <c r="A281" s="89">
        <v>2019</v>
      </c>
      <c r="B281" s="89">
        <v>121880</v>
      </c>
      <c r="C281" s="89" t="s">
        <v>1484</v>
      </c>
    </row>
    <row r="282" spans="1:3" ht="12.75" customHeight="1" x14ac:dyDescent="0.25">
      <c r="A282" s="89">
        <v>2019</v>
      </c>
      <c r="B282" s="89">
        <v>1319229</v>
      </c>
      <c r="C282" s="89" t="s">
        <v>1484</v>
      </c>
    </row>
    <row r="283" spans="1:3" ht="12.75" customHeight="1" x14ac:dyDescent="0.25">
      <c r="A283" s="89">
        <v>2019</v>
      </c>
      <c r="B283" s="89">
        <v>1117583</v>
      </c>
      <c r="C283" s="89" t="s">
        <v>1484</v>
      </c>
    </row>
    <row r="284" spans="1:3" ht="12.75" customHeight="1" x14ac:dyDescent="0.25">
      <c r="A284" s="89">
        <v>2019</v>
      </c>
      <c r="B284" s="89">
        <v>1181819</v>
      </c>
      <c r="C284" s="89" t="s">
        <v>1484</v>
      </c>
    </row>
    <row r="285" spans="1:3" ht="12.75" customHeight="1" x14ac:dyDescent="0.25">
      <c r="A285" s="89">
        <v>2019</v>
      </c>
      <c r="B285" s="89">
        <v>121880</v>
      </c>
      <c r="C285" s="89" t="s">
        <v>1484</v>
      </c>
    </row>
    <row r="286" spans="1:3" ht="12.75" customHeight="1" x14ac:dyDescent="0.25">
      <c r="A286" s="89">
        <v>2019</v>
      </c>
      <c r="B286" s="89">
        <v>102499</v>
      </c>
      <c r="C286" s="89" t="s">
        <v>1484</v>
      </c>
    </row>
    <row r="287" spans="1:3" ht="12.75" customHeight="1" x14ac:dyDescent="0.25">
      <c r="A287" s="89">
        <v>2019</v>
      </c>
      <c r="B287" s="89">
        <v>102499</v>
      </c>
      <c r="C287" s="89" t="s">
        <v>1484</v>
      </c>
    </row>
    <row r="288" spans="1:3" ht="12.75" customHeight="1" x14ac:dyDescent="0.25">
      <c r="A288" s="89">
        <v>2019</v>
      </c>
      <c r="B288" s="89">
        <v>88399</v>
      </c>
      <c r="C288" s="89" t="s">
        <v>1484</v>
      </c>
    </row>
    <row r="289" spans="1:3" ht="12.75" customHeight="1" x14ac:dyDescent="0.25">
      <c r="A289" s="89">
        <v>2019</v>
      </c>
      <c r="B289" s="89">
        <v>121884</v>
      </c>
      <c r="C289" s="89" t="s">
        <v>1484</v>
      </c>
    </row>
    <row r="290" spans="1:3" ht="12.75" customHeight="1" x14ac:dyDescent="0.25">
      <c r="A290" s="89">
        <v>2019</v>
      </c>
      <c r="B290" s="89">
        <v>121880</v>
      </c>
      <c r="C290" s="89" t="s">
        <v>1484</v>
      </c>
    </row>
    <row r="291" spans="1:3" ht="12.75" customHeight="1" x14ac:dyDescent="0.25">
      <c r="A291" s="89">
        <v>2019</v>
      </c>
      <c r="B291" s="89">
        <v>1181819</v>
      </c>
      <c r="C291" s="89" t="s">
        <v>1484</v>
      </c>
    </row>
    <row r="292" spans="1:3" ht="12.75" customHeight="1" x14ac:dyDescent="0.25">
      <c r="A292" s="89">
        <v>2019</v>
      </c>
      <c r="B292" s="89">
        <v>121884</v>
      </c>
      <c r="C292" s="89" t="s">
        <v>1484</v>
      </c>
    </row>
    <row r="293" spans="1:3" ht="12.75" customHeight="1" x14ac:dyDescent="0.25">
      <c r="A293" s="89">
        <v>2019</v>
      </c>
      <c r="B293" s="89">
        <v>121880</v>
      </c>
      <c r="C293" s="89" t="s">
        <v>1484</v>
      </c>
    </row>
    <row r="294" spans="1:3" ht="12.75" customHeight="1" x14ac:dyDescent="0.25">
      <c r="A294" s="89">
        <v>2019</v>
      </c>
      <c r="B294" s="89">
        <v>121884</v>
      </c>
      <c r="C294" s="89" t="s">
        <v>1484</v>
      </c>
    </row>
    <row r="295" spans="1:3" ht="12.75" customHeight="1" x14ac:dyDescent="0.25">
      <c r="A295" s="89">
        <v>2019</v>
      </c>
      <c r="B295" s="89">
        <v>88399</v>
      </c>
      <c r="C295" s="89" t="s">
        <v>1484</v>
      </c>
    </row>
    <row r="296" spans="1:3" ht="12.75" customHeight="1" x14ac:dyDescent="0.25">
      <c r="A296" s="89">
        <v>2019</v>
      </c>
      <c r="B296" s="89">
        <v>121880</v>
      </c>
      <c r="C296" s="89" t="s">
        <v>1484</v>
      </c>
    </row>
    <row r="297" spans="1:3" ht="12.75" customHeight="1" x14ac:dyDescent="0.25">
      <c r="A297" s="89">
        <v>2019</v>
      </c>
      <c r="B297" s="89">
        <v>102499</v>
      </c>
      <c r="C297" s="89" t="s">
        <v>1484</v>
      </c>
    </row>
    <row r="298" spans="1:3" ht="12.75" customHeight="1" x14ac:dyDescent="0.25">
      <c r="A298" s="89">
        <v>2019</v>
      </c>
      <c r="B298" s="89">
        <v>1181819</v>
      </c>
      <c r="C298" s="89" t="s">
        <v>1484</v>
      </c>
    </row>
    <row r="299" spans="1:3" ht="12.75" customHeight="1" x14ac:dyDescent="0.25">
      <c r="A299" s="89">
        <v>2019</v>
      </c>
      <c r="B299" s="89">
        <v>1181819</v>
      </c>
      <c r="C299" s="89" t="s">
        <v>1484</v>
      </c>
    </row>
    <row r="300" spans="1:3" ht="12.75" customHeight="1" x14ac:dyDescent="0.25">
      <c r="A300" s="89">
        <v>2019</v>
      </c>
      <c r="B300" s="89">
        <v>121880</v>
      </c>
      <c r="C300" s="89" t="s">
        <v>1484</v>
      </c>
    </row>
    <row r="301" spans="1:3" ht="12.75" customHeight="1" x14ac:dyDescent="0.25">
      <c r="A301" s="89">
        <v>2019</v>
      </c>
      <c r="B301" s="89">
        <v>88399</v>
      </c>
      <c r="C301" s="89" t="s">
        <v>1484</v>
      </c>
    </row>
    <row r="302" spans="1:3" ht="12.75" customHeight="1" x14ac:dyDescent="0.25">
      <c r="A302" s="89">
        <v>2019</v>
      </c>
      <c r="B302" s="89">
        <v>88399</v>
      </c>
      <c r="C302" s="89" t="s">
        <v>1484</v>
      </c>
    </row>
    <row r="303" spans="1:3" ht="12.75" customHeight="1" x14ac:dyDescent="0.25">
      <c r="A303" s="89">
        <v>2019</v>
      </c>
      <c r="B303" s="89">
        <v>121884</v>
      </c>
      <c r="C303" s="89" t="s">
        <v>1484</v>
      </c>
    </row>
    <row r="304" spans="1:3" ht="12.75" customHeight="1" x14ac:dyDescent="0.25">
      <c r="A304" s="89">
        <v>2019</v>
      </c>
      <c r="B304" s="89">
        <v>121884</v>
      </c>
      <c r="C304" s="89" t="s">
        <v>1484</v>
      </c>
    </row>
    <row r="305" spans="1:3" ht="12.75" customHeight="1" x14ac:dyDescent="0.25">
      <c r="A305" s="89">
        <v>2019</v>
      </c>
      <c r="B305" s="89">
        <v>121880</v>
      </c>
      <c r="C305" s="89" t="s">
        <v>1484</v>
      </c>
    </row>
    <row r="306" spans="1:3" ht="12.75" customHeight="1" x14ac:dyDescent="0.25">
      <c r="A306" s="89">
        <v>2019</v>
      </c>
      <c r="B306" s="89">
        <v>121884</v>
      </c>
      <c r="C306" s="89" t="s">
        <v>1484</v>
      </c>
    </row>
    <row r="307" spans="1:3" ht="12.75" customHeight="1" x14ac:dyDescent="0.25">
      <c r="A307" s="89">
        <v>2019</v>
      </c>
      <c r="B307" s="89">
        <v>1181819</v>
      </c>
      <c r="C307" s="89" t="s">
        <v>1484</v>
      </c>
    </row>
    <row r="308" spans="1:3" ht="12.75" customHeight="1" x14ac:dyDescent="0.25">
      <c r="A308" s="89">
        <v>2019</v>
      </c>
      <c r="B308" s="89">
        <v>1319229</v>
      </c>
      <c r="C308" s="89" t="s">
        <v>1484</v>
      </c>
    </row>
    <row r="309" spans="1:3" ht="12.75" customHeight="1" x14ac:dyDescent="0.25">
      <c r="A309" s="89">
        <v>2019</v>
      </c>
      <c r="B309" s="89">
        <v>1181819</v>
      </c>
      <c r="C309" s="89" t="s">
        <v>1484</v>
      </c>
    </row>
    <row r="310" spans="1:3" ht="12.75" customHeight="1" x14ac:dyDescent="0.25">
      <c r="A310" s="89">
        <v>2019</v>
      </c>
      <c r="B310" s="89">
        <v>88399</v>
      </c>
      <c r="C310" s="89" t="s">
        <v>1484</v>
      </c>
    </row>
    <row r="311" spans="1:3" ht="12.75" customHeight="1" x14ac:dyDescent="0.25">
      <c r="A311" s="89">
        <v>2019</v>
      </c>
      <c r="B311" s="89">
        <v>88399</v>
      </c>
      <c r="C311" s="89" t="s">
        <v>1484</v>
      </c>
    </row>
    <row r="312" spans="1:3" ht="12.75" customHeight="1" x14ac:dyDescent="0.25">
      <c r="A312" s="89">
        <v>2019</v>
      </c>
      <c r="B312" s="89">
        <v>121880</v>
      </c>
      <c r="C312" s="89" t="s">
        <v>1484</v>
      </c>
    </row>
    <row r="313" spans="1:3" ht="12.75" customHeight="1" x14ac:dyDescent="0.25">
      <c r="A313" s="89">
        <v>2019</v>
      </c>
      <c r="B313" s="89">
        <v>1103831</v>
      </c>
      <c r="C313" s="89" t="s">
        <v>1484</v>
      </c>
    </row>
    <row r="314" spans="1:3" ht="12.75" customHeight="1" x14ac:dyDescent="0.25">
      <c r="A314" s="89">
        <v>2019</v>
      </c>
      <c r="B314" s="89">
        <v>88399</v>
      </c>
      <c r="C314" s="89" t="s">
        <v>1484</v>
      </c>
    </row>
    <row r="315" spans="1:3" ht="12.75" customHeight="1" x14ac:dyDescent="0.25">
      <c r="A315" s="89">
        <v>2019</v>
      </c>
      <c r="B315" s="89">
        <v>88399</v>
      </c>
      <c r="C315" s="89" t="s">
        <v>1484</v>
      </c>
    </row>
    <row r="316" spans="1:3" ht="12.75" customHeight="1" x14ac:dyDescent="0.25">
      <c r="A316" s="89">
        <v>2019</v>
      </c>
      <c r="B316" s="89">
        <v>1181819</v>
      </c>
      <c r="C316" s="89" t="s">
        <v>1484</v>
      </c>
    </row>
    <row r="317" spans="1:3" ht="12.75" customHeight="1" x14ac:dyDescent="0.25">
      <c r="A317" s="89">
        <v>2019</v>
      </c>
      <c r="B317" s="89">
        <v>121880</v>
      </c>
      <c r="C317" s="89" t="s">
        <v>1484</v>
      </c>
    </row>
    <row r="318" spans="1:3" ht="12.75" customHeight="1" x14ac:dyDescent="0.25">
      <c r="A318" s="89">
        <v>2019</v>
      </c>
      <c r="B318" s="89">
        <v>121880</v>
      </c>
      <c r="C318" s="89" t="s">
        <v>1484</v>
      </c>
    </row>
    <row r="319" spans="1:3" ht="12.75" customHeight="1" x14ac:dyDescent="0.25">
      <c r="A319" s="89">
        <v>2019</v>
      </c>
      <c r="B319" s="89">
        <v>123569</v>
      </c>
      <c r="C319" s="89" t="s">
        <v>1484</v>
      </c>
    </row>
    <row r="320" spans="1:3" ht="12.75" customHeight="1" x14ac:dyDescent="0.25">
      <c r="A320" s="89">
        <v>2019</v>
      </c>
      <c r="B320" s="89">
        <v>1181819</v>
      </c>
      <c r="C320" s="89" t="s">
        <v>1484</v>
      </c>
    </row>
    <row r="321" spans="1:3" ht="12.75" customHeight="1" x14ac:dyDescent="0.25">
      <c r="A321" s="89">
        <v>2019</v>
      </c>
      <c r="B321" s="89">
        <v>121880</v>
      </c>
      <c r="C321" s="89" t="s">
        <v>1484</v>
      </c>
    </row>
    <row r="322" spans="1:3" ht="12.75" customHeight="1" x14ac:dyDescent="0.25">
      <c r="A322" s="89">
        <v>2019</v>
      </c>
      <c r="B322" s="89">
        <v>1117583</v>
      </c>
      <c r="C322" s="89" t="s">
        <v>1484</v>
      </c>
    </row>
    <row r="323" spans="1:3" ht="12.75" customHeight="1" x14ac:dyDescent="0.25">
      <c r="A323" s="89">
        <v>2019</v>
      </c>
      <c r="B323" s="89">
        <v>102499</v>
      </c>
      <c r="C323" s="89" t="s">
        <v>1484</v>
      </c>
    </row>
    <row r="324" spans="1:3" ht="12.75" customHeight="1" x14ac:dyDescent="0.25">
      <c r="A324" s="89">
        <v>2019</v>
      </c>
      <c r="B324" s="89">
        <v>121884</v>
      </c>
      <c r="C324" s="89" t="s">
        <v>1484</v>
      </c>
    </row>
    <row r="325" spans="1:3" ht="12.75" customHeight="1" x14ac:dyDescent="0.25">
      <c r="A325" s="89">
        <v>2019</v>
      </c>
      <c r="B325" s="89">
        <v>121884</v>
      </c>
      <c r="C325" s="89" t="s">
        <v>1484</v>
      </c>
    </row>
    <row r="326" spans="1:3" ht="12.75" customHeight="1" x14ac:dyDescent="0.25">
      <c r="A326" s="89">
        <v>2019</v>
      </c>
      <c r="B326" s="89">
        <v>121880</v>
      </c>
      <c r="C326" s="89" t="s">
        <v>1484</v>
      </c>
    </row>
    <row r="327" spans="1:3" ht="12.75" customHeight="1" x14ac:dyDescent="0.25">
      <c r="A327" s="89">
        <v>2019</v>
      </c>
      <c r="B327" s="89">
        <v>121880</v>
      </c>
      <c r="C327" s="89" t="s">
        <v>1484</v>
      </c>
    </row>
    <row r="328" spans="1:3" ht="12.75" customHeight="1" x14ac:dyDescent="0.25">
      <c r="A328" s="89">
        <v>2019</v>
      </c>
      <c r="B328" s="89">
        <v>88399</v>
      </c>
      <c r="C328" s="89" t="s">
        <v>1484</v>
      </c>
    </row>
    <row r="329" spans="1:3" ht="12.75" customHeight="1" x14ac:dyDescent="0.25">
      <c r="A329" s="89">
        <v>2019</v>
      </c>
      <c r="B329" s="89">
        <v>121884</v>
      </c>
      <c r="C329" s="89" t="s">
        <v>1484</v>
      </c>
    </row>
    <row r="330" spans="1:3" ht="12.75" customHeight="1" x14ac:dyDescent="0.25">
      <c r="A330" s="89">
        <v>2019</v>
      </c>
      <c r="B330" s="89">
        <v>121880</v>
      </c>
      <c r="C330" s="89" t="s">
        <v>1484</v>
      </c>
    </row>
    <row r="331" spans="1:3" ht="12.75" customHeight="1" x14ac:dyDescent="0.25">
      <c r="A331" s="89">
        <v>2019</v>
      </c>
      <c r="B331" s="89">
        <v>88399</v>
      </c>
      <c r="C331" s="89" t="s">
        <v>1484</v>
      </c>
    </row>
    <row r="332" spans="1:3" ht="12.75" customHeight="1" x14ac:dyDescent="0.25">
      <c r="A332" s="89">
        <v>2019</v>
      </c>
      <c r="B332" s="89">
        <v>88399</v>
      </c>
      <c r="C332" s="89" t="s">
        <v>1484</v>
      </c>
    </row>
    <row r="333" spans="1:3" ht="12.75" customHeight="1" x14ac:dyDescent="0.25">
      <c r="A333" s="89">
        <v>2019</v>
      </c>
      <c r="B333" s="89">
        <v>1181819</v>
      </c>
      <c r="C333" s="89" t="s">
        <v>1484</v>
      </c>
    </row>
    <row r="334" spans="1:3" ht="12.75" customHeight="1" x14ac:dyDescent="0.25">
      <c r="A334" s="89">
        <v>2019</v>
      </c>
      <c r="B334" s="89">
        <v>121880</v>
      </c>
      <c r="C334" s="89" t="s">
        <v>1484</v>
      </c>
    </row>
    <row r="335" spans="1:3" ht="12.75" customHeight="1" x14ac:dyDescent="0.25">
      <c r="A335" s="89">
        <v>2019</v>
      </c>
      <c r="B335" s="89">
        <v>1319229</v>
      </c>
      <c r="C335" s="89" t="s">
        <v>1484</v>
      </c>
    </row>
    <row r="336" spans="1:3" ht="12.75" customHeight="1" x14ac:dyDescent="0.25">
      <c r="A336" s="89">
        <v>2019</v>
      </c>
      <c r="B336" s="89">
        <v>121884</v>
      </c>
      <c r="C336" s="89" t="s">
        <v>1484</v>
      </c>
    </row>
    <row r="337" spans="1:3" ht="12.75" customHeight="1" x14ac:dyDescent="0.25">
      <c r="A337" s="89">
        <v>2019</v>
      </c>
      <c r="B337" s="89">
        <v>88399</v>
      </c>
      <c r="C337" s="89" t="s">
        <v>1484</v>
      </c>
    </row>
    <row r="338" spans="1:3" ht="12.75" customHeight="1" x14ac:dyDescent="0.25">
      <c r="A338" s="89">
        <v>2019</v>
      </c>
      <c r="B338" s="89">
        <v>88399</v>
      </c>
      <c r="C338" s="89" t="s">
        <v>1484</v>
      </c>
    </row>
    <row r="339" spans="1:3" ht="12.75" customHeight="1" x14ac:dyDescent="0.25">
      <c r="A339" s="89">
        <v>2019</v>
      </c>
      <c r="B339" s="89">
        <v>88399</v>
      </c>
      <c r="C339" s="89" t="s">
        <v>1484</v>
      </c>
    </row>
    <row r="340" spans="1:3" ht="12.75" customHeight="1" x14ac:dyDescent="0.25">
      <c r="A340" s="89">
        <v>2019</v>
      </c>
      <c r="B340" s="89">
        <v>102499</v>
      </c>
      <c r="C340" s="89" t="s">
        <v>1484</v>
      </c>
    </row>
    <row r="341" spans="1:3" ht="12.75" customHeight="1" x14ac:dyDescent="0.25">
      <c r="A341" s="89">
        <v>2019</v>
      </c>
      <c r="B341" s="89">
        <v>102499</v>
      </c>
      <c r="C341" s="89" t="s">
        <v>1484</v>
      </c>
    </row>
    <row r="342" spans="1:3" ht="12.75" customHeight="1" x14ac:dyDescent="0.25">
      <c r="A342" s="89">
        <v>2019</v>
      </c>
      <c r="B342" s="89">
        <v>102499</v>
      </c>
      <c r="C342" s="89" t="s">
        <v>1484</v>
      </c>
    </row>
    <row r="343" spans="1:3" ht="12.75" customHeight="1" x14ac:dyDescent="0.25">
      <c r="A343" s="89">
        <v>2019</v>
      </c>
      <c r="B343" s="89">
        <v>121880</v>
      </c>
      <c r="C343" s="89" t="s">
        <v>1484</v>
      </c>
    </row>
    <row r="344" spans="1:3" ht="12.75" customHeight="1" x14ac:dyDescent="0.25">
      <c r="A344" s="89">
        <v>2019</v>
      </c>
      <c r="B344" s="89">
        <v>123569</v>
      </c>
      <c r="C344" s="89" t="s">
        <v>1484</v>
      </c>
    </row>
    <row r="345" spans="1:3" ht="12.75" customHeight="1" x14ac:dyDescent="0.25">
      <c r="A345" s="89">
        <v>2019</v>
      </c>
      <c r="B345" s="89">
        <v>121884</v>
      </c>
      <c r="C345" s="89" t="s">
        <v>1487</v>
      </c>
    </row>
    <row r="346" spans="1:3" ht="12.75" customHeight="1" x14ac:dyDescent="0.25">
      <c r="A346" s="89">
        <v>2019</v>
      </c>
      <c r="B346" s="89">
        <v>121884</v>
      </c>
      <c r="C346" s="89" t="s">
        <v>1487</v>
      </c>
    </row>
    <row r="347" spans="1:3" ht="12.75" customHeight="1" x14ac:dyDescent="0.25">
      <c r="A347" s="89">
        <v>2019</v>
      </c>
      <c r="B347" s="89">
        <v>1181819</v>
      </c>
      <c r="C347" s="89" t="s">
        <v>1487</v>
      </c>
    </row>
    <row r="348" spans="1:3" ht="12.75" customHeight="1" x14ac:dyDescent="0.25">
      <c r="A348" s="89">
        <v>2019</v>
      </c>
      <c r="B348" s="89">
        <v>1181819</v>
      </c>
      <c r="C348" s="89" t="s">
        <v>1487</v>
      </c>
    </row>
    <row r="349" spans="1:3" ht="12.75" customHeight="1" x14ac:dyDescent="0.25">
      <c r="A349" s="89">
        <v>2019</v>
      </c>
      <c r="B349" s="89">
        <v>102499</v>
      </c>
      <c r="C349" s="89" t="s">
        <v>1487</v>
      </c>
    </row>
    <row r="350" spans="1:3" ht="12.75" customHeight="1" x14ac:dyDescent="0.25">
      <c r="A350" s="89">
        <v>2019</v>
      </c>
      <c r="B350" s="89">
        <v>1181819</v>
      </c>
      <c r="C350" s="89" t="s">
        <v>1488</v>
      </c>
    </row>
    <row r="351" spans="1:3" ht="12.75" customHeight="1" x14ac:dyDescent="0.25">
      <c r="A351" s="89">
        <v>2019</v>
      </c>
      <c r="B351" s="89">
        <v>123569</v>
      </c>
      <c r="C351" s="89" t="s">
        <v>1490</v>
      </c>
    </row>
    <row r="352" spans="1:3" ht="12.75" customHeight="1" x14ac:dyDescent="0.25">
      <c r="A352" s="89">
        <v>2019</v>
      </c>
      <c r="B352" s="89">
        <v>1319229</v>
      </c>
      <c r="C352" s="89" t="s">
        <v>1490</v>
      </c>
    </row>
    <row r="353" spans="1:3" ht="12.75" customHeight="1" x14ac:dyDescent="0.25">
      <c r="A353" s="89">
        <v>2019</v>
      </c>
      <c r="B353" s="89">
        <v>121880</v>
      </c>
      <c r="C353" s="89" t="s">
        <v>1490</v>
      </c>
    </row>
    <row r="354" spans="1:3" ht="12.75" customHeight="1" x14ac:dyDescent="0.25">
      <c r="A354" s="89">
        <v>2019</v>
      </c>
      <c r="B354" s="89">
        <v>1117583</v>
      </c>
      <c r="C354" s="89" t="s">
        <v>1490</v>
      </c>
    </row>
    <row r="355" spans="1:3" ht="12.75" customHeight="1" x14ac:dyDescent="0.25">
      <c r="A355" s="89">
        <v>2019</v>
      </c>
      <c r="B355" s="89">
        <v>123569</v>
      </c>
      <c r="C355" s="89" t="s">
        <v>1490</v>
      </c>
    </row>
    <row r="356" spans="1:3" ht="12.75" customHeight="1" x14ac:dyDescent="0.25">
      <c r="A356" s="89">
        <v>2019</v>
      </c>
      <c r="B356" s="89">
        <v>1181815</v>
      </c>
      <c r="C356" s="89" t="s">
        <v>1490</v>
      </c>
    </row>
    <row r="357" spans="1:3" ht="12.75" customHeight="1" x14ac:dyDescent="0.25">
      <c r="A357" s="89">
        <v>2019</v>
      </c>
      <c r="B357" s="89">
        <v>1103831</v>
      </c>
      <c r="C357" s="89" t="s">
        <v>1490</v>
      </c>
    </row>
    <row r="358" spans="1:3" ht="12.75" customHeight="1" x14ac:dyDescent="0.25">
      <c r="A358" s="89">
        <v>2019</v>
      </c>
      <c r="B358" s="89">
        <v>121880</v>
      </c>
      <c r="C358" s="89" t="s">
        <v>1490</v>
      </c>
    </row>
    <row r="359" spans="1:3" ht="12.75" customHeight="1" x14ac:dyDescent="0.25">
      <c r="A359" s="89">
        <v>2019</v>
      </c>
      <c r="B359" s="89">
        <v>102499</v>
      </c>
      <c r="C359" s="89" t="s">
        <v>1490</v>
      </c>
    </row>
    <row r="360" spans="1:3" ht="12.75" customHeight="1" x14ac:dyDescent="0.25">
      <c r="A360" s="89">
        <v>2019</v>
      </c>
      <c r="B360" s="89">
        <v>88399</v>
      </c>
    </row>
    <row r="361" spans="1:3" ht="12.75" customHeight="1" x14ac:dyDescent="0.25">
      <c r="A361" s="89">
        <v>2019</v>
      </c>
      <c r="B361" s="89">
        <v>88399</v>
      </c>
    </row>
    <row r="362" spans="1:3" ht="12.75" customHeight="1" x14ac:dyDescent="0.25">
      <c r="A362" s="89">
        <v>2019</v>
      </c>
      <c r="B362" s="89">
        <v>123569</v>
      </c>
    </row>
    <row r="363" spans="1:3" ht="12.75" customHeight="1" x14ac:dyDescent="0.25">
      <c r="A363" s="89">
        <v>2019</v>
      </c>
      <c r="B363" s="89">
        <v>123569</v>
      </c>
    </row>
    <row r="364" spans="1:3" ht="12.75" customHeight="1" x14ac:dyDescent="0.25">
      <c r="A364" s="89">
        <v>2019</v>
      </c>
      <c r="B364" s="89">
        <v>123569</v>
      </c>
    </row>
    <row r="365" spans="1:3" ht="12.75" customHeight="1" x14ac:dyDescent="0.25">
      <c r="A365" s="89">
        <v>2019</v>
      </c>
      <c r="B365" s="89">
        <v>123569</v>
      </c>
    </row>
    <row r="366" spans="1:3" ht="12.75" customHeight="1" x14ac:dyDescent="0.25">
      <c r="A366" s="89">
        <v>2019</v>
      </c>
      <c r="B366" s="89">
        <v>123569</v>
      </c>
    </row>
    <row r="367" spans="1:3" ht="12.75" customHeight="1" x14ac:dyDescent="0.25">
      <c r="A367" s="89">
        <v>2019</v>
      </c>
      <c r="B367" s="89">
        <v>1181815</v>
      </c>
    </row>
    <row r="368" spans="1:3" ht="12.75" customHeight="1" x14ac:dyDescent="0.25">
      <c r="A368" s="89">
        <v>2019</v>
      </c>
      <c r="B368" s="89">
        <v>1181819</v>
      </c>
    </row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defaultColWidth="12.6640625" defaultRowHeight="15" customHeight="1" x14ac:dyDescent="0.25"/>
  <cols>
    <col min="1" max="1" width="29" customWidth="1"/>
    <col min="2" max="2" width="28.77734375" customWidth="1"/>
    <col min="3" max="3" width="50.6640625" customWidth="1"/>
    <col min="4" max="26" width="8.6640625" customWidth="1"/>
  </cols>
  <sheetData>
    <row r="1" spans="1:26" ht="39.75" customHeight="1" x14ac:dyDescent="0.25">
      <c r="A1" s="94" t="s">
        <v>1492</v>
      </c>
      <c r="B1" s="95" t="s">
        <v>1493</v>
      </c>
      <c r="C1" s="95" t="s">
        <v>1494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54.75" customHeight="1" x14ac:dyDescent="0.25">
      <c r="A2" s="97" t="s">
        <v>1495</v>
      </c>
      <c r="B2" s="98" t="s">
        <v>1496</v>
      </c>
      <c r="C2" s="98" t="s">
        <v>1497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56.25" customHeight="1" x14ac:dyDescent="0.25">
      <c r="A3" s="97" t="s">
        <v>1498</v>
      </c>
      <c r="B3" s="98" t="s">
        <v>1499</v>
      </c>
      <c r="C3" s="98" t="s">
        <v>1500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225" customHeight="1" x14ac:dyDescent="0.25">
      <c r="A4" s="97" t="s">
        <v>1501</v>
      </c>
      <c r="B4" s="98" t="s">
        <v>1502</v>
      </c>
      <c r="C4" s="98" t="s">
        <v>1503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14" customHeight="1" x14ac:dyDescent="0.25">
      <c r="A5" s="97" t="s">
        <v>1504</v>
      </c>
      <c r="B5" s="98" t="s">
        <v>1505</v>
      </c>
      <c r="C5" s="98" t="s">
        <v>1506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49.5" customHeight="1" x14ac:dyDescent="0.25">
      <c r="A6" s="97" t="s">
        <v>1507</v>
      </c>
      <c r="B6" s="98" t="s">
        <v>1508</v>
      </c>
      <c r="C6" s="98" t="s">
        <v>1509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49.5" customHeight="1" x14ac:dyDescent="0.25">
      <c r="A7" s="97" t="s">
        <v>1510</v>
      </c>
      <c r="B7" s="98" t="s">
        <v>1511</v>
      </c>
      <c r="C7" s="98" t="s">
        <v>1512</v>
      </c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49.5" customHeight="1" x14ac:dyDescent="0.25">
      <c r="A8" s="97" t="s">
        <v>1513</v>
      </c>
      <c r="B8" s="98" t="s">
        <v>1514</v>
      </c>
      <c r="C8" s="98" t="s">
        <v>1515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49.5" customHeight="1" x14ac:dyDescent="0.25">
      <c r="A9" s="97" t="s">
        <v>1516</v>
      </c>
      <c r="B9" s="98" t="s">
        <v>1517</v>
      </c>
      <c r="C9" s="98" t="s">
        <v>1518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49.5" customHeight="1" x14ac:dyDescent="0.25">
      <c r="A10" s="97" t="s">
        <v>1519</v>
      </c>
      <c r="B10" s="98" t="s">
        <v>1520</v>
      </c>
      <c r="C10" s="98" t="s">
        <v>1521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49.5" customHeight="1" x14ac:dyDescent="0.25">
      <c r="A11" s="97" t="s">
        <v>1522</v>
      </c>
      <c r="B11" s="98" t="s">
        <v>1523</v>
      </c>
      <c r="C11" s="98" t="s">
        <v>1524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49.5" customHeight="1" x14ac:dyDescent="0.25">
      <c r="A12" s="97" t="s">
        <v>1525</v>
      </c>
      <c r="B12" s="98" t="s">
        <v>1526</v>
      </c>
      <c r="C12" s="98" t="s">
        <v>1527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49.5" customHeight="1" x14ac:dyDescent="0.25">
      <c r="A13" s="97" t="s">
        <v>1528</v>
      </c>
      <c r="B13" s="98" t="s">
        <v>1529</v>
      </c>
      <c r="C13" s="98" t="s">
        <v>1530</v>
      </c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78.75" customHeight="1" x14ac:dyDescent="0.25">
      <c r="A14" s="97" t="s">
        <v>1531</v>
      </c>
      <c r="B14" s="98" t="s">
        <v>1532</v>
      </c>
      <c r="C14" s="98" t="s">
        <v>1533</v>
      </c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78.75" customHeight="1" x14ac:dyDescent="0.25">
      <c r="A15" s="97" t="s">
        <v>1534</v>
      </c>
      <c r="B15" s="98" t="s">
        <v>1535</v>
      </c>
      <c r="C15" s="98" t="s">
        <v>1536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78.75" customHeight="1" x14ac:dyDescent="0.25">
      <c r="A16" s="97" t="s">
        <v>1537</v>
      </c>
      <c r="B16" s="98" t="s">
        <v>1538</v>
      </c>
      <c r="C16" s="98" t="s">
        <v>1539</v>
      </c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78.75" customHeight="1" x14ac:dyDescent="0.25">
      <c r="A17" s="97" t="s">
        <v>1540</v>
      </c>
      <c r="B17" s="98" t="s">
        <v>1541</v>
      </c>
      <c r="C17" s="98" t="s">
        <v>1542</v>
      </c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21.5" customHeight="1" x14ac:dyDescent="0.25">
      <c r="A18" s="97" t="s">
        <v>1543</v>
      </c>
      <c r="B18" s="98" t="s">
        <v>1544</v>
      </c>
      <c r="C18" s="98" t="s">
        <v>1545</v>
      </c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07.25" customHeight="1" x14ac:dyDescent="0.25">
      <c r="A19" s="97" t="s">
        <v>1546</v>
      </c>
      <c r="B19" s="98" t="s">
        <v>1547</v>
      </c>
      <c r="C19" s="98" t="s">
        <v>1548</v>
      </c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18.5" customHeight="1" x14ac:dyDescent="0.25">
      <c r="A20" s="97" t="s">
        <v>1549</v>
      </c>
      <c r="B20" s="98" t="s">
        <v>1550</v>
      </c>
      <c r="C20" s="98" t="s">
        <v>1551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78.75" customHeight="1" x14ac:dyDescent="0.25">
      <c r="A21" s="97" t="s">
        <v>1552</v>
      </c>
      <c r="B21" s="98" t="s">
        <v>1553</v>
      </c>
      <c r="C21" s="98" t="s">
        <v>1554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78.75" customHeight="1" x14ac:dyDescent="0.25">
      <c r="A22" s="97" t="s">
        <v>1555</v>
      </c>
      <c r="B22" s="98" t="s">
        <v>1556</v>
      </c>
      <c r="C22" s="98" t="s">
        <v>1557</v>
      </c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78.75" customHeight="1" x14ac:dyDescent="0.25">
      <c r="A23" s="97" t="s">
        <v>1558</v>
      </c>
      <c r="B23" s="98" t="s">
        <v>1559</v>
      </c>
      <c r="C23" s="98" t="s">
        <v>1560</v>
      </c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78.75" customHeight="1" x14ac:dyDescent="0.25">
      <c r="A24" s="97" t="s">
        <v>1561</v>
      </c>
      <c r="B24" s="98" t="s">
        <v>1562</v>
      </c>
      <c r="C24" s="98" t="s">
        <v>1563</v>
      </c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78.75" customHeight="1" x14ac:dyDescent="0.25">
      <c r="A25" s="97" t="s">
        <v>1564</v>
      </c>
      <c r="B25" s="98" t="s">
        <v>1565</v>
      </c>
      <c r="C25" s="98" t="s">
        <v>1566</v>
      </c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78.75" customHeight="1" x14ac:dyDescent="0.25">
      <c r="A26" s="97" t="s">
        <v>1567</v>
      </c>
      <c r="B26" s="98" t="s">
        <v>1568</v>
      </c>
      <c r="C26" s="98" t="s">
        <v>1569</v>
      </c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78.75" customHeight="1" x14ac:dyDescent="0.25">
      <c r="A27" s="97" t="s">
        <v>1570</v>
      </c>
      <c r="B27" s="98" t="s">
        <v>1571</v>
      </c>
      <c r="C27" s="98" t="s">
        <v>1572</v>
      </c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78.75" customHeight="1" x14ac:dyDescent="0.25">
      <c r="A28" s="97" t="s">
        <v>1573</v>
      </c>
      <c r="B28" s="98" t="s">
        <v>1574</v>
      </c>
      <c r="C28" s="98" t="s">
        <v>1575</v>
      </c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78.75" customHeight="1" x14ac:dyDescent="0.25">
      <c r="A29" s="97" t="s">
        <v>1576</v>
      </c>
      <c r="B29" s="98" t="s">
        <v>1577</v>
      </c>
      <c r="C29" s="98" t="s">
        <v>1578</v>
      </c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78.75" customHeight="1" x14ac:dyDescent="0.25">
      <c r="A30" s="97" t="s">
        <v>1579</v>
      </c>
      <c r="B30" s="98" t="s">
        <v>1580</v>
      </c>
      <c r="C30" s="98" t="s">
        <v>1581</v>
      </c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78.75" customHeight="1" x14ac:dyDescent="0.25">
      <c r="A31" s="97" t="s">
        <v>1582</v>
      </c>
      <c r="B31" s="98" t="s">
        <v>1583</v>
      </c>
      <c r="C31" s="98" t="s">
        <v>1584</v>
      </c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78.75" customHeight="1" x14ac:dyDescent="0.25">
      <c r="A32" s="97" t="s">
        <v>1585</v>
      </c>
      <c r="B32" s="98" t="s">
        <v>1586</v>
      </c>
      <c r="C32" s="98" t="s">
        <v>1587</v>
      </c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78.75" customHeight="1" x14ac:dyDescent="0.25">
      <c r="A33" s="97" t="s">
        <v>1588</v>
      </c>
      <c r="B33" s="98" t="s">
        <v>1589</v>
      </c>
      <c r="C33" s="98" t="s">
        <v>1590</v>
      </c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2.75" customHeight="1" x14ac:dyDescent="0.25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2.75" customHeight="1" x14ac:dyDescent="0.2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2.75" customHeight="1" x14ac:dyDescent="0.25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2.75" customHeight="1" x14ac:dyDescent="0.25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2.75" customHeight="1" x14ac:dyDescent="0.25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2.75" customHeight="1" x14ac:dyDescent="0.25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2.75" customHeight="1" x14ac:dyDescent="0.25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2.75" customHeight="1" x14ac:dyDescent="0.25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2.75" customHeight="1" x14ac:dyDescent="0.25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2.75" customHeight="1" x14ac:dyDescent="0.25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2.75" customHeight="1" x14ac:dyDescent="0.25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2.75" customHeight="1" x14ac:dyDescent="0.25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2.75" customHeight="1" x14ac:dyDescent="0.25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2.75" customHeight="1" x14ac:dyDescent="0.25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2.75" customHeight="1" x14ac:dyDescent="0.25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2.75" customHeight="1" x14ac:dyDescent="0.25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2.75" customHeight="1" x14ac:dyDescent="0.25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2.75" customHeight="1" x14ac:dyDescent="0.25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2.75" customHeight="1" x14ac:dyDescent="0.2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2.75" customHeight="1" x14ac:dyDescent="0.25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2.75" customHeight="1" x14ac:dyDescent="0.25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2.75" customHeight="1" x14ac:dyDescent="0.25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2.75" customHeight="1" x14ac:dyDescent="0.25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2.75" customHeight="1" x14ac:dyDescent="0.25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2.75" customHeight="1" x14ac:dyDescent="0.25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2.75" customHeight="1" x14ac:dyDescent="0.25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2.75" customHeight="1" x14ac:dyDescent="0.25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2.75" customHeight="1" x14ac:dyDescent="0.25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2.75" customHeight="1" x14ac:dyDescent="0.25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2.75" customHeight="1" x14ac:dyDescent="0.25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2.75" customHeight="1" x14ac:dyDescent="0.25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2.75" customHeight="1" x14ac:dyDescent="0.2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2.75" customHeight="1" x14ac:dyDescent="0.25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2.75" customHeight="1" x14ac:dyDescent="0.25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2.75" customHeight="1" x14ac:dyDescent="0.25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2.75" customHeight="1" x14ac:dyDescent="0.25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2.75" customHeight="1" x14ac:dyDescent="0.25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2.75" customHeight="1" x14ac:dyDescent="0.25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2.75" customHeight="1" x14ac:dyDescent="0.25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2.75" customHeight="1" x14ac:dyDescent="0.25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2.75" customHeight="1" x14ac:dyDescent="0.25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2.75" customHeight="1" x14ac:dyDescent="0.25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2.75" customHeight="1" x14ac:dyDescent="0.25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2.75" customHeight="1" x14ac:dyDescent="0.25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2.75" customHeight="1" x14ac:dyDescent="0.25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2.75" customHeight="1" x14ac:dyDescent="0.25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2.75" customHeight="1" x14ac:dyDescent="0.25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2.75" customHeight="1" x14ac:dyDescent="0.25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2.75" customHeight="1" x14ac:dyDescent="0.25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2.75" customHeight="1" x14ac:dyDescent="0.25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2.75" customHeight="1" x14ac:dyDescent="0.25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2.75" customHeight="1" x14ac:dyDescent="0.2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2.75" customHeight="1" x14ac:dyDescent="0.25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2.75" customHeight="1" x14ac:dyDescent="0.25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2.75" customHeight="1" x14ac:dyDescent="0.25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2.75" customHeight="1" x14ac:dyDescent="0.25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2.75" customHeight="1" x14ac:dyDescent="0.25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2.75" customHeight="1" x14ac:dyDescent="0.25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2.75" customHeight="1" x14ac:dyDescent="0.25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2.75" customHeight="1" x14ac:dyDescent="0.25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2.75" customHeight="1" x14ac:dyDescent="0.25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2.75" customHeight="1" x14ac:dyDescent="0.2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2.75" customHeight="1" x14ac:dyDescent="0.25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2.75" customHeight="1" x14ac:dyDescent="0.25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2.75" customHeight="1" x14ac:dyDescent="0.25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2.75" customHeight="1" x14ac:dyDescent="0.25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2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2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2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2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2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2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2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2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2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2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2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2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2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2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2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2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2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2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2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2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2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2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2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2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2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2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2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2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2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2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2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2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2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2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2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2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2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2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2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2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2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2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2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2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2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2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2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2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2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2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2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2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2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2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2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2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2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2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2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2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2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2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2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2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2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2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2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2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2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2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2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2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2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2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2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2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2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2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2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2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2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2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2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2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2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2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2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2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2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2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2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2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2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2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2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2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2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2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2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2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2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2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2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2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2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2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2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2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2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2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2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2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2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2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2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2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2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2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2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2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2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2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 ht="12.75" customHeight="1" x14ac:dyDescent="0.25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 ht="12.75" customHeight="1" x14ac:dyDescent="0.25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 ht="12.75" customHeight="1" x14ac:dyDescent="0.25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 ht="12.75" customHeight="1" x14ac:dyDescent="0.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 ht="12.75" customHeight="1" x14ac:dyDescent="0.25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 ht="12.75" customHeight="1" x14ac:dyDescent="0.25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 ht="12.75" customHeight="1" x14ac:dyDescent="0.25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 ht="12.75" customHeight="1" x14ac:dyDescent="0.25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 ht="12.75" customHeight="1" x14ac:dyDescent="0.25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 ht="12.75" customHeight="1" x14ac:dyDescent="0.25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 ht="12.75" customHeight="1" x14ac:dyDescent="0.25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 ht="12.75" customHeight="1" x14ac:dyDescent="0.25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 ht="12.75" customHeight="1" x14ac:dyDescent="0.25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 ht="12.75" customHeight="1" x14ac:dyDescent="0.2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 ht="12.75" customHeight="1" x14ac:dyDescent="0.25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 ht="12.75" customHeight="1" x14ac:dyDescent="0.25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 ht="12.75" customHeight="1" x14ac:dyDescent="0.25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 ht="12.75" customHeight="1" x14ac:dyDescent="0.25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 ht="12.75" customHeight="1" x14ac:dyDescent="0.25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12.75" customHeight="1" x14ac:dyDescent="0.2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12.75" customHeight="1" x14ac:dyDescent="0.2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12.75" customHeight="1" x14ac:dyDescent="0.2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12.75" customHeight="1" x14ac:dyDescent="0.2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12.75" customHeight="1" x14ac:dyDescent="0.2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12.75" customHeight="1" x14ac:dyDescent="0.2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12.75" customHeight="1" x14ac:dyDescent="0.2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12.75" customHeight="1" x14ac:dyDescent="0.2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2.75" customHeight="1" x14ac:dyDescent="0.2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 ht="12.75" customHeight="1" x14ac:dyDescent="0.2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 ht="12.75" customHeight="1" x14ac:dyDescent="0.2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 ht="12.75" customHeight="1" x14ac:dyDescent="0.2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 ht="12.75" customHeight="1" x14ac:dyDescent="0.2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 ht="12.75" customHeight="1" x14ac:dyDescent="0.2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 ht="12.75" customHeight="1" x14ac:dyDescent="0.2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 ht="12.75" customHeight="1" x14ac:dyDescent="0.2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 ht="12.75" customHeight="1" x14ac:dyDescent="0.2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 ht="12.75" customHeight="1" x14ac:dyDescent="0.2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 ht="12.75" customHeight="1" x14ac:dyDescent="0.2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 ht="12.75" customHeight="1" x14ac:dyDescent="0.2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 ht="12.75" customHeight="1" x14ac:dyDescent="0.2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 ht="12.75" customHeight="1" x14ac:dyDescent="0.2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 ht="12.75" customHeight="1" x14ac:dyDescent="0.2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 ht="12.75" customHeight="1" x14ac:dyDescent="0.2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 ht="12.75" customHeight="1" x14ac:dyDescent="0.2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 ht="12.75" customHeight="1" x14ac:dyDescent="0.25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 ht="12.75" customHeight="1" x14ac:dyDescent="0.25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 ht="12.75" customHeight="1" x14ac:dyDescent="0.25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 ht="12.75" customHeight="1" x14ac:dyDescent="0.25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 ht="12.75" customHeight="1" x14ac:dyDescent="0.25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 ht="12.75" customHeight="1" x14ac:dyDescent="0.25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 ht="12.75" customHeight="1" x14ac:dyDescent="0.25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 ht="12.75" customHeight="1" x14ac:dyDescent="0.25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 ht="12.75" customHeight="1" x14ac:dyDescent="0.25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 ht="12.75" customHeight="1" x14ac:dyDescent="0.2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 ht="12.75" customHeight="1" x14ac:dyDescent="0.25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 ht="12.75" customHeight="1" x14ac:dyDescent="0.25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 ht="12.75" customHeight="1" x14ac:dyDescent="0.25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 ht="12.75" customHeight="1" x14ac:dyDescent="0.25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 ht="12.75" customHeight="1" x14ac:dyDescent="0.25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 ht="12.75" customHeight="1" x14ac:dyDescent="0.25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 ht="12.75" customHeight="1" x14ac:dyDescent="0.25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 ht="12.75" customHeight="1" x14ac:dyDescent="0.25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 ht="12.75" customHeight="1" x14ac:dyDescent="0.25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 ht="12.75" customHeight="1" x14ac:dyDescent="0.2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 ht="12.75" customHeight="1" x14ac:dyDescent="0.25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 ht="12.75" customHeight="1" x14ac:dyDescent="0.25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 ht="12.75" customHeight="1" x14ac:dyDescent="0.25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 ht="12.75" customHeight="1" x14ac:dyDescent="0.25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 ht="12.75" customHeight="1" x14ac:dyDescent="0.25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 ht="12.75" customHeight="1" x14ac:dyDescent="0.25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 ht="12.75" customHeight="1" x14ac:dyDescent="0.25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 ht="12.75" customHeight="1" x14ac:dyDescent="0.25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 ht="12.75" customHeight="1" x14ac:dyDescent="0.25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 ht="12.75" customHeight="1" x14ac:dyDescent="0.2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 ht="12.75" customHeight="1" x14ac:dyDescent="0.25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 ht="12.75" customHeight="1" x14ac:dyDescent="0.25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 ht="12.75" customHeight="1" x14ac:dyDescent="0.25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 ht="12.75" customHeight="1" x14ac:dyDescent="0.25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 ht="12.75" customHeight="1" x14ac:dyDescent="0.25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 ht="12.75" customHeight="1" x14ac:dyDescent="0.25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 ht="12.75" customHeight="1" x14ac:dyDescent="0.25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 ht="12.75" customHeight="1" x14ac:dyDescent="0.25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 ht="12.75" customHeight="1" x14ac:dyDescent="0.25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 ht="12.75" customHeight="1" x14ac:dyDescent="0.2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 ht="12.75" customHeight="1" x14ac:dyDescent="0.25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 ht="12.75" customHeight="1" x14ac:dyDescent="0.25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 ht="12.75" customHeight="1" x14ac:dyDescent="0.25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 ht="12.75" customHeight="1" x14ac:dyDescent="0.25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 ht="12.75" customHeight="1" x14ac:dyDescent="0.25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 ht="12.75" customHeight="1" x14ac:dyDescent="0.25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 ht="12.75" customHeight="1" x14ac:dyDescent="0.25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 ht="12.75" customHeight="1" x14ac:dyDescent="0.25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 ht="12.75" customHeight="1" x14ac:dyDescent="0.25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 ht="12.75" customHeight="1" x14ac:dyDescent="0.2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 ht="12.75" customHeight="1" x14ac:dyDescent="0.25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 ht="12.75" customHeight="1" x14ac:dyDescent="0.25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 ht="12.75" customHeight="1" x14ac:dyDescent="0.25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 ht="12.75" customHeight="1" x14ac:dyDescent="0.25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 ht="12.75" customHeight="1" x14ac:dyDescent="0.25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 ht="12.75" customHeight="1" x14ac:dyDescent="0.25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 ht="12.75" customHeight="1" x14ac:dyDescent="0.25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 ht="12.75" customHeight="1" x14ac:dyDescent="0.25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 ht="12.75" customHeight="1" x14ac:dyDescent="0.25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 ht="12.75" customHeight="1" x14ac:dyDescent="0.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 ht="12.75" customHeight="1" x14ac:dyDescent="0.25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 ht="12.75" customHeight="1" x14ac:dyDescent="0.25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 ht="12.75" customHeight="1" x14ac:dyDescent="0.25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 ht="12.75" customHeight="1" x14ac:dyDescent="0.25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 ht="12.75" customHeight="1" x14ac:dyDescent="0.25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 ht="12.75" customHeight="1" x14ac:dyDescent="0.25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 ht="12.75" customHeight="1" x14ac:dyDescent="0.25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 ht="12.75" customHeight="1" x14ac:dyDescent="0.25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 ht="12.75" customHeight="1" x14ac:dyDescent="0.25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 ht="12.75" customHeight="1" x14ac:dyDescent="0.2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 ht="12.75" customHeight="1" x14ac:dyDescent="0.25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 ht="12.75" customHeight="1" x14ac:dyDescent="0.25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 ht="12.75" customHeight="1" x14ac:dyDescent="0.25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 ht="12.75" customHeight="1" x14ac:dyDescent="0.25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 ht="12.75" customHeight="1" x14ac:dyDescent="0.25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 ht="12.75" customHeight="1" x14ac:dyDescent="0.25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 ht="12.75" customHeight="1" x14ac:dyDescent="0.25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 ht="12.75" customHeight="1" x14ac:dyDescent="0.25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 ht="12.75" customHeight="1" x14ac:dyDescent="0.25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 ht="12.75" customHeight="1" x14ac:dyDescent="0.2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 ht="12.75" customHeight="1" x14ac:dyDescent="0.25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12.75" customHeight="1" x14ac:dyDescent="0.25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 ht="12.75" customHeight="1" x14ac:dyDescent="0.25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 ht="12.75" customHeight="1" x14ac:dyDescent="0.25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 ht="12.75" customHeight="1" x14ac:dyDescent="0.25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 ht="12.75" customHeight="1" x14ac:dyDescent="0.25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 ht="12.75" customHeight="1" x14ac:dyDescent="0.25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 ht="12.75" customHeight="1" x14ac:dyDescent="0.25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 ht="12.75" customHeight="1" x14ac:dyDescent="0.25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 ht="12.75" customHeight="1" x14ac:dyDescent="0.2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 ht="12.75" customHeight="1" x14ac:dyDescent="0.25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 ht="12.75" customHeight="1" x14ac:dyDescent="0.25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 ht="12.75" customHeight="1" x14ac:dyDescent="0.25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 ht="12.75" customHeight="1" x14ac:dyDescent="0.25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 ht="12.75" customHeight="1" x14ac:dyDescent="0.25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 ht="12.75" customHeight="1" x14ac:dyDescent="0.25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 ht="12.75" customHeight="1" x14ac:dyDescent="0.25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 ht="12.75" customHeight="1" x14ac:dyDescent="0.25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 ht="12.75" customHeight="1" x14ac:dyDescent="0.25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 ht="12.75" customHeight="1" x14ac:dyDescent="0.2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 ht="12.75" customHeight="1" x14ac:dyDescent="0.25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 ht="12.75" customHeight="1" x14ac:dyDescent="0.25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 ht="12.75" customHeight="1" x14ac:dyDescent="0.25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 ht="12.75" customHeight="1" x14ac:dyDescent="0.25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 ht="12.75" customHeight="1" x14ac:dyDescent="0.25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 ht="12.75" customHeight="1" x14ac:dyDescent="0.25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 ht="12.75" customHeight="1" x14ac:dyDescent="0.25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 ht="12.75" customHeight="1" x14ac:dyDescent="0.25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 ht="12.75" customHeight="1" x14ac:dyDescent="0.25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 ht="12.75" customHeight="1" x14ac:dyDescent="0.2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 ht="12.75" customHeight="1" x14ac:dyDescent="0.25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 ht="12.75" customHeight="1" x14ac:dyDescent="0.25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 ht="12.75" customHeight="1" x14ac:dyDescent="0.25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 ht="12.75" customHeight="1" x14ac:dyDescent="0.25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 ht="12.75" customHeight="1" x14ac:dyDescent="0.25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 ht="12.75" customHeight="1" x14ac:dyDescent="0.25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 ht="12.75" customHeight="1" x14ac:dyDescent="0.25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 ht="12.75" customHeight="1" x14ac:dyDescent="0.25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 ht="12.75" customHeight="1" x14ac:dyDescent="0.25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 ht="12.75" customHeight="1" x14ac:dyDescent="0.2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 ht="12.75" customHeight="1" x14ac:dyDescent="0.25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 ht="12.75" customHeight="1" x14ac:dyDescent="0.25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 ht="12.75" customHeight="1" x14ac:dyDescent="0.25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 ht="12.75" customHeight="1" x14ac:dyDescent="0.25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 ht="12.75" customHeight="1" x14ac:dyDescent="0.25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 ht="12.75" customHeight="1" x14ac:dyDescent="0.25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 ht="12.75" customHeight="1" x14ac:dyDescent="0.25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 ht="12.75" customHeight="1" x14ac:dyDescent="0.25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 ht="12.75" customHeight="1" x14ac:dyDescent="0.25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 ht="12.75" customHeight="1" x14ac:dyDescent="0.2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 ht="12.75" customHeight="1" x14ac:dyDescent="0.25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 ht="12.75" customHeight="1" x14ac:dyDescent="0.25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 ht="12.75" customHeight="1" x14ac:dyDescent="0.25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 ht="12.75" customHeight="1" x14ac:dyDescent="0.25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 ht="12.75" customHeight="1" x14ac:dyDescent="0.25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 ht="12.75" customHeight="1" x14ac:dyDescent="0.25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 ht="12.75" customHeight="1" x14ac:dyDescent="0.25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 ht="12.75" customHeight="1" x14ac:dyDescent="0.25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 ht="12.75" customHeight="1" x14ac:dyDescent="0.25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 ht="12.75" customHeight="1" x14ac:dyDescent="0.2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 ht="12.75" customHeight="1" x14ac:dyDescent="0.25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 ht="12.75" customHeight="1" x14ac:dyDescent="0.25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 ht="12.75" customHeight="1" x14ac:dyDescent="0.25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 ht="12.75" customHeight="1" x14ac:dyDescent="0.25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 ht="12.75" customHeight="1" x14ac:dyDescent="0.25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 ht="12.75" customHeight="1" x14ac:dyDescent="0.25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 ht="12.75" customHeight="1" x14ac:dyDescent="0.25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 ht="12.75" customHeight="1" x14ac:dyDescent="0.25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 ht="12.75" customHeight="1" x14ac:dyDescent="0.25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 ht="12.75" customHeight="1" x14ac:dyDescent="0.2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 ht="12.75" customHeight="1" x14ac:dyDescent="0.25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 ht="12.75" customHeight="1" x14ac:dyDescent="0.25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 ht="12.75" customHeight="1" x14ac:dyDescent="0.25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 ht="12.75" customHeight="1" x14ac:dyDescent="0.25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 ht="12.75" customHeight="1" x14ac:dyDescent="0.25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 ht="12.75" customHeight="1" x14ac:dyDescent="0.25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 ht="12.75" customHeight="1" x14ac:dyDescent="0.25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 ht="12.75" customHeight="1" x14ac:dyDescent="0.25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 ht="12.75" customHeight="1" x14ac:dyDescent="0.25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 ht="12.75" customHeight="1" x14ac:dyDescent="0.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 ht="12.75" customHeight="1" x14ac:dyDescent="0.25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 ht="12.75" customHeight="1" x14ac:dyDescent="0.25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 ht="12.75" customHeight="1" x14ac:dyDescent="0.25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 ht="12.75" customHeight="1" x14ac:dyDescent="0.25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 ht="12.75" customHeight="1" x14ac:dyDescent="0.25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 ht="12.75" customHeight="1" x14ac:dyDescent="0.25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 ht="12.75" customHeight="1" x14ac:dyDescent="0.25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 ht="12.75" customHeight="1" x14ac:dyDescent="0.25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 ht="12.75" customHeight="1" x14ac:dyDescent="0.25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 ht="12.75" customHeight="1" x14ac:dyDescent="0.2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 ht="12.75" customHeight="1" x14ac:dyDescent="0.25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 ht="12.75" customHeight="1" x14ac:dyDescent="0.25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 ht="12.75" customHeight="1" x14ac:dyDescent="0.25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 ht="12.75" customHeight="1" x14ac:dyDescent="0.25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 ht="12.75" customHeight="1" x14ac:dyDescent="0.25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 ht="12.75" customHeight="1" x14ac:dyDescent="0.25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 ht="12.75" customHeight="1" x14ac:dyDescent="0.25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 ht="12.75" customHeight="1" x14ac:dyDescent="0.25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 ht="12.75" customHeight="1" x14ac:dyDescent="0.25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 ht="12.75" customHeight="1" x14ac:dyDescent="0.2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 ht="12.75" customHeight="1" x14ac:dyDescent="0.25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 ht="12.75" customHeight="1" x14ac:dyDescent="0.25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 ht="12.75" customHeight="1" x14ac:dyDescent="0.25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 ht="12.75" customHeight="1" x14ac:dyDescent="0.25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 ht="12.75" customHeight="1" x14ac:dyDescent="0.25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 ht="12.75" customHeight="1" x14ac:dyDescent="0.25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 ht="12.75" customHeight="1" x14ac:dyDescent="0.25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 ht="12.75" customHeight="1" x14ac:dyDescent="0.25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 ht="12.75" customHeight="1" x14ac:dyDescent="0.25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 ht="12.75" customHeight="1" x14ac:dyDescent="0.2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 ht="12.75" customHeight="1" x14ac:dyDescent="0.25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 ht="12.75" customHeight="1" x14ac:dyDescent="0.25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 ht="12.75" customHeight="1" x14ac:dyDescent="0.25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 ht="12.75" customHeight="1" x14ac:dyDescent="0.25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 ht="12.75" customHeight="1" x14ac:dyDescent="0.25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 ht="12.75" customHeight="1" x14ac:dyDescent="0.25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 ht="12.75" customHeight="1" x14ac:dyDescent="0.25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 ht="12.75" customHeight="1" x14ac:dyDescent="0.25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 ht="12.75" customHeight="1" x14ac:dyDescent="0.25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 ht="12.75" customHeight="1" x14ac:dyDescent="0.2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 ht="12.75" customHeight="1" x14ac:dyDescent="0.25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 ht="12.75" customHeight="1" x14ac:dyDescent="0.25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 ht="12.75" customHeight="1" x14ac:dyDescent="0.25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 ht="12.75" customHeight="1" x14ac:dyDescent="0.25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 ht="12.75" customHeight="1" x14ac:dyDescent="0.25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 ht="12.75" customHeight="1" x14ac:dyDescent="0.25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 ht="12.75" customHeight="1" x14ac:dyDescent="0.25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 ht="12.75" customHeight="1" x14ac:dyDescent="0.25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 ht="12.75" customHeight="1" x14ac:dyDescent="0.25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 ht="12.75" customHeight="1" x14ac:dyDescent="0.2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 ht="12.75" customHeight="1" x14ac:dyDescent="0.25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 ht="12.75" customHeight="1" x14ac:dyDescent="0.25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 ht="12.75" customHeight="1" x14ac:dyDescent="0.25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 ht="12.75" customHeight="1" x14ac:dyDescent="0.25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 ht="12.75" customHeight="1" x14ac:dyDescent="0.25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 ht="12.75" customHeight="1" x14ac:dyDescent="0.25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 ht="12.75" customHeight="1" x14ac:dyDescent="0.25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 ht="12.75" customHeight="1" x14ac:dyDescent="0.25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 ht="12.75" customHeight="1" x14ac:dyDescent="0.25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 ht="12.75" customHeight="1" x14ac:dyDescent="0.2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 ht="12.75" customHeight="1" x14ac:dyDescent="0.25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 ht="12.75" customHeight="1" x14ac:dyDescent="0.25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 ht="12.75" customHeight="1" x14ac:dyDescent="0.25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 ht="12.75" customHeight="1" x14ac:dyDescent="0.25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 ht="12.75" customHeight="1" x14ac:dyDescent="0.25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 ht="12.75" customHeight="1" x14ac:dyDescent="0.25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 ht="12.75" customHeight="1" x14ac:dyDescent="0.25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 ht="12.75" customHeight="1" x14ac:dyDescent="0.25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 ht="12.75" customHeight="1" x14ac:dyDescent="0.25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 ht="12.75" customHeight="1" x14ac:dyDescent="0.2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 ht="12.75" customHeight="1" x14ac:dyDescent="0.25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 ht="12.75" customHeight="1" x14ac:dyDescent="0.25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 ht="12.75" customHeight="1" x14ac:dyDescent="0.25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 ht="12.75" customHeight="1" x14ac:dyDescent="0.25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 ht="12.75" customHeight="1" x14ac:dyDescent="0.25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 ht="12.75" customHeight="1" x14ac:dyDescent="0.25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 ht="12.75" customHeight="1" x14ac:dyDescent="0.25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 ht="12.75" customHeight="1" x14ac:dyDescent="0.25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 ht="12.75" customHeight="1" x14ac:dyDescent="0.25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 ht="12.75" customHeight="1" x14ac:dyDescent="0.2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 ht="12.75" customHeight="1" x14ac:dyDescent="0.25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 ht="12.75" customHeight="1" x14ac:dyDescent="0.25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 ht="12.75" customHeight="1" x14ac:dyDescent="0.25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 ht="12.75" customHeight="1" x14ac:dyDescent="0.25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 ht="12.75" customHeight="1" x14ac:dyDescent="0.25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 ht="12.75" customHeight="1" x14ac:dyDescent="0.25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 ht="12.75" customHeight="1" x14ac:dyDescent="0.25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 ht="12.75" customHeight="1" x14ac:dyDescent="0.25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 ht="12.75" customHeight="1" x14ac:dyDescent="0.25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 ht="12.75" customHeight="1" x14ac:dyDescent="0.2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 ht="12.75" customHeight="1" x14ac:dyDescent="0.25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 ht="12.75" customHeight="1" x14ac:dyDescent="0.25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 ht="12.75" customHeight="1" x14ac:dyDescent="0.25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 ht="12.75" customHeight="1" x14ac:dyDescent="0.25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 ht="12.75" customHeight="1" x14ac:dyDescent="0.25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 ht="12.75" customHeight="1" x14ac:dyDescent="0.25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 ht="12.75" customHeight="1" x14ac:dyDescent="0.25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 ht="12.75" customHeight="1" x14ac:dyDescent="0.25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 ht="12.75" customHeight="1" x14ac:dyDescent="0.25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 ht="12.75" customHeight="1" x14ac:dyDescent="0.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 ht="12.75" customHeight="1" x14ac:dyDescent="0.25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 ht="12.75" customHeight="1" x14ac:dyDescent="0.25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 ht="12.75" customHeight="1" x14ac:dyDescent="0.25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 ht="12.75" customHeight="1" x14ac:dyDescent="0.25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 ht="12.75" customHeight="1" x14ac:dyDescent="0.25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 ht="12.75" customHeight="1" x14ac:dyDescent="0.25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 ht="12.75" customHeight="1" x14ac:dyDescent="0.25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 ht="12.75" customHeight="1" x14ac:dyDescent="0.25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 ht="12.75" customHeight="1" x14ac:dyDescent="0.25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 ht="12.75" customHeight="1" x14ac:dyDescent="0.2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 ht="12.75" customHeight="1" x14ac:dyDescent="0.2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 ht="12.75" customHeight="1" x14ac:dyDescent="0.2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 ht="12.75" customHeight="1" x14ac:dyDescent="0.2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 ht="12.75" customHeight="1" x14ac:dyDescent="0.2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 ht="12.75" customHeight="1" x14ac:dyDescent="0.2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 ht="12.75" customHeight="1" x14ac:dyDescent="0.2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 ht="12.75" customHeight="1" x14ac:dyDescent="0.2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 ht="12.75" customHeight="1" x14ac:dyDescent="0.2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 ht="12.75" customHeight="1" x14ac:dyDescent="0.2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 ht="12.75" customHeight="1" x14ac:dyDescent="0.2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 ht="12.75" customHeight="1" x14ac:dyDescent="0.2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 ht="12.75" customHeight="1" x14ac:dyDescent="0.2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 ht="12.75" customHeight="1" x14ac:dyDescent="0.2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 ht="12.75" customHeight="1" x14ac:dyDescent="0.2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 ht="12.75" customHeight="1" x14ac:dyDescent="0.2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 ht="12.75" customHeight="1" x14ac:dyDescent="0.2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 ht="12.75" customHeight="1" x14ac:dyDescent="0.2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 ht="12.75" customHeight="1" x14ac:dyDescent="0.2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 ht="12.75" customHeight="1" x14ac:dyDescent="0.2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 ht="12.75" customHeight="1" x14ac:dyDescent="0.2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 ht="12.75" customHeight="1" x14ac:dyDescent="0.2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 ht="12.75" customHeight="1" x14ac:dyDescent="0.2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 ht="12.75" customHeight="1" x14ac:dyDescent="0.2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 ht="12.75" customHeight="1" x14ac:dyDescent="0.2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 ht="12.75" customHeight="1" x14ac:dyDescent="0.2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 ht="12.75" customHeight="1" x14ac:dyDescent="0.2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 ht="12.75" customHeight="1" x14ac:dyDescent="0.2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 ht="12.75" customHeight="1" x14ac:dyDescent="0.25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 ht="12.75" customHeight="1" x14ac:dyDescent="0.25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 ht="12.75" customHeight="1" x14ac:dyDescent="0.2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 ht="12.75" customHeight="1" x14ac:dyDescent="0.25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 ht="12.75" customHeight="1" x14ac:dyDescent="0.25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 ht="12.75" customHeight="1" x14ac:dyDescent="0.25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 ht="12.75" customHeight="1" x14ac:dyDescent="0.25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 ht="12.75" customHeight="1" x14ac:dyDescent="0.25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 ht="12.75" customHeight="1" x14ac:dyDescent="0.25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 ht="12.75" customHeight="1" x14ac:dyDescent="0.25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 ht="12.75" customHeight="1" x14ac:dyDescent="0.25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 ht="12.75" customHeight="1" x14ac:dyDescent="0.25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 ht="12.75" customHeight="1" x14ac:dyDescent="0.2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 ht="12.75" customHeight="1" x14ac:dyDescent="0.25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 ht="12.75" customHeight="1" x14ac:dyDescent="0.25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 ht="12.75" customHeight="1" x14ac:dyDescent="0.25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 ht="12.75" customHeight="1" x14ac:dyDescent="0.25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 ht="12.75" customHeight="1" x14ac:dyDescent="0.25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 ht="12.75" customHeight="1" x14ac:dyDescent="0.25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 ht="12.75" customHeight="1" x14ac:dyDescent="0.25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 ht="12.75" customHeight="1" x14ac:dyDescent="0.25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 ht="12.75" customHeight="1" x14ac:dyDescent="0.25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 ht="12.75" customHeight="1" x14ac:dyDescent="0.2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 ht="12.75" customHeight="1" x14ac:dyDescent="0.25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 ht="12.75" customHeight="1" x14ac:dyDescent="0.25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 ht="12.75" customHeight="1" x14ac:dyDescent="0.25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 ht="12.75" customHeight="1" x14ac:dyDescent="0.25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 ht="12.75" customHeight="1" x14ac:dyDescent="0.25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 ht="12.75" customHeight="1" x14ac:dyDescent="0.25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 ht="12.75" customHeight="1" x14ac:dyDescent="0.25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 ht="12.75" customHeight="1" x14ac:dyDescent="0.25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 ht="12.75" customHeight="1" x14ac:dyDescent="0.25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 ht="12.75" customHeight="1" x14ac:dyDescent="0.2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 ht="12.75" customHeight="1" x14ac:dyDescent="0.25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 ht="12.75" customHeight="1" x14ac:dyDescent="0.25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 ht="12.75" customHeight="1" x14ac:dyDescent="0.25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 ht="12.75" customHeight="1" x14ac:dyDescent="0.25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 ht="12.75" customHeight="1" x14ac:dyDescent="0.25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 ht="12.75" customHeight="1" x14ac:dyDescent="0.25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 ht="12.75" customHeight="1" x14ac:dyDescent="0.25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 ht="12.75" customHeight="1" x14ac:dyDescent="0.25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 ht="12.75" customHeight="1" x14ac:dyDescent="0.25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 ht="12.75" customHeight="1" x14ac:dyDescent="0.2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 ht="12.75" customHeight="1" x14ac:dyDescent="0.25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 ht="12.75" customHeight="1" x14ac:dyDescent="0.25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 ht="12.75" customHeight="1" x14ac:dyDescent="0.25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 ht="12.75" customHeight="1" x14ac:dyDescent="0.25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 ht="12.75" customHeight="1" x14ac:dyDescent="0.25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 ht="12.75" customHeight="1" x14ac:dyDescent="0.25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 ht="12.75" customHeight="1" x14ac:dyDescent="0.25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 ht="12.75" customHeight="1" x14ac:dyDescent="0.25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 ht="12.75" customHeight="1" x14ac:dyDescent="0.25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 ht="12.75" customHeight="1" x14ac:dyDescent="0.2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 ht="12.75" customHeight="1" x14ac:dyDescent="0.25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 ht="12.75" customHeight="1" x14ac:dyDescent="0.25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 ht="12.75" customHeight="1" x14ac:dyDescent="0.25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 ht="12.75" customHeight="1" x14ac:dyDescent="0.25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 ht="12.75" customHeight="1" x14ac:dyDescent="0.25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 ht="12.75" customHeight="1" x14ac:dyDescent="0.25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 ht="12.75" customHeight="1" x14ac:dyDescent="0.25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 ht="12.75" customHeight="1" x14ac:dyDescent="0.25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 ht="12.75" customHeight="1" x14ac:dyDescent="0.25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 ht="12.75" customHeight="1" x14ac:dyDescent="0.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 ht="12.75" customHeight="1" x14ac:dyDescent="0.25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 ht="12.75" customHeight="1" x14ac:dyDescent="0.25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 ht="12.75" customHeight="1" x14ac:dyDescent="0.25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 ht="12.75" customHeight="1" x14ac:dyDescent="0.25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 ht="12.75" customHeight="1" x14ac:dyDescent="0.25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 ht="12.75" customHeight="1" x14ac:dyDescent="0.25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 ht="12.75" customHeight="1" x14ac:dyDescent="0.25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 ht="12.75" customHeight="1" x14ac:dyDescent="0.25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 ht="12.75" customHeight="1" x14ac:dyDescent="0.25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 ht="12.75" customHeight="1" x14ac:dyDescent="0.2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 ht="12.75" customHeight="1" x14ac:dyDescent="0.25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 ht="12.75" customHeight="1" x14ac:dyDescent="0.25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 ht="12.75" customHeight="1" x14ac:dyDescent="0.25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 ht="12.75" customHeight="1" x14ac:dyDescent="0.25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 ht="12.75" customHeight="1" x14ac:dyDescent="0.25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 ht="12.75" customHeight="1" x14ac:dyDescent="0.25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 ht="12.75" customHeight="1" x14ac:dyDescent="0.25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 ht="12.75" customHeight="1" x14ac:dyDescent="0.25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 ht="12.75" customHeight="1" x14ac:dyDescent="0.25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 ht="12.75" customHeight="1" x14ac:dyDescent="0.2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 ht="12.75" customHeight="1" x14ac:dyDescent="0.25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 ht="12.75" customHeight="1" x14ac:dyDescent="0.25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 ht="12.75" customHeight="1" x14ac:dyDescent="0.25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 ht="12.75" customHeight="1" x14ac:dyDescent="0.25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 ht="12.75" customHeight="1" x14ac:dyDescent="0.25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 ht="12.75" customHeight="1" x14ac:dyDescent="0.25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 ht="12.75" customHeight="1" x14ac:dyDescent="0.25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 ht="12.75" customHeight="1" x14ac:dyDescent="0.25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 ht="12.75" customHeight="1" x14ac:dyDescent="0.25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 ht="12.75" customHeight="1" x14ac:dyDescent="0.2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 ht="12.75" customHeight="1" x14ac:dyDescent="0.25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 ht="12.75" customHeight="1" x14ac:dyDescent="0.25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 ht="12.75" customHeight="1" x14ac:dyDescent="0.25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 ht="12.75" customHeight="1" x14ac:dyDescent="0.25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 ht="12.75" customHeight="1" x14ac:dyDescent="0.25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 ht="12.75" customHeight="1" x14ac:dyDescent="0.25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 ht="12.75" customHeight="1" x14ac:dyDescent="0.25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 ht="12.75" customHeight="1" x14ac:dyDescent="0.25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 ht="12.75" customHeight="1" x14ac:dyDescent="0.25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 ht="12.75" customHeight="1" x14ac:dyDescent="0.2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 ht="12.75" customHeight="1" x14ac:dyDescent="0.25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 ht="12.75" customHeight="1" x14ac:dyDescent="0.25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 ht="12.75" customHeight="1" x14ac:dyDescent="0.25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 ht="12.75" customHeight="1" x14ac:dyDescent="0.25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 ht="12.75" customHeight="1" x14ac:dyDescent="0.25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 ht="12.75" customHeight="1" x14ac:dyDescent="0.25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 ht="12.75" customHeight="1" x14ac:dyDescent="0.25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 ht="12.75" customHeight="1" x14ac:dyDescent="0.25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 ht="12.75" customHeight="1" x14ac:dyDescent="0.25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 ht="12.75" customHeight="1" x14ac:dyDescent="0.2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 ht="12.75" customHeight="1" x14ac:dyDescent="0.25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 ht="12.75" customHeight="1" x14ac:dyDescent="0.25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 ht="12.75" customHeight="1" x14ac:dyDescent="0.25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 ht="12.75" customHeight="1" x14ac:dyDescent="0.25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 ht="12.75" customHeight="1" x14ac:dyDescent="0.25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 ht="12.75" customHeight="1" x14ac:dyDescent="0.25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 ht="12.75" customHeight="1" x14ac:dyDescent="0.25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 ht="12.75" customHeight="1" x14ac:dyDescent="0.25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 ht="12.75" customHeight="1" x14ac:dyDescent="0.25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 ht="12.75" customHeight="1" x14ac:dyDescent="0.2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 ht="12.75" customHeight="1" x14ac:dyDescent="0.25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 ht="12.75" customHeight="1" x14ac:dyDescent="0.25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 ht="12.75" customHeight="1" x14ac:dyDescent="0.25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 ht="12.75" customHeight="1" x14ac:dyDescent="0.25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 ht="12.75" customHeight="1" x14ac:dyDescent="0.25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 ht="12.75" customHeight="1" x14ac:dyDescent="0.25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 ht="12.75" customHeight="1" x14ac:dyDescent="0.25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 ht="12.75" customHeight="1" x14ac:dyDescent="0.25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 ht="12.75" customHeight="1" x14ac:dyDescent="0.25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 ht="12.75" customHeight="1" x14ac:dyDescent="0.2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 ht="12.75" customHeight="1" x14ac:dyDescent="0.25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 ht="12.75" customHeight="1" x14ac:dyDescent="0.25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 ht="12.75" customHeight="1" x14ac:dyDescent="0.25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 ht="12.75" customHeight="1" x14ac:dyDescent="0.25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 ht="12.75" customHeight="1" x14ac:dyDescent="0.25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 ht="12.75" customHeight="1" x14ac:dyDescent="0.25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 ht="12.75" customHeight="1" x14ac:dyDescent="0.25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 ht="12.75" customHeight="1" x14ac:dyDescent="0.25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 ht="12.75" customHeight="1" x14ac:dyDescent="0.25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 ht="12.75" customHeight="1" x14ac:dyDescent="0.2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 ht="12.75" customHeight="1" x14ac:dyDescent="0.25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 ht="12.75" customHeight="1" x14ac:dyDescent="0.25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 ht="12.75" customHeight="1" x14ac:dyDescent="0.25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 ht="12.75" customHeight="1" x14ac:dyDescent="0.25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 ht="12.75" customHeight="1" x14ac:dyDescent="0.25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 ht="12.75" customHeight="1" x14ac:dyDescent="0.25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 ht="12.75" customHeight="1" x14ac:dyDescent="0.25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 ht="12.75" customHeight="1" x14ac:dyDescent="0.25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 ht="12.75" customHeight="1" x14ac:dyDescent="0.25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 ht="12.75" customHeight="1" x14ac:dyDescent="0.2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 ht="12.75" customHeight="1" x14ac:dyDescent="0.25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 ht="12.75" customHeight="1" x14ac:dyDescent="0.25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 ht="12.75" customHeight="1" x14ac:dyDescent="0.25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 ht="12.75" customHeight="1" x14ac:dyDescent="0.25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 ht="12.75" customHeight="1" x14ac:dyDescent="0.25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 ht="12.75" customHeight="1" x14ac:dyDescent="0.25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 ht="12.75" customHeight="1" x14ac:dyDescent="0.25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 ht="12.75" customHeight="1" x14ac:dyDescent="0.25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 ht="12.75" customHeight="1" x14ac:dyDescent="0.25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 ht="12.75" customHeight="1" x14ac:dyDescent="0.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 ht="12.75" customHeight="1" x14ac:dyDescent="0.25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 ht="12.75" customHeight="1" x14ac:dyDescent="0.25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 ht="12.75" customHeight="1" x14ac:dyDescent="0.25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 ht="12.75" customHeight="1" x14ac:dyDescent="0.25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 ht="12.75" customHeight="1" x14ac:dyDescent="0.25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 ht="12.75" customHeight="1" x14ac:dyDescent="0.25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 ht="12.75" customHeight="1" x14ac:dyDescent="0.25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 ht="12.75" customHeight="1" x14ac:dyDescent="0.25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 ht="12.75" customHeight="1" x14ac:dyDescent="0.25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 ht="12.75" customHeight="1" x14ac:dyDescent="0.2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 ht="12.75" customHeight="1" x14ac:dyDescent="0.25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 ht="12.75" customHeight="1" x14ac:dyDescent="0.25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 ht="12.75" customHeight="1" x14ac:dyDescent="0.25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 ht="12.75" customHeight="1" x14ac:dyDescent="0.25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 ht="12.75" customHeight="1" x14ac:dyDescent="0.25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 ht="12.75" customHeight="1" x14ac:dyDescent="0.25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 ht="12.75" customHeight="1" x14ac:dyDescent="0.25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 ht="12.75" customHeight="1" x14ac:dyDescent="0.25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 ht="12.75" customHeight="1" x14ac:dyDescent="0.25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 ht="12.75" customHeight="1" x14ac:dyDescent="0.2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 ht="12.75" customHeight="1" x14ac:dyDescent="0.25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 ht="12.75" customHeight="1" x14ac:dyDescent="0.25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 ht="12.75" customHeight="1" x14ac:dyDescent="0.25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 ht="12.75" customHeight="1" x14ac:dyDescent="0.25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 ht="12.75" customHeight="1" x14ac:dyDescent="0.25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 ht="12.75" customHeight="1" x14ac:dyDescent="0.25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 ht="12.75" customHeight="1" x14ac:dyDescent="0.25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 ht="12.75" customHeight="1" x14ac:dyDescent="0.25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 ht="12.75" customHeight="1" x14ac:dyDescent="0.25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 ht="12.75" customHeight="1" x14ac:dyDescent="0.2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 ht="12.75" customHeight="1" x14ac:dyDescent="0.25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 ht="12.75" customHeight="1" x14ac:dyDescent="0.25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 ht="12.75" customHeight="1" x14ac:dyDescent="0.25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 ht="12.75" customHeight="1" x14ac:dyDescent="0.25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 ht="12.75" customHeight="1" x14ac:dyDescent="0.25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 ht="12.75" customHeight="1" x14ac:dyDescent="0.25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 ht="12.75" customHeight="1" x14ac:dyDescent="0.25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 ht="12.75" customHeight="1" x14ac:dyDescent="0.25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 ht="12.75" customHeight="1" x14ac:dyDescent="0.25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 ht="12.75" customHeight="1" x14ac:dyDescent="0.2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 ht="12.75" customHeight="1" x14ac:dyDescent="0.25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 ht="12.75" customHeight="1" x14ac:dyDescent="0.25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 ht="12.75" customHeight="1" x14ac:dyDescent="0.25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 ht="12.75" customHeight="1" x14ac:dyDescent="0.25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 ht="12.75" customHeight="1" x14ac:dyDescent="0.25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 ht="12.75" customHeight="1" x14ac:dyDescent="0.25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 ht="12.75" customHeight="1" x14ac:dyDescent="0.25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 ht="12.75" customHeight="1" x14ac:dyDescent="0.25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 ht="12.75" customHeight="1" x14ac:dyDescent="0.25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 ht="12.75" customHeight="1" x14ac:dyDescent="0.2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 ht="12.75" customHeight="1" x14ac:dyDescent="0.25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 ht="12.75" customHeight="1" x14ac:dyDescent="0.25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 ht="12.75" customHeight="1" x14ac:dyDescent="0.25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 ht="12.75" customHeight="1" x14ac:dyDescent="0.25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 ht="12.75" customHeight="1" x14ac:dyDescent="0.25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 ht="12.75" customHeight="1" x14ac:dyDescent="0.25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 ht="12.75" customHeight="1" x14ac:dyDescent="0.25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 ht="12.75" customHeight="1" x14ac:dyDescent="0.25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 ht="12.75" customHeight="1" x14ac:dyDescent="0.25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 ht="12.75" customHeight="1" x14ac:dyDescent="0.2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 ht="12.75" customHeight="1" x14ac:dyDescent="0.25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 ht="12.75" customHeight="1" x14ac:dyDescent="0.25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 ht="12.75" customHeight="1" x14ac:dyDescent="0.25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 ht="12.75" customHeight="1" x14ac:dyDescent="0.25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 ht="12.75" customHeight="1" x14ac:dyDescent="0.25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 ht="12.75" customHeight="1" x14ac:dyDescent="0.25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 ht="12.75" customHeight="1" x14ac:dyDescent="0.25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 ht="12.75" customHeight="1" x14ac:dyDescent="0.25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 ht="12.75" customHeight="1" x14ac:dyDescent="0.25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 ht="12.75" customHeight="1" x14ac:dyDescent="0.2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 ht="12.75" customHeight="1" x14ac:dyDescent="0.25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 ht="12.75" customHeight="1" x14ac:dyDescent="0.25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 ht="12.75" customHeight="1" x14ac:dyDescent="0.25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 ht="12.75" customHeight="1" x14ac:dyDescent="0.25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 ht="12.75" customHeight="1" x14ac:dyDescent="0.25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 ht="12.75" customHeight="1" x14ac:dyDescent="0.25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 ht="12.75" customHeight="1" x14ac:dyDescent="0.25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 ht="12.75" customHeight="1" x14ac:dyDescent="0.25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 ht="12.75" customHeight="1" x14ac:dyDescent="0.25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 ht="12.75" customHeight="1" x14ac:dyDescent="0.2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 ht="12.75" customHeight="1" x14ac:dyDescent="0.25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 ht="12.75" customHeight="1" x14ac:dyDescent="0.25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 ht="12.75" customHeight="1" x14ac:dyDescent="0.25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 ht="12.75" customHeight="1" x14ac:dyDescent="0.25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 ht="12.75" customHeight="1" x14ac:dyDescent="0.25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 ht="12.75" customHeight="1" x14ac:dyDescent="0.25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 ht="12.75" customHeight="1" x14ac:dyDescent="0.25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 ht="12.75" customHeight="1" x14ac:dyDescent="0.25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 ht="12.75" customHeight="1" x14ac:dyDescent="0.25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 ht="12.75" customHeight="1" x14ac:dyDescent="0.2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 ht="12.75" customHeight="1" x14ac:dyDescent="0.25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 ht="12.75" customHeight="1" x14ac:dyDescent="0.25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 ht="12.75" customHeight="1" x14ac:dyDescent="0.25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 ht="12.75" customHeight="1" x14ac:dyDescent="0.25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 ht="12.75" customHeight="1" x14ac:dyDescent="0.25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 ht="12.75" customHeight="1" x14ac:dyDescent="0.25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 ht="12.75" customHeight="1" x14ac:dyDescent="0.25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 ht="12.75" customHeight="1" x14ac:dyDescent="0.25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 ht="12.75" customHeight="1" x14ac:dyDescent="0.25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 ht="12.75" customHeight="1" x14ac:dyDescent="0.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 ht="12.75" customHeight="1" x14ac:dyDescent="0.25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 ht="12.75" customHeight="1" x14ac:dyDescent="0.25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 ht="12.75" customHeight="1" x14ac:dyDescent="0.25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 ht="12.75" customHeight="1" x14ac:dyDescent="0.25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 ht="12.75" customHeight="1" x14ac:dyDescent="0.25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 ht="12.75" customHeight="1" x14ac:dyDescent="0.25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 ht="12.75" customHeight="1" x14ac:dyDescent="0.25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 ht="12.75" customHeight="1" x14ac:dyDescent="0.25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 ht="12.75" customHeight="1" x14ac:dyDescent="0.25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 ht="12.75" customHeight="1" x14ac:dyDescent="0.2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 ht="12.75" customHeight="1" x14ac:dyDescent="0.25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 ht="12.75" customHeight="1" x14ac:dyDescent="0.25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 ht="12.75" customHeight="1" x14ac:dyDescent="0.25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 ht="12.75" customHeight="1" x14ac:dyDescent="0.25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 ht="12.75" customHeight="1" x14ac:dyDescent="0.25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 ht="12.75" customHeight="1" x14ac:dyDescent="0.25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 ht="12.75" customHeight="1" x14ac:dyDescent="0.25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 ht="12.75" customHeight="1" x14ac:dyDescent="0.25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 ht="12.75" customHeight="1" x14ac:dyDescent="0.25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 ht="12.75" customHeight="1" x14ac:dyDescent="0.2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 ht="12.75" customHeight="1" x14ac:dyDescent="0.25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 ht="12.75" customHeight="1" x14ac:dyDescent="0.25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 ht="12.75" customHeight="1" x14ac:dyDescent="0.25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 ht="12.75" customHeight="1" x14ac:dyDescent="0.25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 ht="12.75" customHeight="1" x14ac:dyDescent="0.25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 ht="12.75" customHeight="1" x14ac:dyDescent="0.25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 ht="12.75" customHeight="1" x14ac:dyDescent="0.25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 ht="12.75" customHeight="1" x14ac:dyDescent="0.25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 ht="12.75" customHeight="1" x14ac:dyDescent="0.25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 ht="12.75" customHeight="1" x14ac:dyDescent="0.2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 ht="12.75" customHeight="1" x14ac:dyDescent="0.25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 ht="12.75" customHeight="1" x14ac:dyDescent="0.25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 ht="12.75" customHeight="1" x14ac:dyDescent="0.25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 ht="12.75" customHeight="1" x14ac:dyDescent="0.25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 ht="12.75" customHeight="1" x14ac:dyDescent="0.25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 ht="12.75" customHeight="1" x14ac:dyDescent="0.25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 ht="12.75" customHeight="1" x14ac:dyDescent="0.25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 ht="12.75" customHeight="1" x14ac:dyDescent="0.25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 ht="12.75" customHeight="1" x14ac:dyDescent="0.25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 ht="12.75" customHeight="1" x14ac:dyDescent="0.2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 ht="12.75" customHeight="1" x14ac:dyDescent="0.25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 ht="12.75" customHeight="1" x14ac:dyDescent="0.25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 ht="12.75" customHeight="1" x14ac:dyDescent="0.25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 ht="12.75" customHeight="1" x14ac:dyDescent="0.25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 ht="12.75" customHeight="1" x14ac:dyDescent="0.25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 ht="12.75" customHeight="1" x14ac:dyDescent="0.25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 ht="12.75" customHeight="1" x14ac:dyDescent="0.25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 ht="12.75" customHeight="1" x14ac:dyDescent="0.25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 ht="12.75" customHeight="1" x14ac:dyDescent="0.25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 ht="12.75" customHeight="1" x14ac:dyDescent="0.2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 ht="12.75" customHeight="1" x14ac:dyDescent="0.25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 ht="12.75" customHeight="1" x14ac:dyDescent="0.25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 ht="12.75" customHeight="1" x14ac:dyDescent="0.25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 ht="12.75" customHeight="1" x14ac:dyDescent="0.25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 ht="12.75" customHeight="1" x14ac:dyDescent="0.25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 ht="12.75" customHeight="1" x14ac:dyDescent="0.25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 ht="12.75" customHeight="1" x14ac:dyDescent="0.25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 ht="12.75" customHeight="1" x14ac:dyDescent="0.25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 ht="12.75" customHeight="1" x14ac:dyDescent="0.25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 ht="12.75" customHeight="1" x14ac:dyDescent="0.2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 ht="12.75" customHeight="1" x14ac:dyDescent="0.25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 ht="12.75" customHeight="1" x14ac:dyDescent="0.25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 ht="12.75" customHeight="1" x14ac:dyDescent="0.25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 ht="12.75" customHeight="1" x14ac:dyDescent="0.25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 ht="12.75" customHeight="1" x14ac:dyDescent="0.25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 ht="12.75" customHeight="1" x14ac:dyDescent="0.25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 ht="12.75" customHeight="1" x14ac:dyDescent="0.25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 ht="12.75" customHeight="1" x14ac:dyDescent="0.25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 ht="12.75" customHeight="1" x14ac:dyDescent="0.25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 ht="12.75" customHeight="1" x14ac:dyDescent="0.2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 ht="12.75" customHeight="1" x14ac:dyDescent="0.25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 ht="12.75" customHeight="1" x14ac:dyDescent="0.25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 ht="12.75" customHeight="1" x14ac:dyDescent="0.25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 ht="12.75" customHeight="1" x14ac:dyDescent="0.25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 ht="12.75" customHeight="1" x14ac:dyDescent="0.25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 ht="12.75" customHeight="1" x14ac:dyDescent="0.25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 ht="12.75" customHeight="1" x14ac:dyDescent="0.25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 ht="12.75" customHeight="1" x14ac:dyDescent="0.25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 ht="12.75" customHeight="1" x14ac:dyDescent="0.25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 ht="12.75" customHeight="1" x14ac:dyDescent="0.2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 ht="12.75" customHeight="1" x14ac:dyDescent="0.25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 ht="12.75" customHeight="1" x14ac:dyDescent="0.25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 ht="12.75" customHeight="1" x14ac:dyDescent="0.25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 ht="12.75" customHeight="1" x14ac:dyDescent="0.25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 ht="12.75" customHeight="1" x14ac:dyDescent="0.25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 ht="12.75" customHeight="1" x14ac:dyDescent="0.25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 ht="12.75" customHeight="1" x14ac:dyDescent="0.25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 ht="12.75" customHeight="1" x14ac:dyDescent="0.2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 ht="12.75" customHeight="1" x14ac:dyDescent="0.25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 ht="12.75" customHeight="1" x14ac:dyDescent="0.2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 ht="12.75" customHeight="1" x14ac:dyDescent="0.25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 ht="12.75" customHeight="1" x14ac:dyDescent="0.2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 ht="12.75" customHeight="1" x14ac:dyDescent="0.25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 ht="12.75" customHeight="1" x14ac:dyDescent="0.2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 ht="12.75" customHeight="1" x14ac:dyDescent="0.25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 ht="12.75" customHeight="1" x14ac:dyDescent="0.2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 ht="12.75" customHeight="1" x14ac:dyDescent="0.25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 ht="12.75" customHeight="1" x14ac:dyDescent="0.2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 ht="12.75" customHeight="1" x14ac:dyDescent="0.25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 ht="12.75" customHeight="1" x14ac:dyDescent="0.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 ht="12.75" customHeight="1" x14ac:dyDescent="0.25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 ht="12.75" customHeight="1" x14ac:dyDescent="0.2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 ht="12.75" customHeight="1" x14ac:dyDescent="0.25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 ht="12.75" customHeight="1" x14ac:dyDescent="0.2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 ht="12.75" customHeight="1" x14ac:dyDescent="0.25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 ht="12.75" customHeight="1" x14ac:dyDescent="0.2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 ht="12.75" customHeight="1" x14ac:dyDescent="0.25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 ht="12.75" customHeight="1" x14ac:dyDescent="0.2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 ht="12.75" customHeight="1" x14ac:dyDescent="0.25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 ht="12.75" customHeight="1" x14ac:dyDescent="0.2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 ht="12.75" customHeight="1" x14ac:dyDescent="0.25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 ht="12.75" customHeight="1" x14ac:dyDescent="0.2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 ht="12.75" customHeight="1" x14ac:dyDescent="0.25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 ht="12.75" customHeight="1" x14ac:dyDescent="0.2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 ht="12.75" customHeight="1" x14ac:dyDescent="0.25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 ht="12.75" customHeight="1" x14ac:dyDescent="0.2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 ht="12.75" customHeight="1" x14ac:dyDescent="0.25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 ht="12.75" customHeight="1" x14ac:dyDescent="0.2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 ht="12.75" customHeight="1" x14ac:dyDescent="0.25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 ht="12.75" customHeight="1" x14ac:dyDescent="0.2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 ht="12.75" customHeight="1" x14ac:dyDescent="0.25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 ht="12.75" customHeight="1" x14ac:dyDescent="0.2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 ht="12.75" customHeight="1" x14ac:dyDescent="0.25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 ht="12.75" customHeight="1" x14ac:dyDescent="0.2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 ht="12.75" customHeight="1" x14ac:dyDescent="0.25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 ht="12.75" customHeight="1" x14ac:dyDescent="0.2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 ht="12.75" customHeight="1" x14ac:dyDescent="0.2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 ht="12.75" customHeight="1" x14ac:dyDescent="0.2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 ht="12.75" customHeight="1" x14ac:dyDescent="0.2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 ht="12.75" customHeight="1" x14ac:dyDescent="0.2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 ht="12.75" customHeight="1" x14ac:dyDescent="0.2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 ht="12.75" customHeight="1" x14ac:dyDescent="0.2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 ht="12.75" customHeight="1" x14ac:dyDescent="0.2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 ht="12.75" customHeight="1" x14ac:dyDescent="0.2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 ht="12.75" customHeight="1" x14ac:dyDescent="0.2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 ht="12.75" customHeight="1" x14ac:dyDescent="0.2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 ht="12.75" customHeight="1" x14ac:dyDescent="0.2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 ht="12.75" customHeight="1" x14ac:dyDescent="0.2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 ht="12.75" customHeight="1" x14ac:dyDescent="0.2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 ht="12.75" customHeight="1" x14ac:dyDescent="0.2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 ht="12.75" customHeight="1" x14ac:dyDescent="0.2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 ht="12.75" customHeight="1" x14ac:dyDescent="0.25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 ht="12.75" customHeight="1" x14ac:dyDescent="0.2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 ht="12.75" customHeight="1" x14ac:dyDescent="0.25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 ht="12.75" customHeight="1" x14ac:dyDescent="0.2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 ht="12.75" customHeight="1" x14ac:dyDescent="0.25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 ht="12.75" customHeight="1" x14ac:dyDescent="0.2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 ht="12.75" customHeight="1" x14ac:dyDescent="0.25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 ht="12.75" customHeight="1" x14ac:dyDescent="0.2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 ht="12.75" customHeight="1" x14ac:dyDescent="0.2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 ht="12.75" customHeight="1" x14ac:dyDescent="0.2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 ht="12.75" customHeight="1" x14ac:dyDescent="0.25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 ht="12.75" customHeight="1" x14ac:dyDescent="0.2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 ht="12.75" customHeight="1" x14ac:dyDescent="0.25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 ht="12.75" customHeight="1" x14ac:dyDescent="0.2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 ht="12.75" customHeight="1" x14ac:dyDescent="0.25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 ht="12.75" customHeight="1" x14ac:dyDescent="0.2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 ht="12.75" customHeight="1" x14ac:dyDescent="0.25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 ht="12.75" customHeight="1" x14ac:dyDescent="0.2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 ht="12.75" customHeight="1" x14ac:dyDescent="0.2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 ht="12.75" customHeight="1" x14ac:dyDescent="0.2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 ht="12.75" customHeight="1" x14ac:dyDescent="0.25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 ht="12.75" customHeight="1" x14ac:dyDescent="0.2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 ht="12.75" customHeight="1" x14ac:dyDescent="0.25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 ht="12.75" customHeight="1" x14ac:dyDescent="0.2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 ht="12.75" customHeight="1" x14ac:dyDescent="0.25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 ht="12.75" customHeight="1" x14ac:dyDescent="0.2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 ht="12.75" customHeight="1" x14ac:dyDescent="0.25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 ht="12.75" customHeight="1" x14ac:dyDescent="0.2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 ht="12.75" customHeight="1" x14ac:dyDescent="0.2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 ht="12.75" customHeight="1" x14ac:dyDescent="0.2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 ht="12.75" customHeight="1" x14ac:dyDescent="0.25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 ht="12.75" customHeight="1" x14ac:dyDescent="0.2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 ht="12.75" customHeight="1" x14ac:dyDescent="0.25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 ht="12.75" customHeight="1" x14ac:dyDescent="0.2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5574"/>
  <sheetViews>
    <sheetView workbookViewId="0"/>
  </sheetViews>
  <sheetFormatPr defaultColWidth="12.6640625" defaultRowHeight="15" customHeight="1" x14ac:dyDescent="0.25"/>
  <cols>
    <col min="1" max="1" width="3.88671875" customWidth="1"/>
    <col min="2" max="2" width="30.21875" customWidth="1"/>
    <col min="3" max="3" width="33.88671875" customWidth="1"/>
    <col min="4" max="4" width="12.109375" customWidth="1"/>
    <col min="5" max="6" width="8.6640625" customWidth="1"/>
  </cols>
  <sheetData>
    <row r="1" spans="1:6" ht="12.75" customHeight="1" x14ac:dyDescent="0.25">
      <c r="A1" s="99"/>
      <c r="B1" s="99"/>
      <c r="C1" s="99"/>
      <c r="D1" s="99"/>
      <c r="E1" s="99"/>
      <c r="F1" s="99"/>
    </row>
    <row r="2" spans="1:6" ht="12.75" customHeight="1" x14ac:dyDescent="0.25">
      <c r="A2" s="99"/>
      <c r="B2" s="161" t="s">
        <v>1591</v>
      </c>
      <c r="C2" s="122"/>
      <c r="D2" s="123"/>
      <c r="E2" s="99"/>
      <c r="F2" s="99"/>
    </row>
    <row r="3" spans="1:6" ht="51" customHeight="1" x14ac:dyDescent="0.25">
      <c r="A3" s="99"/>
      <c r="B3" s="162" t="s">
        <v>1592</v>
      </c>
      <c r="C3" s="122"/>
      <c r="D3" s="123"/>
      <c r="E3" s="99"/>
      <c r="F3" s="99"/>
    </row>
    <row r="4" spans="1:6" ht="12.75" customHeight="1" x14ac:dyDescent="0.25">
      <c r="A4" s="99"/>
      <c r="B4" s="100" t="s">
        <v>1593</v>
      </c>
      <c r="C4" s="100" t="s">
        <v>1594</v>
      </c>
      <c r="D4" s="100" t="s">
        <v>1595</v>
      </c>
      <c r="E4" s="99"/>
      <c r="F4" s="99"/>
    </row>
    <row r="5" spans="1:6" ht="12.75" customHeight="1" x14ac:dyDescent="0.25">
      <c r="A5" s="99"/>
      <c r="B5" s="101">
        <v>1100015</v>
      </c>
      <c r="C5" s="101" t="s">
        <v>1596</v>
      </c>
      <c r="D5" s="101" t="s">
        <v>1597</v>
      </c>
      <c r="E5" s="99"/>
      <c r="F5" s="99"/>
    </row>
    <row r="6" spans="1:6" ht="12.75" customHeight="1" x14ac:dyDescent="0.25">
      <c r="A6" s="99"/>
      <c r="B6" s="101">
        <v>1100023</v>
      </c>
      <c r="C6" s="101" t="s">
        <v>1598</v>
      </c>
      <c r="D6" s="101" t="s">
        <v>1597</v>
      </c>
      <c r="E6" s="99"/>
      <c r="F6" s="99"/>
    </row>
    <row r="7" spans="1:6" ht="12.75" customHeight="1" x14ac:dyDescent="0.25">
      <c r="A7" s="99"/>
      <c r="B7" s="101">
        <v>1100031</v>
      </c>
      <c r="C7" s="101" t="s">
        <v>1599</v>
      </c>
      <c r="D7" s="101" t="s">
        <v>1597</v>
      </c>
      <c r="E7" s="99"/>
      <c r="F7" s="99"/>
    </row>
    <row r="8" spans="1:6" ht="12.75" customHeight="1" x14ac:dyDescent="0.25">
      <c r="A8" s="99"/>
      <c r="B8" s="101">
        <v>1100049</v>
      </c>
      <c r="C8" s="101" t="s">
        <v>1600</v>
      </c>
      <c r="D8" s="101" t="s">
        <v>1597</v>
      </c>
      <c r="E8" s="99"/>
      <c r="F8" s="99"/>
    </row>
    <row r="9" spans="1:6" ht="12.75" customHeight="1" x14ac:dyDescent="0.25">
      <c r="A9" s="99"/>
      <c r="B9" s="101">
        <v>1100056</v>
      </c>
      <c r="C9" s="101" t="s">
        <v>1601</v>
      </c>
      <c r="D9" s="101" t="s">
        <v>1597</v>
      </c>
      <c r="E9" s="99"/>
      <c r="F9" s="99"/>
    </row>
    <row r="10" spans="1:6" ht="12.75" customHeight="1" x14ac:dyDescent="0.25">
      <c r="A10" s="99"/>
      <c r="B10" s="101">
        <v>1100064</v>
      </c>
      <c r="C10" s="101" t="s">
        <v>1602</v>
      </c>
      <c r="D10" s="101" t="s">
        <v>1597</v>
      </c>
      <c r="E10" s="99"/>
      <c r="F10" s="99"/>
    </row>
    <row r="11" spans="1:6" ht="12.75" customHeight="1" x14ac:dyDescent="0.25">
      <c r="A11" s="99"/>
      <c r="B11" s="101">
        <v>1100072</v>
      </c>
      <c r="C11" s="101" t="s">
        <v>1603</v>
      </c>
      <c r="D11" s="101" t="s">
        <v>1597</v>
      </c>
      <c r="E11" s="99"/>
      <c r="F11" s="99"/>
    </row>
    <row r="12" spans="1:6" ht="12.75" customHeight="1" x14ac:dyDescent="0.25">
      <c r="A12" s="99"/>
      <c r="B12" s="101">
        <v>1100080</v>
      </c>
      <c r="C12" s="101" t="s">
        <v>1604</v>
      </c>
      <c r="D12" s="101" t="s">
        <v>1597</v>
      </c>
      <c r="E12" s="99"/>
      <c r="F12" s="99"/>
    </row>
    <row r="13" spans="1:6" ht="12.75" customHeight="1" x14ac:dyDescent="0.25">
      <c r="A13" s="99"/>
      <c r="B13" s="101">
        <v>1100098</v>
      </c>
      <c r="C13" s="101" t="s">
        <v>1605</v>
      </c>
      <c r="D13" s="101" t="s">
        <v>1597</v>
      </c>
      <c r="E13" s="99"/>
      <c r="F13" s="99"/>
    </row>
    <row r="14" spans="1:6" ht="12.75" customHeight="1" x14ac:dyDescent="0.25">
      <c r="A14" s="99"/>
      <c r="B14" s="101">
        <v>1100106</v>
      </c>
      <c r="C14" s="101" t="s">
        <v>1606</v>
      </c>
      <c r="D14" s="101" t="s">
        <v>1597</v>
      </c>
      <c r="E14" s="99"/>
      <c r="F14" s="99"/>
    </row>
    <row r="15" spans="1:6" ht="12.75" customHeight="1" x14ac:dyDescent="0.25">
      <c r="A15" s="99"/>
      <c r="B15" s="101">
        <v>1100114</v>
      </c>
      <c r="C15" s="101" t="s">
        <v>1607</v>
      </c>
      <c r="D15" s="101" t="s">
        <v>1597</v>
      </c>
      <c r="E15" s="99"/>
      <c r="F15" s="99"/>
    </row>
    <row r="16" spans="1:6" ht="12.75" customHeight="1" x14ac:dyDescent="0.25">
      <c r="A16" s="99"/>
      <c r="B16" s="101">
        <v>1100122</v>
      </c>
      <c r="C16" s="101" t="s">
        <v>1608</v>
      </c>
      <c r="D16" s="101" t="s">
        <v>1597</v>
      </c>
      <c r="E16" s="99"/>
      <c r="F16" s="99"/>
    </row>
    <row r="17" spans="1:6" ht="12.75" customHeight="1" x14ac:dyDescent="0.25">
      <c r="A17" s="99"/>
      <c r="B17" s="101">
        <v>1100130</v>
      </c>
      <c r="C17" s="101" t="s">
        <v>1609</v>
      </c>
      <c r="D17" s="101" t="s">
        <v>1597</v>
      </c>
      <c r="E17" s="99"/>
      <c r="F17" s="99"/>
    </row>
    <row r="18" spans="1:6" ht="12.75" customHeight="1" x14ac:dyDescent="0.25">
      <c r="A18" s="99"/>
      <c r="B18" s="101">
        <v>1100148</v>
      </c>
      <c r="C18" s="101" t="s">
        <v>1610</v>
      </c>
      <c r="D18" s="101" t="s">
        <v>1597</v>
      </c>
      <c r="E18" s="99"/>
      <c r="F18" s="99"/>
    </row>
    <row r="19" spans="1:6" ht="12.75" customHeight="1" x14ac:dyDescent="0.25">
      <c r="A19" s="99"/>
      <c r="B19" s="101">
        <v>1100155</v>
      </c>
      <c r="C19" s="101" t="s">
        <v>1611</v>
      </c>
      <c r="D19" s="101" t="s">
        <v>1597</v>
      </c>
      <c r="E19" s="99"/>
      <c r="F19" s="99"/>
    </row>
    <row r="20" spans="1:6" ht="12.75" customHeight="1" x14ac:dyDescent="0.25">
      <c r="A20" s="99"/>
      <c r="B20" s="101">
        <v>1100189</v>
      </c>
      <c r="C20" s="101" t="s">
        <v>1612</v>
      </c>
      <c r="D20" s="101" t="s">
        <v>1597</v>
      </c>
      <c r="E20" s="99"/>
      <c r="F20" s="99"/>
    </row>
    <row r="21" spans="1:6" ht="12.75" customHeight="1" x14ac:dyDescent="0.25">
      <c r="A21" s="99"/>
      <c r="B21" s="101">
        <v>1100205</v>
      </c>
      <c r="C21" s="101" t="s">
        <v>1613</v>
      </c>
      <c r="D21" s="101" t="s">
        <v>1597</v>
      </c>
      <c r="E21" s="99"/>
      <c r="F21" s="99"/>
    </row>
    <row r="22" spans="1:6" ht="12.75" customHeight="1" x14ac:dyDescent="0.25">
      <c r="A22" s="99"/>
      <c r="B22" s="101">
        <v>1100254</v>
      </c>
      <c r="C22" s="101" t="s">
        <v>1614</v>
      </c>
      <c r="D22" s="101" t="s">
        <v>1597</v>
      </c>
      <c r="E22" s="99"/>
      <c r="F22" s="99"/>
    </row>
    <row r="23" spans="1:6" ht="12.75" customHeight="1" x14ac:dyDescent="0.25">
      <c r="A23" s="99"/>
      <c r="B23" s="101">
        <v>1100262</v>
      </c>
      <c r="C23" s="101" t="s">
        <v>1615</v>
      </c>
      <c r="D23" s="101" t="s">
        <v>1597</v>
      </c>
      <c r="E23" s="99"/>
      <c r="F23" s="99"/>
    </row>
    <row r="24" spans="1:6" ht="12.75" customHeight="1" x14ac:dyDescent="0.25">
      <c r="A24" s="99"/>
      <c r="B24" s="101">
        <v>1100288</v>
      </c>
      <c r="C24" s="101" t="s">
        <v>1616</v>
      </c>
      <c r="D24" s="101" t="s">
        <v>1597</v>
      </c>
      <c r="E24" s="99"/>
      <c r="F24" s="99"/>
    </row>
    <row r="25" spans="1:6" ht="12.75" customHeight="1" x14ac:dyDescent="0.25">
      <c r="A25" s="99"/>
      <c r="B25" s="101">
        <v>1100296</v>
      </c>
      <c r="C25" s="101" t="s">
        <v>1617</v>
      </c>
      <c r="D25" s="101" t="s">
        <v>1597</v>
      </c>
      <c r="E25" s="99"/>
      <c r="F25" s="99"/>
    </row>
    <row r="26" spans="1:6" ht="12.75" customHeight="1" x14ac:dyDescent="0.25">
      <c r="A26" s="99"/>
      <c r="B26" s="101">
        <v>1100304</v>
      </c>
      <c r="C26" s="101" t="s">
        <v>1618</v>
      </c>
      <c r="D26" s="101" t="s">
        <v>1597</v>
      </c>
      <c r="E26" s="99"/>
      <c r="F26" s="99"/>
    </row>
    <row r="27" spans="1:6" ht="12.75" customHeight="1" x14ac:dyDescent="0.25">
      <c r="A27" s="99"/>
      <c r="B27" s="101">
        <v>1100320</v>
      </c>
      <c r="C27" s="101" t="s">
        <v>1619</v>
      </c>
      <c r="D27" s="101" t="s">
        <v>1597</v>
      </c>
      <c r="E27" s="99"/>
      <c r="F27" s="99"/>
    </row>
    <row r="28" spans="1:6" ht="12.75" customHeight="1" x14ac:dyDescent="0.25">
      <c r="A28" s="99"/>
      <c r="B28" s="101">
        <v>1100338</v>
      </c>
      <c r="C28" s="101" t="s">
        <v>1620</v>
      </c>
      <c r="D28" s="101" t="s">
        <v>1597</v>
      </c>
      <c r="E28" s="99"/>
      <c r="F28" s="99"/>
    </row>
    <row r="29" spans="1:6" ht="12.75" customHeight="1" x14ac:dyDescent="0.25">
      <c r="A29" s="99"/>
      <c r="B29" s="101">
        <v>1100346</v>
      </c>
      <c r="C29" s="101" t="s">
        <v>1621</v>
      </c>
      <c r="D29" s="101" t="s">
        <v>1597</v>
      </c>
      <c r="E29" s="99"/>
      <c r="F29" s="99"/>
    </row>
    <row r="30" spans="1:6" ht="12.75" customHeight="1" x14ac:dyDescent="0.25">
      <c r="A30" s="99"/>
      <c r="B30" s="101">
        <v>1100379</v>
      </c>
      <c r="C30" s="101" t="s">
        <v>1622</v>
      </c>
      <c r="D30" s="101" t="s">
        <v>1597</v>
      </c>
      <c r="E30" s="99"/>
      <c r="F30" s="99"/>
    </row>
    <row r="31" spans="1:6" ht="12.75" customHeight="1" x14ac:dyDescent="0.25">
      <c r="A31" s="99"/>
      <c r="B31" s="101">
        <v>1100403</v>
      </c>
      <c r="C31" s="101" t="s">
        <v>1623</v>
      </c>
      <c r="D31" s="101" t="s">
        <v>1597</v>
      </c>
      <c r="E31" s="99"/>
      <c r="F31" s="99"/>
    </row>
    <row r="32" spans="1:6" ht="12.75" customHeight="1" x14ac:dyDescent="0.25">
      <c r="A32" s="99"/>
      <c r="B32" s="101">
        <v>1100452</v>
      </c>
      <c r="C32" s="101" t="s">
        <v>1624</v>
      </c>
      <c r="D32" s="101" t="s">
        <v>1597</v>
      </c>
      <c r="E32" s="99"/>
      <c r="F32" s="99"/>
    </row>
    <row r="33" spans="1:6" ht="12.75" customHeight="1" x14ac:dyDescent="0.25">
      <c r="A33" s="99"/>
      <c r="B33" s="101">
        <v>1100502</v>
      </c>
      <c r="C33" s="101" t="s">
        <v>1625</v>
      </c>
      <c r="D33" s="101" t="s">
        <v>1597</v>
      </c>
      <c r="E33" s="99"/>
      <c r="F33" s="99"/>
    </row>
    <row r="34" spans="1:6" ht="12.75" customHeight="1" x14ac:dyDescent="0.25">
      <c r="A34" s="99"/>
      <c r="B34" s="101">
        <v>1100601</v>
      </c>
      <c r="C34" s="101" t="s">
        <v>1626</v>
      </c>
      <c r="D34" s="101" t="s">
        <v>1597</v>
      </c>
      <c r="E34" s="99"/>
      <c r="F34" s="99"/>
    </row>
    <row r="35" spans="1:6" ht="12.75" customHeight="1" x14ac:dyDescent="0.25">
      <c r="A35" s="99"/>
      <c r="B35" s="101">
        <v>1100700</v>
      </c>
      <c r="C35" s="101" t="s">
        <v>1627</v>
      </c>
      <c r="D35" s="101" t="s">
        <v>1597</v>
      </c>
      <c r="E35" s="99"/>
      <c r="F35" s="99"/>
    </row>
    <row r="36" spans="1:6" ht="12.75" customHeight="1" x14ac:dyDescent="0.25">
      <c r="A36" s="99"/>
      <c r="B36" s="101">
        <v>1100809</v>
      </c>
      <c r="C36" s="101" t="s">
        <v>1628</v>
      </c>
      <c r="D36" s="101" t="s">
        <v>1597</v>
      </c>
      <c r="E36" s="99"/>
      <c r="F36" s="99"/>
    </row>
    <row r="37" spans="1:6" ht="12.75" customHeight="1" x14ac:dyDescent="0.25">
      <c r="A37" s="99"/>
      <c r="B37" s="101">
        <v>1100908</v>
      </c>
      <c r="C37" s="101" t="s">
        <v>1629</v>
      </c>
      <c r="D37" s="101" t="s">
        <v>1597</v>
      </c>
      <c r="E37" s="99"/>
      <c r="F37" s="99"/>
    </row>
    <row r="38" spans="1:6" ht="12.75" customHeight="1" x14ac:dyDescent="0.25">
      <c r="A38" s="99"/>
      <c r="B38" s="101">
        <v>1100924</v>
      </c>
      <c r="C38" s="101" t="s">
        <v>1630</v>
      </c>
      <c r="D38" s="101" t="s">
        <v>1597</v>
      </c>
      <c r="E38" s="99"/>
      <c r="F38" s="99"/>
    </row>
    <row r="39" spans="1:6" ht="12.75" customHeight="1" x14ac:dyDescent="0.25">
      <c r="A39" s="99"/>
      <c r="B39" s="101">
        <v>1100940</v>
      </c>
      <c r="C39" s="101" t="s">
        <v>1631</v>
      </c>
      <c r="D39" s="101" t="s">
        <v>1597</v>
      </c>
      <c r="E39" s="99"/>
      <c r="F39" s="99"/>
    </row>
    <row r="40" spans="1:6" ht="12.75" customHeight="1" x14ac:dyDescent="0.25">
      <c r="A40" s="99"/>
      <c r="B40" s="101">
        <v>1101005</v>
      </c>
      <c r="C40" s="101" t="s">
        <v>1632</v>
      </c>
      <c r="D40" s="101" t="s">
        <v>1597</v>
      </c>
      <c r="E40" s="99"/>
      <c r="F40" s="99"/>
    </row>
    <row r="41" spans="1:6" ht="12.75" customHeight="1" x14ac:dyDescent="0.25">
      <c r="A41" s="99"/>
      <c r="B41" s="101">
        <v>1101104</v>
      </c>
      <c r="C41" s="101" t="s">
        <v>1633</v>
      </c>
      <c r="D41" s="101" t="s">
        <v>1597</v>
      </c>
      <c r="E41" s="99"/>
      <c r="F41" s="99"/>
    </row>
    <row r="42" spans="1:6" ht="12.75" customHeight="1" x14ac:dyDescent="0.25">
      <c r="A42" s="99"/>
      <c r="B42" s="101">
        <v>1101203</v>
      </c>
      <c r="C42" s="101" t="s">
        <v>1634</v>
      </c>
      <c r="D42" s="101" t="s">
        <v>1597</v>
      </c>
      <c r="E42" s="99"/>
      <c r="F42" s="99"/>
    </row>
    <row r="43" spans="1:6" ht="12.75" customHeight="1" x14ac:dyDescent="0.25">
      <c r="A43" s="99"/>
      <c r="B43" s="101">
        <v>1101302</v>
      </c>
      <c r="C43" s="101" t="s">
        <v>1635</v>
      </c>
      <c r="D43" s="101" t="s">
        <v>1597</v>
      </c>
      <c r="E43" s="99"/>
      <c r="F43" s="99"/>
    </row>
    <row r="44" spans="1:6" ht="12.75" customHeight="1" x14ac:dyDescent="0.25">
      <c r="A44" s="99"/>
      <c r="B44" s="101">
        <v>1101401</v>
      </c>
      <c r="C44" s="101" t="s">
        <v>1636</v>
      </c>
      <c r="D44" s="101" t="s">
        <v>1597</v>
      </c>
      <c r="E44" s="99"/>
      <c r="F44" s="99"/>
    </row>
    <row r="45" spans="1:6" ht="12.75" customHeight="1" x14ac:dyDescent="0.25">
      <c r="A45" s="99"/>
      <c r="B45" s="101">
        <v>1101435</v>
      </c>
      <c r="C45" s="101" t="s">
        <v>1637</v>
      </c>
      <c r="D45" s="101" t="s">
        <v>1597</v>
      </c>
      <c r="E45" s="99"/>
      <c r="F45" s="99"/>
    </row>
    <row r="46" spans="1:6" ht="12.75" customHeight="1" x14ac:dyDescent="0.25">
      <c r="A46" s="99"/>
      <c r="B46" s="101">
        <v>1101450</v>
      </c>
      <c r="C46" s="101" t="s">
        <v>1638</v>
      </c>
      <c r="D46" s="101" t="s">
        <v>1597</v>
      </c>
      <c r="E46" s="99"/>
      <c r="F46" s="99"/>
    </row>
    <row r="47" spans="1:6" ht="12.75" customHeight="1" x14ac:dyDescent="0.25">
      <c r="A47" s="99"/>
      <c r="B47" s="101">
        <v>1101468</v>
      </c>
      <c r="C47" s="101" t="s">
        <v>1639</v>
      </c>
      <c r="D47" s="101" t="s">
        <v>1597</v>
      </c>
      <c r="E47" s="99"/>
      <c r="F47" s="99"/>
    </row>
    <row r="48" spans="1:6" ht="12.75" customHeight="1" x14ac:dyDescent="0.25">
      <c r="A48" s="99"/>
      <c r="B48" s="101">
        <v>1101476</v>
      </c>
      <c r="C48" s="101" t="s">
        <v>1640</v>
      </c>
      <c r="D48" s="101" t="s">
        <v>1597</v>
      </c>
      <c r="E48" s="99"/>
      <c r="F48" s="99"/>
    </row>
    <row r="49" spans="1:6" ht="12.75" customHeight="1" x14ac:dyDescent="0.25">
      <c r="A49" s="99"/>
      <c r="B49" s="101">
        <v>1101484</v>
      </c>
      <c r="C49" s="101" t="s">
        <v>1641</v>
      </c>
      <c r="D49" s="101" t="s">
        <v>1597</v>
      </c>
      <c r="E49" s="99"/>
      <c r="F49" s="99"/>
    </row>
    <row r="50" spans="1:6" ht="12.75" customHeight="1" x14ac:dyDescent="0.25">
      <c r="A50" s="99"/>
      <c r="B50" s="101">
        <v>1101492</v>
      </c>
      <c r="C50" s="101" t="s">
        <v>1642</v>
      </c>
      <c r="D50" s="101" t="s">
        <v>1597</v>
      </c>
      <c r="E50" s="99"/>
      <c r="F50" s="99"/>
    </row>
    <row r="51" spans="1:6" ht="12.75" customHeight="1" x14ac:dyDescent="0.25">
      <c r="A51" s="99"/>
      <c r="B51" s="101">
        <v>1101500</v>
      </c>
      <c r="C51" s="101" t="s">
        <v>1643</v>
      </c>
      <c r="D51" s="101" t="s">
        <v>1597</v>
      </c>
      <c r="E51" s="99"/>
      <c r="F51" s="99"/>
    </row>
    <row r="52" spans="1:6" ht="12.75" customHeight="1" x14ac:dyDescent="0.25">
      <c r="A52" s="99"/>
      <c r="B52" s="101">
        <v>1101559</v>
      </c>
      <c r="C52" s="101" t="s">
        <v>1644</v>
      </c>
      <c r="D52" s="101" t="s">
        <v>1597</v>
      </c>
      <c r="E52" s="99"/>
      <c r="F52" s="99"/>
    </row>
    <row r="53" spans="1:6" ht="12.75" customHeight="1" x14ac:dyDescent="0.25">
      <c r="A53" s="99"/>
      <c r="B53" s="101">
        <v>1101609</v>
      </c>
      <c r="C53" s="101" t="s">
        <v>1645</v>
      </c>
      <c r="D53" s="101" t="s">
        <v>1597</v>
      </c>
      <c r="E53" s="99"/>
      <c r="F53" s="99"/>
    </row>
    <row r="54" spans="1:6" ht="12.75" customHeight="1" x14ac:dyDescent="0.25">
      <c r="A54" s="99"/>
      <c r="B54" s="101">
        <v>1101708</v>
      </c>
      <c r="C54" s="101" t="s">
        <v>1646</v>
      </c>
      <c r="D54" s="101" t="s">
        <v>1597</v>
      </c>
      <c r="E54" s="99"/>
      <c r="F54" s="99"/>
    </row>
    <row r="55" spans="1:6" ht="12.75" customHeight="1" x14ac:dyDescent="0.25">
      <c r="A55" s="99"/>
      <c r="B55" s="101">
        <v>1101757</v>
      </c>
      <c r="C55" s="101" t="s">
        <v>1647</v>
      </c>
      <c r="D55" s="101" t="s">
        <v>1597</v>
      </c>
      <c r="E55" s="99"/>
      <c r="F55" s="99"/>
    </row>
    <row r="56" spans="1:6" ht="12.75" customHeight="1" x14ac:dyDescent="0.25">
      <c r="A56" s="99"/>
      <c r="B56" s="101">
        <v>1101807</v>
      </c>
      <c r="C56" s="101" t="s">
        <v>1648</v>
      </c>
      <c r="D56" s="101" t="s">
        <v>1597</v>
      </c>
      <c r="E56" s="99"/>
      <c r="F56" s="99"/>
    </row>
    <row r="57" spans="1:6" ht="12.75" customHeight="1" x14ac:dyDescent="0.25">
      <c r="A57" s="99"/>
      <c r="B57" s="101">
        <v>1200013</v>
      </c>
      <c r="C57" s="101" t="s">
        <v>1649</v>
      </c>
      <c r="D57" s="101" t="s">
        <v>1650</v>
      </c>
      <c r="E57" s="99"/>
      <c r="F57" s="99"/>
    </row>
    <row r="58" spans="1:6" ht="12.75" customHeight="1" x14ac:dyDescent="0.25">
      <c r="A58" s="99"/>
      <c r="B58" s="101">
        <v>1200054</v>
      </c>
      <c r="C58" s="101" t="s">
        <v>1651</v>
      </c>
      <c r="D58" s="101" t="s">
        <v>1650</v>
      </c>
      <c r="E58" s="99"/>
      <c r="F58" s="99"/>
    </row>
    <row r="59" spans="1:6" ht="12.75" customHeight="1" x14ac:dyDescent="0.25">
      <c r="A59" s="99"/>
      <c r="B59" s="101">
        <v>1200104</v>
      </c>
      <c r="C59" s="101" t="s">
        <v>1652</v>
      </c>
      <c r="D59" s="101" t="s">
        <v>1650</v>
      </c>
      <c r="E59" s="99"/>
      <c r="F59" s="99"/>
    </row>
    <row r="60" spans="1:6" ht="12.75" customHeight="1" x14ac:dyDescent="0.25">
      <c r="A60" s="99"/>
      <c r="B60" s="101">
        <v>1200138</v>
      </c>
      <c r="C60" s="101" t="s">
        <v>1653</v>
      </c>
      <c r="D60" s="101" t="s">
        <v>1650</v>
      </c>
      <c r="E60" s="99"/>
      <c r="F60" s="99"/>
    </row>
    <row r="61" spans="1:6" ht="12.75" customHeight="1" x14ac:dyDescent="0.25">
      <c r="A61" s="99"/>
      <c r="B61" s="101">
        <v>1200179</v>
      </c>
      <c r="C61" s="101" t="s">
        <v>1654</v>
      </c>
      <c r="D61" s="101" t="s">
        <v>1650</v>
      </c>
      <c r="E61" s="99"/>
      <c r="F61" s="99"/>
    </row>
    <row r="62" spans="1:6" ht="12.75" customHeight="1" x14ac:dyDescent="0.25">
      <c r="A62" s="99"/>
      <c r="B62" s="101">
        <v>1200203</v>
      </c>
      <c r="C62" s="101" t="s">
        <v>1655</v>
      </c>
      <c r="D62" s="101" t="s">
        <v>1650</v>
      </c>
      <c r="E62" s="99"/>
      <c r="F62" s="99"/>
    </row>
    <row r="63" spans="1:6" ht="12.75" customHeight="1" x14ac:dyDescent="0.25">
      <c r="A63" s="99"/>
      <c r="B63" s="101">
        <v>1200252</v>
      </c>
      <c r="C63" s="101" t="s">
        <v>1656</v>
      </c>
      <c r="D63" s="101" t="s">
        <v>1650</v>
      </c>
      <c r="E63" s="99"/>
      <c r="F63" s="99"/>
    </row>
    <row r="64" spans="1:6" ht="12.75" customHeight="1" x14ac:dyDescent="0.25">
      <c r="A64" s="99"/>
      <c r="B64" s="101">
        <v>1200302</v>
      </c>
      <c r="C64" s="101" t="s">
        <v>1657</v>
      </c>
      <c r="D64" s="101" t="s">
        <v>1650</v>
      </c>
      <c r="E64" s="99"/>
      <c r="F64" s="99"/>
    </row>
    <row r="65" spans="1:6" ht="12.75" customHeight="1" x14ac:dyDescent="0.25">
      <c r="A65" s="99"/>
      <c r="B65" s="101">
        <v>1200328</v>
      </c>
      <c r="C65" s="101" t="s">
        <v>1658</v>
      </c>
      <c r="D65" s="101" t="s">
        <v>1650</v>
      </c>
      <c r="E65" s="99"/>
      <c r="F65" s="99"/>
    </row>
    <row r="66" spans="1:6" ht="12.75" customHeight="1" x14ac:dyDescent="0.25">
      <c r="A66" s="99"/>
      <c r="B66" s="101">
        <v>1200336</v>
      </c>
      <c r="C66" s="101" t="s">
        <v>1659</v>
      </c>
      <c r="D66" s="101" t="s">
        <v>1650</v>
      </c>
      <c r="E66" s="99"/>
      <c r="F66" s="99"/>
    </row>
    <row r="67" spans="1:6" ht="12.75" customHeight="1" x14ac:dyDescent="0.25">
      <c r="A67" s="99"/>
      <c r="B67" s="101">
        <v>1200344</v>
      </c>
      <c r="C67" s="101" t="s">
        <v>1660</v>
      </c>
      <c r="D67" s="101" t="s">
        <v>1650</v>
      </c>
      <c r="E67" s="99"/>
      <c r="F67" s="99"/>
    </row>
    <row r="68" spans="1:6" ht="12.75" customHeight="1" x14ac:dyDescent="0.25">
      <c r="A68" s="99"/>
      <c r="B68" s="101">
        <v>1200351</v>
      </c>
      <c r="C68" s="101" t="s">
        <v>1661</v>
      </c>
      <c r="D68" s="101" t="s">
        <v>1650</v>
      </c>
      <c r="E68" s="99"/>
      <c r="F68" s="99"/>
    </row>
    <row r="69" spans="1:6" ht="12.75" customHeight="1" x14ac:dyDescent="0.25">
      <c r="A69" s="99"/>
      <c r="B69" s="101">
        <v>1200385</v>
      </c>
      <c r="C69" s="101" t="s">
        <v>1662</v>
      </c>
      <c r="D69" s="101" t="s">
        <v>1650</v>
      </c>
      <c r="E69" s="99"/>
      <c r="F69" s="99"/>
    </row>
    <row r="70" spans="1:6" ht="12.75" customHeight="1" x14ac:dyDescent="0.25">
      <c r="A70" s="99"/>
      <c r="B70" s="101">
        <v>1200393</v>
      </c>
      <c r="C70" s="101" t="s">
        <v>1663</v>
      </c>
      <c r="D70" s="101" t="s">
        <v>1650</v>
      </c>
      <c r="E70" s="99"/>
      <c r="F70" s="99"/>
    </row>
    <row r="71" spans="1:6" ht="12.75" customHeight="1" x14ac:dyDescent="0.25">
      <c r="A71" s="99"/>
      <c r="B71" s="101">
        <v>1200401</v>
      </c>
      <c r="C71" s="101" t="s">
        <v>1664</v>
      </c>
      <c r="D71" s="101" t="s">
        <v>1650</v>
      </c>
      <c r="E71" s="99"/>
      <c r="F71" s="99"/>
    </row>
    <row r="72" spans="1:6" ht="12.75" customHeight="1" x14ac:dyDescent="0.25">
      <c r="A72" s="99"/>
      <c r="B72" s="101">
        <v>1200427</v>
      </c>
      <c r="C72" s="101" t="s">
        <v>1665</v>
      </c>
      <c r="D72" s="101" t="s">
        <v>1650</v>
      </c>
      <c r="E72" s="99"/>
      <c r="F72" s="99"/>
    </row>
    <row r="73" spans="1:6" ht="12.75" customHeight="1" x14ac:dyDescent="0.25">
      <c r="A73" s="99"/>
      <c r="B73" s="101">
        <v>1200435</v>
      </c>
      <c r="C73" s="101" t="s">
        <v>1666</v>
      </c>
      <c r="D73" s="101" t="s">
        <v>1650</v>
      </c>
      <c r="E73" s="99"/>
      <c r="F73" s="99"/>
    </row>
    <row r="74" spans="1:6" ht="12.75" customHeight="1" x14ac:dyDescent="0.25">
      <c r="A74" s="99"/>
      <c r="B74" s="101">
        <v>1200450</v>
      </c>
      <c r="C74" s="101" t="s">
        <v>1667</v>
      </c>
      <c r="D74" s="101" t="s">
        <v>1650</v>
      </c>
      <c r="E74" s="99"/>
      <c r="F74" s="99"/>
    </row>
    <row r="75" spans="1:6" ht="12.75" customHeight="1" x14ac:dyDescent="0.25">
      <c r="A75" s="99"/>
      <c r="B75" s="101">
        <v>1200500</v>
      </c>
      <c r="C75" s="101" t="s">
        <v>1668</v>
      </c>
      <c r="D75" s="101" t="s">
        <v>1650</v>
      </c>
      <c r="E75" s="99"/>
      <c r="F75" s="99"/>
    </row>
    <row r="76" spans="1:6" ht="12.75" customHeight="1" x14ac:dyDescent="0.25">
      <c r="A76" s="99"/>
      <c r="B76" s="101">
        <v>1200609</v>
      </c>
      <c r="C76" s="101" t="s">
        <v>1669</v>
      </c>
      <c r="D76" s="101" t="s">
        <v>1650</v>
      </c>
      <c r="E76" s="99"/>
      <c r="F76" s="99"/>
    </row>
    <row r="77" spans="1:6" ht="12.75" customHeight="1" x14ac:dyDescent="0.25">
      <c r="A77" s="99"/>
      <c r="B77" s="101">
        <v>1200708</v>
      </c>
      <c r="C77" s="101" t="s">
        <v>1670</v>
      </c>
      <c r="D77" s="101" t="s">
        <v>1650</v>
      </c>
      <c r="E77" s="99"/>
      <c r="F77" s="99"/>
    </row>
    <row r="78" spans="1:6" ht="12.75" customHeight="1" x14ac:dyDescent="0.25">
      <c r="A78" s="99"/>
      <c r="B78" s="101">
        <v>1200807</v>
      </c>
      <c r="C78" s="101" t="s">
        <v>1671</v>
      </c>
      <c r="D78" s="101" t="s">
        <v>1650</v>
      </c>
      <c r="E78" s="99"/>
      <c r="F78" s="99"/>
    </row>
    <row r="79" spans="1:6" ht="12.75" customHeight="1" x14ac:dyDescent="0.25">
      <c r="A79" s="99"/>
      <c r="B79" s="101">
        <v>1300029</v>
      </c>
      <c r="C79" s="101" t="s">
        <v>1672</v>
      </c>
      <c r="D79" s="101" t="s">
        <v>1673</v>
      </c>
      <c r="E79" s="99"/>
      <c r="F79" s="99"/>
    </row>
    <row r="80" spans="1:6" ht="12.75" customHeight="1" x14ac:dyDescent="0.25">
      <c r="A80" s="99"/>
      <c r="B80" s="101">
        <v>1300060</v>
      </c>
      <c r="C80" s="101" t="s">
        <v>1674</v>
      </c>
      <c r="D80" s="101" t="s">
        <v>1673</v>
      </c>
      <c r="E80" s="99"/>
      <c r="F80" s="99"/>
    </row>
    <row r="81" spans="1:6" ht="12.75" customHeight="1" x14ac:dyDescent="0.25">
      <c r="A81" s="99"/>
      <c r="B81" s="101">
        <v>1300086</v>
      </c>
      <c r="C81" s="101" t="s">
        <v>1675</v>
      </c>
      <c r="D81" s="101" t="s">
        <v>1673</v>
      </c>
      <c r="E81" s="99"/>
      <c r="F81" s="99"/>
    </row>
    <row r="82" spans="1:6" ht="12.75" customHeight="1" x14ac:dyDescent="0.25">
      <c r="A82" s="99"/>
      <c r="B82" s="101">
        <v>1300102</v>
      </c>
      <c r="C82" s="101" t="s">
        <v>1676</v>
      </c>
      <c r="D82" s="101" t="s">
        <v>1673</v>
      </c>
      <c r="E82" s="99"/>
      <c r="F82" s="99"/>
    </row>
    <row r="83" spans="1:6" ht="12.75" customHeight="1" x14ac:dyDescent="0.25">
      <c r="A83" s="99"/>
      <c r="B83" s="101">
        <v>1300144</v>
      </c>
      <c r="C83" s="101" t="s">
        <v>1677</v>
      </c>
      <c r="D83" s="101" t="s">
        <v>1673</v>
      </c>
      <c r="E83" s="99"/>
      <c r="F83" s="99"/>
    </row>
    <row r="84" spans="1:6" ht="12.75" customHeight="1" x14ac:dyDescent="0.25">
      <c r="A84" s="99"/>
      <c r="B84" s="101">
        <v>1300201</v>
      </c>
      <c r="C84" s="101" t="s">
        <v>1678</v>
      </c>
      <c r="D84" s="101" t="s">
        <v>1673</v>
      </c>
      <c r="E84" s="99"/>
      <c r="F84" s="99"/>
    </row>
    <row r="85" spans="1:6" ht="12.75" customHeight="1" x14ac:dyDescent="0.25">
      <c r="A85" s="99"/>
      <c r="B85" s="101">
        <v>1300300</v>
      </c>
      <c r="C85" s="101" t="s">
        <v>1679</v>
      </c>
      <c r="D85" s="101" t="s">
        <v>1673</v>
      </c>
      <c r="E85" s="99"/>
      <c r="F85" s="99"/>
    </row>
    <row r="86" spans="1:6" ht="12.75" customHeight="1" x14ac:dyDescent="0.25">
      <c r="A86" s="99"/>
      <c r="B86" s="101">
        <v>1300409</v>
      </c>
      <c r="C86" s="101" t="s">
        <v>1680</v>
      </c>
      <c r="D86" s="101" t="s">
        <v>1673</v>
      </c>
      <c r="E86" s="99"/>
      <c r="F86" s="99"/>
    </row>
    <row r="87" spans="1:6" ht="12.75" customHeight="1" x14ac:dyDescent="0.25">
      <c r="A87" s="99"/>
      <c r="B87" s="101">
        <v>1300508</v>
      </c>
      <c r="C87" s="101" t="s">
        <v>1681</v>
      </c>
      <c r="D87" s="101" t="s">
        <v>1673</v>
      </c>
      <c r="E87" s="99"/>
      <c r="F87" s="99"/>
    </row>
    <row r="88" spans="1:6" ht="12.75" customHeight="1" x14ac:dyDescent="0.25">
      <c r="A88" s="99"/>
      <c r="B88" s="101">
        <v>1300607</v>
      </c>
      <c r="C88" s="101" t="s">
        <v>1682</v>
      </c>
      <c r="D88" s="101" t="s">
        <v>1673</v>
      </c>
      <c r="E88" s="99"/>
      <c r="F88" s="99"/>
    </row>
    <row r="89" spans="1:6" ht="12.75" customHeight="1" x14ac:dyDescent="0.25">
      <c r="A89" s="99"/>
      <c r="B89" s="101">
        <v>1300631</v>
      </c>
      <c r="C89" s="101" t="s">
        <v>1683</v>
      </c>
      <c r="D89" s="101" t="s">
        <v>1673</v>
      </c>
      <c r="E89" s="99"/>
      <c r="F89" s="99"/>
    </row>
    <row r="90" spans="1:6" ht="12.75" customHeight="1" x14ac:dyDescent="0.25">
      <c r="A90" s="99"/>
      <c r="B90" s="101">
        <v>1300680</v>
      </c>
      <c r="C90" s="101" t="s">
        <v>1684</v>
      </c>
      <c r="D90" s="101" t="s">
        <v>1673</v>
      </c>
      <c r="E90" s="99"/>
      <c r="F90" s="99"/>
    </row>
    <row r="91" spans="1:6" ht="12.75" customHeight="1" x14ac:dyDescent="0.25">
      <c r="A91" s="99"/>
      <c r="B91" s="101">
        <v>1300706</v>
      </c>
      <c r="C91" s="101" t="s">
        <v>1685</v>
      </c>
      <c r="D91" s="101" t="s">
        <v>1673</v>
      </c>
      <c r="E91" s="99"/>
      <c r="F91" s="99"/>
    </row>
    <row r="92" spans="1:6" ht="12.75" customHeight="1" x14ac:dyDescent="0.25">
      <c r="A92" s="99"/>
      <c r="B92" s="101">
        <v>1300805</v>
      </c>
      <c r="C92" s="101" t="s">
        <v>1686</v>
      </c>
      <c r="D92" s="101" t="s">
        <v>1673</v>
      </c>
      <c r="E92" s="99"/>
      <c r="F92" s="99"/>
    </row>
    <row r="93" spans="1:6" ht="12.75" customHeight="1" x14ac:dyDescent="0.25">
      <c r="A93" s="99"/>
      <c r="B93" s="101">
        <v>1300839</v>
      </c>
      <c r="C93" s="101" t="s">
        <v>1687</v>
      </c>
      <c r="D93" s="101" t="s">
        <v>1673</v>
      </c>
      <c r="E93" s="99"/>
      <c r="F93" s="99"/>
    </row>
    <row r="94" spans="1:6" ht="12.75" customHeight="1" x14ac:dyDescent="0.25">
      <c r="A94" s="99"/>
      <c r="B94" s="101">
        <v>1300904</v>
      </c>
      <c r="C94" s="101" t="s">
        <v>1688</v>
      </c>
      <c r="D94" s="101" t="s">
        <v>1673</v>
      </c>
      <c r="E94" s="99"/>
      <c r="F94" s="99"/>
    </row>
    <row r="95" spans="1:6" ht="12.75" customHeight="1" x14ac:dyDescent="0.25">
      <c r="A95" s="99"/>
      <c r="B95" s="101">
        <v>1301001</v>
      </c>
      <c r="C95" s="101" t="s">
        <v>1689</v>
      </c>
      <c r="D95" s="101" t="s">
        <v>1673</v>
      </c>
      <c r="E95" s="99"/>
      <c r="F95" s="99"/>
    </row>
    <row r="96" spans="1:6" ht="12.75" customHeight="1" x14ac:dyDescent="0.25">
      <c r="A96" s="99"/>
      <c r="B96" s="101">
        <v>1301100</v>
      </c>
      <c r="C96" s="101" t="s">
        <v>1690</v>
      </c>
      <c r="D96" s="101" t="s">
        <v>1673</v>
      </c>
      <c r="E96" s="99"/>
      <c r="F96" s="99"/>
    </row>
    <row r="97" spans="1:6" ht="12.75" customHeight="1" x14ac:dyDescent="0.25">
      <c r="A97" s="99"/>
      <c r="B97" s="101">
        <v>1301159</v>
      </c>
      <c r="C97" s="101" t="s">
        <v>1691</v>
      </c>
      <c r="D97" s="101" t="s">
        <v>1673</v>
      </c>
      <c r="E97" s="99"/>
      <c r="F97" s="99"/>
    </row>
    <row r="98" spans="1:6" ht="12.75" customHeight="1" x14ac:dyDescent="0.25">
      <c r="A98" s="99"/>
      <c r="B98" s="101">
        <v>1301209</v>
      </c>
      <c r="C98" s="101" t="s">
        <v>1692</v>
      </c>
      <c r="D98" s="101" t="s">
        <v>1673</v>
      </c>
      <c r="E98" s="99"/>
      <c r="F98" s="99"/>
    </row>
    <row r="99" spans="1:6" ht="12.75" customHeight="1" x14ac:dyDescent="0.25">
      <c r="A99" s="99"/>
      <c r="B99" s="101">
        <v>1301308</v>
      </c>
      <c r="C99" s="101" t="s">
        <v>1693</v>
      </c>
      <c r="D99" s="101" t="s">
        <v>1673</v>
      </c>
      <c r="E99" s="99"/>
      <c r="F99" s="99"/>
    </row>
    <row r="100" spans="1:6" ht="12.75" customHeight="1" x14ac:dyDescent="0.25">
      <c r="A100" s="99"/>
      <c r="B100" s="101">
        <v>1301407</v>
      </c>
      <c r="C100" s="101" t="s">
        <v>1694</v>
      </c>
      <c r="D100" s="101" t="s">
        <v>1673</v>
      </c>
      <c r="E100" s="99"/>
      <c r="F100" s="99"/>
    </row>
    <row r="101" spans="1:6" ht="12.75" customHeight="1" x14ac:dyDescent="0.25">
      <c r="A101" s="99"/>
      <c r="B101" s="101">
        <v>1301506</v>
      </c>
      <c r="C101" s="101" t="s">
        <v>1695</v>
      </c>
      <c r="D101" s="101" t="s">
        <v>1673</v>
      </c>
      <c r="E101" s="99"/>
      <c r="F101" s="99"/>
    </row>
    <row r="102" spans="1:6" ht="12.75" customHeight="1" x14ac:dyDescent="0.25">
      <c r="A102" s="99"/>
      <c r="B102" s="101">
        <v>1301605</v>
      </c>
      <c r="C102" s="101" t="s">
        <v>1696</v>
      </c>
      <c r="D102" s="101" t="s">
        <v>1673</v>
      </c>
      <c r="E102" s="99"/>
      <c r="F102" s="99"/>
    </row>
    <row r="103" spans="1:6" ht="12.75" customHeight="1" x14ac:dyDescent="0.25">
      <c r="A103" s="99"/>
      <c r="B103" s="101">
        <v>1301654</v>
      </c>
      <c r="C103" s="101" t="s">
        <v>1697</v>
      </c>
      <c r="D103" s="101" t="s">
        <v>1673</v>
      </c>
      <c r="E103" s="99"/>
      <c r="F103" s="99"/>
    </row>
    <row r="104" spans="1:6" ht="12.75" customHeight="1" x14ac:dyDescent="0.25">
      <c r="A104" s="99"/>
      <c r="B104" s="101">
        <v>1301704</v>
      </c>
      <c r="C104" s="101" t="s">
        <v>1698</v>
      </c>
      <c r="D104" s="101" t="s">
        <v>1673</v>
      </c>
      <c r="E104" s="99"/>
      <c r="F104" s="99"/>
    </row>
    <row r="105" spans="1:6" ht="12.75" customHeight="1" x14ac:dyDescent="0.25">
      <c r="A105" s="99"/>
      <c r="B105" s="101">
        <v>1301803</v>
      </c>
      <c r="C105" s="101" t="s">
        <v>1699</v>
      </c>
      <c r="D105" s="101" t="s">
        <v>1673</v>
      </c>
      <c r="E105" s="99"/>
      <c r="F105" s="99"/>
    </row>
    <row r="106" spans="1:6" ht="12.75" customHeight="1" x14ac:dyDescent="0.25">
      <c r="A106" s="99"/>
      <c r="B106" s="101">
        <v>1301852</v>
      </c>
      <c r="C106" s="101" t="s">
        <v>1700</v>
      </c>
      <c r="D106" s="101" t="s">
        <v>1673</v>
      </c>
      <c r="E106" s="99"/>
      <c r="F106" s="99"/>
    </row>
    <row r="107" spans="1:6" ht="12.75" customHeight="1" x14ac:dyDescent="0.25">
      <c r="A107" s="99"/>
      <c r="B107" s="101">
        <v>1301902</v>
      </c>
      <c r="C107" s="101" t="s">
        <v>1701</v>
      </c>
      <c r="D107" s="101" t="s">
        <v>1673</v>
      </c>
      <c r="E107" s="99"/>
      <c r="F107" s="99"/>
    </row>
    <row r="108" spans="1:6" ht="12.75" customHeight="1" x14ac:dyDescent="0.25">
      <c r="A108" s="99"/>
      <c r="B108" s="101">
        <v>1301951</v>
      </c>
      <c r="C108" s="101" t="s">
        <v>1702</v>
      </c>
      <c r="D108" s="101" t="s">
        <v>1673</v>
      </c>
      <c r="E108" s="99"/>
      <c r="F108" s="99"/>
    </row>
    <row r="109" spans="1:6" ht="12.75" customHeight="1" x14ac:dyDescent="0.25">
      <c r="A109" s="99"/>
      <c r="B109" s="101">
        <v>1302009</v>
      </c>
      <c r="C109" s="101" t="s">
        <v>1703</v>
      </c>
      <c r="D109" s="101" t="s">
        <v>1673</v>
      </c>
      <c r="E109" s="99"/>
      <c r="F109" s="99"/>
    </row>
    <row r="110" spans="1:6" ht="12.75" customHeight="1" x14ac:dyDescent="0.25">
      <c r="A110" s="99"/>
      <c r="B110" s="101">
        <v>1302108</v>
      </c>
      <c r="C110" s="101" t="s">
        <v>1704</v>
      </c>
      <c r="D110" s="101" t="s">
        <v>1673</v>
      </c>
      <c r="E110" s="99"/>
      <c r="F110" s="99"/>
    </row>
    <row r="111" spans="1:6" ht="12.75" customHeight="1" x14ac:dyDescent="0.25">
      <c r="A111" s="99"/>
      <c r="B111" s="101">
        <v>1302207</v>
      </c>
      <c r="C111" s="101" t="s">
        <v>1705</v>
      </c>
      <c r="D111" s="101" t="s">
        <v>1673</v>
      </c>
      <c r="E111" s="99"/>
      <c r="F111" s="99"/>
    </row>
    <row r="112" spans="1:6" ht="12.75" customHeight="1" x14ac:dyDescent="0.25">
      <c r="A112" s="99"/>
      <c r="B112" s="101">
        <v>1302306</v>
      </c>
      <c r="C112" s="101" t="s">
        <v>1706</v>
      </c>
      <c r="D112" s="101" t="s">
        <v>1673</v>
      </c>
      <c r="E112" s="99"/>
      <c r="F112" s="99"/>
    </row>
    <row r="113" spans="1:6" ht="12.75" customHeight="1" x14ac:dyDescent="0.25">
      <c r="A113" s="99"/>
      <c r="B113" s="101">
        <v>1302405</v>
      </c>
      <c r="C113" s="101" t="s">
        <v>1707</v>
      </c>
      <c r="D113" s="101" t="s">
        <v>1673</v>
      </c>
      <c r="E113" s="99"/>
      <c r="F113" s="99"/>
    </row>
    <row r="114" spans="1:6" ht="12.75" customHeight="1" x14ac:dyDescent="0.25">
      <c r="A114" s="99"/>
      <c r="B114" s="101">
        <v>1302504</v>
      </c>
      <c r="C114" s="101" t="s">
        <v>1708</v>
      </c>
      <c r="D114" s="101" t="s">
        <v>1673</v>
      </c>
      <c r="E114" s="99"/>
      <c r="F114" s="99"/>
    </row>
    <row r="115" spans="1:6" ht="12.75" customHeight="1" x14ac:dyDescent="0.25">
      <c r="A115" s="99"/>
      <c r="B115" s="101">
        <v>1302553</v>
      </c>
      <c r="C115" s="101" t="s">
        <v>1709</v>
      </c>
      <c r="D115" s="101" t="s">
        <v>1673</v>
      </c>
      <c r="E115" s="99"/>
      <c r="F115" s="99"/>
    </row>
    <row r="116" spans="1:6" ht="12.75" customHeight="1" x14ac:dyDescent="0.25">
      <c r="A116" s="99"/>
      <c r="B116" s="101">
        <v>1302603</v>
      </c>
      <c r="C116" s="101" t="s">
        <v>1710</v>
      </c>
      <c r="D116" s="101" t="s">
        <v>1673</v>
      </c>
      <c r="E116" s="99"/>
      <c r="F116" s="99"/>
    </row>
    <row r="117" spans="1:6" ht="12.75" customHeight="1" x14ac:dyDescent="0.25">
      <c r="A117" s="99"/>
      <c r="B117" s="101">
        <v>1302702</v>
      </c>
      <c r="C117" s="101" t="s">
        <v>1711</v>
      </c>
      <c r="D117" s="101" t="s">
        <v>1673</v>
      </c>
      <c r="E117" s="99"/>
      <c r="F117" s="99"/>
    </row>
    <row r="118" spans="1:6" ht="12.75" customHeight="1" x14ac:dyDescent="0.25">
      <c r="A118" s="99"/>
      <c r="B118" s="101">
        <v>1302801</v>
      </c>
      <c r="C118" s="101" t="s">
        <v>1712</v>
      </c>
      <c r="D118" s="101" t="s">
        <v>1673</v>
      </c>
      <c r="E118" s="99"/>
      <c r="F118" s="99"/>
    </row>
    <row r="119" spans="1:6" ht="12.75" customHeight="1" x14ac:dyDescent="0.25">
      <c r="A119" s="99"/>
      <c r="B119" s="101">
        <v>1302900</v>
      </c>
      <c r="C119" s="101" t="s">
        <v>1713</v>
      </c>
      <c r="D119" s="101" t="s">
        <v>1673</v>
      </c>
      <c r="E119" s="99"/>
      <c r="F119" s="99"/>
    </row>
    <row r="120" spans="1:6" ht="12.75" customHeight="1" x14ac:dyDescent="0.25">
      <c r="A120" s="99"/>
      <c r="B120" s="101">
        <v>1303007</v>
      </c>
      <c r="C120" s="101" t="s">
        <v>1714</v>
      </c>
      <c r="D120" s="101" t="s">
        <v>1673</v>
      </c>
      <c r="E120" s="99"/>
      <c r="F120" s="99"/>
    </row>
    <row r="121" spans="1:6" ht="12.75" customHeight="1" x14ac:dyDescent="0.25">
      <c r="A121" s="99"/>
      <c r="B121" s="101">
        <v>1303106</v>
      </c>
      <c r="C121" s="101" t="s">
        <v>1715</v>
      </c>
      <c r="D121" s="101" t="s">
        <v>1673</v>
      </c>
      <c r="E121" s="99"/>
      <c r="F121" s="99"/>
    </row>
    <row r="122" spans="1:6" ht="12.75" customHeight="1" x14ac:dyDescent="0.25">
      <c r="A122" s="99"/>
      <c r="B122" s="101">
        <v>1303205</v>
      </c>
      <c r="C122" s="101" t="s">
        <v>1716</v>
      </c>
      <c r="D122" s="101" t="s">
        <v>1673</v>
      </c>
      <c r="E122" s="99"/>
      <c r="F122" s="99"/>
    </row>
    <row r="123" spans="1:6" ht="12.75" customHeight="1" x14ac:dyDescent="0.25">
      <c r="A123" s="99"/>
      <c r="B123" s="101">
        <v>1303304</v>
      </c>
      <c r="C123" s="101" t="s">
        <v>1717</v>
      </c>
      <c r="D123" s="101" t="s">
        <v>1673</v>
      </c>
      <c r="E123" s="99"/>
      <c r="F123" s="99"/>
    </row>
    <row r="124" spans="1:6" ht="12.75" customHeight="1" x14ac:dyDescent="0.25">
      <c r="A124" s="99"/>
      <c r="B124" s="101">
        <v>1303403</v>
      </c>
      <c r="C124" s="101" t="s">
        <v>1718</v>
      </c>
      <c r="D124" s="101" t="s">
        <v>1673</v>
      </c>
      <c r="E124" s="99"/>
      <c r="F124" s="99"/>
    </row>
    <row r="125" spans="1:6" ht="12.75" customHeight="1" x14ac:dyDescent="0.25">
      <c r="A125" s="99"/>
      <c r="B125" s="101">
        <v>1303502</v>
      </c>
      <c r="C125" s="101" t="s">
        <v>1719</v>
      </c>
      <c r="D125" s="101" t="s">
        <v>1673</v>
      </c>
      <c r="E125" s="99"/>
      <c r="F125" s="99"/>
    </row>
    <row r="126" spans="1:6" ht="12.75" customHeight="1" x14ac:dyDescent="0.25">
      <c r="A126" s="99"/>
      <c r="B126" s="101">
        <v>1303536</v>
      </c>
      <c r="C126" s="101" t="s">
        <v>1720</v>
      </c>
      <c r="D126" s="101" t="s">
        <v>1673</v>
      </c>
      <c r="E126" s="99"/>
      <c r="F126" s="99"/>
    </row>
    <row r="127" spans="1:6" ht="12.75" customHeight="1" x14ac:dyDescent="0.25">
      <c r="A127" s="99"/>
      <c r="B127" s="101">
        <v>1303569</v>
      </c>
      <c r="C127" s="101" t="s">
        <v>1721</v>
      </c>
      <c r="D127" s="101" t="s">
        <v>1673</v>
      </c>
      <c r="E127" s="99"/>
      <c r="F127" s="99"/>
    </row>
    <row r="128" spans="1:6" ht="12.75" customHeight="1" x14ac:dyDescent="0.25">
      <c r="A128" s="99"/>
      <c r="B128" s="101">
        <v>1303601</v>
      </c>
      <c r="C128" s="101" t="s">
        <v>1722</v>
      </c>
      <c r="D128" s="101" t="s">
        <v>1673</v>
      </c>
      <c r="E128" s="99"/>
      <c r="F128" s="99"/>
    </row>
    <row r="129" spans="1:6" ht="12.75" customHeight="1" x14ac:dyDescent="0.25">
      <c r="A129" s="99"/>
      <c r="B129" s="101">
        <v>1303700</v>
      </c>
      <c r="C129" s="101" t="s">
        <v>1723</v>
      </c>
      <c r="D129" s="101" t="s">
        <v>1673</v>
      </c>
      <c r="E129" s="99"/>
      <c r="F129" s="99"/>
    </row>
    <row r="130" spans="1:6" ht="12.75" customHeight="1" x14ac:dyDescent="0.25">
      <c r="A130" s="99"/>
      <c r="B130" s="101">
        <v>1303809</v>
      </c>
      <c r="C130" s="101" t="s">
        <v>1724</v>
      </c>
      <c r="D130" s="101" t="s">
        <v>1673</v>
      </c>
      <c r="E130" s="99"/>
      <c r="F130" s="99"/>
    </row>
    <row r="131" spans="1:6" ht="12.75" customHeight="1" x14ac:dyDescent="0.25">
      <c r="A131" s="99"/>
      <c r="B131" s="101">
        <v>1303908</v>
      </c>
      <c r="C131" s="101" t="s">
        <v>1725</v>
      </c>
      <c r="D131" s="101" t="s">
        <v>1673</v>
      </c>
      <c r="E131" s="99"/>
      <c r="F131" s="99"/>
    </row>
    <row r="132" spans="1:6" ht="12.75" customHeight="1" x14ac:dyDescent="0.25">
      <c r="A132" s="99"/>
      <c r="B132" s="101">
        <v>1303957</v>
      </c>
      <c r="C132" s="101" t="s">
        <v>1726</v>
      </c>
      <c r="D132" s="101" t="s">
        <v>1673</v>
      </c>
      <c r="E132" s="99"/>
      <c r="F132" s="99"/>
    </row>
    <row r="133" spans="1:6" ht="12.75" customHeight="1" x14ac:dyDescent="0.25">
      <c r="A133" s="99"/>
      <c r="B133" s="101">
        <v>1304005</v>
      </c>
      <c r="C133" s="101" t="s">
        <v>1727</v>
      </c>
      <c r="D133" s="101" t="s">
        <v>1673</v>
      </c>
      <c r="E133" s="99"/>
      <c r="F133" s="99"/>
    </row>
    <row r="134" spans="1:6" ht="12.75" customHeight="1" x14ac:dyDescent="0.25">
      <c r="A134" s="99"/>
      <c r="B134" s="101">
        <v>1304062</v>
      </c>
      <c r="C134" s="101" t="s">
        <v>1728</v>
      </c>
      <c r="D134" s="101" t="s">
        <v>1673</v>
      </c>
      <c r="E134" s="99"/>
      <c r="F134" s="99"/>
    </row>
    <row r="135" spans="1:6" ht="12.75" customHeight="1" x14ac:dyDescent="0.25">
      <c r="A135" s="99"/>
      <c r="B135" s="101">
        <v>1304104</v>
      </c>
      <c r="C135" s="101" t="s">
        <v>1729</v>
      </c>
      <c r="D135" s="101" t="s">
        <v>1673</v>
      </c>
      <c r="E135" s="99"/>
      <c r="F135" s="99"/>
    </row>
    <row r="136" spans="1:6" ht="12.75" customHeight="1" x14ac:dyDescent="0.25">
      <c r="A136" s="99"/>
      <c r="B136" s="101">
        <v>1304203</v>
      </c>
      <c r="C136" s="101" t="s">
        <v>1730</v>
      </c>
      <c r="D136" s="101" t="s">
        <v>1673</v>
      </c>
      <c r="E136" s="99"/>
      <c r="F136" s="99"/>
    </row>
    <row r="137" spans="1:6" ht="12.75" customHeight="1" x14ac:dyDescent="0.25">
      <c r="A137" s="99"/>
      <c r="B137" s="101">
        <v>1304237</v>
      </c>
      <c r="C137" s="101" t="s">
        <v>1731</v>
      </c>
      <c r="D137" s="101" t="s">
        <v>1673</v>
      </c>
      <c r="E137" s="99"/>
      <c r="F137" s="99"/>
    </row>
    <row r="138" spans="1:6" ht="12.75" customHeight="1" x14ac:dyDescent="0.25">
      <c r="A138" s="99"/>
      <c r="B138" s="101">
        <v>1304260</v>
      </c>
      <c r="C138" s="101" t="s">
        <v>1732</v>
      </c>
      <c r="D138" s="101" t="s">
        <v>1673</v>
      </c>
      <c r="E138" s="99"/>
      <c r="F138" s="99"/>
    </row>
    <row r="139" spans="1:6" ht="12.75" customHeight="1" x14ac:dyDescent="0.25">
      <c r="A139" s="99"/>
      <c r="B139" s="101">
        <v>1304302</v>
      </c>
      <c r="C139" s="101" t="s">
        <v>1733</v>
      </c>
      <c r="D139" s="101" t="s">
        <v>1673</v>
      </c>
      <c r="E139" s="99"/>
      <c r="F139" s="99"/>
    </row>
    <row r="140" spans="1:6" ht="12.75" customHeight="1" x14ac:dyDescent="0.25">
      <c r="A140" s="99"/>
      <c r="B140" s="101">
        <v>1304401</v>
      </c>
      <c r="C140" s="101" t="s">
        <v>1734</v>
      </c>
      <c r="D140" s="101" t="s">
        <v>1673</v>
      </c>
      <c r="E140" s="99"/>
      <c r="F140" s="99"/>
    </row>
    <row r="141" spans="1:6" ht="12.75" customHeight="1" x14ac:dyDescent="0.25">
      <c r="A141" s="99"/>
      <c r="B141" s="101">
        <v>1400027</v>
      </c>
      <c r="C141" s="101" t="s">
        <v>1735</v>
      </c>
      <c r="D141" s="101" t="s">
        <v>1736</v>
      </c>
      <c r="E141" s="99"/>
      <c r="F141" s="99"/>
    </row>
    <row r="142" spans="1:6" ht="12.75" customHeight="1" x14ac:dyDescent="0.25">
      <c r="A142" s="99"/>
      <c r="B142" s="101">
        <v>1400050</v>
      </c>
      <c r="C142" s="101" t="s">
        <v>1737</v>
      </c>
      <c r="D142" s="101" t="s">
        <v>1736</v>
      </c>
      <c r="E142" s="99"/>
      <c r="F142" s="99"/>
    </row>
    <row r="143" spans="1:6" ht="12.75" customHeight="1" x14ac:dyDescent="0.25">
      <c r="A143" s="99"/>
      <c r="B143" s="101">
        <v>1400100</v>
      </c>
      <c r="C143" s="101" t="s">
        <v>1738</v>
      </c>
      <c r="D143" s="101" t="s">
        <v>1736</v>
      </c>
      <c r="E143" s="99"/>
      <c r="F143" s="99"/>
    </row>
    <row r="144" spans="1:6" ht="12.75" customHeight="1" x14ac:dyDescent="0.25">
      <c r="A144" s="99"/>
      <c r="B144" s="101">
        <v>1400159</v>
      </c>
      <c r="C144" s="101" t="s">
        <v>1739</v>
      </c>
      <c r="D144" s="101" t="s">
        <v>1736</v>
      </c>
      <c r="E144" s="99"/>
      <c r="F144" s="99"/>
    </row>
    <row r="145" spans="1:6" ht="12.75" customHeight="1" x14ac:dyDescent="0.25">
      <c r="A145" s="99"/>
      <c r="B145" s="101">
        <v>1400175</v>
      </c>
      <c r="C145" s="101" t="s">
        <v>1740</v>
      </c>
      <c r="D145" s="101" t="s">
        <v>1736</v>
      </c>
      <c r="E145" s="99"/>
      <c r="F145" s="99"/>
    </row>
    <row r="146" spans="1:6" ht="12.75" customHeight="1" x14ac:dyDescent="0.25">
      <c r="A146" s="99"/>
      <c r="B146" s="101">
        <v>1400209</v>
      </c>
      <c r="C146" s="101" t="s">
        <v>1741</v>
      </c>
      <c r="D146" s="101" t="s">
        <v>1736</v>
      </c>
      <c r="E146" s="99"/>
      <c r="F146" s="99"/>
    </row>
    <row r="147" spans="1:6" ht="12.75" customHeight="1" x14ac:dyDescent="0.25">
      <c r="A147" s="99"/>
      <c r="B147" s="101">
        <v>1400233</v>
      </c>
      <c r="C147" s="101" t="s">
        <v>1742</v>
      </c>
      <c r="D147" s="101" t="s">
        <v>1736</v>
      </c>
      <c r="E147" s="99"/>
      <c r="F147" s="99"/>
    </row>
    <row r="148" spans="1:6" ht="12.75" customHeight="1" x14ac:dyDescent="0.25">
      <c r="A148" s="99"/>
      <c r="B148" s="101">
        <v>1400282</v>
      </c>
      <c r="C148" s="101" t="s">
        <v>1743</v>
      </c>
      <c r="D148" s="101" t="s">
        <v>1736</v>
      </c>
      <c r="E148" s="99"/>
      <c r="F148" s="99"/>
    </row>
    <row r="149" spans="1:6" ht="12.75" customHeight="1" x14ac:dyDescent="0.25">
      <c r="A149" s="99"/>
      <c r="B149" s="101">
        <v>1400308</v>
      </c>
      <c r="C149" s="101" t="s">
        <v>1744</v>
      </c>
      <c r="D149" s="101" t="s">
        <v>1736</v>
      </c>
      <c r="E149" s="99"/>
      <c r="F149" s="99"/>
    </row>
    <row r="150" spans="1:6" ht="12.75" customHeight="1" x14ac:dyDescent="0.25">
      <c r="A150" s="99"/>
      <c r="B150" s="101">
        <v>1400407</v>
      </c>
      <c r="C150" s="101" t="s">
        <v>1745</v>
      </c>
      <c r="D150" s="101" t="s">
        <v>1736</v>
      </c>
      <c r="E150" s="99"/>
      <c r="F150" s="99"/>
    </row>
    <row r="151" spans="1:6" ht="12.75" customHeight="1" x14ac:dyDescent="0.25">
      <c r="A151" s="99"/>
      <c r="B151" s="101">
        <v>1400456</v>
      </c>
      <c r="C151" s="101" t="s">
        <v>1746</v>
      </c>
      <c r="D151" s="101" t="s">
        <v>1736</v>
      </c>
      <c r="E151" s="99"/>
      <c r="F151" s="99"/>
    </row>
    <row r="152" spans="1:6" ht="12.75" customHeight="1" x14ac:dyDescent="0.25">
      <c r="A152" s="99"/>
      <c r="B152" s="101">
        <v>1400472</v>
      </c>
      <c r="C152" s="101" t="s">
        <v>1747</v>
      </c>
      <c r="D152" s="101" t="s">
        <v>1736</v>
      </c>
      <c r="E152" s="99"/>
      <c r="F152" s="99"/>
    </row>
    <row r="153" spans="1:6" ht="12.75" customHeight="1" x14ac:dyDescent="0.25">
      <c r="A153" s="99"/>
      <c r="B153" s="101">
        <v>1400506</v>
      </c>
      <c r="C153" s="101" t="s">
        <v>1748</v>
      </c>
      <c r="D153" s="101" t="s">
        <v>1736</v>
      </c>
      <c r="E153" s="99"/>
      <c r="F153" s="99"/>
    </row>
    <row r="154" spans="1:6" ht="12.75" customHeight="1" x14ac:dyDescent="0.25">
      <c r="A154" s="99"/>
      <c r="B154" s="101">
        <v>1400605</v>
      </c>
      <c r="C154" s="101" t="s">
        <v>1749</v>
      </c>
      <c r="D154" s="101" t="s">
        <v>1736</v>
      </c>
      <c r="E154" s="99"/>
      <c r="F154" s="99"/>
    </row>
    <row r="155" spans="1:6" ht="12.75" customHeight="1" x14ac:dyDescent="0.25">
      <c r="A155" s="99"/>
      <c r="B155" s="101">
        <v>1400704</v>
      </c>
      <c r="C155" s="101" t="s">
        <v>1750</v>
      </c>
      <c r="D155" s="101" t="s">
        <v>1736</v>
      </c>
      <c r="E155" s="99"/>
      <c r="F155" s="99"/>
    </row>
    <row r="156" spans="1:6" ht="12.75" customHeight="1" x14ac:dyDescent="0.25">
      <c r="A156" s="99"/>
      <c r="B156" s="101">
        <v>1500107</v>
      </c>
      <c r="C156" s="101" t="s">
        <v>1751</v>
      </c>
      <c r="D156" s="101" t="s">
        <v>1752</v>
      </c>
      <c r="E156" s="99"/>
      <c r="F156" s="99"/>
    </row>
    <row r="157" spans="1:6" ht="12.75" customHeight="1" x14ac:dyDescent="0.25">
      <c r="A157" s="99"/>
      <c r="B157" s="101">
        <v>1500131</v>
      </c>
      <c r="C157" s="101" t="s">
        <v>1753</v>
      </c>
      <c r="D157" s="101" t="s">
        <v>1752</v>
      </c>
      <c r="E157" s="99"/>
      <c r="F157" s="99"/>
    </row>
    <row r="158" spans="1:6" ht="12.75" customHeight="1" x14ac:dyDescent="0.25">
      <c r="A158" s="99"/>
      <c r="B158" s="101">
        <v>1500206</v>
      </c>
      <c r="C158" s="101" t="s">
        <v>1754</v>
      </c>
      <c r="D158" s="101" t="s">
        <v>1752</v>
      </c>
      <c r="E158" s="99"/>
      <c r="F158" s="99"/>
    </row>
    <row r="159" spans="1:6" ht="12.75" customHeight="1" x14ac:dyDescent="0.25">
      <c r="A159" s="99"/>
      <c r="B159" s="101">
        <v>1500305</v>
      </c>
      <c r="C159" s="101" t="s">
        <v>1755</v>
      </c>
      <c r="D159" s="101" t="s">
        <v>1752</v>
      </c>
      <c r="E159" s="99"/>
      <c r="F159" s="99"/>
    </row>
    <row r="160" spans="1:6" ht="12.75" customHeight="1" x14ac:dyDescent="0.25">
      <c r="A160" s="99"/>
      <c r="B160" s="101">
        <v>1500347</v>
      </c>
      <c r="C160" s="101" t="s">
        <v>1756</v>
      </c>
      <c r="D160" s="101" t="s">
        <v>1752</v>
      </c>
      <c r="E160" s="99"/>
      <c r="F160" s="99"/>
    </row>
    <row r="161" spans="1:6" ht="12.75" customHeight="1" x14ac:dyDescent="0.25">
      <c r="A161" s="99"/>
      <c r="B161" s="101">
        <v>1500404</v>
      </c>
      <c r="C161" s="101" t="s">
        <v>1757</v>
      </c>
      <c r="D161" s="101" t="s">
        <v>1752</v>
      </c>
      <c r="E161" s="99"/>
      <c r="F161" s="99"/>
    </row>
    <row r="162" spans="1:6" ht="12.75" customHeight="1" x14ac:dyDescent="0.25">
      <c r="A162" s="99"/>
      <c r="B162" s="101">
        <v>1500503</v>
      </c>
      <c r="C162" s="101" t="s">
        <v>1758</v>
      </c>
      <c r="D162" s="101" t="s">
        <v>1752</v>
      </c>
      <c r="E162" s="99"/>
      <c r="F162" s="99"/>
    </row>
    <row r="163" spans="1:6" ht="12.75" customHeight="1" x14ac:dyDescent="0.25">
      <c r="A163" s="99"/>
      <c r="B163" s="101">
        <v>1500602</v>
      </c>
      <c r="C163" s="101" t="s">
        <v>1759</v>
      </c>
      <c r="D163" s="101" t="s">
        <v>1752</v>
      </c>
      <c r="E163" s="99"/>
      <c r="F163" s="99"/>
    </row>
    <row r="164" spans="1:6" ht="12.75" customHeight="1" x14ac:dyDescent="0.25">
      <c r="A164" s="99"/>
      <c r="B164" s="101">
        <v>1500701</v>
      </c>
      <c r="C164" s="101" t="s">
        <v>1760</v>
      </c>
      <c r="D164" s="101" t="s">
        <v>1752</v>
      </c>
      <c r="E164" s="99"/>
      <c r="F164" s="99"/>
    </row>
    <row r="165" spans="1:6" ht="12.75" customHeight="1" x14ac:dyDescent="0.25">
      <c r="A165" s="99"/>
      <c r="B165" s="101">
        <v>1500800</v>
      </c>
      <c r="C165" s="101" t="s">
        <v>1761</v>
      </c>
      <c r="D165" s="101" t="s">
        <v>1752</v>
      </c>
      <c r="E165" s="99"/>
      <c r="F165" s="99"/>
    </row>
    <row r="166" spans="1:6" ht="12.75" customHeight="1" x14ac:dyDescent="0.25">
      <c r="A166" s="99"/>
      <c r="B166" s="101">
        <v>1500859</v>
      </c>
      <c r="C166" s="101" t="s">
        <v>1762</v>
      </c>
      <c r="D166" s="101" t="s">
        <v>1752</v>
      </c>
      <c r="E166" s="99"/>
      <c r="F166" s="99"/>
    </row>
    <row r="167" spans="1:6" ht="12.75" customHeight="1" x14ac:dyDescent="0.25">
      <c r="A167" s="99"/>
      <c r="B167" s="101">
        <v>1500909</v>
      </c>
      <c r="C167" s="101" t="s">
        <v>1763</v>
      </c>
      <c r="D167" s="101" t="s">
        <v>1752</v>
      </c>
      <c r="E167" s="99"/>
      <c r="F167" s="99"/>
    </row>
    <row r="168" spans="1:6" ht="12.75" customHeight="1" x14ac:dyDescent="0.25">
      <c r="A168" s="99"/>
      <c r="B168" s="101">
        <v>1500958</v>
      </c>
      <c r="C168" s="101" t="s">
        <v>1764</v>
      </c>
      <c r="D168" s="101" t="s">
        <v>1752</v>
      </c>
      <c r="E168" s="99"/>
      <c r="F168" s="99"/>
    </row>
    <row r="169" spans="1:6" ht="12.75" customHeight="1" x14ac:dyDescent="0.25">
      <c r="A169" s="99"/>
      <c r="B169" s="101">
        <v>1501006</v>
      </c>
      <c r="C169" s="101" t="s">
        <v>1765</v>
      </c>
      <c r="D169" s="101" t="s">
        <v>1752</v>
      </c>
      <c r="E169" s="99"/>
      <c r="F169" s="99"/>
    </row>
    <row r="170" spans="1:6" ht="12.75" customHeight="1" x14ac:dyDescent="0.25">
      <c r="A170" s="99"/>
      <c r="B170" s="101">
        <v>1501105</v>
      </c>
      <c r="C170" s="101" t="s">
        <v>1766</v>
      </c>
      <c r="D170" s="101" t="s">
        <v>1752</v>
      </c>
      <c r="E170" s="99"/>
      <c r="F170" s="99"/>
    </row>
    <row r="171" spans="1:6" ht="12.75" customHeight="1" x14ac:dyDescent="0.25">
      <c r="A171" s="99"/>
      <c r="B171" s="101">
        <v>1501204</v>
      </c>
      <c r="C171" s="101" t="s">
        <v>1767</v>
      </c>
      <c r="D171" s="101" t="s">
        <v>1752</v>
      </c>
      <c r="E171" s="99"/>
      <c r="F171" s="99"/>
    </row>
    <row r="172" spans="1:6" ht="12.75" customHeight="1" x14ac:dyDescent="0.25">
      <c r="A172" s="99"/>
      <c r="B172" s="101">
        <v>1501253</v>
      </c>
      <c r="C172" s="101" t="s">
        <v>1768</v>
      </c>
      <c r="D172" s="101" t="s">
        <v>1752</v>
      </c>
      <c r="E172" s="99"/>
      <c r="F172" s="99"/>
    </row>
    <row r="173" spans="1:6" ht="12.75" customHeight="1" x14ac:dyDescent="0.25">
      <c r="A173" s="99"/>
      <c r="B173" s="101">
        <v>1501303</v>
      </c>
      <c r="C173" s="101" t="s">
        <v>1769</v>
      </c>
      <c r="D173" s="101" t="s">
        <v>1752</v>
      </c>
      <c r="E173" s="99"/>
      <c r="F173" s="99"/>
    </row>
    <row r="174" spans="1:6" ht="12.75" customHeight="1" x14ac:dyDescent="0.25">
      <c r="A174" s="99"/>
      <c r="B174" s="101">
        <v>1501402</v>
      </c>
      <c r="C174" s="101" t="s">
        <v>1770</v>
      </c>
      <c r="D174" s="101" t="s">
        <v>1752</v>
      </c>
      <c r="E174" s="99"/>
      <c r="F174" s="99"/>
    </row>
    <row r="175" spans="1:6" ht="12.75" customHeight="1" x14ac:dyDescent="0.25">
      <c r="A175" s="99"/>
      <c r="B175" s="101">
        <v>1501451</v>
      </c>
      <c r="C175" s="101" t="s">
        <v>1771</v>
      </c>
      <c r="D175" s="101" t="s">
        <v>1752</v>
      </c>
      <c r="E175" s="99"/>
      <c r="F175" s="99"/>
    </row>
    <row r="176" spans="1:6" ht="12.75" customHeight="1" x14ac:dyDescent="0.25">
      <c r="A176" s="99"/>
      <c r="B176" s="101">
        <v>1501501</v>
      </c>
      <c r="C176" s="101" t="s">
        <v>1772</v>
      </c>
      <c r="D176" s="101" t="s">
        <v>1752</v>
      </c>
      <c r="E176" s="99"/>
      <c r="F176" s="99"/>
    </row>
    <row r="177" spans="1:6" ht="12.75" customHeight="1" x14ac:dyDescent="0.25">
      <c r="A177" s="99"/>
      <c r="B177" s="101">
        <v>1501576</v>
      </c>
      <c r="C177" s="101" t="s">
        <v>1773</v>
      </c>
      <c r="D177" s="101" t="s">
        <v>1752</v>
      </c>
      <c r="E177" s="99"/>
      <c r="F177" s="99"/>
    </row>
    <row r="178" spans="1:6" ht="12.75" customHeight="1" x14ac:dyDescent="0.25">
      <c r="A178" s="99"/>
      <c r="B178" s="101">
        <v>1501600</v>
      </c>
      <c r="C178" s="101" t="s">
        <v>1774</v>
      </c>
      <c r="D178" s="101" t="s">
        <v>1752</v>
      </c>
      <c r="E178" s="99"/>
      <c r="F178" s="99"/>
    </row>
    <row r="179" spans="1:6" ht="12.75" customHeight="1" x14ac:dyDescent="0.25">
      <c r="A179" s="99"/>
      <c r="B179" s="101">
        <v>1501709</v>
      </c>
      <c r="C179" s="101" t="s">
        <v>1775</v>
      </c>
      <c r="D179" s="101" t="s">
        <v>1752</v>
      </c>
      <c r="E179" s="99"/>
      <c r="F179" s="99"/>
    </row>
    <row r="180" spans="1:6" ht="12.75" customHeight="1" x14ac:dyDescent="0.25">
      <c r="A180" s="99"/>
      <c r="B180" s="101">
        <v>1501725</v>
      </c>
      <c r="C180" s="101" t="s">
        <v>1776</v>
      </c>
      <c r="D180" s="101" t="s">
        <v>1752</v>
      </c>
      <c r="E180" s="99"/>
      <c r="F180" s="99"/>
    </row>
    <row r="181" spans="1:6" ht="12.75" customHeight="1" x14ac:dyDescent="0.25">
      <c r="A181" s="99"/>
      <c r="B181" s="101">
        <v>1501758</v>
      </c>
      <c r="C181" s="101" t="s">
        <v>1777</v>
      </c>
      <c r="D181" s="101" t="s">
        <v>1752</v>
      </c>
      <c r="E181" s="99"/>
      <c r="F181" s="99"/>
    </row>
    <row r="182" spans="1:6" ht="12.75" customHeight="1" x14ac:dyDescent="0.25">
      <c r="A182" s="99"/>
      <c r="B182" s="101">
        <v>1501782</v>
      </c>
      <c r="C182" s="101" t="s">
        <v>1778</v>
      </c>
      <c r="D182" s="101" t="s">
        <v>1752</v>
      </c>
      <c r="E182" s="99"/>
      <c r="F182" s="99"/>
    </row>
    <row r="183" spans="1:6" ht="12.75" customHeight="1" x14ac:dyDescent="0.25">
      <c r="A183" s="99"/>
      <c r="B183" s="101">
        <v>1501808</v>
      </c>
      <c r="C183" s="101" t="s">
        <v>1779</v>
      </c>
      <c r="D183" s="101" t="s">
        <v>1752</v>
      </c>
      <c r="E183" s="99"/>
      <c r="F183" s="99"/>
    </row>
    <row r="184" spans="1:6" ht="12.75" customHeight="1" x14ac:dyDescent="0.25">
      <c r="A184" s="99"/>
      <c r="B184" s="101">
        <v>1501907</v>
      </c>
      <c r="C184" s="101" t="s">
        <v>1780</v>
      </c>
      <c r="D184" s="101" t="s">
        <v>1752</v>
      </c>
      <c r="E184" s="99"/>
      <c r="F184" s="99"/>
    </row>
    <row r="185" spans="1:6" ht="12.75" customHeight="1" x14ac:dyDescent="0.25">
      <c r="A185" s="99"/>
      <c r="B185" s="101">
        <v>1501956</v>
      </c>
      <c r="C185" s="101" t="s">
        <v>1781</v>
      </c>
      <c r="D185" s="101" t="s">
        <v>1752</v>
      </c>
      <c r="E185" s="99"/>
      <c r="F185" s="99"/>
    </row>
    <row r="186" spans="1:6" ht="12.75" customHeight="1" x14ac:dyDescent="0.25">
      <c r="A186" s="99"/>
      <c r="B186" s="101">
        <v>1502004</v>
      </c>
      <c r="C186" s="101" t="s">
        <v>1782</v>
      </c>
      <c r="D186" s="101" t="s">
        <v>1752</v>
      </c>
      <c r="E186" s="99"/>
      <c r="F186" s="99"/>
    </row>
    <row r="187" spans="1:6" ht="12.75" customHeight="1" x14ac:dyDescent="0.25">
      <c r="A187" s="99"/>
      <c r="B187" s="101">
        <v>1502103</v>
      </c>
      <c r="C187" s="101" t="s">
        <v>1783</v>
      </c>
      <c r="D187" s="101" t="s">
        <v>1752</v>
      </c>
      <c r="E187" s="99"/>
      <c r="F187" s="99"/>
    </row>
    <row r="188" spans="1:6" ht="12.75" customHeight="1" x14ac:dyDescent="0.25">
      <c r="A188" s="99"/>
      <c r="B188" s="101">
        <v>1502152</v>
      </c>
      <c r="C188" s="101" t="s">
        <v>1784</v>
      </c>
      <c r="D188" s="101" t="s">
        <v>1752</v>
      </c>
      <c r="E188" s="99"/>
      <c r="F188" s="99"/>
    </row>
    <row r="189" spans="1:6" ht="12.75" customHeight="1" x14ac:dyDescent="0.25">
      <c r="A189" s="99"/>
      <c r="B189" s="101">
        <v>1502202</v>
      </c>
      <c r="C189" s="101" t="s">
        <v>1785</v>
      </c>
      <c r="D189" s="101" t="s">
        <v>1752</v>
      </c>
      <c r="E189" s="99"/>
      <c r="F189" s="99"/>
    </row>
    <row r="190" spans="1:6" ht="12.75" customHeight="1" x14ac:dyDescent="0.25">
      <c r="A190" s="99"/>
      <c r="B190" s="101">
        <v>1502301</v>
      </c>
      <c r="C190" s="101" t="s">
        <v>1786</v>
      </c>
      <c r="D190" s="101" t="s">
        <v>1752</v>
      </c>
      <c r="E190" s="99"/>
      <c r="F190" s="99"/>
    </row>
    <row r="191" spans="1:6" ht="12.75" customHeight="1" x14ac:dyDescent="0.25">
      <c r="A191" s="99"/>
      <c r="B191" s="101">
        <v>1502400</v>
      </c>
      <c r="C191" s="101" t="s">
        <v>1787</v>
      </c>
      <c r="D191" s="101" t="s">
        <v>1752</v>
      </c>
      <c r="E191" s="99"/>
      <c r="F191" s="99"/>
    </row>
    <row r="192" spans="1:6" ht="12.75" customHeight="1" x14ac:dyDescent="0.25">
      <c r="A192" s="99"/>
      <c r="B192" s="101">
        <v>1502509</v>
      </c>
      <c r="C192" s="101" t="s">
        <v>1788</v>
      </c>
      <c r="D192" s="101" t="s">
        <v>1752</v>
      </c>
      <c r="E192" s="99"/>
      <c r="F192" s="99"/>
    </row>
    <row r="193" spans="1:6" ht="12.75" customHeight="1" x14ac:dyDescent="0.25">
      <c r="A193" s="99"/>
      <c r="B193" s="101">
        <v>1502608</v>
      </c>
      <c r="C193" s="101" t="s">
        <v>1789</v>
      </c>
      <c r="D193" s="101" t="s">
        <v>1752</v>
      </c>
      <c r="E193" s="99"/>
      <c r="F193" s="99"/>
    </row>
    <row r="194" spans="1:6" ht="12.75" customHeight="1" x14ac:dyDescent="0.25">
      <c r="A194" s="99"/>
      <c r="B194" s="101">
        <v>1502707</v>
      </c>
      <c r="C194" s="101" t="s">
        <v>1790</v>
      </c>
      <c r="D194" s="101" t="s">
        <v>1752</v>
      </c>
      <c r="E194" s="99"/>
      <c r="F194" s="99"/>
    </row>
    <row r="195" spans="1:6" ht="12.75" customHeight="1" x14ac:dyDescent="0.25">
      <c r="A195" s="99"/>
      <c r="B195" s="101">
        <v>1502756</v>
      </c>
      <c r="C195" s="101" t="s">
        <v>1791</v>
      </c>
      <c r="D195" s="101" t="s">
        <v>1752</v>
      </c>
      <c r="E195" s="99"/>
      <c r="F195" s="99"/>
    </row>
    <row r="196" spans="1:6" ht="12.75" customHeight="1" x14ac:dyDescent="0.25">
      <c r="A196" s="99"/>
      <c r="B196" s="101">
        <v>1502764</v>
      </c>
      <c r="C196" s="101" t="s">
        <v>1792</v>
      </c>
      <c r="D196" s="101" t="s">
        <v>1752</v>
      </c>
      <c r="E196" s="99"/>
      <c r="F196" s="99"/>
    </row>
    <row r="197" spans="1:6" ht="12.75" customHeight="1" x14ac:dyDescent="0.25">
      <c r="A197" s="99"/>
      <c r="B197" s="101">
        <v>1502772</v>
      </c>
      <c r="C197" s="101" t="s">
        <v>1793</v>
      </c>
      <c r="D197" s="101" t="s">
        <v>1752</v>
      </c>
      <c r="E197" s="99"/>
      <c r="F197" s="99"/>
    </row>
    <row r="198" spans="1:6" ht="12.75" customHeight="1" x14ac:dyDescent="0.25">
      <c r="A198" s="99"/>
      <c r="B198" s="101">
        <v>1502806</v>
      </c>
      <c r="C198" s="101" t="s">
        <v>1794</v>
      </c>
      <c r="D198" s="101" t="s">
        <v>1752</v>
      </c>
      <c r="E198" s="99"/>
      <c r="F198" s="99"/>
    </row>
    <row r="199" spans="1:6" ht="12.75" customHeight="1" x14ac:dyDescent="0.25">
      <c r="A199" s="99"/>
      <c r="B199" s="101">
        <v>1502855</v>
      </c>
      <c r="C199" s="101" t="s">
        <v>1795</v>
      </c>
      <c r="D199" s="101" t="s">
        <v>1752</v>
      </c>
      <c r="E199" s="99"/>
      <c r="F199" s="99"/>
    </row>
    <row r="200" spans="1:6" ht="12.75" customHeight="1" x14ac:dyDescent="0.25">
      <c r="A200" s="99"/>
      <c r="B200" s="101">
        <v>1502905</v>
      </c>
      <c r="C200" s="101" t="s">
        <v>1796</v>
      </c>
      <c r="D200" s="101" t="s">
        <v>1752</v>
      </c>
      <c r="E200" s="99"/>
      <c r="F200" s="99"/>
    </row>
    <row r="201" spans="1:6" ht="12.75" customHeight="1" x14ac:dyDescent="0.25">
      <c r="A201" s="99"/>
      <c r="B201" s="101">
        <v>1502939</v>
      </c>
      <c r="C201" s="101" t="s">
        <v>1797</v>
      </c>
      <c r="D201" s="101" t="s">
        <v>1752</v>
      </c>
      <c r="E201" s="99"/>
      <c r="F201" s="99"/>
    </row>
    <row r="202" spans="1:6" ht="12.75" customHeight="1" x14ac:dyDescent="0.25">
      <c r="A202" s="99"/>
      <c r="B202" s="101">
        <v>1502954</v>
      </c>
      <c r="C202" s="101" t="s">
        <v>1798</v>
      </c>
      <c r="D202" s="101" t="s">
        <v>1752</v>
      </c>
      <c r="E202" s="99"/>
      <c r="F202" s="99"/>
    </row>
    <row r="203" spans="1:6" ht="12.75" customHeight="1" x14ac:dyDescent="0.25">
      <c r="A203" s="99"/>
      <c r="B203" s="101">
        <v>1503002</v>
      </c>
      <c r="C203" s="101" t="s">
        <v>1799</v>
      </c>
      <c r="D203" s="101" t="s">
        <v>1752</v>
      </c>
      <c r="E203" s="99"/>
      <c r="F203" s="99"/>
    </row>
    <row r="204" spans="1:6" ht="12.75" customHeight="1" x14ac:dyDescent="0.25">
      <c r="A204" s="99"/>
      <c r="B204" s="101">
        <v>1503044</v>
      </c>
      <c r="C204" s="101" t="s">
        <v>1800</v>
      </c>
      <c r="D204" s="101" t="s">
        <v>1752</v>
      </c>
      <c r="E204" s="99"/>
      <c r="F204" s="99"/>
    </row>
    <row r="205" spans="1:6" ht="12.75" customHeight="1" x14ac:dyDescent="0.25">
      <c r="A205" s="99"/>
      <c r="B205" s="101">
        <v>1503077</v>
      </c>
      <c r="C205" s="101" t="s">
        <v>1801</v>
      </c>
      <c r="D205" s="101" t="s">
        <v>1752</v>
      </c>
      <c r="E205" s="99"/>
      <c r="F205" s="99"/>
    </row>
    <row r="206" spans="1:6" ht="12.75" customHeight="1" x14ac:dyDescent="0.25">
      <c r="A206" s="99"/>
      <c r="B206" s="101">
        <v>1503093</v>
      </c>
      <c r="C206" s="101" t="s">
        <v>1802</v>
      </c>
      <c r="D206" s="101" t="s">
        <v>1752</v>
      </c>
      <c r="E206" s="99"/>
      <c r="F206" s="99"/>
    </row>
    <row r="207" spans="1:6" ht="12.75" customHeight="1" x14ac:dyDescent="0.25">
      <c r="A207" s="99"/>
      <c r="B207" s="101">
        <v>1503101</v>
      </c>
      <c r="C207" s="101" t="s">
        <v>1803</v>
      </c>
      <c r="D207" s="101" t="s">
        <v>1752</v>
      </c>
      <c r="E207" s="99"/>
      <c r="F207" s="99"/>
    </row>
    <row r="208" spans="1:6" ht="12.75" customHeight="1" x14ac:dyDescent="0.25">
      <c r="A208" s="99"/>
      <c r="B208" s="101">
        <v>1503200</v>
      </c>
      <c r="C208" s="101" t="s">
        <v>1804</v>
      </c>
      <c r="D208" s="101" t="s">
        <v>1752</v>
      </c>
      <c r="E208" s="99"/>
      <c r="F208" s="99"/>
    </row>
    <row r="209" spans="1:6" ht="12.75" customHeight="1" x14ac:dyDescent="0.25">
      <c r="A209" s="99"/>
      <c r="B209" s="101">
        <v>1503309</v>
      </c>
      <c r="C209" s="101" t="s">
        <v>1805</v>
      </c>
      <c r="D209" s="101" t="s">
        <v>1752</v>
      </c>
      <c r="E209" s="99"/>
      <c r="F209" s="99"/>
    </row>
    <row r="210" spans="1:6" ht="12.75" customHeight="1" x14ac:dyDescent="0.25">
      <c r="A210" s="99"/>
      <c r="B210" s="101">
        <v>1503408</v>
      </c>
      <c r="C210" s="101" t="s">
        <v>1806</v>
      </c>
      <c r="D210" s="101" t="s">
        <v>1752</v>
      </c>
      <c r="E210" s="99"/>
      <c r="F210" s="99"/>
    </row>
    <row r="211" spans="1:6" ht="12.75" customHeight="1" x14ac:dyDescent="0.25">
      <c r="A211" s="99"/>
      <c r="B211" s="101">
        <v>1503457</v>
      </c>
      <c r="C211" s="101" t="s">
        <v>1807</v>
      </c>
      <c r="D211" s="101" t="s">
        <v>1752</v>
      </c>
      <c r="E211" s="99"/>
      <c r="F211" s="99"/>
    </row>
    <row r="212" spans="1:6" ht="12.75" customHeight="1" x14ac:dyDescent="0.25">
      <c r="A212" s="99"/>
      <c r="B212" s="101">
        <v>1503507</v>
      </c>
      <c r="C212" s="101" t="s">
        <v>1808</v>
      </c>
      <c r="D212" s="101" t="s">
        <v>1752</v>
      </c>
      <c r="E212" s="99"/>
      <c r="F212" s="99"/>
    </row>
    <row r="213" spans="1:6" ht="12.75" customHeight="1" x14ac:dyDescent="0.25">
      <c r="A213" s="99"/>
      <c r="B213" s="101">
        <v>1503606</v>
      </c>
      <c r="C213" s="101" t="s">
        <v>1809</v>
      </c>
      <c r="D213" s="101" t="s">
        <v>1752</v>
      </c>
      <c r="E213" s="99"/>
      <c r="F213" s="99"/>
    </row>
    <row r="214" spans="1:6" ht="12.75" customHeight="1" x14ac:dyDescent="0.25">
      <c r="A214" s="99"/>
      <c r="B214" s="101">
        <v>1503705</v>
      </c>
      <c r="C214" s="101" t="s">
        <v>1810</v>
      </c>
      <c r="D214" s="101" t="s">
        <v>1752</v>
      </c>
      <c r="E214" s="99"/>
      <c r="F214" s="99"/>
    </row>
    <row r="215" spans="1:6" ht="12.75" customHeight="1" x14ac:dyDescent="0.25">
      <c r="A215" s="99"/>
      <c r="B215" s="101">
        <v>1503754</v>
      </c>
      <c r="C215" s="101" t="s">
        <v>1811</v>
      </c>
      <c r="D215" s="101" t="s">
        <v>1752</v>
      </c>
      <c r="E215" s="99"/>
      <c r="F215" s="99"/>
    </row>
    <row r="216" spans="1:6" ht="12.75" customHeight="1" x14ac:dyDescent="0.25">
      <c r="A216" s="99"/>
      <c r="B216" s="101">
        <v>1503804</v>
      </c>
      <c r="C216" s="101" t="s">
        <v>1812</v>
      </c>
      <c r="D216" s="101" t="s">
        <v>1752</v>
      </c>
      <c r="E216" s="99"/>
      <c r="F216" s="99"/>
    </row>
    <row r="217" spans="1:6" ht="12.75" customHeight="1" x14ac:dyDescent="0.25">
      <c r="A217" s="99"/>
      <c r="B217" s="101">
        <v>1503903</v>
      </c>
      <c r="C217" s="101" t="s">
        <v>1813</v>
      </c>
      <c r="D217" s="101" t="s">
        <v>1752</v>
      </c>
      <c r="E217" s="99"/>
      <c r="F217" s="99"/>
    </row>
    <row r="218" spans="1:6" ht="12.75" customHeight="1" x14ac:dyDescent="0.25">
      <c r="A218" s="99"/>
      <c r="B218" s="101">
        <v>1504000</v>
      </c>
      <c r="C218" s="101" t="s">
        <v>1814</v>
      </c>
      <c r="D218" s="101" t="s">
        <v>1752</v>
      </c>
      <c r="E218" s="99"/>
      <c r="F218" s="99"/>
    </row>
    <row r="219" spans="1:6" ht="12.75" customHeight="1" x14ac:dyDescent="0.25">
      <c r="A219" s="99"/>
      <c r="B219" s="101">
        <v>1504059</v>
      </c>
      <c r="C219" s="101" t="s">
        <v>1815</v>
      </c>
      <c r="D219" s="101" t="s">
        <v>1752</v>
      </c>
      <c r="E219" s="99"/>
      <c r="F219" s="99"/>
    </row>
    <row r="220" spans="1:6" ht="12.75" customHeight="1" x14ac:dyDescent="0.25">
      <c r="A220" s="99"/>
      <c r="B220" s="101">
        <v>1504109</v>
      </c>
      <c r="C220" s="101" t="s">
        <v>1816</v>
      </c>
      <c r="D220" s="101" t="s">
        <v>1752</v>
      </c>
      <c r="E220" s="99"/>
      <c r="F220" s="99"/>
    </row>
    <row r="221" spans="1:6" ht="12.75" customHeight="1" x14ac:dyDescent="0.25">
      <c r="A221" s="99"/>
      <c r="B221" s="101">
        <v>1504208</v>
      </c>
      <c r="C221" s="101" t="s">
        <v>1817</v>
      </c>
      <c r="D221" s="101" t="s">
        <v>1752</v>
      </c>
      <c r="E221" s="99"/>
      <c r="F221" s="99"/>
    </row>
    <row r="222" spans="1:6" ht="12.75" customHeight="1" x14ac:dyDescent="0.25">
      <c r="A222" s="99"/>
      <c r="B222" s="101">
        <v>1504307</v>
      </c>
      <c r="C222" s="101" t="s">
        <v>1818</v>
      </c>
      <c r="D222" s="101" t="s">
        <v>1752</v>
      </c>
      <c r="E222" s="99"/>
      <c r="F222" s="99"/>
    </row>
    <row r="223" spans="1:6" ht="12.75" customHeight="1" x14ac:dyDescent="0.25">
      <c r="A223" s="99"/>
      <c r="B223" s="101">
        <v>1504406</v>
      </c>
      <c r="C223" s="101" t="s">
        <v>1819</v>
      </c>
      <c r="D223" s="101" t="s">
        <v>1752</v>
      </c>
      <c r="E223" s="99"/>
      <c r="F223" s="99"/>
    </row>
    <row r="224" spans="1:6" ht="12.75" customHeight="1" x14ac:dyDescent="0.25">
      <c r="A224" s="99"/>
      <c r="B224" s="101">
        <v>1504422</v>
      </c>
      <c r="C224" s="101" t="s">
        <v>1820</v>
      </c>
      <c r="D224" s="101" t="s">
        <v>1752</v>
      </c>
      <c r="E224" s="99"/>
      <c r="F224" s="99"/>
    </row>
    <row r="225" spans="1:6" ht="12.75" customHeight="1" x14ac:dyDescent="0.25">
      <c r="A225" s="99"/>
      <c r="B225" s="101">
        <v>1504455</v>
      </c>
      <c r="C225" s="101" t="s">
        <v>1821</v>
      </c>
      <c r="D225" s="101" t="s">
        <v>1752</v>
      </c>
      <c r="E225" s="99"/>
      <c r="F225" s="99"/>
    </row>
    <row r="226" spans="1:6" ht="12.75" customHeight="1" x14ac:dyDescent="0.25">
      <c r="A226" s="99"/>
      <c r="B226" s="101">
        <v>1504505</v>
      </c>
      <c r="C226" s="101" t="s">
        <v>1822</v>
      </c>
      <c r="D226" s="101" t="s">
        <v>1752</v>
      </c>
      <c r="E226" s="99"/>
      <c r="F226" s="99"/>
    </row>
    <row r="227" spans="1:6" ht="12.75" customHeight="1" x14ac:dyDescent="0.25">
      <c r="A227" s="99"/>
      <c r="B227" s="101">
        <v>1504604</v>
      </c>
      <c r="C227" s="101" t="s">
        <v>1823</v>
      </c>
      <c r="D227" s="101" t="s">
        <v>1752</v>
      </c>
      <c r="E227" s="99"/>
      <c r="F227" s="99"/>
    </row>
    <row r="228" spans="1:6" ht="12.75" customHeight="1" x14ac:dyDescent="0.25">
      <c r="A228" s="99"/>
      <c r="B228" s="101">
        <v>1504703</v>
      </c>
      <c r="C228" s="101" t="s">
        <v>1824</v>
      </c>
      <c r="D228" s="101" t="s">
        <v>1752</v>
      </c>
      <c r="E228" s="99"/>
      <c r="F228" s="99"/>
    </row>
    <row r="229" spans="1:6" ht="12.75" customHeight="1" x14ac:dyDescent="0.25">
      <c r="A229" s="99"/>
      <c r="B229" s="101">
        <v>1504752</v>
      </c>
      <c r="C229" s="101" t="s">
        <v>1825</v>
      </c>
      <c r="D229" s="101" t="s">
        <v>1752</v>
      </c>
      <c r="E229" s="99"/>
      <c r="F229" s="99"/>
    </row>
    <row r="230" spans="1:6" ht="12.75" customHeight="1" x14ac:dyDescent="0.25">
      <c r="A230" s="99"/>
      <c r="B230" s="101">
        <v>1504802</v>
      </c>
      <c r="C230" s="101" t="s">
        <v>1826</v>
      </c>
      <c r="D230" s="101" t="s">
        <v>1752</v>
      </c>
      <c r="E230" s="99"/>
      <c r="F230" s="99"/>
    </row>
    <row r="231" spans="1:6" ht="12.75" customHeight="1" x14ac:dyDescent="0.25">
      <c r="A231" s="99"/>
      <c r="B231" s="101">
        <v>1504901</v>
      </c>
      <c r="C231" s="101" t="s">
        <v>1827</v>
      </c>
      <c r="D231" s="101" t="s">
        <v>1752</v>
      </c>
      <c r="E231" s="99"/>
      <c r="F231" s="99"/>
    </row>
    <row r="232" spans="1:6" ht="12.75" customHeight="1" x14ac:dyDescent="0.25">
      <c r="A232" s="99"/>
      <c r="B232" s="101">
        <v>1504950</v>
      </c>
      <c r="C232" s="101" t="s">
        <v>1828</v>
      </c>
      <c r="D232" s="101" t="s">
        <v>1752</v>
      </c>
      <c r="E232" s="99"/>
      <c r="F232" s="99"/>
    </row>
    <row r="233" spans="1:6" ht="12.75" customHeight="1" x14ac:dyDescent="0.25">
      <c r="A233" s="99"/>
      <c r="B233" s="101">
        <v>1504976</v>
      </c>
      <c r="C233" s="101" t="s">
        <v>1829</v>
      </c>
      <c r="D233" s="101" t="s">
        <v>1752</v>
      </c>
      <c r="E233" s="99"/>
      <c r="F233" s="99"/>
    </row>
    <row r="234" spans="1:6" ht="12.75" customHeight="1" x14ac:dyDescent="0.25">
      <c r="A234" s="99"/>
      <c r="B234" s="101">
        <v>1505007</v>
      </c>
      <c r="C234" s="101" t="s">
        <v>1830</v>
      </c>
      <c r="D234" s="101" t="s">
        <v>1752</v>
      </c>
      <c r="E234" s="99"/>
      <c r="F234" s="99"/>
    </row>
    <row r="235" spans="1:6" ht="12.75" customHeight="1" x14ac:dyDescent="0.25">
      <c r="A235" s="99"/>
      <c r="B235" s="101">
        <v>1505031</v>
      </c>
      <c r="C235" s="101" t="s">
        <v>1831</v>
      </c>
      <c r="D235" s="101" t="s">
        <v>1752</v>
      </c>
      <c r="E235" s="99"/>
      <c r="F235" s="99"/>
    </row>
    <row r="236" spans="1:6" ht="12.75" customHeight="1" x14ac:dyDescent="0.25">
      <c r="A236" s="99"/>
      <c r="B236" s="101">
        <v>1505064</v>
      </c>
      <c r="C236" s="101" t="s">
        <v>1832</v>
      </c>
      <c r="D236" s="101" t="s">
        <v>1752</v>
      </c>
      <c r="E236" s="99"/>
      <c r="F236" s="99"/>
    </row>
    <row r="237" spans="1:6" ht="12.75" customHeight="1" x14ac:dyDescent="0.25">
      <c r="A237" s="99"/>
      <c r="B237" s="101">
        <v>1505106</v>
      </c>
      <c r="C237" s="101" t="s">
        <v>1833</v>
      </c>
      <c r="D237" s="101" t="s">
        <v>1752</v>
      </c>
      <c r="E237" s="99"/>
      <c r="F237" s="99"/>
    </row>
    <row r="238" spans="1:6" ht="12.75" customHeight="1" x14ac:dyDescent="0.25">
      <c r="A238" s="99"/>
      <c r="B238" s="101">
        <v>1505205</v>
      </c>
      <c r="C238" s="101" t="s">
        <v>1834</v>
      </c>
      <c r="D238" s="101" t="s">
        <v>1752</v>
      </c>
      <c r="E238" s="99"/>
      <c r="F238" s="99"/>
    </row>
    <row r="239" spans="1:6" ht="12.75" customHeight="1" x14ac:dyDescent="0.25">
      <c r="A239" s="99"/>
      <c r="B239" s="101">
        <v>1505304</v>
      </c>
      <c r="C239" s="101" t="s">
        <v>1835</v>
      </c>
      <c r="D239" s="101" t="s">
        <v>1752</v>
      </c>
      <c r="E239" s="99"/>
      <c r="F239" s="99"/>
    </row>
    <row r="240" spans="1:6" ht="12.75" customHeight="1" x14ac:dyDescent="0.25">
      <c r="A240" s="99"/>
      <c r="B240" s="101">
        <v>1505403</v>
      </c>
      <c r="C240" s="101" t="s">
        <v>1836</v>
      </c>
      <c r="D240" s="101" t="s">
        <v>1752</v>
      </c>
      <c r="E240" s="99"/>
      <c r="F240" s="99"/>
    </row>
    <row r="241" spans="1:6" ht="12.75" customHeight="1" x14ac:dyDescent="0.25">
      <c r="A241" s="99"/>
      <c r="B241" s="101">
        <v>1505437</v>
      </c>
      <c r="C241" s="101" t="s">
        <v>1837</v>
      </c>
      <c r="D241" s="101" t="s">
        <v>1752</v>
      </c>
      <c r="E241" s="99"/>
      <c r="F241" s="99"/>
    </row>
    <row r="242" spans="1:6" ht="12.75" customHeight="1" x14ac:dyDescent="0.25">
      <c r="A242" s="99"/>
      <c r="B242" s="101">
        <v>1505486</v>
      </c>
      <c r="C242" s="101" t="s">
        <v>1838</v>
      </c>
      <c r="D242" s="101" t="s">
        <v>1752</v>
      </c>
      <c r="E242" s="99"/>
      <c r="F242" s="99"/>
    </row>
    <row r="243" spans="1:6" ht="12.75" customHeight="1" x14ac:dyDescent="0.25">
      <c r="A243" s="99"/>
      <c r="B243" s="101">
        <v>1505494</v>
      </c>
      <c r="C243" s="101" t="s">
        <v>1839</v>
      </c>
      <c r="D243" s="101" t="s">
        <v>1752</v>
      </c>
      <c r="E243" s="99"/>
      <c r="F243" s="99"/>
    </row>
    <row r="244" spans="1:6" ht="12.75" customHeight="1" x14ac:dyDescent="0.25">
      <c r="A244" s="99"/>
      <c r="B244" s="101">
        <v>1505502</v>
      </c>
      <c r="C244" s="101" t="s">
        <v>1840</v>
      </c>
      <c r="D244" s="101" t="s">
        <v>1752</v>
      </c>
      <c r="E244" s="99"/>
      <c r="F244" s="99"/>
    </row>
    <row r="245" spans="1:6" ht="12.75" customHeight="1" x14ac:dyDescent="0.25">
      <c r="A245" s="99"/>
      <c r="B245" s="101">
        <v>1505536</v>
      </c>
      <c r="C245" s="101" t="s">
        <v>1841</v>
      </c>
      <c r="D245" s="101" t="s">
        <v>1752</v>
      </c>
      <c r="E245" s="99"/>
      <c r="F245" s="99"/>
    </row>
    <row r="246" spans="1:6" ht="12.75" customHeight="1" x14ac:dyDescent="0.25">
      <c r="A246" s="99"/>
      <c r="B246" s="101">
        <v>1505551</v>
      </c>
      <c r="C246" s="101" t="s">
        <v>1842</v>
      </c>
      <c r="D246" s="101" t="s">
        <v>1752</v>
      </c>
      <c r="E246" s="99"/>
      <c r="F246" s="99"/>
    </row>
    <row r="247" spans="1:6" ht="12.75" customHeight="1" x14ac:dyDescent="0.25">
      <c r="A247" s="99"/>
      <c r="B247" s="101">
        <v>1505601</v>
      </c>
      <c r="C247" s="101" t="s">
        <v>1843</v>
      </c>
      <c r="D247" s="101" t="s">
        <v>1752</v>
      </c>
      <c r="E247" s="99"/>
      <c r="F247" s="99"/>
    </row>
    <row r="248" spans="1:6" ht="12.75" customHeight="1" x14ac:dyDescent="0.25">
      <c r="A248" s="99"/>
      <c r="B248" s="101">
        <v>1505635</v>
      </c>
      <c r="C248" s="101" t="s">
        <v>1844</v>
      </c>
      <c r="D248" s="101" t="s">
        <v>1752</v>
      </c>
      <c r="E248" s="99"/>
      <c r="F248" s="99"/>
    </row>
    <row r="249" spans="1:6" ht="12.75" customHeight="1" x14ac:dyDescent="0.25">
      <c r="A249" s="99"/>
      <c r="B249" s="101">
        <v>1505650</v>
      </c>
      <c r="C249" s="101" t="s">
        <v>1845</v>
      </c>
      <c r="D249" s="101" t="s">
        <v>1752</v>
      </c>
      <c r="E249" s="99"/>
      <c r="F249" s="99"/>
    </row>
    <row r="250" spans="1:6" ht="12.75" customHeight="1" x14ac:dyDescent="0.25">
      <c r="A250" s="99"/>
      <c r="B250" s="101">
        <v>1505700</v>
      </c>
      <c r="C250" s="101" t="s">
        <v>1846</v>
      </c>
      <c r="D250" s="101" t="s">
        <v>1752</v>
      </c>
      <c r="E250" s="99"/>
      <c r="F250" s="99"/>
    </row>
    <row r="251" spans="1:6" ht="12.75" customHeight="1" x14ac:dyDescent="0.25">
      <c r="A251" s="99"/>
      <c r="B251" s="101">
        <v>1505809</v>
      </c>
      <c r="C251" s="101" t="s">
        <v>1847</v>
      </c>
      <c r="D251" s="101" t="s">
        <v>1752</v>
      </c>
      <c r="E251" s="99"/>
      <c r="F251" s="99"/>
    </row>
    <row r="252" spans="1:6" ht="12.75" customHeight="1" x14ac:dyDescent="0.25">
      <c r="A252" s="99"/>
      <c r="B252" s="101">
        <v>1505908</v>
      </c>
      <c r="C252" s="101" t="s">
        <v>1848</v>
      </c>
      <c r="D252" s="101" t="s">
        <v>1752</v>
      </c>
      <c r="E252" s="99"/>
      <c r="F252" s="99"/>
    </row>
    <row r="253" spans="1:6" ht="12.75" customHeight="1" x14ac:dyDescent="0.25">
      <c r="A253" s="99"/>
      <c r="B253" s="101">
        <v>1506005</v>
      </c>
      <c r="C253" s="101" t="s">
        <v>1849</v>
      </c>
      <c r="D253" s="101" t="s">
        <v>1752</v>
      </c>
      <c r="E253" s="99"/>
      <c r="F253" s="99"/>
    </row>
    <row r="254" spans="1:6" ht="12.75" customHeight="1" x14ac:dyDescent="0.25">
      <c r="A254" s="99"/>
      <c r="B254" s="101">
        <v>1506104</v>
      </c>
      <c r="C254" s="101" t="s">
        <v>1850</v>
      </c>
      <c r="D254" s="101" t="s">
        <v>1752</v>
      </c>
      <c r="E254" s="99"/>
      <c r="F254" s="99"/>
    </row>
    <row r="255" spans="1:6" ht="12.75" customHeight="1" x14ac:dyDescent="0.25">
      <c r="A255" s="99"/>
      <c r="B255" s="101">
        <v>1506112</v>
      </c>
      <c r="C255" s="101" t="s">
        <v>1851</v>
      </c>
      <c r="D255" s="101" t="s">
        <v>1752</v>
      </c>
      <c r="E255" s="99"/>
      <c r="F255" s="99"/>
    </row>
    <row r="256" spans="1:6" ht="12.75" customHeight="1" x14ac:dyDescent="0.25">
      <c r="A256" s="99"/>
      <c r="B256" s="101">
        <v>1506138</v>
      </c>
      <c r="C256" s="101" t="s">
        <v>1852</v>
      </c>
      <c r="D256" s="101" t="s">
        <v>1752</v>
      </c>
      <c r="E256" s="99"/>
      <c r="F256" s="99"/>
    </row>
    <row r="257" spans="1:6" ht="12.75" customHeight="1" x14ac:dyDescent="0.25">
      <c r="A257" s="99"/>
      <c r="B257" s="101">
        <v>1506161</v>
      </c>
      <c r="C257" s="101" t="s">
        <v>1853</v>
      </c>
      <c r="D257" s="101" t="s">
        <v>1752</v>
      </c>
      <c r="E257" s="99"/>
      <c r="F257" s="99"/>
    </row>
    <row r="258" spans="1:6" ht="12.75" customHeight="1" x14ac:dyDescent="0.25">
      <c r="A258" s="99"/>
      <c r="B258" s="101">
        <v>1506187</v>
      </c>
      <c r="C258" s="101" t="s">
        <v>1854</v>
      </c>
      <c r="D258" s="101" t="s">
        <v>1752</v>
      </c>
      <c r="E258" s="99"/>
      <c r="F258" s="99"/>
    </row>
    <row r="259" spans="1:6" ht="12.75" customHeight="1" x14ac:dyDescent="0.25">
      <c r="A259" s="99"/>
      <c r="B259" s="101">
        <v>1506195</v>
      </c>
      <c r="C259" s="101" t="s">
        <v>1855</v>
      </c>
      <c r="D259" s="101" t="s">
        <v>1752</v>
      </c>
      <c r="E259" s="99"/>
      <c r="F259" s="99"/>
    </row>
    <row r="260" spans="1:6" ht="12.75" customHeight="1" x14ac:dyDescent="0.25">
      <c r="A260" s="99"/>
      <c r="B260" s="101">
        <v>1506203</v>
      </c>
      <c r="C260" s="101" t="s">
        <v>1856</v>
      </c>
      <c r="D260" s="101" t="s">
        <v>1752</v>
      </c>
      <c r="E260" s="99"/>
      <c r="F260" s="99"/>
    </row>
    <row r="261" spans="1:6" ht="12.75" customHeight="1" x14ac:dyDescent="0.25">
      <c r="A261" s="99"/>
      <c r="B261" s="101">
        <v>1506302</v>
      </c>
      <c r="C261" s="101" t="s">
        <v>1857</v>
      </c>
      <c r="D261" s="101" t="s">
        <v>1752</v>
      </c>
      <c r="E261" s="99"/>
      <c r="F261" s="99"/>
    </row>
    <row r="262" spans="1:6" ht="12.75" customHeight="1" x14ac:dyDescent="0.25">
      <c r="A262" s="99"/>
      <c r="B262" s="101">
        <v>1506351</v>
      </c>
      <c r="C262" s="101" t="s">
        <v>1858</v>
      </c>
      <c r="D262" s="101" t="s">
        <v>1752</v>
      </c>
      <c r="E262" s="99"/>
      <c r="F262" s="99"/>
    </row>
    <row r="263" spans="1:6" ht="12.75" customHeight="1" x14ac:dyDescent="0.25">
      <c r="A263" s="99"/>
      <c r="B263" s="101">
        <v>1506401</v>
      </c>
      <c r="C263" s="101" t="s">
        <v>1859</v>
      </c>
      <c r="D263" s="101" t="s">
        <v>1752</v>
      </c>
      <c r="E263" s="99"/>
      <c r="F263" s="99"/>
    </row>
    <row r="264" spans="1:6" ht="12.75" customHeight="1" x14ac:dyDescent="0.25">
      <c r="A264" s="99"/>
      <c r="B264" s="101">
        <v>1506500</v>
      </c>
      <c r="C264" s="101" t="s">
        <v>1860</v>
      </c>
      <c r="D264" s="101" t="s">
        <v>1752</v>
      </c>
      <c r="E264" s="99"/>
      <c r="F264" s="99"/>
    </row>
    <row r="265" spans="1:6" ht="12.75" customHeight="1" x14ac:dyDescent="0.25">
      <c r="A265" s="99"/>
      <c r="B265" s="101">
        <v>1506559</v>
      </c>
      <c r="C265" s="101" t="s">
        <v>1861</v>
      </c>
      <c r="D265" s="101" t="s">
        <v>1752</v>
      </c>
      <c r="E265" s="99"/>
      <c r="F265" s="99"/>
    </row>
    <row r="266" spans="1:6" ht="12.75" customHeight="1" x14ac:dyDescent="0.25">
      <c r="A266" s="99"/>
      <c r="B266" s="101">
        <v>1506583</v>
      </c>
      <c r="C266" s="101" t="s">
        <v>1862</v>
      </c>
      <c r="D266" s="101" t="s">
        <v>1752</v>
      </c>
      <c r="E266" s="99"/>
      <c r="F266" s="99"/>
    </row>
    <row r="267" spans="1:6" ht="12.75" customHeight="1" x14ac:dyDescent="0.25">
      <c r="A267" s="99"/>
      <c r="B267" s="101">
        <v>1506609</v>
      </c>
      <c r="C267" s="101" t="s">
        <v>1863</v>
      </c>
      <c r="D267" s="101" t="s">
        <v>1752</v>
      </c>
      <c r="E267" s="99"/>
      <c r="F267" s="99"/>
    </row>
    <row r="268" spans="1:6" ht="12.75" customHeight="1" x14ac:dyDescent="0.25">
      <c r="A268" s="99"/>
      <c r="B268" s="101">
        <v>1506708</v>
      </c>
      <c r="C268" s="101" t="s">
        <v>1864</v>
      </c>
      <c r="D268" s="101" t="s">
        <v>1752</v>
      </c>
      <c r="E268" s="99"/>
      <c r="F268" s="99"/>
    </row>
    <row r="269" spans="1:6" ht="12.75" customHeight="1" x14ac:dyDescent="0.25">
      <c r="A269" s="99"/>
      <c r="B269" s="101">
        <v>1506807</v>
      </c>
      <c r="C269" s="101" t="s">
        <v>1865</v>
      </c>
      <c r="D269" s="101" t="s">
        <v>1752</v>
      </c>
      <c r="E269" s="99"/>
      <c r="F269" s="99"/>
    </row>
    <row r="270" spans="1:6" ht="12.75" customHeight="1" x14ac:dyDescent="0.25">
      <c r="A270" s="99"/>
      <c r="B270" s="101">
        <v>1506906</v>
      </c>
      <c r="C270" s="101" t="s">
        <v>1866</v>
      </c>
      <c r="D270" s="101" t="s">
        <v>1752</v>
      </c>
      <c r="E270" s="99"/>
      <c r="F270" s="99"/>
    </row>
    <row r="271" spans="1:6" ht="12.75" customHeight="1" x14ac:dyDescent="0.25">
      <c r="A271" s="99"/>
      <c r="B271" s="101">
        <v>1507003</v>
      </c>
      <c r="C271" s="101" t="s">
        <v>1867</v>
      </c>
      <c r="D271" s="101" t="s">
        <v>1752</v>
      </c>
      <c r="E271" s="99"/>
      <c r="F271" s="99"/>
    </row>
    <row r="272" spans="1:6" ht="12.75" customHeight="1" x14ac:dyDescent="0.25">
      <c r="A272" s="99"/>
      <c r="B272" s="101">
        <v>1507102</v>
      </c>
      <c r="C272" s="101" t="s">
        <v>1868</v>
      </c>
      <c r="D272" s="101" t="s">
        <v>1752</v>
      </c>
      <c r="E272" s="99"/>
      <c r="F272" s="99"/>
    </row>
    <row r="273" spans="1:6" ht="12.75" customHeight="1" x14ac:dyDescent="0.25">
      <c r="A273" s="99"/>
      <c r="B273" s="101">
        <v>1507151</v>
      </c>
      <c r="C273" s="101" t="s">
        <v>1869</v>
      </c>
      <c r="D273" s="101" t="s">
        <v>1752</v>
      </c>
      <c r="E273" s="99"/>
      <c r="F273" s="99"/>
    </row>
    <row r="274" spans="1:6" ht="12.75" customHeight="1" x14ac:dyDescent="0.25">
      <c r="A274" s="99"/>
      <c r="B274" s="101">
        <v>1507201</v>
      </c>
      <c r="C274" s="101" t="s">
        <v>1870</v>
      </c>
      <c r="D274" s="101" t="s">
        <v>1752</v>
      </c>
      <c r="E274" s="99"/>
      <c r="F274" s="99"/>
    </row>
    <row r="275" spans="1:6" ht="12.75" customHeight="1" x14ac:dyDescent="0.25">
      <c r="A275" s="99"/>
      <c r="B275" s="101">
        <v>1507300</v>
      </c>
      <c r="C275" s="101" t="s">
        <v>1871</v>
      </c>
      <c r="D275" s="101" t="s">
        <v>1752</v>
      </c>
      <c r="E275" s="99"/>
      <c r="F275" s="99"/>
    </row>
    <row r="276" spans="1:6" ht="12.75" customHeight="1" x14ac:dyDescent="0.25">
      <c r="A276" s="99"/>
      <c r="B276" s="101">
        <v>1507409</v>
      </c>
      <c r="C276" s="101" t="s">
        <v>1872</v>
      </c>
      <c r="D276" s="101" t="s">
        <v>1752</v>
      </c>
      <c r="E276" s="99"/>
      <c r="F276" s="99"/>
    </row>
    <row r="277" spans="1:6" ht="12.75" customHeight="1" x14ac:dyDescent="0.25">
      <c r="A277" s="99"/>
      <c r="B277" s="101">
        <v>1507458</v>
      </c>
      <c r="C277" s="101" t="s">
        <v>1873</v>
      </c>
      <c r="D277" s="101" t="s">
        <v>1752</v>
      </c>
      <c r="E277" s="99"/>
      <c r="F277" s="99"/>
    </row>
    <row r="278" spans="1:6" ht="12.75" customHeight="1" x14ac:dyDescent="0.25">
      <c r="A278" s="99"/>
      <c r="B278" s="101">
        <v>1507466</v>
      </c>
      <c r="C278" s="101" t="s">
        <v>1874</v>
      </c>
      <c r="D278" s="101" t="s">
        <v>1752</v>
      </c>
      <c r="E278" s="99"/>
      <c r="F278" s="99"/>
    </row>
    <row r="279" spans="1:6" ht="12.75" customHeight="1" x14ac:dyDescent="0.25">
      <c r="A279" s="99"/>
      <c r="B279" s="101">
        <v>1507474</v>
      </c>
      <c r="C279" s="101" t="s">
        <v>1875</v>
      </c>
      <c r="D279" s="101" t="s">
        <v>1752</v>
      </c>
      <c r="E279" s="99"/>
      <c r="F279" s="99"/>
    </row>
    <row r="280" spans="1:6" ht="12.75" customHeight="1" x14ac:dyDescent="0.25">
      <c r="A280" s="99"/>
      <c r="B280" s="101">
        <v>1507508</v>
      </c>
      <c r="C280" s="101" t="s">
        <v>1876</v>
      </c>
      <c r="D280" s="101" t="s">
        <v>1752</v>
      </c>
      <c r="E280" s="99"/>
      <c r="F280" s="99"/>
    </row>
    <row r="281" spans="1:6" ht="12.75" customHeight="1" x14ac:dyDescent="0.25">
      <c r="A281" s="99"/>
      <c r="B281" s="101">
        <v>1507607</v>
      </c>
      <c r="C281" s="101" t="s">
        <v>1877</v>
      </c>
      <c r="D281" s="101" t="s">
        <v>1752</v>
      </c>
      <c r="E281" s="99"/>
      <c r="F281" s="99"/>
    </row>
    <row r="282" spans="1:6" ht="12.75" customHeight="1" x14ac:dyDescent="0.25">
      <c r="A282" s="99"/>
      <c r="B282" s="101">
        <v>1507706</v>
      </c>
      <c r="C282" s="101" t="s">
        <v>1878</v>
      </c>
      <c r="D282" s="101" t="s">
        <v>1752</v>
      </c>
      <c r="E282" s="99"/>
      <c r="F282" s="99"/>
    </row>
    <row r="283" spans="1:6" ht="12.75" customHeight="1" x14ac:dyDescent="0.25">
      <c r="A283" s="99"/>
      <c r="B283" s="101">
        <v>1507755</v>
      </c>
      <c r="C283" s="101" t="s">
        <v>1879</v>
      </c>
      <c r="D283" s="101" t="s">
        <v>1752</v>
      </c>
      <c r="E283" s="99"/>
      <c r="F283" s="99"/>
    </row>
    <row r="284" spans="1:6" ht="12.75" customHeight="1" x14ac:dyDescent="0.25">
      <c r="A284" s="99"/>
      <c r="B284" s="101">
        <v>1507805</v>
      </c>
      <c r="C284" s="101" t="s">
        <v>1880</v>
      </c>
      <c r="D284" s="101" t="s">
        <v>1752</v>
      </c>
      <c r="E284" s="99"/>
      <c r="F284" s="99"/>
    </row>
    <row r="285" spans="1:6" ht="12.75" customHeight="1" x14ac:dyDescent="0.25">
      <c r="A285" s="99"/>
      <c r="B285" s="101">
        <v>1507904</v>
      </c>
      <c r="C285" s="101" t="s">
        <v>1881</v>
      </c>
      <c r="D285" s="101" t="s">
        <v>1752</v>
      </c>
      <c r="E285" s="99"/>
      <c r="F285" s="99"/>
    </row>
    <row r="286" spans="1:6" ht="12.75" customHeight="1" x14ac:dyDescent="0.25">
      <c r="A286" s="99"/>
      <c r="B286" s="101">
        <v>1507953</v>
      </c>
      <c r="C286" s="101" t="s">
        <v>1882</v>
      </c>
      <c r="D286" s="101" t="s">
        <v>1752</v>
      </c>
      <c r="E286" s="99"/>
      <c r="F286" s="99"/>
    </row>
    <row r="287" spans="1:6" ht="12.75" customHeight="1" x14ac:dyDescent="0.25">
      <c r="A287" s="99"/>
      <c r="B287" s="101">
        <v>1507961</v>
      </c>
      <c r="C287" s="101" t="s">
        <v>1883</v>
      </c>
      <c r="D287" s="101" t="s">
        <v>1752</v>
      </c>
      <c r="E287" s="99"/>
      <c r="F287" s="99"/>
    </row>
    <row r="288" spans="1:6" ht="12.75" customHeight="1" x14ac:dyDescent="0.25">
      <c r="A288" s="99"/>
      <c r="B288" s="101">
        <v>1507979</v>
      </c>
      <c r="C288" s="101" t="s">
        <v>1884</v>
      </c>
      <c r="D288" s="101" t="s">
        <v>1752</v>
      </c>
      <c r="E288" s="99"/>
      <c r="F288" s="99"/>
    </row>
    <row r="289" spans="1:6" ht="12.75" customHeight="1" x14ac:dyDescent="0.25">
      <c r="A289" s="99"/>
      <c r="B289" s="101">
        <v>1508001</v>
      </c>
      <c r="C289" s="101" t="s">
        <v>1885</v>
      </c>
      <c r="D289" s="101" t="s">
        <v>1752</v>
      </c>
      <c r="E289" s="99"/>
      <c r="F289" s="99"/>
    </row>
    <row r="290" spans="1:6" ht="12.75" customHeight="1" x14ac:dyDescent="0.25">
      <c r="A290" s="99"/>
      <c r="B290" s="101">
        <v>1508035</v>
      </c>
      <c r="C290" s="101" t="s">
        <v>1886</v>
      </c>
      <c r="D290" s="101" t="s">
        <v>1752</v>
      </c>
      <c r="E290" s="99"/>
      <c r="F290" s="99"/>
    </row>
    <row r="291" spans="1:6" ht="12.75" customHeight="1" x14ac:dyDescent="0.25">
      <c r="A291" s="99"/>
      <c r="B291" s="101">
        <v>1508050</v>
      </c>
      <c r="C291" s="101" t="s">
        <v>1887</v>
      </c>
      <c r="D291" s="101" t="s">
        <v>1752</v>
      </c>
      <c r="E291" s="99"/>
      <c r="F291" s="99"/>
    </row>
    <row r="292" spans="1:6" ht="12.75" customHeight="1" x14ac:dyDescent="0.25">
      <c r="A292" s="99"/>
      <c r="B292" s="101">
        <v>1508084</v>
      </c>
      <c r="C292" s="101" t="s">
        <v>1888</v>
      </c>
      <c r="D292" s="101" t="s">
        <v>1752</v>
      </c>
      <c r="E292" s="99"/>
      <c r="F292" s="99"/>
    </row>
    <row r="293" spans="1:6" ht="12.75" customHeight="1" x14ac:dyDescent="0.25">
      <c r="A293" s="99"/>
      <c r="B293" s="101">
        <v>1508100</v>
      </c>
      <c r="C293" s="101" t="s">
        <v>1889</v>
      </c>
      <c r="D293" s="101" t="s">
        <v>1752</v>
      </c>
      <c r="E293" s="99"/>
      <c r="F293" s="99"/>
    </row>
    <row r="294" spans="1:6" ht="12.75" customHeight="1" x14ac:dyDescent="0.25">
      <c r="A294" s="99"/>
      <c r="B294" s="101">
        <v>1508126</v>
      </c>
      <c r="C294" s="101" t="s">
        <v>1890</v>
      </c>
      <c r="D294" s="101" t="s">
        <v>1752</v>
      </c>
      <c r="E294" s="99"/>
      <c r="F294" s="99"/>
    </row>
    <row r="295" spans="1:6" ht="12.75" customHeight="1" x14ac:dyDescent="0.25">
      <c r="A295" s="99"/>
      <c r="B295" s="101">
        <v>1508159</v>
      </c>
      <c r="C295" s="101" t="s">
        <v>1891</v>
      </c>
      <c r="D295" s="101" t="s">
        <v>1752</v>
      </c>
      <c r="E295" s="99"/>
      <c r="F295" s="99"/>
    </row>
    <row r="296" spans="1:6" ht="12.75" customHeight="1" x14ac:dyDescent="0.25">
      <c r="A296" s="99"/>
      <c r="B296" s="101">
        <v>1508209</v>
      </c>
      <c r="C296" s="101" t="s">
        <v>1892</v>
      </c>
      <c r="D296" s="101" t="s">
        <v>1752</v>
      </c>
      <c r="E296" s="99"/>
      <c r="F296" s="99"/>
    </row>
    <row r="297" spans="1:6" ht="12.75" customHeight="1" x14ac:dyDescent="0.25">
      <c r="A297" s="99"/>
      <c r="B297" s="101">
        <v>1508308</v>
      </c>
      <c r="C297" s="101" t="s">
        <v>1893</v>
      </c>
      <c r="D297" s="101" t="s">
        <v>1752</v>
      </c>
      <c r="E297" s="99"/>
      <c r="F297" s="99"/>
    </row>
    <row r="298" spans="1:6" ht="12.75" customHeight="1" x14ac:dyDescent="0.25">
      <c r="A298" s="99"/>
      <c r="B298" s="101">
        <v>1508357</v>
      </c>
      <c r="C298" s="101" t="s">
        <v>1894</v>
      </c>
      <c r="D298" s="101" t="s">
        <v>1752</v>
      </c>
      <c r="E298" s="99"/>
      <c r="F298" s="99"/>
    </row>
    <row r="299" spans="1:6" ht="12.75" customHeight="1" x14ac:dyDescent="0.25">
      <c r="A299" s="99"/>
      <c r="B299" s="101">
        <v>1508407</v>
      </c>
      <c r="C299" s="101" t="s">
        <v>1895</v>
      </c>
      <c r="D299" s="101" t="s">
        <v>1752</v>
      </c>
      <c r="E299" s="99"/>
      <c r="F299" s="99"/>
    </row>
    <row r="300" spans="1:6" ht="12.75" customHeight="1" x14ac:dyDescent="0.25">
      <c r="A300" s="99"/>
      <c r="B300" s="101">
        <v>1600055</v>
      </c>
      <c r="C300" s="101" t="s">
        <v>1896</v>
      </c>
      <c r="D300" s="101" t="s">
        <v>1897</v>
      </c>
      <c r="E300" s="99"/>
      <c r="F300" s="99"/>
    </row>
    <row r="301" spans="1:6" ht="12.75" customHeight="1" x14ac:dyDescent="0.25">
      <c r="A301" s="99"/>
      <c r="B301" s="101">
        <v>1600105</v>
      </c>
      <c r="C301" s="101" t="s">
        <v>1898</v>
      </c>
      <c r="D301" s="101" t="s">
        <v>1897</v>
      </c>
      <c r="E301" s="99"/>
      <c r="F301" s="99"/>
    </row>
    <row r="302" spans="1:6" ht="12.75" customHeight="1" x14ac:dyDescent="0.25">
      <c r="A302" s="99"/>
      <c r="B302" s="101">
        <v>1600154</v>
      </c>
      <c r="C302" s="101" t="s">
        <v>1899</v>
      </c>
      <c r="D302" s="101" t="s">
        <v>1897</v>
      </c>
      <c r="E302" s="99"/>
      <c r="F302" s="99"/>
    </row>
    <row r="303" spans="1:6" ht="12.75" customHeight="1" x14ac:dyDescent="0.25">
      <c r="A303" s="99"/>
      <c r="B303" s="101">
        <v>1600204</v>
      </c>
      <c r="C303" s="101" t="s">
        <v>1900</v>
      </c>
      <c r="D303" s="101" t="s">
        <v>1897</v>
      </c>
      <c r="E303" s="99"/>
      <c r="F303" s="99"/>
    </row>
    <row r="304" spans="1:6" ht="12.75" customHeight="1" x14ac:dyDescent="0.25">
      <c r="A304" s="99"/>
      <c r="B304" s="101">
        <v>1600212</v>
      </c>
      <c r="C304" s="101" t="s">
        <v>1901</v>
      </c>
      <c r="D304" s="101" t="s">
        <v>1897</v>
      </c>
      <c r="E304" s="99"/>
      <c r="F304" s="99"/>
    </row>
    <row r="305" spans="1:6" ht="12.75" customHeight="1" x14ac:dyDescent="0.25">
      <c r="A305" s="99"/>
      <c r="B305" s="101">
        <v>1600238</v>
      </c>
      <c r="C305" s="101" t="s">
        <v>1902</v>
      </c>
      <c r="D305" s="101" t="s">
        <v>1897</v>
      </c>
      <c r="E305" s="99"/>
      <c r="F305" s="99"/>
    </row>
    <row r="306" spans="1:6" ht="12.75" customHeight="1" x14ac:dyDescent="0.25">
      <c r="A306" s="99"/>
      <c r="B306" s="101">
        <v>1600253</v>
      </c>
      <c r="C306" s="101" t="s">
        <v>1903</v>
      </c>
      <c r="D306" s="101" t="s">
        <v>1897</v>
      </c>
      <c r="E306" s="99"/>
      <c r="F306" s="99"/>
    </row>
    <row r="307" spans="1:6" ht="12.75" customHeight="1" x14ac:dyDescent="0.25">
      <c r="A307" s="99"/>
      <c r="B307" s="101">
        <v>1600279</v>
      </c>
      <c r="C307" s="101" t="s">
        <v>1904</v>
      </c>
      <c r="D307" s="101" t="s">
        <v>1897</v>
      </c>
      <c r="E307" s="99"/>
      <c r="F307" s="99"/>
    </row>
    <row r="308" spans="1:6" ht="12.75" customHeight="1" x14ac:dyDescent="0.25">
      <c r="A308" s="99"/>
      <c r="B308" s="101">
        <v>1600303</v>
      </c>
      <c r="C308" s="101" t="s">
        <v>1905</v>
      </c>
      <c r="D308" s="101" t="s">
        <v>1897</v>
      </c>
      <c r="E308" s="99"/>
      <c r="F308" s="99"/>
    </row>
    <row r="309" spans="1:6" ht="12.75" customHeight="1" x14ac:dyDescent="0.25">
      <c r="A309" s="99"/>
      <c r="B309" s="101">
        <v>1600402</v>
      </c>
      <c r="C309" s="101" t="s">
        <v>1906</v>
      </c>
      <c r="D309" s="101" t="s">
        <v>1897</v>
      </c>
      <c r="E309" s="99"/>
      <c r="F309" s="99"/>
    </row>
    <row r="310" spans="1:6" ht="12.75" customHeight="1" x14ac:dyDescent="0.25">
      <c r="A310" s="99"/>
      <c r="B310" s="101">
        <v>1600501</v>
      </c>
      <c r="C310" s="101" t="s">
        <v>1907</v>
      </c>
      <c r="D310" s="101" t="s">
        <v>1897</v>
      </c>
      <c r="E310" s="99"/>
      <c r="F310" s="99"/>
    </row>
    <row r="311" spans="1:6" ht="12.75" customHeight="1" x14ac:dyDescent="0.25">
      <c r="A311" s="99"/>
      <c r="B311" s="101">
        <v>1600535</v>
      </c>
      <c r="C311" s="101" t="s">
        <v>1908</v>
      </c>
      <c r="D311" s="101" t="s">
        <v>1897</v>
      </c>
      <c r="E311" s="99"/>
      <c r="F311" s="99"/>
    </row>
    <row r="312" spans="1:6" ht="12.75" customHeight="1" x14ac:dyDescent="0.25">
      <c r="A312" s="99"/>
      <c r="B312" s="101">
        <v>1600550</v>
      </c>
      <c r="C312" s="101" t="s">
        <v>1909</v>
      </c>
      <c r="D312" s="101" t="s">
        <v>1897</v>
      </c>
      <c r="E312" s="99"/>
      <c r="F312" s="99"/>
    </row>
    <row r="313" spans="1:6" ht="12.75" customHeight="1" x14ac:dyDescent="0.25">
      <c r="A313" s="99"/>
      <c r="B313" s="101">
        <v>1600600</v>
      </c>
      <c r="C313" s="101" t="s">
        <v>1910</v>
      </c>
      <c r="D313" s="101" t="s">
        <v>1897</v>
      </c>
      <c r="E313" s="99"/>
      <c r="F313" s="99"/>
    </row>
    <row r="314" spans="1:6" ht="12.75" customHeight="1" x14ac:dyDescent="0.25">
      <c r="A314" s="99"/>
      <c r="B314" s="101">
        <v>1600709</v>
      </c>
      <c r="C314" s="101" t="s">
        <v>1911</v>
      </c>
      <c r="D314" s="101" t="s">
        <v>1897</v>
      </c>
      <c r="E314" s="99"/>
      <c r="F314" s="99"/>
    </row>
    <row r="315" spans="1:6" ht="12.75" customHeight="1" x14ac:dyDescent="0.25">
      <c r="A315" s="99"/>
      <c r="B315" s="101">
        <v>1600808</v>
      </c>
      <c r="C315" s="101" t="s">
        <v>1912</v>
      </c>
      <c r="D315" s="101" t="s">
        <v>1897</v>
      </c>
      <c r="E315" s="99"/>
      <c r="F315" s="99"/>
    </row>
    <row r="316" spans="1:6" ht="12.75" customHeight="1" x14ac:dyDescent="0.25">
      <c r="A316" s="99"/>
      <c r="B316" s="101">
        <v>1700251</v>
      </c>
      <c r="C316" s="101" t="s">
        <v>1913</v>
      </c>
      <c r="D316" s="101" t="s">
        <v>1914</v>
      </c>
      <c r="E316" s="99"/>
      <c r="F316" s="99"/>
    </row>
    <row r="317" spans="1:6" ht="12.75" customHeight="1" x14ac:dyDescent="0.25">
      <c r="A317" s="99"/>
      <c r="B317" s="101">
        <v>1700301</v>
      </c>
      <c r="C317" s="101" t="s">
        <v>1915</v>
      </c>
      <c r="D317" s="101" t="s">
        <v>1914</v>
      </c>
      <c r="E317" s="99"/>
      <c r="F317" s="99"/>
    </row>
    <row r="318" spans="1:6" ht="12.75" customHeight="1" x14ac:dyDescent="0.25">
      <c r="A318" s="99"/>
      <c r="B318" s="101">
        <v>1700350</v>
      </c>
      <c r="C318" s="101" t="s">
        <v>1916</v>
      </c>
      <c r="D318" s="101" t="s">
        <v>1914</v>
      </c>
      <c r="E318" s="99"/>
      <c r="F318" s="99"/>
    </row>
    <row r="319" spans="1:6" ht="12.75" customHeight="1" x14ac:dyDescent="0.25">
      <c r="A319" s="99"/>
      <c r="B319" s="101">
        <v>1700400</v>
      </c>
      <c r="C319" s="101" t="s">
        <v>1917</v>
      </c>
      <c r="D319" s="101" t="s">
        <v>1914</v>
      </c>
      <c r="E319" s="99"/>
      <c r="F319" s="99"/>
    </row>
    <row r="320" spans="1:6" ht="12.75" customHeight="1" x14ac:dyDescent="0.25">
      <c r="A320" s="99"/>
      <c r="B320" s="101">
        <v>1700707</v>
      </c>
      <c r="C320" s="101" t="s">
        <v>1918</v>
      </c>
      <c r="D320" s="101" t="s">
        <v>1914</v>
      </c>
      <c r="E320" s="99"/>
      <c r="F320" s="99"/>
    </row>
    <row r="321" spans="1:6" ht="12.75" customHeight="1" x14ac:dyDescent="0.25">
      <c r="A321" s="99"/>
      <c r="B321" s="101">
        <v>1701002</v>
      </c>
      <c r="C321" s="101" t="s">
        <v>1919</v>
      </c>
      <c r="D321" s="101" t="s">
        <v>1914</v>
      </c>
      <c r="E321" s="99"/>
      <c r="F321" s="99"/>
    </row>
    <row r="322" spans="1:6" ht="12.75" customHeight="1" x14ac:dyDescent="0.25">
      <c r="A322" s="99"/>
      <c r="B322" s="101">
        <v>1701051</v>
      </c>
      <c r="C322" s="101" t="s">
        <v>1920</v>
      </c>
      <c r="D322" s="101" t="s">
        <v>1914</v>
      </c>
      <c r="E322" s="99"/>
      <c r="F322" s="99"/>
    </row>
    <row r="323" spans="1:6" ht="12.75" customHeight="1" x14ac:dyDescent="0.25">
      <c r="A323" s="99"/>
      <c r="B323" s="101">
        <v>1701101</v>
      </c>
      <c r="C323" s="101" t="s">
        <v>1921</v>
      </c>
      <c r="D323" s="101" t="s">
        <v>1914</v>
      </c>
      <c r="E323" s="99"/>
      <c r="F323" s="99"/>
    </row>
    <row r="324" spans="1:6" ht="12.75" customHeight="1" x14ac:dyDescent="0.25">
      <c r="A324" s="99"/>
      <c r="B324" s="101">
        <v>1701309</v>
      </c>
      <c r="C324" s="101" t="s">
        <v>1922</v>
      </c>
      <c r="D324" s="101" t="s">
        <v>1914</v>
      </c>
      <c r="E324" s="99"/>
      <c r="F324" s="99"/>
    </row>
    <row r="325" spans="1:6" ht="12.75" customHeight="1" x14ac:dyDescent="0.25">
      <c r="A325" s="99"/>
      <c r="B325" s="101">
        <v>1701903</v>
      </c>
      <c r="C325" s="101" t="s">
        <v>1923</v>
      </c>
      <c r="D325" s="101" t="s">
        <v>1914</v>
      </c>
      <c r="E325" s="99"/>
      <c r="F325" s="99"/>
    </row>
    <row r="326" spans="1:6" ht="12.75" customHeight="1" x14ac:dyDescent="0.25">
      <c r="A326" s="99"/>
      <c r="B326" s="101">
        <v>1702000</v>
      </c>
      <c r="C326" s="101" t="s">
        <v>1924</v>
      </c>
      <c r="D326" s="101" t="s">
        <v>1914</v>
      </c>
      <c r="E326" s="99"/>
      <c r="F326" s="99"/>
    </row>
    <row r="327" spans="1:6" ht="12.75" customHeight="1" x14ac:dyDescent="0.25">
      <c r="A327" s="99"/>
      <c r="B327" s="101">
        <v>1702109</v>
      </c>
      <c r="C327" s="101" t="s">
        <v>1925</v>
      </c>
      <c r="D327" s="101" t="s">
        <v>1914</v>
      </c>
      <c r="E327" s="99"/>
      <c r="F327" s="99"/>
    </row>
    <row r="328" spans="1:6" ht="12.75" customHeight="1" x14ac:dyDescent="0.25">
      <c r="A328" s="99"/>
      <c r="B328" s="101">
        <v>1702158</v>
      </c>
      <c r="C328" s="101" t="s">
        <v>1926</v>
      </c>
      <c r="D328" s="101" t="s">
        <v>1914</v>
      </c>
      <c r="E328" s="99"/>
      <c r="F328" s="99"/>
    </row>
    <row r="329" spans="1:6" ht="12.75" customHeight="1" x14ac:dyDescent="0.25">
      <c r="A329" s="99"/>
      <c r="B329" s="101">
        <v>1702208</v>
      </c>
      <c r="C329" s="101" t="s">
        <v>1927</v>
      </c>
      <c r="D329" s="101" t="s">
        <v>1914</v>
      </c>
      <c r="E329" s="99"/>
      <c r="F329" s="99"/>
    </row>
    <row r="330" spans="1:6" ht="12.75" customHeight="1" x14ac:dyDescent="0.25">
      <c r="A330" s="99"/>
      <c r="B330" s="101">
        <v>1702307</v>
      </c>
      <c r="C330" s="101" t="s">
        <v>1928</v>
      </c>
      <c r="D330" s="101" t="s">
        <v>1914</v>
      </c>
      <c r="E330" s="99"/>
      <c r="F330" s="99"/>
    </row>
    <row r="331" spans="1:6" ht="12.75" customHeight="1" x14ac:dyDescent="0.25">
      <c r="A331" s="99"/>
      <c r="B331" s="101">
        <v>1702406</v>
      </c>
      <c r="C331" s="101" t="s">
        <v>1929</v>
      </c>
      <c r="D331" s="101" t="s">
        <v>1914</v>
      </c>
      <c r="E331" s="99"/>
      <c r="F331" s="99"/>
    </row>
    <row r="332" spans="1:6" ht="12.75" customHeight="1" x14ac:dyDescent="0.25">
      <c r="A332" s="99"/>
      <c r="B332" s="101">
        <v>1702554</v>
      </c>
      <c r="C332" s="101" t="s">
        <v>1930</v>
      </c>
      <c r="D332" s="101" t="s">
        <v>1914</v>
      </c>
      <c r="E332" s="99"/>
      <c r="F332" s="99"/>
    </row>
    <row r="333" spans="1:6" ht="12.75" customHeight="1" x14ac:dyDescent="0.25">
      <c r="A333" s="99"/>
      <c r="B333" s="101">
        <v>1702703</v>
      </c>
      <c r="C333" s="101" t="s">
        <v>1931</v>
      </c>
      <c r="D333" s="101" t="s">
        <v>1914</v>
      </c>
      <c r="E333" s="99"/>
      <c r="F333" s="99"/>
    </row>
    <row r="334" spans="1:6" ht="12.75" customHeight="1" x14ac:dyDescent="0.25">
      <c r="A334" s="99"/>
      <c r="B334" s="101">
        <v>1702901</v>
      </c>
      <c r="C334" s="101" t="s">
        <v>1932</v>
      </c>
      <c r="D334" s="101" t="s">
        <v>1914</v>
      </c>
      <c r="E334" s="99"/>
      <c r="F334" s="99"/>
    </row>
    <row r="335" spans="1:6" ht="12.75" customHeight="1" x14ac:dyDescent="0.25">
      <c r="A335" s="99"/>
      <c r="B335" s="101">
        <v>1703008</v>
      </c>
      <c r="C335" s="101" t="s">
        <v>1933</v>
      </c>
      <c r="D335" s="101" t="s">
        <v>1914</v>
      </c>
      <c r="E335" s="99"/>
      <c r="F335" s="99"/>
    </row>
    <row r="336" spans="1:6" ht="12.75" customHeight="1" x14ac:dyDescent="0.25">
      <c r="A336" s="99"/>
      <c r="B336" s="101">
        <v>1703057</v>
      </c>
      <c r="C336" s="101" t="s">
        <v>1934</v>
      </c>
      <c r="D336" s="101" t="s">
        <v>1914</v>
      </c>
      <c r="E336" s="99"/>
      <c r="F336" s="99"/>
    </row>
    <row r="337" spans="1:6" ht="12.75" customHeight="1" x14ac:dyDescent="0.25">
      <c r="A337" s="99"/>
      <c r="B337" s="101">
        <v>1703073</v>
      </c>
      <c r="C337" s="101" t="s">
        <v>1935</v>
      </c>
      <c r="D337" s="101" t="s">
        <v>1914</v>
      </c>
      <c r="E337" s="99"/>
      <c r="F337" s="99"/>
    </row>
    <row r="338" spans="1:6" ht="12.75" customHeight="1" x14ac:dyDescent="0.25">
      <c r="A338" s="99"/>
      <c r="B338" s="101">
        <v>1703107</v>
      </c>
      <c r="C338" s="101" t="s">
        <v>1936</v>
      </c>
      <c r="D338" s="101" t="s">
        <v>1914</v>
      </c>
      <c r="E338" s="99"/>
      <c r="F338" s="99"/>
    </row>
    <row r="339" spans="1:6" ht="12.75" customHeight="1" x14ac:dyDescent="0.25">
      <c r="A339" s="99"/>
      <c r="B339" s="101">
        <v>1703206</v>
      </c>
      <c r="C339" s="101" t="s">
        <v>1937</v>
      </c>
      <c r="D339" s="101" t="s">
        <v>1914</v>
      </c>
      <c r="E339" s="99"/>
      <c r="F339" s="99"/>
    </row>
    <row r="340" spans="1:6" ht="12.75" customHeight="1" x14ac:dyDescent="0.25">
      <c r="A340" s="99"/>
      <c r="B340" s="101">
        <v>1703305</v>
      </c>
      <c r="C340" s="101" t="s">
        <v>1773</v>
      </c>
      <c r="D340" s="101" t="s">
        <v>1914</v>
      </c>
      <c r="E340" s="99"/>
      <c r="F340" s="99"/>
    </row>
    <row r="341" spans="1:6" ht="12.75" customHeight="1" x14ac:dyDescent="0.25">
      <c r="A341" s="99"/>
      <c r="B341" s="101">
        <v>1703602</v>
      </c>
      <c r="C341" s="101" t="s">
        <v>1938</v>
      </c>
      <c r="D341" s="101" t="s">
        <v>1914</v>
      </c>
      <c r="E341" s="99"/>
      <c r="F341" s="99"/>
    </row>
    <row r="342" spans="1:6" ht="12.75" customHeight="1" x14ac:dyDescent="0.25">
      <c r="A342" s="99"/>
      <c r="B342" s="101">
        <v>1703701</v>
      </c>
      <c r="C342" s="101" t="s">
        <v>1939</v>
      </c>
      <c r="D342" s="101" t="s">
        <v>1914</v>
      </c>
      <c r="E342" s="99"/>
      <c r="F342" s="99"/>
    </row>
    <row r="343" spans="1:6" ht="12.75" customHeight="1" x14ac:dyDescent="0.25">
      <c r="A343" s="99"/>
      <c r="B343" s="101">
        <v>1703800</v>
      </c>
      <c r="C343" s="101" t="s">
        <v>1940</v>
      </c>
      <c r="D343" s="101" t="s">
        <v>1914</v>
      </c>
      <c r="E343" s="99"/>
      <c r="F343" s="99"/>
    </row>
    <row r="344" spans="1:6" ht="12.75" customHeight="1" x14ac:dyDescent="0.25">
      <c r="A344" s="99"/>
      <c r="B344" s="101">
        <v>1703826</v>
      </c>
      <c r="C344" s="101" t="s">
        <v>1941</v>
      </c>
      <c r="D344" s="101" t="s">
        <v>1914</v>
      </c>
      <c r="E344" s="99"/>
      <c r="F344" s="99"/>
    </row>
    <row r="345" spans="1:6" ht="12.75" customHeight="1" x14ac:dyDescent="0.25">
      <c r="A345" s="99"/>
      <c r="B345" s="101">
        <v>1703842</v>
      </c>
      <c r="C345" s="101" t="s">
        <v>1942</v>
      </c>
      <c r="D345" s="101" t="s">
        <v>1914</v>
      </c>
      <c r="E345" s="99"/>
      <c r="F345" s="99"/>
    </row>
    <row r="346" spans="1:6" ht="12.75" customHeight="1" x14ac:dyDescent="0.25">
      <c r="A346" s="99"/>
      <c r="B346" s="101">
        <v>1703867</v>
      </c>
      <c r="C346" s="101" t="s">
        <v>1943</v>
      </c>
      <c r="D346" s="101" t="s">
        <v>1914</v>
      </c>
      <c r="E346" s="99"/>
      <c r="F346" s="99"/>
    </row>
    <row r="347" spans="1:6" ht="12.75" customHeight="1" x14ac:dyDescent="0.25">
      <c r="A347" s="99"/>
      <c r="B347" s="101">
        <v>1703883</v>
      </c>
      <c r="C347" s="101" t="s">
        <v>1944</v>
      </c>
      <c r="D347" s="101" t="s">
        <v>1914</v>
      </c>
      <c r="E347" s="99"/>
      <c r="F347" s="99"/>
    </row>
    <row r="348" spans="1:6" ht="12.75" customHeight="1" x14ac:dyDescent="0.25">
      <c r="A348" s="99"/>
      <c r="B348" s="101">
        <v>1703891</v>
      </c>
      <c r="C348" s="101" t="s">
        <v>1945</v>
      </c>
      <c r="D348" s="101" t="s">
        <v>1914</v>
      </c>
      <c r="E348" s="99"/>
      <c r="F348" s="99"/>
    </row>
    <row r="349" spans="1:6" ht="12.75" customHeight="1" x14ac:dyDescent="0.25">
      <c r="A349" s="99"/>
      <c r="B349" s="101">
        <v>1703909</v>
      </c>
      <c r="C349" s="101" t="s">
        <v>1946</v>
      </c>
      <c r="D349" s="101" t="s">
        <v>1914</v>
      </c>
      <c r="E349" s="99"/>
      <c r="F349" s="99"/>
    </row>
    <row r="350" spans="1:6" ht="12.75" customHeight="1" x14ac:dyDescent="0.25">
      <c r="A350" s="99"/>
      <c r="B350" s="101">
        <v>1704105</v>
      </c>
      <c r="C350" s="101" t="s">
        <v>1947</v>
      </c>
      <c r="D350" s="101" t="s">
        <v>1914</v>
      </c>
      <c r="E350" s="99"/>
      <c r="F350" s="99"/>
    </row>
    <row r="351" spans="1:6" ht="12.75" customHeight="1" x14ac:dyDescent="0.25">
      <c r="A351" s="99"/>
      <c r="B351" s="101">
        <v>1704600</v>
      </c>
      <c r="C351" s="101" t="s">
        <v>1948</v>
      </c>
      <c r="D351" s="101" t="s">
        <v>1914</v>
      </c>
      <c r="E351" s="99"/>
      <c r="F351" s="99"/>
    </row>
    <row r="352" spans="1:6" ht="12.75" customHeight="1" x14ac:dyDescent="0.25">
      <c r="A352" s="99"/>
      <c r="B352" s="101">
        <v>1705102</v>
      </c>
      <c r="C352" s="101" t="s">
        <v>1949</v>
      </c>
      <c r="D352" s="101" t="s">
        <v>1914</v>
      </c>
      <c r="E352" s="99"/>
      <c r="F352" s="99"/>
    </row>
    <row r="353" spans="1:6" ht="12.75" customHeight="1" x14ac:dyDescent="0.25">
      <c r="A353" s="99"/>
      <c r="B353" s="101">
        <v>1705508</v>
      </c>
      <c r="C353" s="101" t="s">
        <v>1950</v>
      </c>
      <c r="D353" s="101" t="s">
        <v>1914</v>
      </c>
      <c r="E353" s="99"/>
      <c r="F353" s="99"/>
    </row>
    <row r="354" spans="1:6" ht="12.75" customHeight="1" x14ac:dyDescent="0.25">
      <c r="A354" s="99"/>
      <c r="B354" s="101">
        <v>1705557</v>
      </c>
      <c r="C354" s="101" t="s">
        <v>1951</v>
      </c>
      <c r="D354" s="101" t="s">
        <v>1914</v>
      </c>
      <c r="E354" s="99"/>
      <c r="F354" s="99"/>
    </row>
    <row r="355" spans="1:6" ht="12.75" customHeight="1" x14ac:dyDescent="0.25">
      <c r="A355" s="99"/>
      <c r="B355" s="101">
        <v>1705607</v>
      </c>
      <c r="C355" s="101" t="s">
        <v>1952</v>
      </c>
      <c r="D355" s="101" t="s">
        <v>1914</v>
      </c>
      <c r="E355" s="99"/>
      <c r="F355" s="99"/>
    </row>
    <row r="356" spans="1:6" ht="12.75" customHeight="1" x14ac:dyDescent="0.25">
      <c r="A356" s="99"/>
      <c r="B356" s="101">
        <v>1706001</v>
      </c>
      <c r="C356" s="101" t="s">
        <v>1953</v>
      </c>
      <c r="D356" s="101" t="s">
        <v>1914</v>
      </c>
      <c r="E356" s="99"/>
      <c r="F356" s="99"/>
    </row>
    <row r="357" spans="1:6" ht="12.75" customHeight="1" x14ac:dyDescent="0.25">
      <c r="A357" s="99"/>
      <c r="B357" s="101">
        <v>1706100</v>
      </c>
      <c r="C357" s="101" t="s">
        <v>1954</v>
      </c>
      <c r="D357" s="101" t="s">
        <v>1914</v>
      </c>
      <c r="E357" s="99"/>
      <c r="F357" s="99"/>
    </row>
    <row r="358" spans="1:6" ht="12.75" customHeight="1" x14ac:dyDescent="0.25">
      <c r="A358" s="99"/>
      <c r="B358" s="101">
        <v>1706258</v>
      </c>
      <c r="C358" s="101" t="s">
        <v>1955</v>
      </c>
      <c r="D358" s="101" t="s">
        <v>1914</v>
      </c>
      <c r="E358" s="99"/>
      <c r="F358" s="99"/>
    </row>
    <row r="359" spans="1:6" ht="12.75" customHeight="1" x14ac:dyDescent="0.25">
      <c r="A359" s="99"/>
      <c r="B359" s="101">
        <v>1706506</v>
      </c>
      <c r="C359" s="101" t="s">
        <v>1956</v>
      </c>
      <c r="D359" s="101" t="s">
        <v>1914</v>
      </c>
      <c r="E359" s="99"/>
      <c r="F359" s="99"/>
    </row>
    <row r="360" spans="1:6" ht="12.75" customHeight="1" x14ac:dyDescent="0.25">
      <c r="A360" s="99"/>
      <c r="B360" s="101">
        <v>1707009</v>
      </c>
      <c r="C360" s="101" t="s">
        <v>1957</v>
      </c>
      <c r="D360" s="101" t="s">
        <v>1914</v>
      </c>
      <c r="E360" s="99"/>
      <c r="F360" s="99"/>
    </row>
    <row r="361" spans="1:6" ht="12.75" customHeight="1" x14ac:dyDescent="0.25">
      <c r="A361" s="99"/>
      <c r="B361" s="101">
        <v>1707108</v>
      </c>
      <c r="C361" s="101" t="s">
        <v>1958</v>
      </c>
      <c r="D361" s="101" t="s">
        <v>1914</v>
      </c>
      <c r="E361" s="99"/>
      <c r="F361" s="99"/>
    </row>
    <row r="362" spans="1:6" ht="12.75" customHeight="1" x14ac:dyDescent="0.25">
      <c r="A362" s="99"/>
      <c r="B362" s="101">
        <v>1707207</v>
      </c>
      <c r="C362" s="101" t="s">
        <v>1959</v>
      </c>
      <c r="D362" s="101" t="s">
        <v>1914</v>
      </c>
      <c r="E362" s="99"/>
      <c r="F362" s="99"/>
    </row>
    <row r="363" spans="1:6" ht="12.75" customHeight="1" x14ac:dyDescent="0.25">
      <c r="A363" s="99"/>
      <c r="B363" s="101">
        <v>1707306</v>
      </c>
      <c r="C363" s="101" t="s">
        <v>1960</v>
      </c>
      <c r="D363" s="101" t="s">
        <v>1914</v>
      </c>
      <c r="E363" s="99"/>
      <c r="F363" s="99"/>
    </row>
    <row r="364" spans="1:6" ht="12.75" customHeight="1" x14ac:dyDescent="0.25">
      <c r="A364" s="99"/>
      <c r="B364" s="101">
        <v>1707405</v>
      </c>
      <c r="C364" s="101" t="s">
        <v>1961</v>
      </c>
      <c r="D364" s="101" t="s">
        <v>1914</v>
      </c>
      <c r="E364" s="99"/>
      <c r="F364" s="99"/>
    </row>
    <row r="365" spans="1:6" ht="12.75" customHeight="1" x14ac:dyDescent="0.25">
      <c r="A365" s="99"/>
      <c r="B365" s="101">
        <v>1707553</v>
      </c>
      <c r="C365" s="101" t="s">
        <v>1962</v>
      </c>
      <c r="D365" s="101" t="s">
        <v>1914</v>
      </c>
      <c r="E365" s="99"/>
      <c r="F365" s="99"/>
    </row>
    <row r="366" spans="1:6" ht="12.75" customHeight="1" x14ac:dyDescent="0.25">
      <c r="A366" s="99"/>
      <c r="B366" s="101">
        <v>1707652</v>
      </c>
      <c r="C366" s="101" t="s">
        <v>1963</v>
      </c>
      <c r="D366" s="101" t="s">
        <v>1914</v>
      </c>
      <c r="E366" s="99"/>
      <c r="F366" s="99"/>
    </row>
    <row r="367" spans="1:6" ht="12.75" customHeight="1" x14ac:dyDescent="0.25">
      <c r="A367" s="99"/>
      <c r="B367" s="101">
        <v>1707702</v>
      </c>
      <c r="C367" s="101" t="s">
        <v>1964</v>
      </c>
      <c r="D367" s="101" t="s">
        <v>1914</v>
      </c>
      <c r="E367" s="99"/>
      <c r="F367" s="99"/>
    </row>
    <row r="368" spans="1:6" ht="12.75" customHeight="1" x14ac:dyDescent="0.25">
      <c r="A368" s="99"/>
      <c r="B368" s="101">
        <v>1708205</v>
      </c>
      <c r="C368" s="101" t="s">
        <v>1965</v>
      </c>
      <c r="D368" s="101" t="s">
        <v>1914</v>
      </c>
      <c r="E368" s="99"/>
      <c r="F368" s="99"/>
    </row>
    <row r="369" spans="1:6" ht="12.75" customHeight="1" x14ac:dyDescent="0.25">
      <c r="A369" s="99"/>
      <c r="B369" s="101">
        <v>1708254</v>
      </c>
      <c r="C369" s="101" t="s">
        <v>1966</v>
      </c>
      <c r="D369" s="101" t="s">
        <v>1914</v>
      </c>
      <c r="E369" s="99"/>
      <c r="F369" s="99"/>
    </row>
    <row r="370" spans="1:6" ht="12.75" customHeight="1" x14ac:dyDescent="0.25">
      <c r="A370" s="99"/>
      <c r="B370" s="101">
        <v>1708304</v>
      </c>
      <c r="C370" s="101" t="s">
        <v>1967</v>
      </c>
      <c r="D370" s="101" t="s">
        <v>1914</v>
      </c>
      <c r="E370" s="99"/>
      <c r="F370" s="99"/>
    </row>
    <row r="371" spans="1:6" ht="12.75" customHeight="1" x14ac:dyDescent="0.25">
      <c r="A371" s="99"/>
      <c r="B371" s="101">
        <v>1709005</v>
      </c>
      <c r="C371" s="101" t="s">
        <v>1968</v>
      </c>
      <c r="D371" s="101" t="s">
        <v>1914</v>
      </c>
      <c r="E371" s="99"/>
      <c r="F371" s="99"/>
    </row>
    <row r="372" spans="1:6" ht="12.75" customHeight="1" x14ac:dyDescent="0.25">
      <c r="A372" s="99"/>
      <c r="B372" s="101">
        <v>1709302</v>
      </c>
      <c r="C372" s="101" t="s">
        <v>1969</v>
      </c>
      <c r="D372" s="101" t="s">
        <v>1914</v>
      </c>
      <c r="E372" s="99"/>
      <c r="F372" s="99"/>
    </row>
    <row r="373" spans="1:6" ht="12.75" customHeight="1" x14ac:dyDescent="0.25">
      <c r="A373" s="99"/>
      <c r="B373" s="101">
        <v>1709500</v>
      </c>
      <c r="C373" s="101" t="s">
        <v>1970</v>
      </c>
      <c r="D373" s="101" t="s">
        <v>1914</v>
      </c>
      <c r="E373" s="99"/>
      <c r="F373" s="99"/>
    </row>
    <row r="374" spans="1:6" ht="12.75" customHeight="1" x14ac:dyDescent="0.25">
      <c r="A374" s="99"/>
      <c r="B374" s="101">
        <v>1709807</v>
      </c>
      <c r="C374" s="101" t="s">
        <v>1971</v>
      </c>
      <c r="D374" s="101" t="s">
        <v>1914</v>
      </c>
      <c r="E374" s="99"/>
      <c r="F374" s="99"/>
    </row>
    <row r="375" spans="1:6" ht="12.75" customHeight="1" x14ac:dyDescent="0.25">
      <c r="A375" s="99"/>
      <c r="B375" s="101">
        <v>1710508</v>
      </c>
      <c r="C375" s="101" t="s">
        <v>1972</v>
      </c>
      <c r="D375" s="101" t="s">
        <v>1914</v>
      </c>
      <c r="E375" s="99"/>
      <c r="F375" s="99"/>
    </row>
    <row r="376" spans="1:6" ht="12.75" customHeight="1" x14ac:dyDescent="0.25">
      <c r="A376" s="99"/>
      <c r="B376" s="101">
        <v>1710706</v>
      </c>
      <c r="C376" s="101" t="s">
        <v>1973</v>
      </c>
      <c r="D376" s="101" t="s">
        <v>1914</v>
      </c>
      <c r="E376" s="99"/>
      <c r="F376" s="99"/>
    </row>
    <row r="377" spans="1:6" ht="12.75" customHeight="1" x14ac:dyDescent="0.25">
      <c r="A377" s="99"/>
      <c r="B377" s="101">
        <v>1710904</v>
      </c>
      <c r="C377" s="101" t="s">
        <v>1974</v>
      </c>
      <c r="D377" s="101" t="s">
        <v>1914</v>
      </c>
      <c r="E377" s="99"/>
      <c r="F377" s="99"/>
    </row>
    <row r="378" spans="1:6" ht="12.75" customHeight="1" x14ac:dyDescent="0.25">
      <c r="A378" s="99"/>
      <c r="B378" s="101">
        <v>1711100</v>
      </c>
      <c r="C378" s="101" t="s">
        <v>1975</v>
      </c>
      <c r="D378" s="101" t="s">
        <v>1914</v>
      </c>
      <c r="E378" s="99"/>
      <c r="F378" s="99"/>
    </row>
    <row r="379" spans="1:6" ht="12.75" customHeight="1" x14ac:dyDescent="0.25">
      <c r="A379" s="99"/>
      <c r="B379" s="101">
        <v>1711506</v>
      </c>
      <c r="C379" s="101" t="s">
        <v>1976</v>
      </c>
      <c r="D379" s="101" t="s">
        <v>1914</v>
      </c>
      <c r="E379" s="99"/>
      <c r="F379" s="99"/>
    </row>
    <row r="380" spans="1:6" ht="12.75" customHeight="1" x14ac:dyDescent="0.25">
      <c r="A380" s="99"/>
      <c r="B380" s="101">
        <v>1711803</v>
      </c>
      <c r="C380" s="101" t="s">
        <v>1977</v>
      </c>
      <c r="D380" s="101" t="s">
        <v>1914</v>
      </c>
      <c r="E380" s="99"/>
      <c r="F380" s="99"/>
    </row>
    <row r="381" spans="1:6" ht="12.75" customHeight="1" x14ac:dyDescent="0.25">
      <c r="A381" s="99"/>
      <c r="B381" s="101">
        <v>1711902</v>
      </c>
      <c r="C381" s="101" t="s">
        <v>1978</v>
      </c>
      <c r="D381" s="101" t="s">
        <v>1914</v>
      </c>
      <c r="E381" s="99"/>
      <c r="F381" s="99"/>
    </row>
    <row r="382" spans="1:6" ht="12.75" customHeight="1" x14ac:dyDescent="0.25">
      <c r="A382" s="99"/>
      <c r="B382" s="101">
        <v>1711951</v>
      </c>
      <c r="C382" s="101" t="s">
        <v>1979</v>
      </c>
      <c r="D382" s="101" t="s">
        <v>1914</v>
      </c>
      <c r="E382" s="99"/>
      <c r="F382" s="99"/>
    </row>
    <row r="383" spans="1:6" ht="12.75" customHeight="1" x14ac:dyDescent="0.25">
      <c r="A383" s="99"/>
      <c r="B383" s="101">
        <v>1712009</v>
      </c>
      <c r="C383" s="101" t="s">
        <v>1980</v>
      </c>
      <c r="D383" s="101" t="s">
        <v>1914</v>
      </c>
      <c r="E383" s="99"/>
      <c r="F383" s="99"/>
    </row>
    <row r="384" spans="1:6" ht="12.75" customHeight="1" x14ac:dyDescent="0.25">
      <c r="A384" s="99"/>
      <c r="B384" s="101">
        <v>1712157</v>
      </c>
      <c r="C384" s="101" t="s">
        <v>1981</v>
      </c>
      <c r="D384" s="101" t="s">
        <v>1914</v>
      </c>
      <c r="E384" s="99"/>
      <c r="F384" s="99"/>
    </row>
    <row r="385" spans="1:6" ht="12.75" customHeight="1" x14ac:dyDescent="0.25">
      <c r="A385" s="99"/>
      <c r="B385" s="101">
        <v>1712405</v>
      </c>
      <c r="C385" s="101" t="s">
        <v>1982</v>
      </c>
      <c r="D385" s="101" t="s">
        <v>1914</v>
      </c>
      <c r="E385" s="99"/>
      <c r="F385" s="99"/>
    </row>
    <row r="386" spans="1:6" ht="12.75" customHeight="1" x14ac:dyDescent="0.25">
      <c r="A386" s="99"/>
      <c r="B386" s="101">
        <v>1712454</v>
      </c>
      <c r="C386" s="101" t="s">
        <v>1983</v>
      </c>
      <c r="D386" s="101" t="s">
        <v>1914</v>
      </c>
      <c r="E386" s="99"/>
      <c r="F386" s="99"/>
    </row>
    <row r="387" spans="1:6" ht="12.75" customHeight="1" x14ac:dyDescent="0.25">
      <c r="A387" s="99"/>
      <c r="B387" s="101">
        <v>1712504</v>
      </c>
      <c r="C387" s="101" t="s">
        <v>1984</v>
      </c>
      <c r="D387" s="101" t="s">
        <v>1914</v>
      </c>
      <c r="E387" s="99"/>
      <c r="F387" s="99"/>
    </row>
    <row r="388" spans="1:6" ht="12.75" customHeight="1" x14ac:dyDescent="0.25">
      <c r="A388" s="99"/>
      <c r="B388" s="101">
        <v>1712702</v>
      </c>
      <c r="C388" s="101" t="s">
        <v>1985</v>
      </c>
      <c r="D388" s="101" t="s">
        <v>1914</v>
      </c>
      <c r="E388" s="99"/>
      <c r="F388" s="99"/>
    </row>
    <row r="389" spans="1:6" ht="12.75" customHeight="1" x14ac:dyDescent="0.25">
      <c r="A389" s="99"/>
      <c r="B389" s="101">
        <v>1712801</v>
      </c>
      <c r="C389" s="101" t="s">
        <v>1986</v>
      </c>
      <c r="D389" s="101" t="s">
        <v>1914</v>
      </c>
      <c r="E389" s="99"/>
      <c r="F389" s="99"/>
    </row>
    <row r="390" spans="1:6" ht="12.75" customHeight="1" x14ac:dyDescent="0.25">
      <c r="A390" s="99"/>
      <c r="B390" s="101">
        <v>1713205</v>
      </c>
      <c r="C390" s="101" t="s">
        <v>1987</v>
      </c>
      <c r="D390" s="101" t="s">
        <v>1914</v>
      </c>
      <c r="E390" s="99"/>
      <c r="F390" s="99"/>
    </row>
    <row r="391" spans="1:6" ht="12.75" customHeight="1" x14ac:dyDescent="0.25">
      <c r="A391" s="99"/>
      <c r="B391" s="101">
        <v>1713304</v>
      </c>
      <c r="C391" s="101" t="s">
        <v>1988</v>
      </c>
      <c r="D391" s="101" t="s">
        <v>1914</v>
      </c>
      <c r="E391" s="99"/>
      <c r="F391" s="99"/>
    </row>
    <row r="392" spans="1:6" ht="12.75" customHeight="1" x14ac:dyDescent="0.25">
      <c r="A392" s="99"/>
      <c r="B392" s="101">
        <v>1713601</v>
      </c>
      <c r="C392" s="101" t="s">
        <v>1989</v>
      </c>
      <c r="D392" s="101" t="s">
        <v>1914</v>
      </c>
      <c r="E392" s="99"/>
      <c r="F392" s="99"/>
    </row>
    <row r="393" spans="1:6" ht="12.75" customHeight="1" x14ac:dyDescent="0.25">
      <c r="A393" s="99"/>
      <c r="B393" s="101">
        <v>1713700</v>
      </c>
      <c r="C393" s="101" t="s">
        <v>1990</v>
      </c>
      <c r="D393" s="101" t="s">
        <v>1914</v>
      </c>
      <c r="E393" s="99"/>
      <c r="F393" s="99"/>
    </row>
    <row r="394" spans="1:6" ht="12.75" customHeight="1" x14ac:dyDescent="0.25">
      <c r="A394" s="99"/>
      <c r="B394" s="101">
        <v>1713809</v>
      </c>
      <c r="C394" s="101" t="s">
        <v>1991</v>
      </c>
      <c r="D394" s="101" t="s">
        <v>1914</v>
      </c>
      <c r="E394" s="99"/>
      <c r="F394" s="99"/>
    </row>
    <row r="395" spans="1:6" ht="12.75" customHeight="1" x14ac:dyDescent="0.25">
      <c r="A395" s="99"/>
      <c r="B395" s="101">
        <v>1713957</v>
      </c>
      <c r="C395" s="101" t="s">
        <v>1992</v>
      </c>
      <c r="D395" s="101" t="s">
        <v>1914</v>
      </c>
      <c r="E395" s="99"/>
      <c r="F395" s="99"/>
    </row>
    <row r="396" spans="1:6" ht="12.75" customHeight="1" x14ac:dyDescent="0.25">
      <c r="A396" s="99"/>
      <c r="B396" s="101">
        <v>1714203</v>
      </c>
      <c r="C396" s="101" t="s">
        <v>1993</v>
      </c>
      <c r="D396" s="101" t="s">
        <v>1914</v>
      </c>
      <c r="E396" s="99"/>
      <c r="F396" s="99"/>
    </row>
    <row r="397" spans="1:6" ht="12.75" customHeight="1" x14ac:dyDescent="0.25">
      <c r="A397" s="99"/>
      <c r="B397" s="101">
        <v>1714302</v>
      </c>
      <c r="C397" s="101" t="s">
        <v>1994</v>
      </c>
      <c r="D397" s="101" t="s">
        <v>1914</v>
      </c>
      <c r="E397" s="99"/>
      <c r="F397" s="99"/>
    </row>
    <row r="398" spans="1:6" ht="12.75" customHeight="1" x14ac:dyDescent="0.25">
      <c r="A398" s="99"/>
      <c r="B398" s="101">
        <v>1714880</v>
      </c>
      <c r="C398" s="101" t="s">
        <v>1995</v>
      </c>
      <c r="D398" s="101" t="s">
        <v>1914</v>
      </c>
      <c r="E398" s="99"/>
      <c r="F398" s="99"/>
    </row>
    <row r="399" spans="1:6" ht="12.75" customHeight="1" x14ac:dyDescent="0.25">
      <c r="A399" s="99"/>
      <c r="B399" s="101">
        <v>1715002</v>
      </c>
      <c r="C399" s="101" t="s">
        <v>1996</v>
      </c>
      <c r="D399" s="101" t="s">
        <v>1914</v>
      </c>
      <c r="E399" s="99"/>
      <c r="F399" s="99"/>
    </row>
    <row r="400" spans="1:6" ht="12.75" customHeight="1" x14ac:dyDescent="0.25">
      <c r="A400" s="99"/>
      <c r="B400" s="101">
        <v>1715101</v>
      </c>
      <c r="C400" s="101" t="s">
        <v>1997</v>
      </c>
      <c r="D400" s="101" t="s">
        <v>1914</v>
      </c>
      <c r="E400" s="99"/>
      <c r="F400" s="99"/>
    </row>
    <row r="401" spans="1:6" ht="12.75" customHeight="1" x14ac:dyDescent="0.25">
      <c r="A401" s="99"/>
      <c r="B401" s="101">
        <v>1715150</v>
      </c>
      <c r="C401" s="101" t="s">
        <v>1998</v>
      </c>
      <c r="D401" s="101" t="s">
        <v>1914</v>
      </c>
      <c r="E401" s="99"/>
      <c r="F401" s="99"/>
    </row>
    <row r="402" spans="1:6" ht="12.75" customHeight="1" x14ac:dyDescent="0.25">
      <c r="A402" s="99"/>
      <c r="B402" s="101">
        <v>1715259</v>
      </c>
      <c r="C402" s="101" t="s">
        <v>1999</v>
      </c>
      <c r="D402" s="101" t="s">
        <v>1914</v>
      </c>
      <c r="E402" s="99"/>
      <c r="F402" s="99"/>
    </row>
    <row r="403" spans="1:6" ht="12.75" customHeight="1" x14ac:dyDescent="0.25">
      <c r="A403" s="99"/>
      <c r="B403" s="101">
        <v>1715507</v>
      </c>
      <c r="C403" s="101" t="s">
        <v>2000</v>
      </c>
      <c r="D403" s="101" t="s">
        <v>1914</v>
      </c>
      <c r="E403" s="99"/>
      <c r="F403" s="99"/>
    </row>
    <row r="404" spans="1:6" ht="12.75" customHeight="1" x14ac:dyDescent="0.25">
      <c r="A404" s="99"/>
      <c r="B404" s="101">
        <v>1715705</v>
      </c>
      <c r="C404" s="101" t="s">
        <v>2001</v>
      </c>
      <c r="D404" s="101" t="s">
        <v>1914</v>
      </c>
      <c r="E404" s="99"/>
      <c r="F404" s="99"/>
    </row>
    <row r="405" spans="1:6" ht="12.75" customHeight="1" x14ac:dyDescent="0.25">
      <c r="A405" s="99"/>
      <c r="B405" s="101">
        <v>1715754</v>
      </c>
      <c r="C405" s="101" t="s">
        <v>2002</v>
      </c>
      <c r="D405" s="101" t="s">
        <v>1914</v>
      </c>
      <c r="E405" s="99"/>
      <c r="F405" s="99"/>
    </row>
    <row r="406" spans="1:6" ht="12.75" customHeight="1" x14ac:dyDescent="0.25">
      <c r="A406" s="99"/>
      <c r="B406" s="101">
        <v>1716109</v>
      </c>
      <c r="C406" s="101" t="s">
        <v>2003</v>
      </c>
      <c r="D406" s="101" t="s">
        <v>1914</v>
      </c>
      <c r="E406" s="99"/>
      <c r="F406" s="99"/>
    </row>
    <row r="407" spans="1:6" ht="12.75" customHeight="1" x14ac:dyDescent="0.25">
      <c r="A407" s="99"/>
      <c r="B407" s="101">
        <v>1716208</v>
      </c>
      <c r="C407" s="101" t="s">
        <v>2004</v>
      </c>
      <c r="D407" s="101" t="s">
        <v>1914</v>
      </c>
      <c r="E407" s="99"/>
      <c r="F407" s="99"/>
    </row>
    <row r="408" spans="1:6" ht="12.75" customHeight="1" x14ac:dyDescent="0.25">
      <c r="A408" s="99"/>
      <c r="B408" s="101">
        <v>1716307</v>
      </c>
      <c r="C408" s="101" t="s">
        <v>1842</v>
      </c>
      <c r="D408" s="101" t="s">
        <v>1914</v>
      </c>
      <c r="E408" s="99"/>
      <c r="F408" s="99"/>
    </row>
    <row r="409" spans="1:6" ht="12.75" customHeight="1" x14ac:dyDescent="0.25">
      <c r="A409" s="99"/>
      <c r="B409" s="101">
        <v>1716505</v>
      </c>
      <c r="C409" s="101" t="s">
        <v>2005</v>
      </c>
      <c r="D409" s="101" t="s">
        <v>1914</v>
      </c>
      <c r="E409" s="99"/>
      <c r="F409" s="99"/>
    </row>
    <row r="410" spans="1:6" ht="12.75" customHeight="1" x14ac:dyDescent="0.25">
      <c r="A410" s="99"/>
      <c r="B410" s="101">
        <v>1716604</v>
      </c>
      <c r="C410" s="101" t="s">
        <v>2006</v>
      </c>
      <c r="D410" s="101" t="s">
        <v>1914</v>
      </c>
      <c r="E410" s="99"/>
      <c r="F410" s="99"/>
    </row>
    <row r="411" spans="1:6" ht="12.75" customHeight="1" x14ac:dyDescent="0.25">
      <c r="A411" s="99"/>
      <c r="B411" s="101">
        <v>1716653</v>
      </c>
      <c r="C411" s="101" t="s">
        <v>2007</v>
      </c>
      <c r="D411" s="101" t="s">
        <v>1914</v>
      </c>
      <c r="E411" s="99"/>
      <c r="F411" s="99"/>
    </row>
    <row r="412" spans="1:6" ht="12.75" customHeight="1" x14ac:dyDescent="0.25">
      <c r="A412" s="99"/>
      <c r="B412" s="101">
        <v>1716703</v>
      </c>
      <c r="C412" s="101" t="s">
        <v>2008</v>
      </c>
      <c r="D412" s="101" t="s">
        <v>1914</v>
      </c>
      <c r="E412" s="99"/>
      <c r="F412" s="99"/>
    </row>
    <row r="413" spans="1:6" ht="12.75" customHeight="1" x14ac:dyDescent="0.25">
      <c r="A413" s="99"/>
      <c r="B413" s="101">
        <v>1717008</v>
      </c>
      <c r="C413" s="101" t="s">
        <v>2009</v>
      </c>
      <c r="D413" s="101" t="s">
        <v>1914</v>
      </c>
      <c r="E413" s="99"/>
      <c r="F413" s="99"/>
    </row>
    <row r="414" spans="1:6" ht="12.75" customHeight="1" x14ac:dyDescent="0.25">
      <c r="A414" s="99"/>
      <c r="B414" s="101">
        <v>1717206</v>
      </c>
      <c r="C414" s="101" t="s">
        <v>2010</v>
      </c>
      <c r="D414" s="101" t="s">
        <v>1914</v>
      </c>
      <c r="E414" s="99"/>
      <c r="F414" s="99"/>
    </row>
    <row r="415" spans="1:6" ht="12.75" customHeight="1" x14ac:dyDescent="0.25">
      <c r="A415" s="99"/>
      <c r="B415" s="101">
        <v>1717503</v>
      </c>
      <c r="C415" s="101" t="s">
        <v>2011</v>
      </c>
      <c r="D415" s="101" t="s">
        <v>1914</v>
      </c>
      <c r="E415" s="99"/>
      <c r="F415" s="99"/>
    </row>
    <row r="416" spans="1:6" ht="12.75" customHeight="1" x14ac:dyDescent="0.25">
      <c r="A416" s="99"/>
      <c r="B416" s="101">
        <v>1717800</v>
      </c>
      <c r="C416" s="101" t="s">
        <v>2012</v>
      </c>
      <c r="D416" s="101" t="s">
        <v>1914</v>
      </c>
      <c r="E416" s="99"/>
      <c r="F416" s="99"/>
    </row>
    <row r="417" spans="1:6" ht="12.75" customHeight="1" x14ac:dyDescent="0.25">
      <c r="A417" s="99"/>
      <c r="B417" s="101">
        <v>1717909</v>
      </c>
      <c r="C417" s="101" t="s">
        <v>2013</v>
      </c>
      <c r="D417" s="101" t="s">
        <v>1914</v>
      </c>
      <c r="E417" s="99"/>
      <c r="F417" s="99"/>
    </row>
    <row r="418" spans="1:6" ht="12.75" customHeight="1" x14ac:dyDescent="0.25">
      <c r="A418" s="99"/>
      <c r="B418" s="101">
        <v>1718006</v>
      </c>
      <c r="C418" s="101" t="s">
        <v>2014</v>
      </c>
      <c r="D418" s="101" t="s">
        <v>1914</v>
      </c>
      <c r="E418" s="99"/>
      <c r="F418" s="99"/>
    </row>
    <row r="419" spans="1:6" ht="12.75" customHeight="1" x14ac:dyDescent="0.25">
      <c r="A419" s="99"/>
      <c r="B419" s="101">
        <v>1718204</v>
      </c>
      <c r="C419" s="101" t="s">
        <v>2015</v>
      </c>
      <c r="D419" s="101" t="s">
        <v>1914</v>
      </c>
      <c r="E419" s="99"/>
      <c r="F419" s="99"/>
    </row>
    <row r="420" spans="1:6" ht="12.75" customHeight="1" x14ac:dyDescent="0.25">
      <c r="A420" s="99"/>
      <c r="B420" s="101">
        <v>1718303</v>
      </c>
      <c r="C420" s="101" t="s">
        <v>2016</v>
      </c>
      <c r="D420" s="101" t="s">
        <v>1914</v>
      </c>
      <c r="E420" s="99"/>
      <c r="F420" s="99"/>
    </row>
    <row r="421" spans="1:6" ht="12.75" customHeight="1" x14ac:dyDescent="0.25">
      <c r="A421" s="99"/>
      <c r="B421" s="101">
        <v>1718402</v>
      </c>
      <c r="C421" s="101" t="s">
        <v>2017</v>
      </c>
      <c r="D421" s="101" t="s">
        <v>1914</v>
      </c>
      <c r="E421" s="99"/>
      <c r="F421" s="99"/>
    </row>
    <row r="422" spans="1:6" ht="12.75" customHeight="1" x14ac:dyDescent="0.25">
      <c r="A422" s="99"/>
      <c r="B422" s="101">
        <v>1718451</v>
      </c>
      <c r="C422" s="101" t="s">
        <v>2018</v>
      </c>
      <c r="D422" s="101" t="s">
        <v>1914</v>
      </c>
      <c r="E422" s="99"/>
      <c r="F422" s="99"/>
    </row>
    <row r="423" spans="1:6" ht="12.75" customHeight="1" x14ac:dyDescent="0.25">
      <c r="A423" s="99"/>
      <c r="B423" s="101">
        <v>1718501</v>
      </c>
      <c r="C423" s="101" t="s">
        <v>2019</v>
      </c>
      <c r="D423" s="101" t="s">
        <v>1914</v>
      </c>
      <c r="E423" s="99"/>
      <c r="F423" s="99"/>
    </row>
    <row r="424" spans="1:6" ht="12.75" customHeight="1" x14ac:dyDescent="0.25">
      <c r="A424" s="99"/>
      <c r="B424" s="101">
        <v>1718550</v>
      </c>
      <c r="C424" s="101" t="s">
        <v>2020</v>
      </c>
      <c r="D424" s="101" t="s">
        <v>1914</v>
      </c>
      <c r="E424" s="99"/>
      <c r="F424" s="99"/>
    </row>
    <row r="425" spans="1:6" ht="12.75" customHeight="1" x14ac:dyDescent="0.25">
      <c r="A425" s="99"/>
      <c r="B425" s="101">
        <v>1718659</v>
      </c>
      <c r="C425" s="101" t="s">
        <v>2021</v>
      </c>
      <c r="D425" s="101" t="s">
        <v>1914</v>
      </c>
      <c r="E425" s="99"/>
      <c r="F425" s="99"/>
    </row>
    <row r="426" spans="1:6" ht="12.75" customHeight="1" x14ac:dyDescent="0.25">
      <c r="A426" s="99"/>
      <c r="B426" s="101">
        <v>1718709</v>
      </c>
      <c r="C426" s="101" t="s">
        <v>2022</v>
      </c>
      <c r="D426" s="101" t="s">
        <v>1914</v>
      </c>
      <c r="E426" s="99"/>
      <c r="F426" s="99"/>
    </row>
    <row r="427" spans="1:6" ht="12.75" customHeight="1" x14ac:dyDescent="0.25">
      <c r="A427" s="99"/>
      <c r="B427" s="101">
        <v>1718758</v>
      </c>
      <c r="C427" s="101" t="s">
        <v>2023</v>
      </c>
      <c r="D427" s="101" t="s">
        <v>1914</v>
      </c>
      <c r="E427" s="99"/>
      <c r="F427" s="99"/>
    </row>
    <row r="428" spans="1:6" ht="12.75" customHeight="1" x14ac:dyDescent="0.25">
      <c r="A428" s="99"/>
      <c r="B428" s="101">
        <v>1718808</v>
      </c>
      <c r="C428" s="101" t="s">
        <v>2024</v>
      </c>
      <c r="D428" s="101" t="s">
        <v>1914</v>
      </c>
      <c r="E428" s="99"/>
      <c r="F428" s="99"/>
    </row>
    <row r="429" spans="1:6" ht="12.75" customHeight="1" x14ac:dyDescent="0.25">
      <c r="A429" s="99"/>
      <c r="B429" s="101">
        <v>1718840</v>
      </c>
      <c r="C429" s="101" t="s">
        <v>2025</v>
      </c>
      <c r="D429" s="101" t="s">
        <v>1914</v>
      </c>
      <c r="E429" s="99"/>
      <c r="F429" s="99"/>
    </row>
    <row r="430" spans="1:6" ht="12.75" customHeight="1" x14ac:dyDescent="0.25">
      <c r="A430" s="99"/>
      <c r="B430" s="101">
        <v>1718865</v>
      </c>
      <c r="C430" s="101" t="s">
        <v>2026</v>
      </c>
      <c r="D430" s="101" t="s">
        <v>1914</v>
      </c>
      <c r="E430" s="99"/>
      <c r="F430" s="99"/>
    </row>
    <row r="431" spans="1:6" ht="12.75" customHeight="1" x14ac:dyDescent="0.25">
      <c r="A431" s="99"/>
      <c r="B431" s="101">
        <v>1718881</v>
      </c>
      <c r="C431" s="101" t="s">
        <v>2027</v>
      </c>
      <c r="D431" s="101" t="s">
        <v>1914</v>
      </c>
      <c r="E431" s="99"/>
      <c r="F431" s="99"/>
    </row>
    <row r="432" spans="1:6" ht="12.75" customHeight="1" x14ac:dyDescent="0.25">
      <c r="A432" s="99"/>
      <c r="B432" s="101">
        <v>1718899</v>
      </c>
      <c r="C432" s="101" t="s">
        <v>2028</v>
      </c>
      <c r="D432" s="101" t="s">
        <v>1914</v>
      </c>
      <c r="E432" s="99"/>
      <c r="F432" s="99"/>
    </row>
    <row r="433" spans="1:6" ht="12.75" customHeight="1" x14ac:dyDescent="0.25">
      <c r="A433" s="99"/>
      <c r="B433" s="101">
        <v>1718907</v>
      </c>
      <c r="C433" s="101" t="s">
        <v>2029</v>
      </c>
      <c r="D433" s="101" t="s">
        <v>1914</v>
      </c>
      <c r="E433" s="99"/>
      <c r="F433" s="99"/>
    </row>
    <row r="434" spans="1:6" ht="12.75" customHeight="1" x14ac:dyDescent="0.25">
      <c r="A434" s="99"/>
      <c r="B434" s="101">
        <v>1719004</v>
      </c>
      <c r="C434" s="101" t="s">
        <v>2030</v>
      </c>
      <c r="D434" s="101" t="s">
        <v>1914</v>
      </c>
      <c r="E434" s="99"/>
      <c r="F434" s="99"/>
    </row>
    <row r="435" spans="1:6" ht="12.75" customHeight="1" x14ac:dyDescent="0.25">
      <c r="A435" s="99"/>
      <c r="B435" s="101">
        <v>1720002</v>
      </c>
      <c r="C435" s="101" t="s">
        <v>2031</v>
      </c>
      <c r="D435" s="101" t="s">
        <v>1914</v>
      </c>
      <c r="E435" s="99"/>
      <c r="F435" s="99"/>
    </row>
    <row r="436" spans="1:6" ht="12.75" customHeight="1" x14ac:dyDescent="0.25">
      <c r="A436" s="99"/>
      <c r="B436" s="101">
        <v>1720101</v>
      </c>
      <c r="C436" s="101" t="s">
        <v>2032</v>
      </c>
      <c r="D436" s="101" t="s">
        <v>1914</v>
      </c>
      <c r="E436" s="99"/>
      <c r="F436" s="99"/>
    </row>
    <row r="437" spans="1:6" ht="12.75" customHeight="1" x14ac:dyDescent="0.25">
      <c r="A437" s="99"/>
      <c r="B437" s="101">
        <v>1720150</v>
      </c>
      <c r="C437" s="101" t="s">
        <v>2033</v>
      </c>
      <c r="D437" s="101" t="s">
        <v>1914</v>
      </c>
      <c r="E437" s="99"/>
      <c r="F437" s="99"/>
    </row>
    <row r="438" spans="1:6" ht="12.75" customHeight="1" x14ac:dyDescent="0.25">
      <c r="A438" s="99"/>
      <c r="B438" s="101">
        <v>1720200</v>
      </c>
      <c r="C438" s="101" t="s">
        <v>2034</v>
      </c>
      <c r="D438" s="101" t="s">
        <v>1914</v>
      </c>
      <c r="E438" s="99"/>
      <c r="F438" s="99"/>
    </row>
    <row r="439" spans="1:6" ht="12.75" customHeight="1" x14ac:dyDescent="0.25">
      <c r="A439" s="99"/>
      <c r="B439" s="101">
        <v>1720259</v>
      </c>
      <c r="C439" s="101" t="s">
        <v>2035</v>
      </c>
      <c r="D439" s="101" t="s">
        <v>1914</v>
      </c>
      <c r="E439" s="99"/>
      <c r="F439" s="99"/>
    </row>
    <row r="440" spans="1:6" ht="12.75" customHeight="1" x14ac:dyDescent="0.25">
      <c r="A440" s="99"/>
      <c r="B440" s="101">
        <v>1720309</v>
      </c>
      <c r="C440" s="101" t="s">
        <v>2036</v>
      </c>
      <c r="D440" s="101" t="s">
        <v>1914</v>
      </c>
      <c r="E440" s="99"/>
      <c r="F440" s="99"/>
    </row>
    <row r="441" spans="1:6" ht="12.75" customHeight="1" x14ac:dyDescent="0.25">
      <c r="A441" s="99"/>
      <c r="B441" s="101">
        <v>1720499</v>
      </c>
      <c r="C441" s="101" t="s">
        <v>2037</v>
      </c>
      <c r="D441" s="101" t="s">
        <v>1914</v>
      </c>
      <c r="E441" s="99"/>
      <c r="F441" s="99"/>
    </row>
    <row r="442" spans="1:6" ht="12.75" customHeight="1" x14ac:dyDescent="0.25">
      <c r="A442" s="99"/>
      <c r="B442" s="101">
        <v>1720655</v>
      </c>
      <c r="C442" s="101" t="s">
        <v>2038</v>
      </c>
      <c r="D442" s="101" t="s">
        <v>1914</v>
      </c>
      <c r="E442" s="99"/>
      <c r="F442" s="99"/>
    </row>
    <row r="443" spans="1:6" ht="12.75" customHeight="1" x14ac:dyDescent="0.25">
      <c r="A443" s="99"/>
      <c r="B443" s="101">
        <v>1720804</v>
      </c>
      <c r="C443" s="101" t="s">
        <v>2039</v>
      </c>
      <c r="D443" s="101" t="s">
        <v>1914</v>
      </c>
      <c r="E443" s="99"/>
      <c r="F443" s="99"/>
    </row>
    <row r="444" spans="1:6" ht="12.75" customHeight="1" x14ac:dyDescent="0.25">
      <c r="A444" s="99"/>
      <c r="B444" s="101">
        <v>1720853</v>
      </c>
      <c r="C444" s="101" t="s">
        <v>2040</v>
      </c>
      <c r="D444" s="101" t="s">
        <v>1914</v>
      </c>
      <c r="E444" s="99"/>
      <c r="F444" s="99"/>
    </row>
    <row r="445" spans="1:6" ht="12.75" customHeight="1" x14ac:dyDescent="0.25">
      <c r="A445" s="99"/>
      <c r="B445" s="101">
        <v>1720903</v>
      </c>
      <c r="C445" s="101" t="s">
        <v>2041</v>
      </c>
      <c r="D445" s="101" t="s">
        <v>1914</v>
      </c>
      <c r="E445" s="99"/>
      <c r="F445" s="99"/>
    </row>
    <row r="446" spans="1:6" ht="12.75" customHeight="1" x14ac:dyDescent="0.25">
      <c r="A446" s="99"/>
      <c r="B446" s="101">
        <v>1720937</v>
      </c>
      <c r="C446" s="101" t="s">
        <v>2042</v>
      </c>
      <c r="D446" s="101" t="s">
        <v>1914</v>
      </c>
      <c r="E446" s="99"/>
      <c r="F446" s="99"/>
    </row>
    <row r="447" spans="1:6" ht="12.75" customHeight="1" x14ac:dyDescent="0.25">
      <c r="A447" s="99"/>
      <c r="B447" s="101">
        <v>1720978</v>
      </c>
      <c r="C447" s="101" t="s">
        <v>2043</v>
      </c>
      <c r="D447" s="101" t="s">
        <v>1914</v>
      </c>
      <c r="E447" s="99"/>
      <c r="F447" s="99"/>
    </row>
    <row r="448" spans="1:6" ht="12.75" customHeight="1" x14ac:dyDescent="0.25">
      <c r="A448" s="99"/>
      <c r="B448" s="101">
        <v>1721000</v>
      </c>
      <c r="C448" s="101" t="s">
        <v>2044</v>
      </c>
      <c r="D448" s="101" t="s">
        <v>1914</v>
      </c>
      <c r="E448" s="99"/>
      <c r="F448" s="99"/>
    </row>
    <row r="449" spans="1:6" ht="12.75" customHeight="1" x14ac:dyDescent="0.25">
      <c r="A449" s="99"/>
      <c r="B449" s="101">
        <v>1721109</v>
      </c>
      <c r="C449" s="101" t="s">
        <v>2045</v>
      </c>
      <c r="D449" s="101" t="s">
        <v>1914</v>
      </c>
      <c r="E449" s="99"/>
      <c r="F449" s="99"/>
    </row>
    <row r="450" spans="1:6" ht="12.75" customHeight="1" x14ac:dyDescent="0.25">
      <c r="A450" s="99"/>
      <c r="B450" s="101">
        <v>1721208</v>
      </c>
      <c r="C450" s="101" t="s">
        <v>2046</v>
      </c>
      <c r="D450" s="101" t="s">
        <v>1914</v>
      </c>
      <c r="E450" s="99"/>
      <c r="F450" s="99"/>
    </row>
    <row r="451" spans="1:6" ht="12.75" customHeight="1" x14ac:dyDescent="0.25">
      <c r="A451" s="99"/>
      <c r="B451" s="101">
        <v>1721257</v>
      </c>
      <c r="C451" s="101" t="s">
        <v>2047</v>
      </c>
      <c r="D451" s="101" t="s">
        <v>1914</v>
      </c>
      <c r="E451" s="99"/>
      <c r="F451" s="99"/>
    </row>
    <row r="452" spans="1:6" ht="12.75" customHeight="1" x14ac:dyDescent="0.25">
      <c r="A452" s="99"/>
      <c r="B452" s="101">
        <v>1721307</v>
      </c>
      <c r="C452" s="101" t="s">
        <v>2048</v>
      </c>
      <c r="D452" s="101" t="s">
        <v>1914</v>
      </c>
      <c r="E452" s="99"/>
      <c r="F452" s="99"/>
    </row>
    <row r="453" spans="1:6" ht="12.75" customHeight="1" x14ac:dyDescent="0.25">
      <c r="A453" s="99"/>
      <c r="B453" s="101">
        <v>1722081</v>
      </c>
      <c r="C453" s="101" t="s">
        <v>2049</v>
      </c>
      <c r="D453" s="101" t="s">
        <v>1914</v>
      </c>
      <c r="E453" s="99"/>
      <c r="F453" s="99"/>
    </row>
    <row r="454" spans="1:6" ht="12.75" customHeight="1" x14ac:dyDescent="0.25">
      <c r="A454" s="99"/>
      <c r="B454" s="101">
        <v>1722107</v>
      </c>
      <c r="C454" s="101" t="s">
        <v>2050</v>
      </c>
      <c r="D454" s="101" t="s">
        <v>1914</v>
      </c>
      <c r="E454" s="99"/>
      <c r="F454" s="99"/>
    </row>
    <row r="455" spans="1:6" ht="12.75" customHeight="1" x14ac:dyDescent="0.25">
      <c r="A455" s="99"/>
      <c r="B455" s="101">
        <v>2100055</v>
      </c>
      <c r="C455" s="101" t="s">
        <v>2051</v>
      </c>
      <c r="D455" s="101" t="s">
        <v>2052</v>
      </c>
      <c r="E455" s="99"/>
      <c r="F455" s="99"/>
    </row>
    <row r="456" spans="1:6" ht="12.75" customHeight="1" x14ac:dyDescent="0.25">
      <c r="A456" s="99"/>
      <c r="B456" s="101">
        <v>2100105</v>
      </c>
      <c r="C456" s="101" t="s">
        <v>2053</v>
      </c>
      <c r="D456" s="101" t="s">
        <v>2052</v>
      </c>
      <c r="E456" s="99"/>
      <c r="F456" s="99"/>
    </row>
    <row r="457" spans="1:6" ht="12.75" customHeight="1" x14ac:dyDescent="0.25">
      <c r="A457" s="99"/>
      <c r="B457" s="101">
        <v>2100154</v>
      </c>
      <c r="C457" s="101" t="s">
        <v>2054</v>
      </c>
      <c r="D457" s="101" t="s">
        <v>2052</v>
      </c>
      <c r="E457" s="99"/>
      <c r="F457" s="99"/>
    </row>
    <row r="458" spans="1:6" ht="12.75" customHeight="1" x14ac:dyDescent="0.25">
      <c r="A458" s="99"/>
      <c r="B458" s="101">
        <v>2100204</v>
      </c>
      <c r="C458" s="101" t="s">
        <v>2055</v>
      </c>
      <c r="D458" s="101" t="s">
        <v>2052</v>
      </c>
      <c r="E458" s="99"/>
      <c r="F458" s="99"/>
    </row>
    <row r="459" spans="1:6" ht="12.75" customHeight="1" x14ac:dyDescent="0.25">
      <c r="A459" s="99"/>
      <c r="B459" s="101">
        <v>2100303</v>
      </c>
      <c r="C459" s="101" t="s">
        <v>2056</v>
      </c>
      <c r="D459" s="101" t="s">
        <v>2052</v>
      </c>
      <c r="E459" s="99"/>
      <c r="F459" s="99"/>
    </row>
    <row r="460" spans="1:6" ht="12.75" customHeight="1" x14ac:dyDescent="0.25">
      <c r="A460" s="99"/>
      <c r="B460" s="101">
        <v>2100402</v>
      </c>
      <c r="C460" s="101" t="s">
        <v>2057</v>
      </c>
      <c r="D460" s="101" t="s">
        <v>2052</v>
      </c>
      <c r="E460" s="99"/>
      <c r="F460" s="99"/>
    </row>
    <row r="461" spans="1:6" ht="12.75" customHeight="1" x14ac:dyDescent="0.25">
      <c r="A461" s="99"/>
      <c r="B461" s="101">
        <v>2100436</v>
      </c>
      <c r="C461" s="101" t="s">
        <v>2058</v>
      </c>
      <c r="D461" s="101" t="s">
        <v>2052</v>
      </c>
      <c r="E461" s="99"/>
      <c r="F461" s="99"/>
    </row>
    <row r="462" spans="1:6" ht="12.75" customHeight="1" x14ac:dyDescent="0.25">
      <c r="A462" s="99"/>
      <c r="B462" s="101">
        <v>2100477</v>
      </c>
      <c r="C462" s="101" t="s">
        <v>2059</v>
      </c>
      <c r="D462" s="101" t="s">
        <v>2052</v>
      </c>
      <c r="E462" s="99"/>
      <c r="F462" s="99"/>
    </row>
    <row r="463" spans="1:6" ht="12.75" customHeight="1" x14ac:dyDescent="0.25">
      <c r="A463" s="99"/>
      <c r="B463" s="101">
        <v>2100501</v>
      </c>
      <c r="C463" s="101" t="s">
        <v>2060</v>
      </c>
      <c r="D463" s="101" t="s">
        <v>2052</v>
      </c>
      <c r="E463" s="99"/>
      <c r="F463" s="99"/>
    </row>
    <row r="464" spans="1:6" ht="12.75" customHeight="1" x14ac:dyDescent="0.25">
      <c r="A464" s="99"/>
      <c r="B464" s="101">
        <v>2100550</v>
      </c>
      <c r="C464" s="101" t="s">
        <v>2061</v>
      </c>
      <c r="D464" s="101" t="s">
        <v>2052</v>
      </c>
      <c r="E464" s="99"/>
      <c r="F464" s="99"/>
    </row>
    <row r="465" spans="1:6" ht="12.75" customHeight="1" x14ac:dyDescent="0.25">
      <c r="A465" s="99"/>
      <c r="B465" s="101">
        <v>2100600</v>
      </c>
      <c r="C465" s="101" t="s">
        <v>2062</v>
      </c>
      <c r="D465" s="101" t="s">
        <v>2052</v>
      </c>
      <c r="E465" s="99"/>
      <c r="F465" s="99"/>
    </row>
    <row r="466" spans="1:6" ht="12.75" customHeight="1" x14ac:dyDescent="0.25">
      <c r="A466" s="99"/>
      <c r="B466" s="101">
        <v>2100709</v>
      </c>
      <c r="C466" s="101" t="s">
        <v>2063</v>
      </c>
      <c r="D466" s="101" t="s">
        <v>2052</v>
      </c>
      <c r="E466" s="99"/>
      <c r="F466" s="99"/>
    </row>
    <row r="467" spans="1:6" ht="12.75" customHeight="1" x14ac:dyDescent="0.25">
      <c r="A467" s="99"/>
      <c r="B467" s="101">
        <v>2100808</v>
      </c>
      <c r="C467" s="101" t="s">
        <v>2064</v>
      </c>
      <c r="D467" s="101" t="s">
        <v>2052</v>
      </c>
      <c r="E467" s="99"/>
      <c r="F467" s="99"/>
    </row>
    <row r="468" spans="1:6" ht="12.75" customHeight="1" x14ac:dyDescent="0.25">
      <c r="A468" s="99"/>
      <c r="B468" s="101">
        <v>2100832</v>
      </c>
      <c r="C468" s="101" t="s">
        <v>2065</v>
      </c>
      <c r="D468" s="101" t="s">
        <v>2052</v>
      </c>
      <c r="E468" s="99"/>
      <c r="F468" s="99"/>
    </row>
    <row r="469" spans="1:6" ht="12.75" customHeight="1" x14ac:dyDescent="0.25">
      <c r="A469" s="99"/>
      <c r="B469" s="101">
        <v>2100873</v>
      </c>
      <c r="C469" s="101" t="s">
        <v>1926</v>
      </c>
      <c r="D469" s="101" t="s">
        <v>2052</v>
      </c>
      <c r="E469" s="99"/>
      <c r="F469" s="99"/>
    </row>
    <row r="470" spans="1:6" ht="12.75" customHeight="1" x14ac:dyDescent="0.25">
      <c r="A470" s="99"/>
      <c r="B470" s="101">
        <v>2100907</v>
      </c>
      <c r="C470" s="101" t="s">
        <v>2066</v>
      </c>
      <c r="D470" s="101" t="s">
        <v>2052</v>
      </c>
      <c r="E470" s="99"/>
      <c r="F470" s="99"/>
    </row>
    <row r="471" spans="1:6" ht="12.75" customHeight="1" x14ac:dyDescent="0.25">
      <c r="A471" s="99"/>
      <c r="B471" s="101">
        <v>2100956</v>
      </c>
      <c r="C471" s="101" t="s">
        <v>2067</v>
      </c>
      <c r="D471" s="101" t="s">
        <v>2052</v>
      </c>
      <c r="E471" s="99"/>
      <c r="F471" s="99"/>
    </row>
    <row r="472" spans="1:6" ht="12.75" customHeight="1" x14ac:dyDescent="0.25">
      <c r="A472" s="99"/>
      <c r="B472" s="101">
        <v>2101004</v>
      </c>
      <c r="C472" s="101" t="s">
        <v>2068</v>
      </c>
      <c r="D472" s="101" t="s">
        <v>2052</v>
      </c>
      <c r="E472" s="99"/>
      <c r="F472" s="99"/>
    </row>
    <row r="473" spans="1:6" ht="12.75" customHeight="1" x14ac:dyDescent="0.25">
      <c r="A473" s="99"/>
      <c r="B473" s="101">
        <v>2101103</v>
      </c>
      <c r="C473" s="101" t="s">
        <v>2069</v>
      </c>
      <c r="D473" s="101" t="s">
        <v>2052</v>
      </c>
      <c r="E473" s="99"/>
      <c r="F473" s="99"/>
    </row>
    <row r="474" spans="1:6" ht="12.75" customHeight="1" x14ac:dyDescent="0.25">
      <c r="A474" s="99"/>
      <c r="B474" s="101">
        <v>2101202</v>
      </c>
      <c r="C474" s="101" t="s">
        <v>2070</v>
      </c>
      <c r="D474" s="101" t="s">
        <v>2052</v>
      </c>
      <c r="E474" s="99"/>
      <c r="F474" s="99"/>
    </row>
    <row r="475" spans="1:6" ht="12.75" customHeight="1" x14ac:dyDescent="0.25">
      <c r="A475" s="99"/>
      <c r="B475" s="101">
        <v>2101251</v>
      </c>
      <c r="C475" s="101" t="s">
        <v>2071</v>
      </c>
      <c r="D475" s="101" t="s">
        <v>2052</v>
      </c>
      <c r="E475" s="99"/>
      <c r="F475" s="99"/>
    </row>
    <row r="476" spans="1:6" ht="12.75" customHeight="1" x14ac:dyDescent="0.25">
      <c r="A476" s="99"/>
      <c r="B476" s="101">
        <v>2101301</v>
      </c>
      <c r="C476" s="101" t="s">
        <v>2072</v>
      </c>
      <c r="D476" s="101" t="s">
        <v>2052</v>
      </c>
      <c r="E476" s="99"/>
      <c r="F476" s="99"/>
    </row>
    <row r="477" spans="1:6" ht="12.75" customHeight="1" x14ac:dyDescent="0.25">
      <c r="A477" s="99"/>
      <c r="B477" s="101">
        <v>2101350</v>
      </c>
      <c r="C477" s="101" t="s">
        <v>2073</v>
      </c>
      <c r="D477" s="101" t="s">
        <v>2052</v>
      </c>
      <c r="E477" s="99"/>
      <c r="F477" s="99"/>
    </row>
    <row r="478" spans="1:6" ht="12.75" customHeight="1" x14ac:dyDescent="0.25">
      <c r="A478" s="99"/>
      <c r="B478" s="101">
        <v>2101400</v>
      </c>
      <c r="C478" s="101" t="s">
        <v>2074</v>
      </c>
      <c r="D478" s="101" t="s">
        <v>2052</v>
      </c>
      <c r="E478" s="99"/>
      <c r="F478" s="99"/>
    </row>
    <row r="479" spans="1:6" ht="12.75" customHeight="1" x14ac:dyDescent="0.25">
      <c r="A479" s="99"/>
      <c r="B479" s="101">
        <v>2101509</v>
      </c>
      <c r="C479" s="101" t="s">
        <v>2075</v>
      </c>
      <c r="D479" s="101" t="s">
        <v>2052</v>
      </c>
      <c r="E479" s="99"/>
      <c r="F479" s="99"/>
    </row>
    <row r="480" spans="1:6" ht="12.75" customHeight="1" x14ac:dyDescent="0.25">
      <c r="A480" s="99"/>
      <c r="B480" s="101">
        <v>2101608</v>
      </c>
      <c r="C480" s="101" t="s">
        <v>2076</v>
      </c>
      <c r="D480" s="101" t="s">
        <v>2052</v>
      </c>
      <c r="E480" s="99"/>
      <c r="F480" s="99"/>
    </row>
    <row r="481" spans="1:6" ht="12.75" customHeight="1" x14ac:dyDescent="0.25">
      <c r="A481" s="99"/>
      <c r="B481" s="101">
        <v>2101707</v>
      </c>
      <c r="C481" s="101" t="s">
        <v>2077</v>
      </c>
      <c r="D481" s="101" t="s">
        <v>2052</v>
      </c>
      <c r="E481" s="99"/>
      <c r="F481" s="99"/>
    </row>
    <row r="482" spans="1:6" ht="12.75" customHeight="1" x14ac:dyDescent="0.25">
      <c r="A482" s="99"/>
      <c r="B482" s="101">
        <v>2101731</v>
      </c>
      <c r="C482" s="101" t="s">
        <v>2078</v>
      </c>
      <c r="D482" s="101" t="s">
        <v>2052</v>
      </c>
      <c r="E482" s="99"/>
      <c r="F482" s="99"/>
    </row>
    <row r="483" spans="1:6" ht="12.75" customHeight="1" x14ac:dyDescent="0.25">
      <c r="A483" s="99"/>
      <c r="B483" s="101">
        <v>2101772</v>
      </c>
      <c r="C483" s="101" t="s">
        <v>2079</v>
      </c>
      <c r="D483" s="101" t="s">
        <v>2052</v>
      </c>
      <c r="E483" s="99"/>
      <c r="F483" s="99"/>
    </row>
    <row r="484" spans="1:6" ht="12.75" customHeight="1" x14ac:dyDescent="0.25">
      <c r="A484" s="99"/>
      <c r="B484" s="101">
        <v>2101806</v>
      </c>
      <c r="C484" s="101" t="s">
        <v>2080</v>
      </c>
      <c r="D484" s="101" t="s">
        <v>2052</v>
      </c>
      <c r="E484" s="99"/>
      <c r="F484" s="99"/>
    </row>
    <row r="485" spans="1:6" ht="12.75" customHeight="1" x14ac:dyDescent="0.25">
      <c r="A485" s="99"/>
      <c r="B485" s="101">
        <v>2101905</v>
      </c>
      <c r="C485" s="101" t="s">
        <v>2081</v>
      </c>
      <c r="D485" s="101" t="s">
        <v>2052</v>
      </c>
      <c r="E485" s="99"/>
      <c r="F485" s="99"/>
    </row>
    <row r="486" spans="1:6" ht="12.75" customHeight="1" x14ac:dyDescent="0.25">
      <c r="A486" s="99"/>
      <c r="B486" s="101">
        <v>2101939</v>
      </c>
      <c r="C486" s="101" t="s">
        <v>2082</v>
      </c>
      <c r="D486" s="101" t="s">
        <v>2052</v>
      </c>
      <c r="E486" s="99"/>
      <c r="F486" s="99"/>
    </row>
    <row r="487" spans="1:6" ht="12.75" customHeight="1" x14ac:dyDescent="0.25">
      <c r="A487" s="99"/>
      <c r="B487" s="101">
        <v>2101970</v>
      </c>
      <c r="C487" s="101" t="s">
        <v>2083</v>
      </c>
      <c r="D487" s="101" t="s">
        <v>2052</v>
      </c>
      <c r="E487" s="99"/>
      <c r="F487" s="99"/>
    </row>
    <row r="488" spans="1:6" ht="12.75" customHeight="1" x14ac:dyDescent="0.25">
      <c r="A488" s="99"/>
      <c r="B488" s="101">
        <v>2102002</v>
      </c>
      <c r="C488" s="101" t="s">
        <v>2084</v>
      </c>
      <c r="D488" s="101" t="s">
        <v>2052</v>
      </c>
      <c r="E488" s="99"/>
      <c r="F488" s="99"/>
    </row>
    <row r="489" spans="1:6" ht="12.75" customHeight="1" x14ac:dyDescent="0.25">
      <c r="A489" s="99"/>
      <c r="B489" s="101">
        <v>2102036</v>
      </c>
      <c r="C489" s="101" t="s">
        <v>2085</v>
      </c>
      <c r="D489" s="101" t="s">
        <v>2052</v>
      </c>
      <c r="E489" s="99"/>
      <c r="F489" s="99"/>
    </row>
    <row r="490" spans="1:6" ht="12.75" customHeight="1" x14ac:dyDescent="0.25">
      <c r="A490" s="99"/>
      <c r="B490" s="101">
        <v>2102077</v>
      </c>
      <c r="C490" s="101" t="s">
        <v>2086</v>
      </c>
      <c r="D490" s="101" t="s">
        <v>2052</v>
      </c>
      <c r="E490" s="99"/>
      <c r="F490" s="99"/>
    </row>
    <row r="491" spans="1:6" ht="12.75" customHeight="1" x14ac:dyDescent="0.25">
      <c r="A491" s="99"/>
      <c r="B491" s="101">
        <v>2102101</v>
      </c>
      <c r="C491" s="101" t="s">
        <v>2087</v>
      </c>
      <c r="D491" s="101" t="s">
        <v>2052</v>
      </c>
      <c r="E491" s="99"/>
      <c r="F491" s="99"/>
    </row>
    <row r="492" spans="1:6" ht="12.75" customHeight="1" x14ac:dyDescent="0.25">
      <c r="A492" s="99"/>
      <c r="B492" s="101">
        <v>2102150</v>
      </c>
      <c r="C492" s="101" t="s">
        <v>2088</v>
      </c>
      <c r="D492" s="101" t="s">
        <v>2052</v>
      </c>
      <c r="E492" s="99"/>
      <c r="F492" s="99"/>
    </row>
    <row r="493" spans="1:6" ht="12.75" customHeight="1" x14ac:dyDescent="0.25">
      <c r="A493" s="99"/>
      <c r="B493" s="101">
        <v>2102200</v>
      </c>
      <c r="C493" s="101" t="s">
        <v>2089</v>
      </c>
      <c r="D493" s="101" t="s">
        <v>2052</v>
      </c>
      <c r="E493" s="99"/>
      <c r="F493" s="99"/>
    </row>
    <row r="494" spans="1:6" ht="12.75" customHeight="1" x14ac:dyDescent="0.25">
      <c r="A494" s="99"/>
      <c r="B494" s="101">
        <v>2102309</v>
      </c>
      <c r="C494" s="101" t="s">
        <v>2090</v>
      </c>
      <c r="D494" s="101" t="s">
        <v>2052</v>
      </c>
      <c r="E494" s="99"/>
      <c r="F494" s="99"/>
    </row>
    <row r="495" spans="1:6" ht="12.75" customHeight="1" x14ac:dyDescent="0.25">
      <c r="A495" s="99"/>
      <c r="B495" s="101">
        <v>2102325</v>
      </c>
      <c r="C495" s="101" t="s">
        <v>2091</v>
      </c>
      <c r="D495" s="101" t="s">
        <v>2052</v>
      </c>
      <c r="E495" s="99"/>
      <c r="F495" s="99"/>
    </row>
    <row r="496" spans="1:6" ht="12.75" customHeight="1" x14ac:dyDescent="0.25">
      <c r="A496" s="99"/>
      <c r="B496" s="101">
        <v>2102358</v>
      </c>
      <c r="C496" s="101" t="s">
        <v>2092</v>
      </c>
      <c r="D496" s="101" t="s">
        <v>2052</v>
      </c>
      <c r="E496" s="99"/>
      <c r="F496" s="99"/>
    </row>
    <row r="497" spans="1:6" ht="12.75" customHeight="1" x14ac:dyDescent="0.25">
      <c r="A497" s="99"/>
      <c r="B497" s="101">
        <v>2102374</v>
      </c>
      <c r="C497" s="101" t="s">
        <v>2093</v>
      </c>
      <c r="D497" s="101" t="s">
        <v>2052</v>
      </c>
      <c r="E497" s="99"/>
      <c r="F497" s="99"/>
    </row>
    <row r="498" spans="1:6" ht="12.75" customHeight="1" x14ac:dyDescent="0.25">
      <c r="A498" s="99"/>
      <c r="B498" s="101">
        <v>2102408</v>
      </c>
      <c r="C498" s="101" t="s">
        <v>2094</v>
      </c>
      <c r="D498" s="101" t="s">
        <v>2052</v>
      </c>
      <c r="E498" s="99"/>
      <c r="F498" s="99"/>
    </row>
    <row r="499" spans="1:6" ht="12.75" customHeight="1" x14ac:dyDescent="0.25">
      <c r="A499" s="99"/>
      <c r="B499" s="101">
        <v>2102507</v>
      </c>
      <c r="C499" s="101" t="s">
        <v>2095</v>
      </c>
      <c r="D499" s="101" t="s">
        <v>2052</v>
      </c>
      <c r="E499" s="99"/>
      <c r="F499" s="99"/>
    </row>
    <row r="500" spans="1:6" ht="12.75" customHeight="1" x14ac:dyDescent="0.25">
      <c r="A500" s="99"/>
      <c r="B500" s="101">
        <v>2102556</v>
      </c>
      <c r="C500" s="101" t="s">
        <v>2096</v>
      </c>
      <c r="D500" s="101" t="s">
        <v>2052</v>
      </c>
      <c r="E500" s="99"/>
      <c r="F500" s="99"/>
    </row>
    <row r="501" spans="1:6" ht="12.75" customHeight="1" x14ac:dyDescent="0.25">
      <c r="A501" s="99"/>
      <c r="B501" s="101">
        <v>2102606</v>
      </c>
      <c r="C501" s="101" t="s">
        <v>2097</v>
      </c>
      <c r="D501" s="101" t="s">
        <v>2052</v>
      </c>
      <c r="E501" s="99"/>
      <c r="F501" s="99"/>
    </row>
    <row r="502" spans="1:6" ht="12.75" customHeight="1" x14ac:dyDescent="0.25">
      <c r="A502" s="99"/>
      <c r="B502" s="101">
        <v>2102705</v>
      </c>
      <c r="C502" s="101" t="s">
        <v>2098</v>
      </c>
      <c r="D502" s="101" t="s">
        <v>2052</v>
      </c>
      <c r="E502" s="99"/>
      <c r="F502" s="99"/>
    </row>
    <row r="503" spans="1:6" ht="12.75" customHeight="1" x14ac:dyDescent="0.25">
      <c r="A503" s="99"/>
      <c r="B503" s="101">
        <v>2102754</v>
      </c>
      <c r="C503" s="101" t="s">
        <v>2099</v>
      </c>
      <c r="D503" s="101" t="s">
        <v>2052</v>
      </c>
      <c r="E503" s="99"/>
      <c r="F503" s="99"/>
    </row>
    <row r="504" spans="1:6" ht="12.75" customHeight="1" x14ac:dyDescent="0.25">
      <c r="A504" s="99"/>
      <c r="B504" s="101">
        <v>2102804</v>
      </c>
      <c r="C504" s="101" t="s">
        <v>2100</v>
      </c>
      <c r="D504" s="101" t="s">
        <v>2052</v>
      </c>
      <c r="E504" s="99"/>
      <c r="F504" s="99"/>
    </row>
    <row r="505" spans="1:6" ht="12.75" customHeight="1" x14ac:dyDescent="0.25">
      <c r="A505" s="99"/>
      <c r="B505" s="101">
        <v>2102903</v>
      </c>
      <c r="C505" s="101" t="s">
        <v>2101</v>
      </c>
      <c r="D505" s="101" t="s">
        <v>2052</v>
      </c>
      <c r="E505" s="99"/>
      <c r="F505" s="99"/>
    </row>
    <row r="506" spans="1:6" ht="12.75" customHeight="1" x14ac:dyDescent="0.25">
      <c r="A506" s="99"/>
      <c r="B506" s="101">
        <v>2103000</v>
      </c>
      <c r="C506" s="101" t="s">
        <v>2102</v>
      </c>
      <c r="D506" s="101" t="s">
        <v>2052</v>
      </c>
      <c r="E506" s="99"/>
      <c r="F506" s="99"/>
    </row>
    <row r="507" spans="1:6" ht="12.75" customHeight="1" x14ac:dyDescent="0.25">
      <c r="A507" s="99"/>
      <c r="B507" s="101">
        <v>2103109</v>
      </c>
      <c r="C507" s="101" t="s">
        <v>2103</v>
      </c>
      <c r="D507" s="101" t="s">
        <v>2052</v>
      </c>
      <c r="E507" s="99"/>
      <c r="F507" s="99"/>
    </row>
    <row r="508" spans="1:6" ht="12.75" customHeight="1" x14ac:dyDescent="0.25">
      <c r="A508" s="99"/>
      <c r="B508" s="101">
        <v>2103125</v>
      </c>
      <c r="C508" s="101" t="s">
        <v>2104</v>
      </c>
      <c r="D508" s="101" t="s">
        <v>2052</v>
      </c>
      <c r="E508" s="99"/>
      <c r="F508" s="99"/>
    </row>
    <row r="509" spans="1:6" ht="12.75" customHeight="1" x14ac:dyDescent="0.25">
      <c r="A509" s="99"/>
      <c r="B509" s="101">
        <v>2103158</v>
      </c>
      <c r="C509" s="101" t="s">
        <v>2105</v>
      </c>
      <c r="D509" s="101" t="s">
        <v>2052</v>
      </c>
      <c r="E509" s="99"/>
      <c r="F509" s="99"/>
    </row>
    <row r="510" spans="1:6" ht="12.75" customHeight="1" x14ac:dyDescent="0.25">
      <c r="A510" s="99"/>
      <c r="B510" s="101">
        <v>2103174</v>
      </c>
      <c r="C510" s="101" t="s">
        <v>2106</v>
      </c>
      <c r="D510" s="101" t="s">
        <v>2052</v>
      </c>
      <c r="E510" s="99"/>
      <c r="F510" s="99"/>
    </row>
    <row r="511" spans="1:6" ht="12.75" customHeight="1" x14ac:dyDescent="0.25">
      <c r="A511" s="99"/>
      <c r="B511" s="101">
        <v>2103208</v>
      </c>
      <c r="C511" s="101" t="s">
        <v>2107</v>
      </c>
      <c r="D511" s="101" t="s">
        <v>2052</v>
      </c>
      <c r="E511" s="99"/>
      <c r="F511" s="99"/>
    </row>
    <row r="512" spans="1:6" ht="12.75" customHeight="1" x14ac:dyDescent="0.25">
      <c r="A512" s="99"/>
      <c r="B512" s="101">
        <v>2103257</v>
      </c>
      <c r="C512" s="101" t="s">
        <v>2108</v>
      </c>
      <c r="D512" s="101" t="s">
        <v>2052</v>
      </c>
      <c r="E512" s="99"/>
      <c r="F512" s="99"/>
    </row>
    <row r="513" spans="1:6" ht="12.75" customHeight="1" x14ac:dyDescent="0.25">
      <c r="A513" s="99"/>
      <c r="B513" s="101">
        <v>2103307</v>
      </c>
      <c r="C513" s="101" t="s">
        <v>2109</v>
      </c>
      <c r="D513" s="101" t="s">
        <v>2052</v>
      </c>
      <c r="E513" s="99"/>
      <c r="F513" s="99"/>
    </row>
    <row r="514" spans="1:6" ht="12.75" customHeight="1" x14ac:dyDescent="0.25">
      <c r="A514" s="99"/>
      <c r="B514" s="101">
        <v>2103406</v>
      </c>
      <c r="C514" s="101" t="s">
        <v>2110</v>
      </c>
      <c r="D514" s="101" t="s">
        <v>2052</v>
      </c>
      <c r="E514" s="99"/>
      <c r="F514" s="99"/>
    </row>
    <row r="515" spans="1:6" ht="12.75" customHeight="1" x14ac:dyDescent="0.25">
      <c r="A515" s="99"/>
      <c r="B515" s="101">
        <v>2103505</v>
      </c>
      <c r="C515" s="101" t="s">
        <v>2111</v>
      </c>
      <c r="D515" s="101" t="s">
        <v>2052</v>
      </c>
      <c r="E515" s="99"/>
      <c r="F515" s="99"/>
    </row>
    <row r="516" spans="1:6" ht="12.75" customHeight="1" x14ac:dyDescent="0.25">
      <c r="A516" s="99"/>
      <c r="B516" s="101">
        <v>2103554</v>
      </c>
      <c r="C516" s="101" t="s">
        <v>2112</v>
      </c>
      <c r="D516" s="101" t="s">
        <v>2052</v>
      </c>
      <c r="E516" s="99"/>
      <c r="F516" s="99"/>
    </row>
    <row r="517" spans="1:6" ht="12.75" customHeight="1" x14ac:dyDescent="0.25">
      <c r="A517" s="99"/>
      <c r="B517" s="101">
        <v>2103604</v>
      </c>
      <c r="C517" s="101" t="s">
        <v>2113</v>
      </c>
      <c r="D517" s="101" t="s">
        <v>2052</v>
      </c>
      <c r="E517" s="99"/>
      <c r="F517" s="99"/>
    </row>
    <row r="518" spans="1:6" ht="12.75" customHeight="1" x14ac:dyDescent="0.25">
      <c r="A518" s="99"/>
      <c r="B518" s="101">
        <v>2103703</v>
      </c>
      <c r="C518" s="101" t="s">
        <v>2114</v>
      </c>
      <c r="D518" s="101" t="s">
        <v>2052</v>
      </c>
      <c r="E518" s="99"/>
      <c r="F518" s="99"/>
    </row>
    <row r="519" spans="1:6" ht="12.75" customHeight="1" x14ac:dyDescent="0.25">
      <c r="A519" s="99"/>
      <c r="B519" s="101">
        <v>2103752</v>
      </c>
      <c r="C519" s="101" t="s">
        <v>2115</v>
      </c>
      <c r="D519" s="101" t="s">
        <v>2052</v>
      </c>
      <c r="E519" s="99"/>
      <c r="F519" s="99"/>
    </row>
    <row r="520" spans="1:6" ht="12.75" customHeight="1" x14ac:dyDescent="0.25">
      <c r="A520" s="99"/>
      <c r="B520" s="101">
        <v>2103802</v>
      </c>
      <c r="C520" s="101" t="s">
        <v>2116</v>
      </c>
      <c r="D520" s="101" t="s">
        <v>2052</v>
      </c>
      <c r="E520" s="99"/>
      <c r="F520" s="99"/>
    </row>
    <row r="521" spans="1:6" ht="12.75" customHeight="1" x14ac:dyDescent="0.25">
      <c r="A521" s="99"/>
      <c r="B521" s="101">
        <v>2103901</v>
      </c>
      <c r="C521" s="101" t="s">
        <v>2117</v>
      </c>
      <c r="D521" s="101" t="s">
        <v>2052</v>
      </c>
      <c r="E521" s="99"/>
      <c r="F521" s="99"/>
    </row>
    <row r="522" spans="1:6" ht="12.75" customHeight="1" x14ac:dyDescent="0.25">
      <c r="A522" s="99"/>
      <c r="B522" s="101">
        <v>2104008</v>
      </c>
      <c r="C522" s="101" t="s">
        <v>2118</v>
      </c>
      <c r="D522" s="101" t="s">
        <v>2052</v>
      </c>
      <c r="E522" s="99"/>
      <c r="F522" s="99"/>
    </row>
    <row r="523" spans="1:6" ht="12.75" customHeight="1" x14ac:dyDescent="0.25">
      <c r="A523" s="99"/>
      <c r="B523" s="101">
        <v>2104057</v>
      </c>
      <c r="C523" s="101" t="s">
        <v>2119</v>
      </c>
      <c r="D523" s="101" t="s">
        <v>2052</v>
      </c>
      <c r="E523" s="99"/>
      <c r="F523" s="99"/>
    </row>
    <row r="524" spans="1:6" ht="12.75" customHeight="1" x14ac:dyDescent="0.25">
      <c r="A524" s="99"/>
      <c r="B524" s="101">
        <v>2104073</v>
      </c>
      <c r="C524" s="101" t="s">
        <v>2120</v>
      </c>
      <c r="D524" s="101" t="s">
        <v>2052</v>
      </c>
      <c r="E524" s="99"/>
      <c r="F524" s="99"/>
    </row>
    <row r="525" spans="1:6" ht="12.75" customHeight="1" x14ac:dyDescent="0.25">
      <c r="A525" s="99"/>
      <c r="B525" s="101">
        <v>2104081</v>
      </c>
      <c r="C525" s="101" t="s">
        <v>2121</v>
      </c>
      <c r="D525" s="101" t="s">
        <v>2052</v>
      </c>
      <c r="E525" s="99"/>
      <c r="F525" s="99"/>
    </row>
    <row r="526" spans="1:6" ht="12.75" customHeight="1" x14ac:dyDescent="0.25">
      <c r="A526" s="99"/>
      <c r="B526" s="101">
        <v>2104099</v>
      </c>
      <c r="C526" s="101" t="s">
        <v>2122</v>
      </c>
      <c r="D526" s="101" t="s">
        <v>2052</v>
      </c>
      <c r="E526" s="99"/>
      <c r="F526" s="99"/>
    </row>
    <row r="527" spans="1:6" ht="12.75" customHeight="1" x14ac:dyDescent="0.25">
      <c r="A527" s="99"/>
      <c r="B527" s="101">
        <v>2104107</v>
      </c>
      <c r="C527" s="101" t="s">
        <v>2123</v>
      </c>
      <c r="D527" s="101" t="s">
        <v>2052</v>
      </c>
      <c r="E527" s="99"/>
      <c r="F527" s="99"/>
    </row>
    <row r="528" spans="1:6" ht="12.75" customHeight="1" x14ac:dyDescent="0.25">
      <c r="A528" s="99"/>
      <c r="B528" s="101">
        <v>2104206</v>
      </c>
      <c r="C528" s="101" t="s">
        <v>2124</v>
      </c>
      <c r="D528" s="101" t="s">
        <v>2052</v>
      </c>
      <c r="E528" s="99"/>
      <c r="F528" s="99"/>
    </row>
    <row r="529" spans="1:6" ht="12.75" customHeight="1" x14ac:dyDescent="0.25">
      <c r="A529" s="99"/>
      <c r="B529" s="101">
        <v>2104305</v>
      </c>
      <c r="C529" s="101" t="s">
        <v>2125</v>
      </c>
      <c r="D529" s="101" t="s">
        <v>2052</v>
      </c>
      <c r="E529" s="99"/>
      <c r="F529" s="99"/>
    </row>
    <row r="530" spans="1:6" ht="12.75" customHeight="1" x14ac:dyDescent="0.25">
      <c r="A530" s="99"/>
      <c r="B530" s="101">
        <v>2104404</v>
      </c>
      <c r="C530" s="101" t="s">
        <v>2126</v>
      </c>
      <c r="D530" s="101" t="s">
        <v>2052</v>
      </c>
      <c r="E530" s="99"/>
      <c r="F530" s="99"/>
    </row>
    <row r="531" spans="1:6" ht="12.75" customHeight="1" x14ac:dyDescent="0.25">
      <c r="A531" s="99"/>
      <c r="B531" s="101">
        <v>2104503</v>
      </c>
      <c r="C531" s="101" t="s">
        <v>2127</v>
      </c>
      <c r="D531" s="101" t="s">
        <v>2052</v>
      </c>
      <c r="E531" s="99"/>
      <c r="F531" s="99"/>
    </row>
    <row r="532" spans="1:6" ht="12.75" customHeight="1" x14ac:dyDescent="0.25">
      <c r="A532" s="99"/>
      <c r="B532" s="101">
        <v>2104552</v>
      </c>
      <c r="C532" s="101" t="s">
        <v>2128</v>
      </c>
      <c r="D532" s="101" t="s">
        <v>2052</v>
      </c>
      <c r="E532" s="99"/>
      <c r="F532" s="99"/>
    </row>
    <row r="533" spans="1:6" ht="12.75" customHeight="1" x14ac:dyDescent="0.25">
      <c r="A533" s="99"/>
      <c r="B533" s="101">
        <v>2104602</v>
      </c>
      <c r="C533" s="101" t="s">
        <v>2129</v>
      </c>
      <c r="D533" s="101" t="s">
        <v>2052</v>
      </c>
      <c r="E533" s="99"/>
      <c r="F533" s="99"/>
    </row>
    <row r="534" spans="1:6" ht="12.75" customHeight="1" x14ac:dyDescent="0.25">
      <c r="A534" s="99"/>
      <c r="B534" s="101">
        <v>2104628</v>
      </c>
      <c r="C534" s="101" t="s">
        <v>2130</v>
      </c>
      <c r="D534" s="101" t="s">
        <v>2052</v>
      </c>
      <c r="E534" s="99"/>
      <c r="F534" s="99"/>
    </row>
    <row r="535" spans="1:6" ht="12.75" customHeight="1" x14ac:dyDescent="0.25">
      <c r="A535" s="99"/>
      <c r="B535" s="101">
        <v>2104651</v>
      </c>
      <c r="C535" s="101" t="s">
        <v>2131</v>
      </c>
      <c r="D535" s="101" t="s">
        <v>2052</v>
      </c>
      <c r="E535" s="99"/>
      <c r="F535" s="99"/>
    </row>
    <row r="536" spans="1:6" ht="12.75" customHeight="1" x14ac:dyDescent="0.25">
      <c r="A536" s="99"/>
      <c r="B536" s="101">
        <v>2104677</v>
      </c>
      <c r="C536" s="101" t="s">
        <v>2132</v>
      </c>
      <c r="D536" s="101" t="s">
        <v>2052</v>
      </c>
      <c r="E536" s="99"/>
      <c r="F536" s="99"/>
    </row>
    <row r="537" spans="1:6" ht="12.75" customHeight="1" x14ac:dyDescent="0.25">
      <c r="A537" s="99"/>
      <c r="B537" s="101">
        <v>2104701</v>
      </c>
      <c r="C537" s="101" t="s">
        <v>2133</v>
      </c>
      <c r="D537" s="101" t="s">
        <v>2052</v>
      </c>
      <c r="E537" s="99"/>
      <c r="F537" s="99"/>
    </row>
    <row r="538" spans="1:6" ht="12.75" customHeight="1" x14ac:dyDescent="0.25">
      <c r="A538" s="99"/>
      <c r="B538" s="101">
        <v>2104800</v>
      </c>
      <c r="C538" s="101" t="s">
        <v>2134</v>
      </c>
      <c r="D538" s="101" t="s">
        <v>2052</v>
      </c>
      <c r="E538" s="99"/>
      <c r="F538" s="99"/>
    </row>
    <row r="539" spans="1:6" ht="12.75" customHeight="1" x14ac:dyDescent="0.25">
      <c r="A539" s="99"/>
      <c r="B539" s="101">
        <v>2104909</v>
      </c>
      <c r="C539" s="101" t="s">
        <v>2135</v>
      </c>
      <c r="D539" s="101" t="s">
        <v>2052</v>
      </c>
      <c r="E539" s="99"/>
      <c r="F539" s="99"/>
    </row>
    <row r="540" spans="1:6" ht="12.75" customHeight="1" x14ac:dyDescent="0.25">
      <c r="A540" s="99"/>
      <c r="B540" s="101">
        <v>2105005</v>
      </c>
      <c r="C540" s="101" t="s">
        <v>2136</v>
      </c>
      <c r="D540" s="101" t="s">
        <v>2052</v>
      </c>
      <c r="E540" s="99"/>
      <c r="F540" s="99"/>
    </row>
    <row r="541" spans="1:6" ht="12.75" customHeight="1" x14ac:dyDescent="0.25">
      <c r="A541" s="99"/>
      <c r="B541" s="101">
        <v>2105104</v>
      </c>
      <c r="C541" s="101" t="s">
        <v>2137</v>
      </c>
      <c r="D541" s="101" t="s">
        <v>2052</v>
      </c>
      <c r="E541" s="99"/>
      <c r="F541" s="99"/>
    </row>
    <row r="542" spans="1:6" ht="12.75" customHeight="1" x14ac:dyDescent="0.25">
      <c r="A542" s="99"/>
      <c r="B542" s="101">
        <v>2105153</v>
      </c>
      <c r="C542" s="101" t="s">
        <v>2138</v>
      </c>
      <c r="D542" s="101" t="s">
        <v>2052</v>
      </c>
      <c r="E542" s="99"/>
      <c r="F542" s="99"/>
    </row>
    <row r="543" spans="1:6" ht="12.75" customHeight="1" x14ac:dyDescent="0.25">
      <c r="A543" s="99"/>
      <c r="B543" s="101">
        <v>2105203</v>
      </c>
      <c r="C543" s="101" t="s">
        <v>2139</v>
      </c>
      <c r="D543" s="101" t="s">
        <v>2052</v>
      </c>
      <c r="E543" s="99"/>
      <c r="F543" s="99"/>
    </row>
    <row r="544" spans="1:6" ht="12.75" customHeight="1" x14ac:dyDescent="0.25">
      <c r="A544" s="99"/>
      <c r="B544" s="101">
        <v>2105302</v>
      </c>
      <c r="C544" s="101" t="s">
        <v>2140</v>
      </c>
      <c r="D544" s="101" t="s">
        <v>2052</v>
      </c>
      <c r="E544" s="99"/>
      <c r="F544" s="99"/>
    </row>
    <row r="545" spans="1:6" ht="12.75" customHeight="1" x14ac:dyDescent="0.25">
      <c r="A545" s="99"/>
      <c r="B545" s="101">
        <v>2105351</v>
      </c>
      <c r="C545" s="101" t="s">
        <v>2141</v>
      </c>
      <c r="D545" s="101" t="s">
        <v>2052</v>
      </c>
      <c r="E545" s="99"/>
      <c r="F545" s="99"/>
    </row>
    <row r="546" spans="1:6" ht="12.75" customHeight="1" x14ac:dyDescent="0.25">
      <c r="A546" s="99"/>
      <c r="B546" s="101">
        <v>2105401</v>
      </c>
      <c r="C546" s="101" t="s">
        <v>2142</v>
      </c>
      <c r="D546" s="101" t="s">
        <v>2052</v>
      </c>
      <c r="E546" s="99"/>
      <c r="F546" s="99"/>
    </row>
    <row r="547" spans="1:6" ht="12.75" customHeight="1" x14ac:dyDescent="0.25">
      <c r="A547" s="99"/>
      <c r="B547" s="101">
        <v>2105427</v>
      </c>
      <c r="C547" s="101" t="s">
        <v>2143</v>
      </c>
      <c r="D547" s="101" t="s">
        <v>2052</v>
      </c>
      <c r="E547" s="99"/>
      <c r="F547" s="99"/>
    </row>
    <row r="548" spans="1:6" ht="12.75" customHeight="1" x14ac:dyDescent="0.25">
      <c r="A548" s="99"/>
      <c r="B548" s="101">
        <v>2105450</v>
      </c>
      <c r="C548" s="101" t="s">
        <v>2144</v>
      </c>
      <c r="D548" s="101" t="s">
        <v>2052</v>
      </c>
      <c r="E548" s="99"/>
      <c r="F548" s="99"/>
    </row>
    <row r="549" spans="1:6" ht="12.75" customHeight="1" x14ac:dyDescent="0.25">
      <c r="A549" s="99"/>
      <c r="B549" s="101">
        <v>2105476</v>
      </c>
      <c r="C549" s="101" t="s">
        <v>2145</v>
      </c>
      <c r="D549" s="101" t="s">
        <v>2052</v>
      </c>
      <c r="E549" s="99"/>
      <c r="F549" s="99"/>
    </row>
    <row r="550" spans="1:6" ht="12.75" customHeight="1" x14ac:dyDescent="0.25">
      <c r="A550" s="99"/>
      <c r="B550" s="101">
        <v>2105500</v>
      </c>
      <c r="C550" s="101" t="s">
        <v>2146</v>
      </c>
      <c r="D550" s="101" t="s">
        <v>2052</v>
      </c>
      <c r="E550" s="99"/>
      <c r="F550" s="99"/>
    </row>
    <row r="551" spans="1:6" ht="12.75" customHeight="1" x14ac:dyDescent="0.25">
      <c r="A551" s="99"/>
      <c r="B551" s="101">
        <v>2105609</v>
      </c>
      <c r="C551" s="101" t="s">
        <v>2147</v>
      </c>
      <c r="D551" s="101" t="s">
        <v>2052</v>
      </c>
      <c r="E551" s="99"/>
      <c r="F551" s="99"/>
    </row>
    <row r="552" spans="1:6" ht="12.75" customHeight="1" x14ac:dyDescent="0.25">
      <c r="A552" s="99"/>
      <c r="B552" s="101">
        <v>2105658</v>
      </c>
      <c r="C552" s="101" t="s">
        <v>2148</v>
      </c>
      <c r="D552" s="101" t="s">
        <v>2052</v>
      </c>
      <c r="E552" s="99"/>
      <c r="F552" s="99"/>
    </row>
    <row r="553" spans="1:6" ht="12.75" customHeight="1" x14ac:dyDescent="0.25">
      <c r="A553" s="99"/>
      <c r="B553" s="101">
        <v>2105708</v>
      </c>
      <c r="C553" s="101" t="s">
        <v>2149</v>
      </c>
      <c r="D553" s="101" t="s">
        <v>2052</v>
      </c>
      <c r="E553" s="99"/>
      <c r="F553" s="99"/>
    </row>
    <row r="554" spans="1:6" ht="12.75" customHeight="1" x14ac:dyDescent="0.25">
      <c r="A554" s="99"/>
      <c r="B554" s="101">
        <v>2105807</v>
      </c>
      <c r="C554" s="101" t="s">
        <v>2150</v>
      </c>
      <c r="D554" s="101" t="s">
        <v>2052</v>
      </c>
      <c r="E554" s="99"/>
      <c r="F554" s="99"/>
    </row>
    <row r="555" spans="1:6" ht="12.75" customHeight="1" x14ac:dyDescent="0.25">
      <c r="A555" s="99"/>
      <c r="B555" s="101">
        <v>2105906</v>
      </c>
      <c r="C555" s="101" t="s">
        <v>2151</v>
      </c>
      <c r="D555" s="101" t="s">
        <v>2052</v>
      </c>
      <c r="E555" s="99"/>
      <c r="F555" s="99"/>
    </row>
    <row r="556" spans="1:6" ht="12.75" customHeight="1" x14ac:dyDescent="0.25">
      <c r="A556" s="99"/>
      <c r="B556" s="101">
        <v>2105922</v>
      </c>
      <c r="C556" s="101" t="s">
        <v>2152</v>
      </c>
      <c r="D556" s="101" t="s">
        <v>2052</v>
      </c>
      <c r="E556" s="99"/>
      <c r="F556" s="99"/>
    </row>
    <row r="557" spans="1:6" ht="12.75" customHeight="1" x14ac:dyDescent="0.25">
      <c r="A557" s="99"/>
      <c r="B557" s="101">
        <v>2105948</v>
      </c>
      <c r="C557" s="101" t="s">
        <v>2153</v>
      </c>
      <c r="D557" s="101" t="s">
        <v>2052</v>
      </c>
      <c r="E557" s="99"/>
      <c r="F557" s="99"/>
    </row>
    <row r="558" spans="1:6" ht="12.75" customHeight="1" x14ac:dyDescent="0.25">
      <c r="A558" s="99"/>
      <c r="B558" s="101">
        <v>2105963</v>
      </c>
      <c r="C558" s="101" t="s">
        <v>2154</v>
      </c>
      <c r="D558" s="101" t="s">
        <v>2052</v>
      </c>
      <c r="E558" s="99"/>
      <c r="F558" s="99"/>
    </row>
    <row r="559" spans="1:6" ht="12.75" customHeight="1" x14ac:dyDescent="0.25">
      <c r="A559" s="99"/>
      <c r="B559" s="101">
        <v>2105989</v>
      </c>
      <c r="C559" s="101" t="s">
        <v>2155</v>
      </c>
      <c r="D559" s="101" t="s">
        <v>2052</v>
      </c>
      <c r="E559" s="99"/>
      <c r="F559" s="99"/>
    </row>
    <row r="560" spans="1:6" ht="12.75" customHeight="1" x14ac:dyDescent="0.25">
      <c r="A560" s="99"/>
      <c r="B560" s="101">
        <v>2106003</v>
      </c>
      <c r="C560" s="101" t="s">
        <v>2156</v>
      </c>
      <c r="D560" s="101" t="s">
        <v>2052</v>
      </c>
      <c r="E560" s="99"/>
      <c r="F560" s="99"/>
    </row>
    <row r="561" spans="1:6" ht="12.75" customHeight="1" x14ac:dyDescent="0.25">
      <c r="A561" s="99"/>
      <c r="B561" s="101">
        <v>2106102</v>
      </c>
      <c r="C561" s="101" t="s">
        <v>2157</v>
      </c>
      <c r="D561" s="101" t="s">
        <v>2052</v>
      </c>
      <c r="E561" s="99"/>
      <c r="F561" s="99"/>
    </row>
    <row r="562" spans="1:6" ht="12.75" customHeight="1" x14ac:dyDescent="0.25">
      <c r="A562" s="99"/>
      <c r="B562" s="101">
        <v>2106201</v>
      </c>
      <c r="C562" s="101" t="s">
        <v>2158</v>
      </c>
      <c r="D562" s="101" t="s">
        <v>2052</v>
      </c>
      <c r="E562" s="99"/>
      <c r="F562" s="99"/>
    </row>
    <row r="563" spans="1:6" ht="12.75" customHeight="1" x14ac:dyDescent="0.25">
      <c r="A563" s="99"/>
      <c r="B563" s="101">
        <v>2106300</v>
      </c>
      <c r="C563" s="101" t="s">
        <v>2159</v>
      </c>
      <c r="D563" s="101" t="s">
        <v>2052</v>
      </c>
      <c r="E563" s="99"/>
      <c r="F563" s="99"/>
    </row>
    <row r="564" spans="1:6" ht="12.75" customHeight="1" x14ac:dyDescent="0.25">
      <c r="A564" s="99"/>
      <c r="B564" s="101">
        <v>2106326</v>
      </c>
      <c r="C564" s="101" t="s">
        <v>2160</v>
      </c>
      <c r="D564" s="101" t="s">
        <v>2052</v>
      </c>
      <c r="E564" s="99"/>
      <c r="F564" s="99"/>
    </row>
    <row r="565" spans="1:6" ht="12.75" customHeight="1" x14ac:dyDescent="0.25">
      <c r="A565" s="99"/>
      <c r="B565" s="101">
        <v>2106359</v>
      </c>
      <c r="C565" s="101" t="s">
        <v>2161</v>
      </c>
      <c r="D565" s="101" t="s">
        <v>2052</v>
      </c>
      <c r="E565" s="99"/>
      <c r="F565" s="99"/>
    </row>
    <row r="566" spans="1:6" ht="12.75" customHeight="1" x14ac:dyDescent="0.25">
      <c r="A566" s="99"/>
      <c r="B566" s="101">
        <v>2106375</v>
      </c>
      <c r="C566" s="101" t="s">
        <v>2162</v>
      </c>
      <c r="D566" s="101" t="s">
        <v>2052</v>
      </c>
      <c r="E566" s="99"/>
      <c r="F566" s="99"/>
    </row>
    <row r="567" spans="1:6" ht="12.75" customHeight="1" x14ac:dyDescent="0.25">
      <c r="A567" s="99"/>
      <c r="B567" s="101">
        <v>2106409</v>
      </c>
      <c r="C567" s="101" t="s">
        <v>2163</v>
      </c>
      <c r="D567" s="101" t="s">
        <v>2052</v>
      </c>
      <c r="E567" s="99"/>
      <c r="F567" s="99"/>
    </row>
    <row r="568" spans="1:6" ht="12.75" customHeight="1" x14ac:dyDescent="0.25">
      <c r="A568" s="99"/>
      <c r="B568" s="101">
        <v>2106508</v>
      </c>
      <c r="C568" s="101" t="s">
        <v>2164</v>
      </c>
      <c r="D568" s="101" t="s">
        <v>2052</v>
      </c>
      <c r="E568" s="99"/>
      <c r="F568" s="99"/>
    </row>
    <row r="569" spans="1:6" ht="12.75" customHeight="1" x14ac:dyDescent="0.25">
      <c r="A569" s="99"/>
      <c r="B569" s="101">
        <v>2106607</v>
      </c>
      <c r="C569" s="101" t="s">
        <v>2165</v>
      </c>
      <c r="D569" s="101" t="s">
        <v>2052</v>
      </c>
      <c r="E569" s="99"/>
      <c r="F569" s="99"/>
    </row>
    <row r="570" spans="1:6" ht="12.75" customHeight="1" x14ac:dyDescent="0.25">
      <c r="A570" s="99"/>
      <c r="B570" s="101">
        <v>2106631</v>
      </c>
      <c r="C570" s="101" t="s">
        <v>2166</v>
      </c>
      <c r="D570" s="101" t="s">
        <v>2052</v>
      </c>
      <c r="E570" s="99"/>
      <c r="F570" s="99"/>
    </row>
    <row r="571" spans="1:6" ht="12.75" customHeight="1" x14ac:dyDescent="0.25">
      <c r="A571" s="99"/>
      <c r="B571" s="101">
        <v>2106672</v>
      </c>
      <c r="C571" s="101" t="s">
        <v>2167</v>
      </c>
      <c r="D571" s="101" t="s">
        <v>2052</v>
      </c>
      <c r="E571" s="99"/>
      <c r="F571" s="99"/>
    </row>
    <row r="572" spans="1:6" ht="12.75" customHeight="1" x14ac:dyDescent="0.25">
      <c r="A572" s="99"/>
      <c r="B572" s="101">
        <v>2106706</v>
      </c>
      <c r="C572" s="101" t="s">
        <v>2168</v>
      </c>
      <c r="D572" s="101" t="s">
        <v>2052</v>
      </c>
      <c r="E572" s="99"/>
      <c r="F572" s="99"/>
    </row>
    <row r="573" spans="1:6" ht="12.75" customHeight="1" x14ac:dyDescent="0.25">
      <c r="A573" s="99"/>
      <c r="B573" s="101">
        <v>2106755</v>
      </c>
      <c r="C573" s="101" t="s">
        <v>2169</v>
      </c>
      <c r="D573" s="101" t="s">
        <v>2052</v>
      </c>
      <c r="E573" s="99"/>
      <c r="F573" s="99"/>
    </row>
    <row r="574" spans="1:6" ht="12.75" customHeight="1" x14ac:dyDescent="0.25">
      <c r="A574" s="99"/>
      <c r="B574" s="101">
        <v>2106805</v>
      </c>
      <c r="C574" s="101" t="s">
        <v>2170</v>
      </c>
      <c r="D574" s="101" t="s">
        <v>2052</v>
      </c>
      <c r="E574" s="99"/>
      <c r="F574" s="99"/>
    </row>
    <row r="575" spans="1:6" ht="12.75" customHeight="1" x14ac:dyDescent="0.25">
      <c r="A575" s="99"/>
      <c r="B575" s="101">
        <v>2106904</v>
      </c>
      <c r="C575" s="101" t="s">
        <v>2171</v>
      </c>
      <c r="D575" s="101" t="s">
        <v>2052</v>
      </c>
      <c r="E575" s="99"/>
      <c r="F575" s="99"/>
    </row>
    <row r="576" spans="1:6" ht="12.75" customHeight="1" x14ac:dyDescent="0.25">
      <c r="A576" s="99"/>
      <c r="B576" s="101">
        <v>2107001</v>
      </c>
      <c r="C576" s="101" t="s">
        <v>2172</v>
      </c>
      <c r="D576" s="101" t="s">
        <v>2052</v>
      </c>
      <c r="E576" s="99"/>
      <c r="F576" s="99"/>
    </row>
    <row r="577" spans="1:6" ht="12.75" customHeight="1" x14ac:dyDescent="0.25">
      <c r="A577" s="99"/>
      <c r="B577" s="101">
        <v>2107100</v>
      </c>
      <c r="C577" s="101" t="s">
        <v>2173</v>
      </c>
      <c r="D577" s="101" t="s">
        <v>2052</v>
      </c>
      <c r="E577" s="99"/>
      <c r="F577" s="99"/>
    </row>
    <row r="578" spans="1:6" ht="12.75" customHeight="1" x14ac:dyDescent="0.25">
      <c r="A578" s="99"/>
      <c r="B578" s="101">
        <v>2107209</v>
      </c>
      <c r="C578" s="101" t="s">
        <v>2174</v>
      </c>
      <c r="D578" s="101" t="s">
        <v>2052</v>
      </c>
      <c r="E578" s="99"/>
      <c r="F578" s="99"/>
    </row>
    <row r="579" spans="1:6" ht="12.75" customHeight="1" x14ac:dyDescent="0.25">
      <c r="A579" s="99"/>
      <c r="B579" s="101">
        <v>2107258</v>
      </c>
      <c r="C579" s="101" t="s">
        <v>2175</v>
      </c>
      <c r="D579" s="101" t="s">
        <v>2052</v>
      </c>
      <c r="E579" s="99"/>
      <c r="F579" s="99"/>
    </row>
    <row r="580" spans="1:6" ht="12.75" customHeight="1" x14ac:dyDescent="0.25">
      <c r="A580" s="99"/>
      <c r="B580" s="101">
        <v>2107308</v>
      </c>
      <c r="C580" s="101" t="s">
        <v>2176</v>
      </c>
      <c r="D580" s="101" t="s">
        <v>2052</v>
      </c>
      <c r="E580" s="99"/>
      <c r="F580" s="99"/>
    </row>
    <row r="581" spans="1:6" ht="12.75" customHeight="1" x14ac:dyDescent="0.25">
      <c r="A581" s="99"/>
      <c r="B581" s="101">
        <v>2107357</v>
      </c>
      <c r="C581" s="101" t="s">
        <v>2177</v>
      </c>
      <c r="D581" s="101" t="s">
        <v>2052</v>
      </c>
      <c r="E581" s="99"/>
      <c r="F581" s="99"/>
    </row>
    <row r="582" spans="1:6" ht="12.75" customHeight="1" x14ac:dyDescent="0.25">
      <c r="A582" s="99"/>
      <c r="B582" s="101">
        <v>2107407</v>
      </c>
      <c r="C582" s="101" t="s">
        <v>2178</v>
      </c>
      <c r="D582" s="101" t="s">
        <v>2052</v>
      </c>
      <c r="E582" s="99"/>
      <c r="F582" s="99"/>
    </row>
    <row r="583" spans="1:6" ht="12.75" customHeight="1" x14ac:dyDescent="0.25">
      <c r="A583" s="99"/>
      <c r="B583" s="101">
        <v>2107456</v>
      </c>
      <c r="C583" s="101" t="s">
        <v>2179</v>
      </c>
      <c r="D583" s="101" t="s">
        <v>2052</v>
      </c>
      <c r="E583" s="99"/>
      <c r="F583" s="99"/>
    </row>
    <row r="584" spans="1:6" ht="12.75" customHeight="1" x14ac:dyDescent="0.25">
      <c r="A584" s="99"/>
      <c r="B584" s="101">
        <v>2107506</v>
      </c>
      <c r="C584" s="101" t="s">
        <v>2180</v>
      </c>
      <c r="D584" s="101" t="s">
        <v>2052</v>
      </c>
      <c r="E584" s="99"/>
      <c r="F584" s="99"/>
    </row>
    <row r="585" spans="1:6" ht="12.75" customHeight="1" x14ac:dyDescent="0.25">
      <c r="A585" s="99"/>
      <c r="B585" s="101">
        <v>2107605</v>
      </c>
      <c r="C585" s="101" t="s">
        <v>2181</v>
      </c>
      <c r="D585" s="101" t="s">
        <v>2052</v>
      </c>
      <c r="E585" s="99"/>
      <c r="F585" s="99"/>
    </row>
    <row r="586" spans="1:6" ht="12.75" customHeight="1" x14ac:dyDescent="0.25">
      <c r="A586" s="99"/>
      <c r="B586" s="101">
        <v>2107704</v>
      </c>
      <c r="C586" s="101" t="s">
        <v>2182</v>
      </c>
      <c r="D586" s="101" t="s">
        <v>2052</v>
      </c>
      <c r="E586" s="99"/>
      <c r="F586" s="99"/>
    </row>
    <row r="587" spans="1:6" ht="12.75" customHeight="1" x14ac:dyDescent="0.25">
      <c r="A587" s="99"/>
      <c r="B587" s="101">
        <v>2107803</v>
      </c>
      <c r="C587" s="101" t="s">
        <v>2183</v>
      </c>
      <c r="D587" s="101" t="s">
        <v>2052</v>
      </c>
      <c r="E587" s="99"/>
      <c r="F587" s="99"/>
    </row>
    <row r="588" spans="1:6" ht="12.75" customHeight="1" x14ac:dyDescent="0.25">
      <c r="A588" s="99"/>
      <c r="B588" s="101">
        <v>2107902</v>
      </c>
      <c r="C588" s="101" t="s">
        <v>2184</v>
      </c>
      <c r="D588" s="101" t="s">
        <v>2052</v>
      </c>
      <c r="E588" s="99"/>
      <c r="F588" s="99"/>
    </row>
    <row r="589" spans="1:6" ht="12.75" customHeight="1" x14ac:dyDescent="0.25">
      <c r="A589" s="99"/>
      <c r="B589" s="101">
        <v>2108009</v>
      </c>
      <c r="C589" s="101" t="s">
        <v>2185</v>
      </c>
      <c r="D589" s="101" t="s">
        <v>2052</v>
      </c>
      <c r="E589" s="99"/>
      <c r="F589" s="99"/>
    </row>
    <row r="590" spans="1:6" ht="12.75" customHeight="1" x14ac:dyDescent="0.25">
      <c r="A590" s="99"/>
      <c r="B590" s="101">
        <v>2108058</v>
      </c>
      <c r="C590" s="101" t="s">
        <v>2186</v>
      </c>
      <c r="D590" s="101" t="s">
        <v>2052</v>
      </c>
      <c r="E590" s="99"/>
      <c r="F590" s="99"/>
    </row>
    <row r="591" spans="1:6" ht="12.75" customHeight="1" x14ac:dyDescent="0.25">
      <c r="A591" s="99"/>
      <c r="B591" s="101">
        <v>2108108</v>
      </c>
      <c r="C591" s="101" t="s">
        <v>2187</v>
      </c>
      <c r="D591" s="101" t="s">
        <v>2052</v>
      </c>
      <c r="E591" s="99"/>
      <c r="F591" s="99"/>
    </row>
    <row r="592" spans="1:6" ht="12.75" customHeight="1" x14ac:dyDescent="0.25">
      <c r="A592" s="99"/>
      <c r="B592" s="101">
        <v>2108207</v>
      </c>
      <c r="C592" s="101" t="s">
        <v>2188</v>
      </c>
      <c r="D592" s="101" t="s">
        <v>2052</v>
      </c>
      <c r="E592" s="99"/>
      <c r="F592" s="99"/>
    </row>
    <row r="593" spans="1:6" ht="12.75" customHeight="1" x14ac:dyDescent="0.25">
      <c r="A593" s="99"/>
      <c r="B593" s="101">
        <v>2108256</v>
      </c>
      <c r="C593" s="101" t="s">
        <v>2189</v>
      </c>
      <c r="D593" s="101" t="s">
        <v>2052</v>
      </c>
      <c r="E593" s="99"/>
      <c r="F593" s="99"/>
    </row>
    <row r="594" spans="1:6" ht="12.75" customHeight="1" x14ac:dyDescent="0.25">
      <c r="A594" s="99"/>
      <c r="B594" s="101">
        <v>2108306</v>
      </c>
      <c r="C594" s="101" t="s">
        <v>2190</v>
      </c>
      <c r="D594" s="101" t="s">
        <v>2052</v>
      </c>
      <c r="E594" s="99"/>
      <c r="F594" s="99"/>
    </row>
    <row r="595" spans="1:6" ht="12.75" customHeight="1" x14ac:dyDescent="0.25">
      <c r="A595" s="99"/>
      <c r="B595" s="101">
        <v>2108405</v>
      </c>
      <c r="C595" s="101" t="s">
        <v>2191</v>
      </c>
      <c r="D595" s="101" t="s">
        <v>2052</v>
      </c>
      <c r="E595" s="99"/>
      <c r="F595" s="99"/>
    </row>
    <row r="596" spans="1:6" ht="12.75" customHeight="1" x14ac:dyDescent="0.25">
      <c r="A596" s="99"/>
      <c r="B596" s="101">
        <v>2108454</v>
      </c>
      <c r="C596" s="101" t="s">
        <v>2192</v>
      </c>
      <c r="D596" s="101" t="s">
        <v>2052</v>
      </c>
      <c r="E596" s="99"/>
      <c r="F596" s="99"/>
    </row>
    <row r="597" spans="1:6" ht="12.75" customHeight="1" x14ac:dyDescent="0.25">
      <c r="A597" s="99"/>
      <c r="B597" s="101">
        <v>2108504</v>
      </c>
      <c r="C597" s="101" t="s">
        <v>2193</v>
      </c>
      <c r="D597" s="101" t="s">
        <v>2052</v>
      </c>
      <c r="E597" s="99"/>
      <c r="F597" s="99"/>
    </row>
    <row r="598" spans="1:6" ht="12.75" customHeight="1" x14ac:dyDescent="0.25">
      <c r="A598" s="99"/>
      <c r="B598" s="101">
        <v>2108603</v>
      </c>
      <c r="C598" s="101" t="s">
        <v>2194</v>
      </c>
      <c r="D598" s="101" t="s">
        <v>2052</v>
      </c>
      <c r="E598" s="99"/>
      <c r="F598" s="99"/>
    </row>
    <row r="599" spans="1:6" ht="12.75" customHeight="1" x14ac:dyDescent="0.25">
      <c r="A599" s="99"/>
      <c r="B599" s="101">
        <v>2108702</v>
      </c>
      <c r="C599" s="101" t="s">
        <v>2195</v>
      </c>
      <c r="D599" s="101" t="s">
        <v>2052</v>
      </c>
      <c r="E599" s="99"/>
      <c r="F599" s="99"/>
    </row>
    <row r="600" spans="1:6" ht="12.75" customHeight="1" x14ac:dyDescent="0.25">
      <c r="A600" s="99"/>
      <c r="B600" s="101">
        <v>2108801</v>
      </c>
      <c r="C600" s="101" t="s">
        <v>2196</v>
      </c>
      <c r="D600" s="101" t="s">
        <v>2052</v>
      </c>
      <c r="E600" s="99"/>
      <c r="F600" s="99"/>
    </row>
    <row r="601" spans="1:6" ht="12.75" customHeight="1" x14ac:dyDescent="0.25">
      <c r="A601" s="99"/>
      <c r="B601" s="101">
        <v>2108900</v>
      </c>
      <c r="C601" s="101" t="s">
        <v>2197</v>
      </c>
      <c r="D601" s="101" t="s">
        <v>2052</v>
      </c>
      <c r="E601" s="99"/>
      <c r="F601" s="99"/>
    </row>
    <row r="602" spans="1:6" ht="12.75" customHeight="1" x14ac:dyDescent="0.25">
      <c r="A602" s="99"/>
      <c r="B602" s="101">
        <v>2109007</v>
      </c>
      <c r="C602" s="101" t="s">
        <v>2198</v>
      </c>
      <c r="D602" s="101" t="s">
        <v>2052</v>
      </c>
      <c r="E602" s="99"/>
      <c r="F602" s="99"/>
    </row>
    <row r="603" spans="1:6" ht="12.75" customHeight="1" x14ac:dyDescent="0.25">
      <c r="A603" s="99"/>
      <c r="B603" s="101">
        <v>2109056</v>
      </c>
      <c r="C603" s="101" t="s">
        <v>2199</v>
      </c>
      <c r="D603" s="101" t="s">
        <v>2052</v>
      </c>
      <c r="E603" s="99"/>
      <c r="F603" s="99"/>
    </row>
    <row r="604" spans="1:6" ht="12.75" customHeight="1" x14ac:dyDescent="0.25">
      <c r="A604" s="99"/>
      <c r="B604" s="101">
        <v>2109106</v>
      </c>
      <c r="C604" s="101" t="s">
        <v>2200</v>
      </c>
      <c r="D604" s="101" t="s">
        <v>2052</v>
      </c>
      <c r="E604" s="99"/>
      <c r="F604" s="99"/>
    </row>
    <row r="605" spans="1:6" ht="12.75" customHeight="1" x14ac:dyDescent="0.25">
      <c r="A605" s="99"/>
      <c r="B605" s="101">
        <v>2109205</v>
      </c>
      <c r="C605" s="101" t="s">
        <v>2201</v>
      </c>
      <c r="D605" s="101" t="s">
        <v>2052</v>
      </c>
      <c r="E605" s="99"/>
      <c r="F605" s="99"/>
    </row>
    <row r="606" spans="1:6" ht="12.75" customHeight="1" x14ac:dyDescent="0.25">
      <c r="A606" s="99"/>
      <c r="B606" s="101">
        <v>2109239</v>
      </c>
      <c r="C606" s="101" t="s">
        <v>1614</v>
      </c>
      <c r="D606" s="101" t="s">
        <v>2052</v>
      </c>
      <c r="E606" s="99"/>
      <c r="F606" s="99"/>
    </row>
    <row r="607" spans="1:6" ht="12.75" customHeight="1" x14ac:dyDescent="0.25">
      <c r="A607" s="99"/>
      <c r="B607" s="101">
        <v>2109270</v>
      </c>
      <c r="C607" s="101" t="s">
        <v>2202</v>
      </c>
      <c r="D607" s="101" t="s">
        <v>2052</v>
      </c>
      <c r="E607" s="99"/>
      <c r="F607" s="99"/>
    </row>
    <row r="608" spans="1:6" ht="12.75" customHeight="1" x14ac:dyDescent="0.25">
      <c r="A608" s="99"/>
      <c r="B608" s="101">
        <v>2109304</v>
      </c>
      <c r="C608" s="101" t="s">
        <v>2203</v>
      </c>
      <c r="D608" s="101" t="s">
        <v>2052</v>
      </c>
      <c r="E608" s="99"/>
      <c r="F608" s="99"/>
    </row>
    <row r="609" spans="1:6" ht="12.75" customHeight="1" x14ac:dyDescent="0.25">
      <c r="A609" s="99"/>
      <c r="B609" s="101">
        <v>2109403</v>
      </c>
      <c r="C609" s="101" t="s">
        <v>2204</v>
      </c>
      <c r="D609" s="101" t="s">
        <v>2052</v>
      </c>
      <c r="E609" s="99"/>
      <c r="F609" s="99"/>
    </row>
    <row r="610" spans="1:6" ht="12.75" customHeight="1" x14ac:dyDescent="0.25">
      <c r="A610" s="99"/>
      <c r="B610" s="101">
        <v>2109452</v>
      </c>
      <c r="C610" s="101" t="s">
        <v>2205</v>
      </c>
      <c r="D610" s="101" t="s">
        <v>2052</v>
      </c>
      <c r="E610" s="99"/>
      <c r="F610" s="99"/>
    </row>
    <row r="611" spans="1:6" ht="12.75" customHeight="1" x14ac:dyDescent="0.25">
      <c r="A611" s="99"/>
      <c r="B611" s="101">
        <v>2109502</v>
      </c>
      <c r="C611" s="101" t="s">
        <v>2206</v>
      </c>
      <c r="D611" s="101" t="s">
        <v>2052</v>
      </c>
      <c r="E611" s="99"/>
      <c r="F611" s="99"/>
    </row>
    <row r="612" spans="1:6" ht="12.75" customHeight="1" x14ac:dyDescent="0.25">
      <c r="A612" s="99"/>
      <c r="B612" s="101">
        <v>2109551</v>
      </c>
      <c r="C612" s="101" t="s">
        <v>2207</v>
      </c>
      <c r="D612" s="101" t="s">
        <v>2052</v>
      </c>
      <c r="E612" s="99"/>
      <c r="F612" s="99"/>
    </row>
    <row r="613" spans="1:6" ht="12.75" customHeight="1" x14ac:dyDescent="0.25">
      <c r="A613" s="99"/>
      <c r="B613" s="101">
        <v>2109601</v>
      </c>
      <c r="C613" s="101" t="s">
        <v>2208</v>
      </c>
      <c r="D613" s="101" t="s">
        <v>2052</v>
      </c>
      <c r="E613" s="99"/>
      <c r="F613" s="99"/>
    </row>
    <row r="614" spans="1:6" ht="12.75" customHeight="1" x14ac:dyDescent="0.25">
      <c r="A614" s="99"/>
      <c r="B614" s="101">
        <v>2109700</v>
      </c>
      <c r="C614" s="101" t="s">
        <v>2209</v>
      </c>
      <c r="D614" s="101" t="s">
        <v>2052</v>
      </c>
      <c r="E614" s="99"/>
      <c r="F614" s="99"/>
    </row>
    <row r="615" spans="1:6" ht="12.75" customHeight="1" x14ac:dyDescent="0.25">
      <c r="A615" s="99"/>
      <c r="B615" s="101">
        <v>2109759</v>
      </c>
      <c r="C615" s="101" t="s">
        <v>2210</v>
      </c>
      <c r="D615" s="101" t="s">
        <v>2052</v>
      </c>
      <c r="E615" s="99"/>
      <c r="F615" s="99"/>
    </row>
    <row r="616" spans="1:6" ht="12.75" customHeight="1" x14ac:dyDescent="0.25">
      <c r="A616" s="99"/>
      <c r="B616" s="101">
        <v>2109809</v>
      </c>
      <c r="C616" s="101" t="s">
        <v>2211</v>
      </c>
      <c r="D616" s="101" t="s">
        <v>2052</v>
      </c>
      <c r="E616" s="99"/>
      <c r="F616" s="99"/>
    </row>
    <row r="617" spans="1:6" ht="12.75" customHeight="1" x14ac:dyDescent="0.25">
      <c r="A617" s="99"/>
      <c r="B617" s="101">
        <v>2109908</v>
      </c>
      <c r="C617" s="101" t="s">
        <v>2212</v>
      </c>
      <c r="D617" s="101" t="s">
        <v>2052</v>
      </c>
      <c r="E617" s="99"/>
      <c r="F617" s="99"/>
    </row>
    <row r="618" spans="1:6" ht="12.75" customHeight="1" x14ac:dyDescent="0.25">
      <c r="A618" s="99"/>
      <c r="B618" s="101">
        <v>2110005</v>
      </c>
      <c r="C618" s="101" t="s">
        <v>2213</v>
      </c>
      <c r="D618" s="101" t="s">
        <v>2052</v>
      </c>
      <c r="E618" s="99"/>
      <c r="F618" s="99"/>
    </row>
    <row r="619" spans="1:6" ht="12.75" customHeight="1" x14ac:dyDescent="0.25">
      <c r="A619" s="99"/>
      <c r="B619" s="101">
        <v>2110039</v>
      </c>
      <c r="C619" s="101" t="s">
        <v>2214</v>
      </c>
      <c r="D619" s="101" t="s">
        <v>2052</v>
      </c>
      <c r="E619" s="99"/>
      <c r="F619" s="99"/>
    </row>
    <row r="620" spans="1:6" ht="12.75" customHeight="1" x14ac:dyDescent="0.25">
      <c r="A620" s="99"/>
      <c r="B620" s="101">
        <v>2110104</v>
      </c>
      <c r="C620" s="101" t="s">
        <v>2215</v>
      </c>
      <c r="D620" s="101" t="s">
        <v>2052</v>
      </c>
      <c r="E620" s="99"/>
      <c r="F620" s="99"/>
    </row>
    <row r="621" spans="1:6" ht="12.75" customHeight="1" x14ac:dyDescent="0.25">
      <c r="A621" s="99"/>
      <c r="B621" s="101">
        <v>2110203</v>
      </c>
      <c r="C621" s="101" t="s">
        <v>2216</v>
      </c>
      <c r="D621" s="101" t="s">
        <v>2052</v>
      </c>
      <c r="E621" s="99"/>
      <c r="F621" s="99"/>
    </row>
    <row r="622" spans="1:6" ht="12.75" customHeight="1" x14ac:dyDescent="0.25">
      <c r="A622" s="99"/>
      <c r="B622" s="101">
        <v>2110237</v>
      </c>
      <c r="C622" s="101" t="s">
        <v>2217</v>
      </c>
      <c r="D622" s="101" t="s">
        <v>2052</v>
      </c>
      <c r="E622" s="99"/>
      <c r="F622" s="99"/>
    </row>
    <row r="623" spans="1:6" ht="12.75" customHeight="1" x14ac:dyDescent="0.25">
      <c r="A623" s="99"/>
      <c r="B623" s="101">
        <v>2110278</v>
      </c>
      <c r="C623" s="101" t="s">
        <v>2218</v>
      </c>
      <c r="D623" s="101" t="s">
        <v>2052</v>
      </c>
      <c r="E623" s="99"/>
      <c r="F623" s="99"/>
    </row>
    <row r="624" spans="1:6" ht="12.75" customHeight="1" x14ac:dyDescent="0.25">
      <c r="A624" s="99"/>
      <c r="B624" s="101">
        <v>2110302</v>
      </c>
      <c r="C624" s="101" t="s">
        <v>2219</v>
      </c>
      <c r="D624" s="101" t="s">
        <v>2052</v>
      </c>
      <c r="E624" s="99"/>
      <c r="F624" s="99"/>
    </row>
    <row r="625" spans="1:6" ht="12.75" customHeight="1" x14ac:dyDescent="0.25">
      <c r="A625" s="99"/>
      <c r="B625" s="101">
        <v>2110401</v>
      </c>
      <c r="C625" s="101" t="s">
        <v>2220</v>
      </c>
      <c r="D625" s="101" t="s">
        <v>2052</v>
      </c>
      <c r="E625" s="99"/>
      <c r="F625" s="99"/>
    </row>
    <row r="626" spans="1:6" ht="12.75" customHeight="1" x14ac:dyDescent="0.25">
      <c r="A626" s="99"/>
      <c r="B626" s="101">
        <v>2110500</v>
      </c>
      <c r="C626" s="101" t="s">
        <v>2221</v>
      </c>
      <c r="D626" s="101" t="s">
        <v>2052</v>
      </c>
      <c r="E626" s="99"/>
      <c r="F626" s="99"/>
    </row>
    <row r="627" spans="1:6" ht="12.75" customHeight="1" x14ac:dyDescent="0.25">
      <c r="A627" s="99"/>
      <c r="B627" s="101">
        <v>2110609</v>
      </c>
      <c r="C627" s="101" t="s">
        <v>2222</v>
      </c>
      <c r="D627" s="101" t="s">
        <v>2052</v>
      </c>
      <c r="E627" s="99"/>
      <c r="F627" s="99"/>
    </row>
    <row r="628" spans="1:6" ht="12.75" customHeight="1" x14ac:dyDescent="0.25">
      <c r="A628" s="99"/>
      <c r="B628" s="101">
        <v>2110658</v>
      </c>
      <c r="C628" s="101" t="s">
        <v>2223</v>
      </c>
      <c r="D628" s="101" t="s">
        <v>2052</v>
      </c>
      <c r="E628" s="99"/>
      <c r="F628" s="99"/>
    </row>
    <row r="629" spans="1:6" ht="12.75" customHeight="1" x14ac:dyDescent="0.25">
      <c r="A629" s="99"/>
      <c r="B629" s="101">
        <v>2110708</v>
      </c>
      <c r="C629" s="101" t="s">
        <v>2224</v>
      </c>
      <c r="D629" s="101" t="s">
        <v>2052</v>
      </c>
      <c r="E629" s="99"/>
      <c r="F629" s="99"/>
    </row>
    <row r="630" spans="1:6" ht="12.75" customHeight="1" x14ac:dyDescent="0.25">
      <c r="A630" s="99"/>
      <c r="B630" s="101">
        <v>2110807</v>
      </c>
      <c r="C630" s="101" t="s">
        <v>2225</v>
      </c>
      <c r="D630" s="101" t="s">
        <v>2052</v>
      </c>
      <c r="E630" s="99"/>
      <c r="F630" s="99"/>
    </row>
    <row r="631" spans="1:6" ht="12.75" customHeight="1" x14ac:dyDescent="0.25">
      <c r="A631" s="99"/>
      <c r="B631" s="101">
        <v>2110856</v>
      </c>
      <c r="C631" s="101" t="s">
        <v>2226</v>
      </c>
      <c r="D631" s="101" t="s">
        <v>2052</v>
      </c>
      <c r="E631" s="99"/>
      <c r="F631" s="99"/>
    </row>
    <row r="632" spans="1:6" ht="12.75" customHeight="1" x14ac:dyDescent="0.25">
      <c r="A632" s="99"/>
      <c r="B632" s="101">
        <v>2110906</v>
      </c>
      <c r="C632" s="101" t="s">
        <v>2227</v>
      </c>
      <c r="D632" s="101" t="s">
        <v>2052</v>
      </c>
      <c r="E632" s="99"/>
      <c r="F632" s="99"/>
    </row>
    <row r="633" spans="1:6" ht="12.75" customHeight="1" x14ac:dyDescent="0.25">
      <c r="A633" s="99"/>
      <c r="B633" s="101">
        <v>2111003</v>
      </c>
      <c r="C633" s="101" t="s">
        <v>2228</v>
      </c>
      <c r="D633" s="101" t="s">
        <v>2052</v>
      </c>
      <c r="E633" s="99"/>
      <c r="F633" s="99"/>
    </row>
    <row r="634" spans="1:6" ht="12.75" customHeight="1" x14ac:dyDescent="0.25">
      <c r="A634" s="99"/>
      <c r="B634" s="101">
        <v>2111029</v>
      </c>
      <c r="C634" s="101" t="s">
        <v>2229</v>
      </c>
      <c r="D634" s="101" t="s">
        <v>2052</v>
      </c>
      <c r="E634" s="99"/>
      <c r="F634" s="99"/>
    </row>
    <row r="635" spans="1:6" ht="12.75" customHeight="1" x14ac:dyDescent="0.25">
      <c r="A635" s="99"/>
      <c r="B635" s="101">
        <v>2111052</v>
      </c>
      <c r="C635" s="101" t="s">
        <v>2230</v>
      </c>
      <c r="D635" s="101" t="s">
        <v>2052</v>
      </c>
      <c r="E635" s="99"/>
      <c r="F635" s="99"/>
    </row>
    <row r="636" spans="1:6" ht="12.75" customHeight="1" x14ac:dyDescent="0.25">
      <c r="A636" s="99"/>
      <c r="B636" s="101">
        <v>2111078</v>
      </c>
      <c r="C636" s="101" t="s">
        <v>2231</v>
      </c>
      <c r="D636" s="101" t="s">
        <v>2052</v>
      </c>
      <c r="E636" s="99"/>
      <c r="F636" s="99"/>
    </row>
    <row r="637" spans="1:6" ht="12.75" customHeight="1" x14ac:dyDescent="0.25">
      <c r="A637" s="99"/>
      <c r="B637" s="101">
        <v>2111102</v>
      </c>
      <c r="C637" s="101" t="s">
        <v>2232</v>
      </c>
      <c r="D637" s="101" t="s">
        <v>2052</v>
      </c>
      <c r="E637" s="99"/>
      <c r="F637" s="99"/>
    </row>
    <row r="638" spans="1:6" ht="12.75" customHeight="1" x14ac:dyDescent="0.25">
      <c r="A638" s="99"/>
      <c r="B638" s="101">
        <v>2111201</v>
      </c>
      <c r="C638" s="101" t="s">
        <v>2233</v>
      </c>
      <c r="D638" s="101" t="s">
        <v>2052</v>
      </c>
      <c r="E638" s="99"/>
      <c r="F638" s="99"/>
    </row>
    <row r="639" spans="1:6" ht="12.75" customHeight="1" x14ac:dyDescent="0.25">
      <c r="A639" s="99"/>
      <c r="B639" s="101">
        <v>2111250</v>
      </c>
      <c r="C639" s="101" t="s">
        <v>2234</v>
      </c>
      <c r="D639" s="101" t="s">
        <v>2052</v>
      </c>
      <c r="E639" s="99"/>
      <c r="F639" s="99"/>
    </row>
    <row r="640" spans="1:6" ht="12.75" customHeight="1" x14ac:dyDescent="0.25">
      <c r="A640" s="99"/>
      <c r="B640" s="101">
        <v>2111300</v>
      </c>
      <c r="C640" s="101" t="s">
        <v>2235</v>
      </c>
      <c r="D640" s="101" t="s">
        <v>2052</v>
      </c>
      <c r="E640" s="99"/>
      <c r="F640" s="99"/>
    </row>
    <row r="641" spans="1:6" ht="12.75" customHeight="1" x14ac:dyDescent="0.25">
      <c r="A641" s="99"/>
      <c r="B641" s="101">
        <v>2111409</v>
      </c>
      <c r="C641" s="101" t="s">
        <v>2236</v>
      </c>
      <c r="D641" s="101" t="s">
        <v>2052</v>
      </c>
      <c r="E641" s="99"/>
      <c r="F641" s="99"/>
    </row>
    <row r="642" spans="1:6" ht="12.75" customHeight="1" x14ac:dyDescent="0.25">
      <c r="A642" s="99"/>
      <c r="B642" s="101">
        <v>2111508</v>
      </c>
      <c r="C642" s="101" t="s">
        <v>2237</v>
      </c>
      <c r="D642" s="101" t="s">
        <v>2052</v>
      </c>
      <c r="E642" s="99"/>
      <c r="F642" s="99"/>
    </row>
    <row r="643" spans="1:6" ht="12.75" customHeight="1" x14ac:dyDescent="0.25">
      <c r="A643" s="99"/>
      <c r="B643" s="101">
        <v>2111532</v>
      </c>
      <c r="C643" s="101" t="s">
        <v>2238</v>
      </c>
      <c r="D643" s="101" t="s">
        <v>2052</v>
      </c>
      <c r="E643" s="99"/>
      <c r="F643" s="99"/>
    </row>
    <row r="644" spans="1:6" ht="12.75" customHeight="1" x14ac:dyDescent="0.25">
      <c r="A644" s="99"/>
      <c r="B644" s="101">
        <v>2111573</v>
      </c>
      <c r="C644" s="101" t="s">
        <v>2239</v>
      </c>
      <c r="D644" s="101" t="s">
        <v>2052</v>
      </c>
      <c r="E644" s="99"/>
      <c r="F644" s="99"/>
    </row>
    <row r="645" spans="1:6" ht="12.75" customHeight="1" x14ac:dyDescent="0.25">
      <c r="A645" s="99"/>
      <c r="B645" s="101">
        <v>2111607</v>
      </c>
      <c r="C645" s="101" t="s">
        <v>2240</v>
      </c>
      <c r="D645" s="101" t="s">
        <v>2052</v>
      </c>
      <c r="E645" s="99"/>
      <c r="F645" s="99"/>
    </row>
    <row r="646" spans="1:6" ht="12.75" customHeight="1" x14ac:dyDescent="0.25">
      <c r="A646" s="99"/>
      <c r="B646" s="101">
        <v>2111631</v>
      </c>
      <c r="C646" s="101" t="s">
        <v>2241</v>
      </c>
      <c r="D646" s="101" t="s">
        <v>2052</v>
      </c>
      <c r="E646" s="99"/>
      <c r="F646" s="99"/>
    </row>
    <row r="647" spans="1:6" ht="12.75" customHeight="1" x14ac:dyDescent="0.25">
      <c r="A647" s="99"/>
      <c r="B647" s="101">
        <v>2111672</v>
      </c>
      <c r="C647" s="101" t="s">
        <v>2242</v>
      </c>
      <c r="D647" s="101" t="s">
        <v>2052</v>
      </c>
      <c r="E647" s="99"/>
      <c r="F647" s="99"/>
    </row>
    <row r="648" spans="1:6" ht="12.75" customHeight="1" x14ac:dyDescent="0.25">
      <c r="A648" s="99"/>
      <c r="B648" s="101">
        <v>2111706</v>
      </c>
      <c r="C648" s="101" t="s">
        <v>2243</v>
      </c>
      <c r="D648" s="101" t="s">
        <v>2052</v>
      </c>
      <c r="E648" s="99"/>
      <c r="F648" s="99"/>
    </row>
    <row r="649" spans="1:6" ht="12.75" customHeight="1" x14ac:dyDescent="0.25">
      <c r="A649" s="99"/>
      <c r="B649" s="101">
        <v>2111722</v>
      </c>
      <c r="C649" s="101" t="s">
        <v>2244</v>
      </c>
      <c r="D649" s="101" t="s">
        <v>2052</v>
      </c>
      <c r="E649" s="99"/>
      <c r="F649" s="99"/>
    </row>
    <row r="650" spans="1:6" ht="12.75" customHeight="1" x14ac:dyDescent="0.25">
      <c r="A650" s="99"/>
      <c r="B650" s="101">
        <v>2111748</v>
      </c>
      <c r="C650" s="101" t="s">
        <v>2245</v>
      </c>
      <c r="D650" s="101" t="s">
        <v>2052</v>
      </c>
      <c r="E650" s="99"/>
      <c r="F650" s="99"/>
    </row>
    <row r="651" spans="1:6" ht="12.75" customHeight="1" x14ac:dyDescent="0.25">
      <c r="A651" s="99"/>
      <c r="B651" s="101">
        <v>2111763</v>
      </c>
      <c r="C651" s="101" t="s">
        <v>2246</v>
      </c>
      <c r="D651" s="101" t="s">
        <v>2052</v>
      </c>
      <c r="E651" s="99"/>
      <c r="F651" s="99"/>
    </row>
    <row r="652" spans="1:6" ht="12.75" customHeight="1" x14ac:dyDescent="0.25">
      <c r="A652" s="99"/>
      <c r="B652" s="101">
        <v>2111789</v>
      </c>
      <c r="C652" s="101" t="s">
        <v>2247</v>
      </c>
      <c r="D652" s="101" t="s">
        <v>2052</v>
      </c>
      <c r="E652" s="99"/>
      <c r="F652" s="99"/>
    </row>
    <row r="653" spans="1:6" ht="12.75" customHeight="1" x14ac:dyDescent="0.25">
      <c r="A653" s="99"/>
      <c r="B653" s="101">
        <v>2111805</v>
      </c>
      <c r="C653" s="101" t="s">
        <v>2248</v>
      </c>
      <c r="D653" s="101" t="s">
        <v>2052</v>
      </c>
      <c r="E653" s="99"/>
      <c r="F653" s="99"/>
    </row>
    <row r="654" spans="1:6" ht="12.75" customHeight="1" x14ac:dyDescent="0.25">
      <c r="A654" s="99"/>
      <c r="B654" s="101">
        <v>2111904</v>
      </c>
      <c r="C654" s="101" t="s">
        <v>2249</v>
      </c>
      <c r="D654" s="101" t="s">
        <v>2052</v>
      </c>
      <c r="E654" s="99"/>
      <c r="F654" s="99"/>
    </row>
    <row r="655" spans="1:6" ht="12.75" customHeight="1" x14ac:dyDescent="0.25">
      <c r="A655" s="99"/>
      <c r="B655" s="101">
        <v>2111953</v>
      </c>
      <c r="C655" s="101" t="s">
        <v>2250</v>
      </c>
      <c r="D655" s="101" t="s">
        <v>2052</v>
      </c>
      <c r="E655" s="99"/>
      <c r="F655" s="99"/>
    </row>
    <row r="656" spans="1:6" ht="12.75" customHeight="1" x14ac:dyDescent="0.25">
      <c r="A656" s="99"/>
      <c r="B656" s="101">
        <v>2112001</v>
      </c>
      <c r="C656" s="101" t="s">
        <v>2251</v>
      </c>
      <c r="D656" s="101" t="s">
        <v>2052</v>
      </c>
      <c r="E656" s="99"/>
      <c r="F656" s="99"/>
    </row>
    <row r="657" spans="1:6" ht="12.75" customHeight="1" x14ac:dyDescent="0.25">
      <c r="A657" s="99"/>
      <c r="B657" s="101">
        <v>2112100</v>
      </c>
      <c r="C657" s="101" t="s">
        <v>2252</v>
      </c>
      <c r="D657" s="101" t="s">
        <v>2052</v>
      </c>
      <c r="E657" s="99"/>
      <c r="F657" s="99"/>
    </row>
    <row r="658" spans="1:6" ht="12.75" customHeight="1" x14ac:dyDescent="0.25">
      <c r="A658" s="99"/>
      <c r="B658" s="101">
        <v>2112209</v>
      </c>
      <c r="C658" s="101" t="s">
        <v>2253</v>
      </c>
      <c r="D658" s="101" t="s">
        <v>2052</v>
      </c>
      <c r="E658" s="99"/>
      <c r="F658" s="99"/>
    </row>
    <row r="659" spans="1:6" ht="12.75" customHeight="1" x14ac:dyDescent="0.25">
      <c r="A659" s="99"/>
      <c r="B659" s="101">
        <v>2112233</v>
      </c>
      <c r="C659" s="101" t="s">
        <v>2254</v>
      </c>
      <c r="D659" s="101" t="s">
        <v>2052</v>
      </c>
      <c r="E659" s="99"/>
      <c r="F659" s="99"/>
    </row>
    <row r="660" spans="1:6" ht="12.75" customHeight="1" x14ac:dyDescent="0.25">
      <c r="A660" s="99"/>
      <c r="B660" s="101">
        <v>2112274</v>
      </c>
      <c r="C660" s="101" t="s">
        <v>2255</v>
      </c>
      <c r="D660" s="101" t="s">
        <v>2052</v>
      </c>
      <c r="E660" s="99"/>
      <c r="F660" s="99"/>
    </row>
    <row r="661" spans="1:6" ht="12.75" customHeight="1" x14ac:dyDescent="0.25">
      <c r="A661" s="99"/>
      <c r="B661" s="101">
        <v>2112308</v>
      </c>
      <c r="C661" s="101" t="s">
        <v>2256</v>
      </c>
      <c r="D661" s="101" t="s">
        <v>2052</v>
      </c>
      <c r="E661" s="99"/>
      <c r="F661" s="99"/>
    </row>
    <row r="662" spans="1:6" ht="12.75" customHeight="1" x14ac:dyDescent="0.25">
      <c r="A662" s="99"/>
      <c r="B662" s="101">
        <v>2112407</v>
      </c>
      <c r="C662" s="101" t="s">
        <v>2257</v>
      </c>
      <c r="D662" s="101" t="s">
        <v>2052</v>
      </c>
      <c r="E662" s="99"/>
      <c r="F662" s="99"/>
    </row>
    <row r="663" spans="1:6" ht="12.75" customHeight="1" x14ac:dyDescent="0.25">
      <c r="A663" s="99"/>
      <c r="B663" s="101">
        <v>2112456</v>
      </c>
      <c r="C663" s="101" t="s">
        <v>2258</v>
      </c>
      <c r="D663" s="101" t="s">
        <v>2052</v>
      </c>
      <c r="E663" s="99"/>
      <c r="F663" s="99"/>
    </row>
    <row r="664" spans="1:6" ht="12.75" customHeight="1" x14ac:dyDescent="0.25">
      <c r="A664" s="99"/>
      <c r="B664" s="101">
        <v>2112506</v>
      </c>
      <c r="C664" s="101" t="s">
        <v>2259</v>
      </c>
      <c r="D664" s="101" t="s">
        <v>2052</v>
      </c>
      <c r="E664" s="99"/>
      <c r="F664" s="99"/>
    </row>
    <row r="665" spans="1:6" ht="12.75" customHeight="1" x14ac:dyDescent="0.25">
      <c r="A665" s="99"/>
      <c r="B665" s="101">
        <v>2112605</v>
      </c>
      <c r="C665" s="101" t="s">
        <v>2260</v>
      </c>
      <c r="D665" s="101" t="s">
        <v>2052</v>
      </c>
      <c r="E665" s="99"/>
      <c r="F665" s="99"/>
    </row>
    <row r="666" spans="1:6" ht="12.75" customHeight="1" x14ac:dyDescent="0.25">
      <c r="A666" s="99"/>
      <c r="B666" s="101">
        <v>2112704</v>
      </c>
      <c r="C666" s="101" t="s">
        <v>2261</v>
      </c>
      <c r="D666" s="101" t="s">
        <v>2052</v>
      </c>
      <c r="E666" s="99"/>
      <c r="F666" s="99"/>
    </row>
    <row r="667" spans="1:6" ht="12.75" customHeight="1" x14ac:dyDescent="0.25">
      <c r="A667" s="99"/>
      <c r="B667" s="101">
        <v>2112803</v>
      </c>
      <c r="C667" s="101" t="s">
        <v>2262</v>
      </c>
      <c r="D667" s="101" t="s">
        <v>2052</v>
      </c>
      <c r="E667" s="99"/>
      <c r="F667" s="99"/>
    </row>
    <row r="668" spans="1:6" ht="12.75" customHeight="1" x14ac:dyDescent="0.25">
      <c r="A668" s="99"/>
      <c r="B668" s="101">
        <v>2112852</v>
      </c>
      <c r="C668" s="101" t="s">
        <v>2263</v>
      </c>
      <c r="D668" s="101" t="s">
        <v>2052</v>
      </c>
      <c r="E668" s="99"/>
      <c r="F668" s="99"/>
    </row>
    <row r="669" spans="1:6" ht="12.75" customHeight="1" x14ac:dyDescent="0.25">
      <c r="A669" s="99"/>
      <c r="B669" s="101">
        <v>2112902</v>
      </c>
      <c r="C669" s="101" t="s">
        <v>2264</v>
      </c>
      <c r="D669" s="101" t="s">
        <v>2052</v>
      </c>
      <c r="E669" s="99"/>
      <c r="F669" s="99"/>
    </row>
    <row r="670" spans="1:6" ht="12.75" customHeight="1" x14ac:dyDescent="0.25">
      <c r="A670" s="99"/>
      <c r="B670" s="101">
        <v>2113009</v>
      </c>
      <c r="C670" s="101" t="s">
        <v>2265</v>
      </c>
      <c r="D670" s="101" t="s">
        <v>2052</v>
      </c>
      <c r="E670" s="99"/>
      <c r="F670" s="99"/>
    </row>
    <row r="671" spans="1:6" ht="12.75" customHeight="1" x14ac:dyDescent="0.25">
      <c r="A671" s="99"/>
      <c r="B671" s="101">
        <v>2114007</v>
      </c>
      <c r="C671" s="101" t="s">
        <v>2266</v>
      </c>
      <c r="D671" s="101" t="s">
        <v>2052</v>
      </c>
      <c r="E671" s="99"/>
      <c r="F671" s="99"/>
    </row>
    <row r="672" spans="1:6" ht="12.75" customHeight="1" x14ac:dyDescent="0.25">
      <c r="A672" s="99"/>
      <c r="B672" s="101">
        <v>2200053</v>
      </c>
      <c r="C672" s="101" t="s">
        <v>2267</v>
      </c>
      <c r="D672" s="101" t="s">
        <v>2268</v>
      </c>
      <c r="E672" s="99"/>
      <c r="F672" s="99"/>
    </row>
    <row r="673" spans="1:6" ht="12.75" customHeight="1" x14ac:dyDescent="0.25">
      <c r="A673" s="99"/>
      <c r="B673" s="101">
        <v>2200103</v>
      </c>
      <c r="C673" s="101" t="s">
        <v>2269</v>
      </c>
      <c r="D673" s="101" t="s">
        <v>2268</v>
      </c>
      <c r="E673" s="99"/>
      <c r="F673" s="99"/>
    </row>
    <row r="674" spans="1:6" ht="12.75" customHeight="1" x14ac:dyDescent="0.25">
      <c r="A674" s="99"/>
      <c r="B674" s="101">
        <v>2200202</v>
      </c>
      <c r="C674" s="101" t="s">
        <v>2270</v>
      </c>
      <c r="D674" s="101" t="s">
        <v>2268</v>
      </c>
      <c r="E674" s="99"/>
      <c r="F674" s="99"/>
    </row>
    <row r="675" spans="1:6" ht="12.75" customHeight="1" x14ac:dyDescent="0.25">
      <c r="A675" s="99"/>
      <c r="B675" s="101">
        <v>2200251</v>
      </c>
      <c r="C675" s="101" t="s">
        <v>2271</v>
      </c>
      <c r="D675" s="101" t="s">
        <v>2268</v>
      </c>
      <c r="E675" s="99"/>
      <c r="F675" s="99"/>
    </row>
    <row r="676" spans="1:6" ht="12.75" customHeight="1" x14ac:dyDescent="0.25">
      <c r="A676" s="99"/>
      <c r="B676" s="101">
        <v>2200277</v>
      </c>
      <c r="C676" s="101" t="s">
        <v>2272</v>
      </c>
      <c r="D676" s="101" t="s">
        <v>2268</v>
      </c>
      <c r="E676" s="99"/>
      <c r="F676" s="99"/>
    </row>
    <row r="677" spans="1:6" ht="12.75" customHeight="1" x14ac:dyDescent="0.25">
      <c r="A677" s="99"/>
      <c r="B677" s="101">
        <v>2200301</v>
      </c>
      <c r="C677" s="101" t="s">
        <v>2273</v>
      </c>
      <c r="D677" s="101" t="s">
        <v>2268</v>
      </c>
      <c r="E677" s="99"/>
      <c r="F677" s="99"/>
    </row>
    <row r="678" spans="1:6" ht="12.75" customHeight="1" x14ac:dyDescent="0.25">
      <c r="A678" s="99"/>
      <c r="B678" s="101">
        <v>2200400</v>
      </c>
      <c r="C678" s="101" t="s">
        <v>2274</v>
      </c>
      <c r="D678" s="101" t="s">
        <v>2268</v>
      </c>
      <c r="E678" s="99"/>
      <c r="F678" s="99"/>
    </row>
    <row r="679" spans="1:6" ht="12.75" customHeight="1" x14ac:dyDescent="0.25">
      <c r="A679" s="99"/>
      <c r="B679" s="101">
        <v>2200459</v>
      </c>
      <c r="C679" s="101" t="s">
        <v>2275</v>
      </c>
      <c r="D679" s="101" t="s">
        <v>2268</v>
      </c>
      <c r="E679" s="99"/>
      <c r="F679" s="99"/>
    </row>
    <row r="680" spans="1:6" ht="12.75" customHeight="1" x14ac:dyDescent="0.25">
      <c r="A680" s="99"/>
      <c r="B680" s="101">
        <v>2200509</v>
      </c>
      <c r="C680" s="101" t="s">
        <v>2276</v>
      </c>
      <c r="D680" s="101" t="s">
        <v>2268</v>
      </c>
      <c r="E680" s="99"/>
      <c r="F680" s="99"/>
    </row>
    <row r="681" spans="1:6" ht="12.75" customHeight="1" x14ac:dyDescent="0.25">
      <c r="A681" s="99"/>
      <c r="B681" s="101">
        <v>2200608</v>
      </c>
      <c r="C681" s="101" t="s">
        <v>2277</v>
      </c>
      <c r="D681" s="101" t="s">
        <v>2268</v>
      </c>
      <c r="E681" s="99"/>
      <c r="F681" s="99"/>
    </row>
    <row r="682" spans="1:6" ht="12.75" customHeight="1" x14ac:dyDescent="0.25">
      <c r="A682" s="99"/>
      <c r="B682" s="101">
        <v>2200707</v>
      </c>
      <c r="C682" s="101" t="s">
        <v>2278</v>
      </c>
      <c r="D682" s="101" t="s">
        <v>2268</v>
      </c>
      <c r="E682" s="99"/>
      <c r="F682" s="99"/>
    </row>
    <row r="683" spans="1:6" ht="12.75" customHeight="1" x14ac:dyDescent="0.25">
      <c r="A683" s="99"/>
      <c r="B683" s="101">
        <v>2200806</v>
      </c>
      <c r="C683" s="101" t="s">
        <v>2279</v>
      </c>
      <c r="D683" s="101" t="s">
        <v>2268</v>
      </c>
      <c r="E683" s="99"/>
      <c r="F683" s="99"/>
    </row>
    <row r="684" spans="1:6" ht="12.75" customHeight="1" x14ac:dyDescent="0.25">
      <c r="A684" s="99"/>
      <c r="B684" s="101">
        <v>2200905</v>
      </c>
      <c r="C684" s="101" t="s">
        <v>2280</v>
      </c>
      <c r="D684" s="101" t="s">
        <v>2268</v>
      </c>
      <c r="E684" s="99"/>
      <c r="F684" s="99"/>
    </row>
    <row r="685" spans="1:6" ht="12.75" customHeight="1" x14ac:dyDescent="0.25">
      <c r="A685" s="99"/>
      <c r="B685" s="101">
        <v>2200954</v>
      </c>
      <c r="C685" s="101" t="s">
        <v>2281</v>
      </c>
      <c r="D685" s="101" t="s">
        <v>2268</v>
      </c>
      <c r="E685" s="99"/>
      <c r="F685" s="99"/>
    </row>
    <row r="686" spans="1:6" ht="12.75" customHeight="1" x14ac:dyDescent="0.25">
      <c r="A686" s="99"/>
      <c r="B686" s="101">
        <v>2201002</v>
      </c>
      <c r="C686" s="101" t="s">
        <v>2282</v>
      </c>
      <c r="D686" s="101" t="s">
        <v>2268</v>
      </c>
      <c r="E686" s="99"/>
      <c r="F686" s="99"/>
    </row>
    <row r="687" spans="1:6" ht="12.75" customHeight="1" x14ac:dyDescent="0.25">
      <c r="A687" s="99"/>
      <c r="B687" s="101">
        <v>2201051</v>
      </c>
      <c r="C687" s="101" t="s">
        <v>2283</v>
      </c>
      <c r="D687" s="101" t="s">
        <v>2268</v>
      </c>
      <c r="E687" s="99"/>
      <c r="F687" s="99"/>
    </row>
    <row r="688" spans="1:6" ht="12.75" customHeight="1" x14ac:dyDescent="0.25">
      <c r="A688" s="99"/>
      <c r="B688" s="101">
        <v>2201101</v>
      </c>
      <c r="C688" s="101" t="s">
        <v>2284</v>
      </c>
      <c r="D688" s="101" t="s">
        <v>2268</v>
      </c>
      <c r="E688" s="99"/>
      <c r="F688" s="99"/>
    </row>
    <row r="689" spans="1:6" ht="12.75" customHeight="1" x14ac:dyDescent="0.25">
      <c r="A689" s="99"/>
      <c r="B689" s="101">
        <v>2201150</v>
      </c>
      <c r="C689" s="101" t="s">
        <v>2285</v>
      </c>
      <c r="D689" s="101" t="s">
        <v>2268</v>
      </c>
      <c r="E689" s="99"/>
      <c r="F689" s="99"/>
    </row>
    <row r="690" spans="1:6" ht="12.75" customHeight="1" x14ac:dyDescent="0.25">
      <c r="A690" s="99"/>
      <c r="B690" s="101">
        <v>2201176</v>
      </c>
      <c r="C690" s="101" t="s">
        <v>2286</v>
      </c>
      <c r="D690" s="101" t="s">
        <v>2268</v>
      </c>
      <c r="E690" s="99"/>
      <c r="F690" s="99"/>
    </row>
    <row r="691" spans="1:6" ht="12.75" customHeight="1" x14ac:dyDescent="0.25">
      <c r="A691" s="99"/>
      <c r="B691" s="101">
        <v>2201200</v>
      </c>
      <c r="C691" s="101" t="s">
        <v>2287</v>
      </c>
      <c r="D691" s="101" t="s">
        <v>2268</v>
      </c>
      <c r="E691" s="99"/>
      <c r="F691" s="99"/>
    </row>
    <row r="692" spans="1:6" ht="12.75" customHeight="1" x14ac:dyDescent="0.25">
      <c r="A692" s="99"/>
      <c r="B692" s="101">
        <v>2201309</v>
      </c>
      <c r="C692" s="101" t="s">
        <v>2288</v>
      </c>
      <c r="D692" s="101" t="s">
        <v>2268</v>
      </c>
      <c r="E692" s="99"/>
      <c r="F692" s="99"/>
    </row>
    <row r="693" spans="1:6" ht="12.75" customHeight="1" x14ac:dyDescent="0.25">
      <c r="A693" s="99"/>
      <c r="B693" s="101">
        <v>2201408</v>
      </c>
      <c r="C693" s="101" t="s">
        <v>2289</v>
      </c>
      <c r="D693" s="101" t="s">
        <v>2268</v>
      </c>
      <c r="E693" s="99"/>
      <c r="F693" s="99"/>
    </row>
    <row r="694" spans="1:6" ht="12.75" customHeight="1" x14ac:dyDescent="0.25">
      <c r="A694" s="99"/>
      <c r="B694" s="101">
        <v>2201507</v>
      </c>
      <c r="C694" s="101" t="s">
        <v>2290</v>
      </c>
      <c r="D694" s="101" t="s">
        <v>2268</v>
      </c>
      <c r="E694" s="99"/>
      <c r="F694" s="99"/>
    </row>
    <row r="695" spans="1:6" ht="12.75" customHeight="1" x14ac:dyDescent="0.25">
      <c r="A695" s="99"/>
      <c r="B695" s="101">
        <v>2201556</v>
      </c>
      <c r="C695" s="101" t="s">
        <v>2291</v>
      </c>
      <c r="D695" s="101" t="s">
        <v>2268</v>
      </c>
      <c r="E695" s="99"/>
      <c r="F695" s="99"/>
    </row>
    <row r="696" spans="1:6" ht="12.75" customHeight="1" x14ac:dyDescent="0.25">
      <c r="A696" s="99"/>
      <c r="B696" s="101">
        <v>2201572</v>
      </c>
      <c r="C696" s="101" t="s">
        <v>2292</v>
      </c>
      <c r="D696" s="101" t="s">
        <v>2268</v>
      </c>
      <c r="E696" s="99"/>
      <c r="F696" s="99"/>
    </row>
    <row r="697" spans="1:6" ht="12.75" customHeight="1" x14ac:dyDescent="0.25">
      <c r="A697" s="99"/>
      <c r="B697" s="101">
        <v>2201606</v>
      </c>
      <c r="C697" s="101" t="s">
        <v>2293</v>
      </c>
      <c r="D697" s="101" t="s">
        <v>2268</v>
      </c>
      <c r="E697" s="99"/>
      <c r="F697" s="99"/>
    </row>
    <row r="698" spans="1:6" ht="12.75" customHeight="1" x14ac:dyDescent="0.25">
      <c r="A698" s="99"/>
      <c r="B698" s="101">
        <v>2201705</v>
      </c>
      <c r="C698" s="101" t="s">
        <v>2294</v>
      </c>
      <c r="D698" s="101" t="s">
        <v>2268</v>
      </c>
      <c r="E698" s="99"/>
      <c r="F698" s="99"/>
    </row>
    <row r="699" spans="1:6" ht="12.75" customHeight="1" x14ac:dyDescent="0.25">
      <c r="A699" s="99"/>
      <c r="B699" s="101">
        <v>2201739</v>
      </c>
      <c r="C699" s="101" t="s">
        <v>2295</v>
      </c>
      <c r="D699" s="101" t="s">
        <v>2268</v>
      </c>
      <c r="E699" s="99"/>
      <c r="F699" s="99"/>
    </row>
    <row r="700" spans="1:6" ht="12.75" customHeight="1" x14ac:dyDescent="0.25">
      <c r="A700" s="99"/>
      <c r="B700" s="101">
        <v>2201770</v>
      </c>
      <c r="C700" s="101" t="s">
        <v>2296</v>
      </c>
      <c r="D700" s="101" t="s">
        <v>2268</v>
      </c>
      <c r="E700" s="99"/>
      <c r="F700" s="99"/>
    </row>
    <row r="701" spans="1:6" ht="12.75" customHeight="1" x14ac:dyDescent="0.25">
      <c r="A701" s="99"/>
      <c r="B701" s="101">
        <v>2201804</v>
      </c>
      <c r="C701" s="101" t="s">
        <v>2297</v>
      </c>
      <c r="D701" s="101" t="s">
        <v>2268</v>
      </c>
      <c r="E701" s="99"/>
      <c r="F701" s="99"/>
    </row>
    <row r="702" spans="1:6" ht="12.75" customHeight="1" x14ac:dyDescent="0.25">
      <c r="A702" s="99"/>
      <c r="B702" s="101">
        <v>2201903</v>
      </c>
      <c r="C702" s="101" t="s">
        <v>2298</v>
      </c>
      <c r="D702" s="101" t="s">
        <v>2268</v>
      </c>
      <c r="E702" s="99"/>
      <c r="F702" s="99"/>
    </row>
    <row r="703" spans="1:6" ht="12.75" customHeight="1" x14ac:dyDescent="0.25">
      <c r="A703" s="99"/>
      <c r="B703" s="101">
        <v>2201919</v>
      </c>
      <c r="C703" s="101" t="s">
        <v>2299</v>
      </c>
      <c r="D703" s="101" t="s">
        <v>2268</v>
      </c>
      <c r="E703" s="99"/>
      <c r="F703" s="99"/>
    </row>
    <row r="704" spans="1:6" ht="12.75" customHeight="1" x14ac:dyDescent="0.25">
      <c r="A704" s="99"/>
      <c r="B704" s="101">
        <v>2201929</v>
      </c>
      <c r="C704" s="101" t="s">
        <v>2300</v>
      </c>
      <c r="D704" s="101" t="s">
        <v>2268</v>
      </c>
      <c r="E704" s="99"/>
      <c r="F704" s="99"/>
    </row>
    <row r="705" spans="1:6" ht="12.75" customHeight="1" x14ac:dyDescent="0.25">
      <c r="A705" s="99"/>
      <c r="B705" s="101">
        <v>2201945</v>
      </c>
      <c r="C705" s="101" t="s">
        <v>2301</v>
      </c>
      <c r="D705" s="101" t="s">
        <v>2268</v>
      </c>
      <c r="E705" s="99"/>
      <c r="F705" s="99"/>
    </row>
    <row r="706" spans="1:6" ht="12.75" customHeight="1" x14ac:dyDescent="0.25">
      <c r="A706" s="99"/>
      <c r="B706" s="101">
        <v>2201960</v>
      </c>
      <c r="C706" s="101" t="s">
        <v>2302</v>
      </c>
      <c r="D706" s="101" t="s">
        <v>2268</v>
      </c>
      <c r="E706" s="99"/>
      <c r="F706" s="99"/>
    </row>
    <row r="707" spans="1:6" ht="12.75" customHeight="1" x14ac:dyDescent="0.25">
      <c r="A707" s="99"/>
      <c r="B707" s="101">
        <v>2201988</v>
      </c>
      <c r="C707" s="101" t="s">
        <v>2303</v>
      </c>
      <c r="D707" s="101" t="s">
        <v>2268</v>
      </c>
      <c r="E707" s="99"/>
      <c r="F707" s="99"/>
    </row>
    <row r="708" spans="1:6" ht="12.75" customHeight="1" x14ac:dyDescent="0.25">
      <c r="A708" s="99"/>
      <c r="B708" s="101">
        <v>2202000</v>
      </c>
      <c r="C708" s="101" t="s">
        <v>2304</v>
      </c>
      <c r="D708" s="101" t="s">
        <v>2268</v>
      </c>
      <c r="E708" s="99"/>
      <c r="F708" s="99"/>
    </row>
    <row r="709" spans="1:6" ht="12.75" customHeight="1" x14ac:dyDescent="0.25">
      <c r="A709" s="99"/>
      <c r="B709" s="101">
        <v>2202026</v>
      </c>
      <c r="C709" s="101" t="s">
        <v>2305</v>
      </c>
      <c r="D709" s="101" t="s">
        <v>2268</v>
      </c>
      <c r="E709" s="99"/>
      <c r="F709" s="99"/>
    </row>
    <row r="710" spans="1:6" ht="12.75" customHeight="1" x14ac:dyDescent="0.25">
      <c r="A710" s="99"/>
      <c r="B710" s="101">
        <v>2202059</v>
      </c>
      <c r="C710" s="101" t="s">
        <v>2306</v>
      </c>
      <c r="D710" s="101" t="s">
        <v>2268</v>
      </c>
      <c r="E710" s="99"/>
      <c r="F710" s="99"/>
    </row>
    <row r="711" spans="1:6" ht="12.75" customHeight="1" x14ac:dyDescent="0.25">
      <c r="A711" s="99"/>
      <c r="B711" s="101">
        <v>2202075</v>
      </c>
      <c r="C711" s="101" t="s">
        <v>2307</v>
      </c>
      <c r="D711" s="101" t="s">
        <v>2268</v>
      </c>
      <c r="E711" s="99"/>
      <c r="F711" s="99"/>
    </row>
    <row r="712" spans="1:6" ht="12.75" customHeight="1" x14ac:dyDescent="0.25">
      <c r="A712" s="99"/>
      <c r="B712" s="101">
        <v>2202083</v>
      </c>
      <c r="C712" s="101" t="s">
        <v>2308</v>
      </c>
      <c r="D712" s="101" t="s">
        <v>2268</v>
      </c>
      <c r="E712" s="99"/>
      <c r="F712" s="99"/>
    </row>
    <row r="713" spans="1:6" ht="12.75" customHeight="1" x14ac:dyDescent="0.25">
      <c r="A713" s="99"/>
      <c r="B713" s="101">
        <v>2202091</v>
      </c>
      <c r="C713" s="101" t="s">
        <v>2309</v>
      </c>
      <c r="D713" s="101" t="s">
        <v>2268</v>
      </c>
      <c r="E713" s="99"/>
      <c r="F713" s="99"/>
    </row>
    <row r="714" spans="1:6" ht="12.75" customHeight="1" x14ac:dyDescent="0.25">
      <c r="A714" s="99"/>
      <c r="B714" s="101">
        <v>2202109</v>
      </c>
      <c r="C714" s="101" t="s">
        <v>2310</v>
      </c>
      <c r="D714" s="101" t="s">
        <v>2268</v>
      </c>
      <c r="E714" s="99"/>
      <c r="F714" s="99"/>
    </row>
    <row r="715" spans="1:6" ht="12.75" customHeight="1" x14ac:dyDescent="0.25">
      <c r="A715" s="99"/>
      <c r="B715" s="101">
        <v>2202117</v>
      </c>
      <c r="C715" s="101" t="s">
        <v>2311</v>
      </c>
      <c r="D715" s="101" t="s">
        <v>2268</v>
      </c>
      <c r="E715" s="99"/>
      <c r="F715" s="99"/>
    </row>
    <row r="716" spans="1:6" ht="12.75" customHeight="1" x14ac:dyDescent="0.25">
      <c r="A716" s="99"/>
      <c r="B716" s="101">
        <v>2202133</v>
      </c>
      <c r="C716" s="101" t="s">
        <v>2312</v>
      </c>
      <c r="D716" s="101" t="s">
        <v>2268</v>
      </c>
      <c r="E716" s="99"/>
      <c r="F716" s="99"/>
    </row>
    <row r="717" spans="1:6" ht="12.75" customHeight="1" x14ac:dyDescent="0.25">
      <c r="A717" s="99"/>
      <c r="B717" s="101">
        <v>2202174</v>
      </c>
      <c r="C717" s="101" t="s">
        <v>2313</v>
      </c>
      <c r="D717" s="101" t="s">
        <v>2268</v>
      </c>
      <c r="E717" s="99"/>
      <c r="F717" s="99"/>
    </row>
    <row r="718" spans="1:6" ht="12.75" customHeight="1" x14ac:dyDescent="0.25">
      <c r="A718" s="99"/>
      <c r="B718" s="101">
        <v>2202208</v>
      </c>
      <c r="C718" s="101" t="s">
        <v>2314</v>
      </c>
      <c r="D718" s="101" t="s">
        <v>2268</v>
      </c>
      <c r="E718" s="99"/>
      <c r="F718" s="99"/>
    </row>
    <row r="719" spans="1:6" ht="12.75" customHeight="1" x14ac:dyDescent="0.25">
      <c r="A719" s="99"/>
      <c r="B719" s="101">
        <v>2202251</v>
      </c>
      <c r="C719" s="101" t="s">
        <v>2315</v>
      </c>
      <c r="D719" s="101" t="s">
        <v>2268</v>
      </c>
      <c r="E719" s="99"/>
      <c r="F719" s="99"/>
    </row>
    <row r="720" spans="1:6" ht="12.75" customHeight="1" x14ac:dyDescent="0.25">
      <c r="A720" s="99"/>
      <c r="B720" s="101">
        <v>2202307</v>
      </c>
      <c r="C720" s="101" t="s">
        <v>2316</v>
      </c>
      <c r="D720" s="101" t="s">
        <v>2268</v>
      </c>
      <c r="E720" s="99"/>
      <c r="F720" s="99"/>
    </row>
    <row r="721" spans="1:6" ht="12.75" customHeight="1" x14ac:dyDescent="0.25">
      <c r="A721" s="99"/>
      <c r="B721" s="101">
        <v>2202406</v>
      </c>
      <c r="C721" s="101" t="s">
        <v>2317</v>
      </c>
      <c r="D721" s="101" t="s">
        <v>2268</v>
      </c>
      <c r="E721" s="99"/>
      <c r="F721" s="99"/>
    </row>
    <row r="722" spans="1:6" ht="12.75" customHeight="1" x14ac:dyDescent="0.25">
      <c r="A722" s="99"/>
      <c r="B722" s="101">
        <v>2202455</v>
      </c>
      <c r="C722" s="101" t="s">
        <v>2318</v>
      </c>
      <c r="D722" s="101" t="s">
        <v>2268</v>
      </c>
      <c r="E722" s="99"/>
      <c r="F722" s="99"/>
    </row>
    <row r="723" spans="1:6" ht="12.75" customHeight="1" x14ac:dyDescent="0.25">
      <c r="A723" s="99"/>
      <c r="B723" s="101">
        <v>2202505</v>
      </c>
      <c r="C723" s="101" t="s">
        <v>2319</v>
      </c>
      <c r="D723" s="101" t="s">
        <v>2268</v>
      </c>
      <c r="E723" s="99"/>
      <c r="F723" s="99"/>
    </row>
    <row r="724" spans="1:6" ht="12.75" customHeight="1" x14ac:dyDescent="0.25">
      <c r="A724" s="99"/>
      <c r="B724" s="101">
        <v>2202539</v>
      </c>
      <c r="C724" s="101" t="s">
        <v>2320</v>
      </c>
      <c r="D724" s="101" t="s">
        <v>2268</v>
      </c>
      <c r="E724" s="99"/>
      <c r="F724" s="99"/>
    </row>
    <row r="725" spans="1:6" ht="12.75" customHeight="1" x14ac:dyDescent="0.25">
      <c r="A725" s="99"/>
      <c r="B725" s="101">
        <v>2202554</v>
      </c>
      <c r="C725" s="101" t="s">
        <v>2321</v>
      </c>
      <c r="D725" s="101" t="s">
        <v>2268</v>
      </c>
      <c r="E725" s="99"/>
      <c r="F725" s="99"/>
    </row>
    <row r="726" spans="1:6" ht="12.75" customHeight="1" x14ac:dyDescent="0.25">
      <c r="A726" s="99"/>
      <c r="B726" s="101">
        <v>2202604</v>
      </c>
      <c r="C726" s="101" t="s">
        <v>2322</v>
      </c>
      <c r="D726" s="101" t="s">
        <v>2268</v>
      </c>
      <c r="E726" s="99"/>
      <c r="F726" s="99"/>
    </row>
    <row r="727" spans="1:6" ht="12.75" customHeight="1" x14ac:dyDescent="0.25">
      <c r="A727" s="99"/>
      <c r="B727" s="101">
        <v>2202653</v>
      </c>
      <c r="C727" s="101" t="s">
        <v>2323</v>
      </c>
      <c r="D727" s="101" t="s">
        <v>2268</v>
      </c>
      <c r="E727" s="99"/>
      <c r="F727" s="99"/>
    </row>
    <row r="728" spans="1:6" ht="12.75" customHeight="1" x14ac:dyDescent="0.25">
      <c r="A728" s="99"/>
      <c r="B728" s="101">
        <v>2202703</v>
      </c>
      <c r="C728" s="101" t="s">
        <v>2324</v>
      </c>
      <c r="D728" s="101" t="s">
        <v>2268</v>
      </c>
      <c r="E728" s="99"/>
      <c r="F728" s="99"/>
    </row>
    <row r="729" spans="1:6" ht="12.75" customHeight="1" x14ac:dyDescent="0.25">
      <c r="A729" s="99"/>
      <c r="B729" s="101">
        <v>2202711</v>
      </c>
      <c r="C729" s="101" t="s">
        <v>2325</v>
      </c>
      <c r="D729" s="101" t="s">
        <v>2268</v>
      </c>
      <c r="E729" s="99"/>
      <c r="F729" s="99"/>
    </row>
    <row r="730" spans="1:6" ht="12.75" customHeight="1" x14ac:dyDescent="0.25">
      <c r="A730" s="99"/>
      <c r="B730" s="101">
        <v>2202729</v>
      </c>
      <c r="C730" s="101" t="s">
        <v>2326</v>
      </c>
      <c r="D730" s="101" t="s">
        <v>2268</v>
      </c>
      <c r="E730" s="99"/>
      <c r="F730" s="99"/>
    </row>
    <row r="731" spans="1:6" ht="12.75" customHeight="1" x14ac:dyDescent="0.25">
      <c r="A731" s="99"/>
      <c r="B731" s="101">
        <v>2202737</v>
      </c>
      <c r="C731" s="101" t="s">
        <v>2327</v>
      </c>
      <c r="D731" s="101" t="s">
        <v>2268</v>
      </c>
      <c r="E731" s="99"/>
      <c r="F731" s="99"/>
    </row>
    <row r="732" spans="1:6" ht="12.75" customHeight="1" x14ac:dyDescent="0.25">
      <c r="A732" s="99"/>
      <c r="B732" s="101">
        <v>2202752</v>
      </c>
      <c r="C732" s="101" t="s">
        <v>2328</v>
      </c>
      <c r="D732" s="101" t="s">
        <v>2268</v>
      </c>
      <c r="E732" s="99"/>
      <c r="F732" s="99"/>
    </row>
    <row r="733" spans="1:6" ht="12.75" customHeight="1" x14ac:dyDescent="0.25">
      <c r="A733" s="99"/>
      <c r="B733" s="101">
        <v>2202778</v>
      </c>
      <c r="C733" s="101" t="s">
        <v>2329</v>
      </c>
      <c r="D733" s="101" t="s">
        <v>2268</v>
      </c>
      <c r="E733" s="99"/>
      <c r="F733" s="99"/>
    </row>
    <row r="734" spans="1:6" ht="12.75" customHeight="1" x14ac:dyDescent="0.25">
      <c r="A734" s="99"/>
      <c r="B734" s="101">
        <v>2202802</v>
      </c>
      <c r="C734" s="101" t="s">
        <v>2330</v>
      </c>
      <c r="D734" s="101" t="s">
        <v>2268</v>
      </c>
      <c r="E734" s="99"/>
      <c r="F734" s="99"/>
    </row>
    <row r="735" spans="1:6" ht="12.75" customHeight="1" x14ac:dyDescent="0.25">
      <c r="A735" s="99"/>
      <c r="B735" s="101">
        <v>2202851</v>
      </c>
      <c r="C735" s="101" t="s">
        <v>2331</v>
      </c>
      <c r="D735" s="101" t="s">
        <v>2268</v>
      </c>
      <c r="E735" s="99"/>
      <c r="F735" s="99"/>
    </row>
    <row r="736" spans="1:6" ht="12.75" customHeight="1" x14ac:dyDescent="0.25">
      <c r="A736" s="99"/>
      <c r="B736" s="101">
        <v>2202901</v>
      </c>
      <c r="C736" s="101" t="s">
        <v>2332</v>
      </c>
      <c r="D736" s="101" t="s">
        <v>2268</v>
      </c>
      <c r="E736" s="99"/>
      <c r="F736" s="99"/>
    </row>
    <row r="737" spans="1:6" ht="12.75" customHeight="1" x14ac:dyDescent="0.25">
      <c r="A737" s="99"/>
      <c r="B737" s="101">
        <v>2203008</v>
      </c>
      <c r="C737" s="101" t="s">
        <v>2333</v>
      </c>
      <c r="D737" s="101" t="s">
        <v>2268</v>
      </c>
      <c r="E737" s="99"/>
      <c r="F737" s="99"/>
    </row>
    <row r="738" spans="1:6" ht="12.75" customHeight="1" x14ac:dyDescent="0.25">
      <c r="A738" s="99"/>
      <c r="B738" s="101">
        <v>2203107</v>
      </c>
      <c r="C738" s="101" t="s">
        <v>2334</v>
      </c>
      <c r="D738" s="101" t="s">
        <v>2268</v>
      </c>
      <c r="E738" s="99"/>
      <c r="F738" s="99"/>
    </row>
    <row r="739" spans="1:6" ht="12.75" customHeight="1" x14ac:dyDescent="0.25">
      <c r="A739" s="99"/>
      <c r="B739" s="101">
        <v>2203206</v>
      </c>
      <c r="C739" s="101" t="s">
        <v>2335</v>
      </c>
      <c r="D739" s="101" t="s">
        <v>2268</v>
      </c>
      <c r="E739" s="99"/>
      <c r="F739" s="99"/>
    </row>
    <row r="740" spans="1:6" ht="12.75" customHeight="1" x14ac:dyDescent="0.25">
      <c r="A740" s="99"/>
      <c r="B740" s="101">
        <v>2203230</v>
      </c>
      <c r="C740" s="101" t="s">
        <v>2336</v>
      </c>
      <c r="D740" s="101" t="s">
        <v>2268</v>
      </c>
      <c r="E740" s="99"/>
      <c r="F740" s="99"/>
    </row>
    <row r="741" spans="1:6" ht="12.75" customHeight="1" x14ac:dyDescent="0.25">
      <c r="A741" s="99"/>
      <c r="B741" s="101">
        <v>2203255</v>
      </c>
      <c r="C741" s="101" t="s">
        <v>2337</v>
      </c>
      <c r="D741" s="101" t="s">
        <v>2268</v>
      </c>
      <c r="E741" s="99"/>
      <c r="F741" s="99"/>
    </row>
    <row r="742" spans="1:6" ht="12.75" customHeight="1" x14ac:dyDescent="0.25">
      <c r="A742" s="99"/>
      <c r="B742" s="101">
        <v>2203271</v>
      </c>
      <c r="C742" s="101" t="s">
        <v>2338</v>
      </c>
      <c r="D742" s="101" t="s">
        <v>2268</v>
      </c>
      <c r="E742" s="99"/>
      <c r="F742" s="99"/>
    </row>
    <row r="743" spans="1:6" ht="12.75" customHeight="1" x14ac:dyDescent="0.25">
      <c r="A743" s="99"/>
      <c r="B743" s="101">
        <v>2203305</v>
      </c>
      <c r="C743" s="101" t="s">
        <v>2339</v>
      </c>
      <c r="D743" s="101" t="s">
        <v>2268</v>
      </c>
      <c r="E743" s="99"/>
      <c r="F743" s="99"/>
    </row>
    <row r="744" spans="1:6" ht="12.75" customHeight="1" x14ac:dyDescent="0.25">
      <c r="A744" s="99"/>
      <c r="B744" s="101">
        <v>2203354</v>
      </c>
      <c r="C744" s="101" t="s">
        <v>2340</v>
      </c>
      <c r="D744" s="101" t="s">
        <v>2268</v>
      </c>
      <c r="E744" s="99"/>
      <c r="F744" s="99"/>
    </row>
    <row r="745" spans="1:6" ht="12.75" customHeight="1" x14ac:dyDescent="0.25">
      <c r="A745" s="99"/>
      <c r="B745" s="101">
        <v>2203404</v>
      </c>
      <c r="C745" s="101" t="s">
        <v>2341</v>
      </c>
      <c r="D745" s="101" t="s">
        <v>2268</v>
      </c>
      <c r="E745" s="99"/>
      <c r="F745" s="99"/>
    </row>
    <row r="746" spans="1:6" ht="12.75" customHeight="1" x14ac:dyDescent="0.25">
      <c r="A746" s="99"/>
      <c r="B746" s="101">
        <v>2203420</v>
      </c>
      <c r="C746" s="101" t="s">
        <v>2342</v>
      </c>
      <c r="D746" s="101" t="s">
        <v>2268</v>
      </c>
      <c r="E746" s="99"/>
      <c r="F746" s="99"/>
    </row>
    <row r="747" spans="1:6" ht="12.75" customHeight="1" x14ac:dyDescent="0.25">
      <c r="A747" s="99"/>
      <c r="B747" s="101">
        <v>2203453</v>
      </c>
      <c r="C747" s="101" t="s">
        <v>2343</v>
      </c>
      <c r="D747" s="101" t="s">
        <v>2268</v>
      </c>
      <c r="E747" s="99"/>
      <c r="F747" s="99"/>
    </row>
    <row r="748" spans="1:6" ht="12.75" customHeight="1" x14ac:dyDescent="0.25">
      <c r="A748" s="99"/>
      <c r="B748" s="101">
        <v>2203503</v>
      </c>
      <c r="C748" s="101" t="s">
        <v>2344</v>
      </c>
      <c r="D748" s="101" t="s">
        <v>2268</v>
      </c>
      <c r="E748" s="99"/>
      <c r="F748" s="99"/>
    </row>
    <row r="749" spans="1:6" ht="12.75" customHeight="1" x14ac:dyDescent="0.25">
      <c r="A749" s="99"/>
      <c r="B749" s="101">
        <v>2203602</v>
      </c>
      <c r="C749" s="101" t="s">
        <v>2345</v>
      </c>
      <c r="D749" s="101" t="s">
        <v>2268</v>
      </c>
      <c r="E749" s="99"/>
      <c r="F749" s="99"/>
    </row>
    <row r="750" spans="1:6" ht="12.75" customHeight="1" x14ac:dyDescent="0.25">
      <c r="A750" s="99"/>
      <c r="B750" s="101">
        <v>2203701</v>
      </c>
      <c r="C750" s="101" t="s">
        <v>1961</v>
      </c>
      <c r="D750" s="101" t="s">
        <v>2268</v>
      </c>
      <c r="E750" s="99"/>
      <c r="F750" s="99"/>
    </row>
    <row r="751" spans="1:6" ht="12.75" customHeight="1" x14ac:dyDescent="0.25">
      <c r="A751" s="99"/>
      <c r="B751" s="101">
        <v>2203750</v>
      </c>
      <c r="C751" s="101" t="s">
        <v>2346</v>
      </c>
      <c r="D751" s="101" t="s">
        <v>2268</v>
      </c>
      <c r="E751" s="99"/>
      <c r="F751" s="99"/>
    </row>
    <row r="752" spans="1:6" ht="12.75" customHeight="1" x14ac:dyDescent="0.25">
      <c r="A752" s="99"/>
      <c r="B752" s="101">
        <v>2203800</v>
      </c>
      <c r="C752" s="101" t="s">
        <v>2347</v>
      </c>
      <c r="D752" s="101" t="s">
        <v>2268</v>
      </c>
      <c r="E752" s="99"/>
      <c r="F752" s="99"/>
    </row>
    <row r="753" spans="1:6" ht="12.75" customHeight="1" x14ac:dyDescent="0.25">
      <c r="A753" s="99"/>
      <c r="B753" s="101">
        <v>2203859</v>
      </c>
      <c r="C753" s="101" t="s">
        <v>2348</v>
      </c>
      <c r="D753" s="101" t="s">
        <v>2268</v>
      </c>
      <c r="E753" s="99"/>
      <c r="F753" s="99"/>
    </row>
    <row r="754" spans="1:6" ht="12.75" customHeight="1" x14ac:dyDescent="0.25">
      <c r="A754" s="99"/>
      <c r="B754" s="101">
        <v>2203909</v>
      </c>
      <c r="C754" s="101" t="s">
        <v>2349</v>
      </c>
      <c r="D754" s="101" t="s">
        <v>2268</v>
      </c>
      <c r="E754" s="99"/>
      <c r="F754" s="99"/>
    </row>
    <row r="755" spans="1:6" ht="12.75" customHeight="1" x14ac:dyDescent="0.25">
      <c r="A755" s="99"/>
      <c r="B755" s="101">
        <v>2204006</v>
      </c>
      <c r="C755" s="101" t="s">
        <v>2350</v>
      </c>
      <c r="D755" s="101" t="s">
        <v>2268</v>
      </c>
      <c r="E755" s="99"/>
      <c r="F755" s="99"/>
    </row>
    <row r="756" spans="1:6" ht="12.75" customHeight="1" x14ac:dyDescent="0.25">
      <c r="A756" s="99"/>
      <c r="B756" s="101">
        <v>2204105</v>
      </c>
      <c r="C756" s="101" t="s">
        <v>2351</v>
      </c>
      <c r="D756" s="101" t="s">
        <v>2268</v>
      </c>
      <c r="E756" s="99"/>
      <c r="F756" s="99"/>
    </row>
    <row r="757" spans="1:6" ht="12.75" customHeight="1" x14ac:dyDescent="0.25">
      <c r="A757" s="99"/>
      <c r="B757" s="101">
        <v>2204154</v>
      </c>
      <c r="C757" s="101" t="s">
        <v>2352</v>
      </c>
      <c r="D757" s="101" t="s">
        <v>2268</v>
      </c>
      <c r="E757" s="99"/>
      <c r="F757" s="99"/>
    </row>
    <row r="758" spans="1:6" ht="12.75" customHeight="1" x14ac:dyDescent="0.25">
      <c r="A758" s="99"/>
      <c r="B758" s="101">
        <v>2204204</v>
      </c>
      <c r="C758" s="101" t="s">
        <v>2353</v>
      </c>
      <c r="D758" s="101" t="s">
        <v>2268</v>
      </c>
      <c r="E758" s="99"/>
      <c r="F758" s="99"/>
    </row>
    <row r="759" spans="1:6" ht="12.75" customHeight="1" x14ac:dyDescent="0.25">
      <c r="A759" s="99"/>
      <c r="B759" s="101">
        <v>2204303</v>
      </c>
      <c r="C759" s="101" t="s">
        <v>2354</v>
      </c>
      <c r="D759" s="101" t="s">
        <v>2268</v>
      </c>
      <c r="E759" s="99"/>
      <c r="F759" s="99"/>
    </row>
    <row r="760" spans="1:6" ht="12.75" customHeight="1" x14ac:dyDescent="0.25">
      <c r="A760" s="99"/>
      <c r="B760" s="101">
        <v>2204352</v>
      </c>
      <c r="C760" s="101" t="s">
        <v>2355</v>
      </c>
      <c r="D760" s="101" t="s">
        <v>2268</v>
      </c>
      <c r="E760" s="99"/>
      <c r="F760" s="99"/>
    </row>
    <row r="761" spans="1:6" ht="12.75" customHeight="1" x14ac:dyDescent="0.25">
      <c r="A761" s="99"/>
      <c r="B761" s="101">
        <v>2204402</v>
      </c>
      <c r="C761" s="101" t="s">
        <v>2356</v>
      </c>
      <c r="D761" s="101" t="s">
        <v>2268</v>
      </c>
      <c r="E761" s="99"/>
      <c r="F761" s="99"/>
    </row>
    <row r="762" spans="1:6" ht="12.75" customHeight="1" x14ac:dyDescent="0.25">
      <c r="A762" s="99"/>
      <c r="B762" s="101">
        <v>2204501</v>
      </c>
      <c r="C762" s="101" t="s">
        <v>2357</v>
      </c>
      <c r="D762" s="101" t="s">
        <v>2268</v>
      </c>
      <c r="E762" s="99"/>
      <c r="F762" s="99"/>
    </row>
    <row r="763" spans="1:6" ht="12.75" customHeight="1" x14ac:dyDescent="0.25">
      <c r="A763" s="99"/>
      <c r="B763" s="101">
        <v>2204550</v>
      </c>
      <c r="C763" s="101" t="s">
        <v>2358</v>
      </c>
      <c r="D763" s="101" t="s">
        <v>2268</v>
      </c>
      <c r="E763" s="99"/>
      <c r="F763" s="99"/>
    </row>
    <row r="764" spans="1:6" ht="12.75" customHeight="1" x14ac:dyDescent="0.25">
      <c r="A764" s="99"/>
      <c r="B764" s="101">
        <v>2204600</v>
      </c>
      <c r="C764" s="101" t="s">
        <v>2359</v>
      </c>
      <c r="D764" s="101" t="s">
        <v>2268</v>
      </c>
      <c r="E764" s="99"/>
      <c r="F764" s="99"/>
    </row>
    <row r="765" spans="1:6" ht="12.75" customHeight="1" x14ac:dyDescent="0.25">
      <c r="A765" s="99"/>
      <c r="B765" s="101">
        <v>2204659</v>
      </c>
      <c r="C765" s="101" t="s">
        <v>2360</v>
      </c>
      <c r="D765" s="101" t="s">
        <v>2268</v>
      </c>
      <c r="E765" s="99"/>
      <c r="F765" s="99"/>
    </row>
    <row r="766" spans="1:6" ht="12.75" customHeight="1" x14ac:dyDescent="0.25">
      <c r="A766" s="99"/>
      <c r="B766" s="101">
        <v>2204709</v>
      </c>
      <c r="C766" s="101" t="s">
        <v>2361</v>
      </c>
      <c r="D766" s="101" t="s">
        <v>2268</v>
      </c>
      <c r="E766" s="99"/>
      <c r="F766" s="99"/>
    </row>
    <row r="767" spans="1:6" ht="12.75" customHeight="1" x14ac:dyDescent="0.25">
      <c r="A767" s="99"/>
      <c r="B767" s="101">
        <v>2204808</v>
      </c>
      <c r="C767" s="101" t="s">
        <v>2362</v>
      </c>
      <c r="D767" s="101" t="s">
        <v>2268</v>
      </c>
      <c r="E767" s="99"/>
      <c r="F767" s="99"/>
    </row>
    <row r="768" spans="1:6" ht="12.75" customHeight="1" x14ac:dyDescent="0.25">
      <c r="A768" s="99"/>
      <c r="B768" s="101">
        <v>2204907</v>
      </c>
      <c r="C768" s="101" t="s">
        <v>2363</v>
      </c>
      <c r="D768" s="101" t="s">
        <v>2268</v>
      </c>
      <c r="E768" s="99"/>
      <c r="F768" s="99"/>
    </row>
    <row r="769" spans="1:6" ht="12.75" customHeight="1" x14ac:dyDescent="0.25">
      <c r="A769" s="99"/>
      <c r="B769" s="101">
        <v>2205003</v>
      </c>
      <c r="C769" s="101" t="s">
        <v>2364</v>
      </c>
      <c r="D769" s="101" t="s">
        <v>2268</v>
      </c>
      <c r="E769" s="99"/>
      <c r="F769" s="99"/>
    </row>
    <row r="770" spans="1:6" ht="12.75" customHeight="1" x14ac:dyDescent="0.25">
      <c r="A770" s="99"/>
      <c r="B770" s="101">
        <v>2205102</v>
      </c>
      <c r="C770" s="101" t="s">
        <v>2365</v>
      </c>
      <c r="D770" s="101" t="s">
        <v>2268</v>
      </c>
      <c r="E770" s="99"/>
      <c r="F770" s="99"/>
    </row>
    <row r="771" spans="1:6" ht="12.75" customHeight="1" x14ac:dyDescent="0.25">
      <c r="A771" s="99"/>
      <c r="B771" s="101">
        <v>2205151</v>
      </c>
      <c r="C771" s="101" t="s">
        <v>2366</v>
      </c>
      <c r="D771" s="101" t="s">
        <v>2268</v>
      </c>
      <c r="E771" s="99"/>
      <c r="F771" s="99"/>
    </row>
    <row r="772" spans="1:6" ht="12.75" customHeight="1" x14ac:dyDescent="0.25">
      <c r="A772" s="99"/>
      <c r="B772" s="101">
        <v>2205201</v>
      </c>
      <c r="C772" s="101" t="s">
        <v>2367</v>
      </c>
      <c r="D772" s="101" t="s">
        <v>2268</v>
      </c>
      <c r="E772" s="99"/>
      <c r="F772" s="99"/>
    </row>
    <row r="773" spans="1:6" ht="12.75" customHeight="1" x14ac:dyDescent="0.25">
      <c r="A773" s="99"/>
      <c r="B773" s="101">
        <v>2205250</v>
      </c>
      <c r="C773" s="101" t="s">
        <v>2368</v>
      </c>
      <c r="D773" s="101" t="s">
        <v>2268</v>
      </c>
      <c r="E773" s="99"/>
      <c r="F773" s="99"/>
    </row>
    <row r="774" spans="1:6" ht="12.75" customHeight="1" x14ac:dyDescent="0.25">
      <c r="A774" s="99"/>
      <c r="B774" s="101">
        <v>2205276</v>
      </c>
      <c r="C774" s="101" t="s">
        <v>2369</v>
      </c>
      <c r="D774" s="101" t="s">
        <v>2268</v>
      </c>
      <c r="E774" s="99"/>
      <c r="F774" s="99"/>
    </row>
    <row r="775" spans="1:6" ht="12.75" customHeight="1" x14ac:dyDescent="0.25">
      <c r="A775" s="99"/>
      <c r="B775" s="101">
        <v>2205300</v>
      </c>
      <c r="C775" s="101" t="s">
        <v>2370</v>
      </c>
      <c r="D775" s="101" t="s">
        <v>2268</v>
      </c>
      <c r="E775" s="99"/>
      <c r="F775" s="99"/>
    </row>
    <row r="776" spans="1:6" ht="12.75" customHeight="1" x14ac:dyDescent="0.25">
      <c r="A776" s="99"/>
      <c r="B776" s="101">
        <v>2205359</v>
      </c>
      <c r="C776" s="101" t="s">
        <v>2371</v>
      </c>
      <c r="D776" s="101" t="s">
        <v>2268</v>
      </c>
      <c r="E776" s="99"/>
      <c r="F776" s="99"/>
    </row>
    <row r="777" spans="1:6" ht="12.75" customHeight="1" x14ac:dyDescent="0.25">
      <c r="A777" s="99"/>
      <c r="B777" s="101">
        <v>2205409</v>
      </c>
      <c r="C777" s="101" t="s">
        <v>2372</v>
      </c>
      <c r="D777" s="101" t="s">
        <v>2268</v>
      </c>
      <c r="E777" s="99"/>
      <c r="F777" s="99"/>
    </row>
    <row r="778" spans="1:6" ht="12.75" customHeight="1" x14ac:dyDescent="0.25">
      <c r="A778" s="99"/>
      <c r="B778" s="101">
        <v>2205458</v>
      </c>
      <c r="C778" s="101" t="s">
        <v>2373</v>
      </c>
      <c r="D778" s="101" t="s">
        <v>2268</v>
      </c>
      <c r="E778" s="99"/>
      <c r="F778" s="99"/>
    </row>
    <row r="779" spans="1:6" ht="12.75" customHeight="1" x14ac:dyDescent="0.25">
      <c r="A779" s="99"/>
      <c r="B779" s="101">
        <v>2205508</v>
      </c>
      <c r="C779" s="101" t="s">
        <v>2374</v>
      </c>
      <c r="D779" s="101" t="s">
        <v>2268</v>
      </c>
      <c r="E779" s="99"/>
      <c r="F779" s="99"/>
    </row>
    <row r="780" spans="1:6" ht="12.75" customHeight="1" x14ac:dyDescent="0.25">
      <c r="A780" s="99"/>
      <c r="B780" s="101">
        <v>2205516</v>
      </c>
      <c r="C780" s="101" t="s">
        <v>2375</v>
      </c>
      <c r="D780" s="101" t="s">
        <v>2268</v>
      </c>
      <c r="E780" s="99"/>
      <c r="F780" s="99"/>
    </row>
    <row r="781" spans="1:6" ht="12.75" customHeight="1" x14ac:dyDescent="0.25">
      <c r="A781" s="99"/>
      <c r="B781" s="101">
        <v>2205524</v>
      </c>
      <c r="C781" s="101" t="s">
        <v>2376</v>
      </c>
      <c r="D781" s="101" t="s">
        <v>2268</v>
      </c>
      <c r="E781" s="99"/>
      <c r="F781" s="99"/>
    </row>
    <row r="782" spans="1:6" ht="12.75" customHeight="1" x14ac:dyDescent="0.25">
      <c r="A782" s="99"/>
      <c r="B782" s="101">
        <v>2205532</v>
      </c>
      <c r="C782" s="101" t="s">
        <v>2377</v>
      </c>
      <c r="D782" s="101" t="s">
        <v>2268</v>
      </c>
      <c r="E782" s="99"/>
      <c r="F782" s="99"/>
    </row>
    <row r="783" spans="1:6" ht="12.75" customHeight="1" x14ac:dyDescent="0.25">
      <c r="A783" s="99"/>
      <c r="B783" s="101">
        <v>2205540</v>
      </c>
      <c r="C783" s="101" t="s">
        <v>2378</v>
      </c>
      <c r="D783" s="101" t="s">
        <v>2268</v>
      </c>
      <c r="E783" s="99"/>
      <c r="F783" s="99"/>
    </row>
    <row r="784" spans="1:6" ht="12.75" customHeight="1" x14ac:dyDescent="0.25">
      <c r="A784" s="99"/>
      <c r="B784" s="101">
        <v>2205557</v>
      </c>
      <c r="C784" s="101" t="s">
        <v>2379</v>
      </c>
      <c r="D784" s="101" t="s">
        <v>2268</v>
      </c>
      <c r="E784" s="99"/>
      <c r="F784" s="99"/>
    </row>
    <row r="785" spans="1:6" ht="12.75" customHeight="1" x14ac:dyDescent="0.25">
      <c r="A785" s="99"/>
      <c r="B785" s="101">
        <v>2205565</v>
      </c>
      <c r="C785" s="101" t="s">
        <v>2380</v>
      </c>
      <c r="D785" s="101" t="s">
        <v>2268</v>
      </c>
      <c r="E785" s="99"/>
      <c r="F785" s="99"/>
    </row>
    <row r="786" spans="1:6" ht="12.75" customHeight="1" x14ac:dyDescent="0.25">
      <c r="A786" s="99"/>
      <c r="B786" s="101">
        <v>2205573</v>
      </c>
      <c r="C786" s="101" t="s">
        <v>2381</v>
      </c>
      <c r="D786" s="101" t="s">
        <v>2268</v>
      </c>
      <c r="E786" s="99"/>
      <c r="F786" s="99"/>
    </row>
    <row r="787" spans="1:6" ht="12.75" customHeight="1" x14ac:dyDescent="0.25">
      <c r="A787" s="99"/>
      <c r="B787" s="101">
        <v>2205581</v>
      </c>
      <c r="C787" s="101" t="s">
        <v>2382</v>
      </c>
      <c r="D787" s="101" t="s">
        <v>2268</v>
      </c>
      <c r="E787" s="99"/>
      <c r="F787" s="99"/>
    </row>
    <row r="788" spans="1:6" ht="12.75" customHeight="1" x14ac:dyDescent="0.25">
      <c r="A788" s="99"/>
      <c r="B788" s="101">
        <v>2205599</v>
      </c>
      <c r="C788" s="101" t="s">
        <v>2383</v>
      </c>
      <c r="D788" s="101" t="s">
        <v>2268</v>
      </c>
      <c r="E788" s="99"/>
      <c r="F788" s="99"/>
    </row>
    <row r="789" spans="1:6" ht="12.75" customHeight="1" x14ac:dyDescent="0.25">
      <c r="A789" s="99"/>
      <c r="B789" s="101">
        <v>2205607</v>
      </c>
      <c r="C789" s="101" t="s">
        <v>2384</v>
      </c>
      <c r="D789" s="101" t="s">
        <v>2268</v>
      </c>
      <c r="E789" s="99"/>
      <c r="F789" s="99"/>
    </row>
    <row r="790" spans="1:6" ht="12.75" customHeight="1" x14ac:dyDescent="0.25">
      <c r="A790" s="99"/>
      <c r="B790" s="101">
        <v>2205706</v>
      </c>
      <c r="C790" s="101" t="s">
        <v>2385</v>
      </c>
      <c r="D790" s="101" t="s">
        <v>2268</v>
      </c>
      <c r="E790" s="99"/>
      <c r="F790" s="99"/>
    </row>
    <row r="791" spans="1:6" ht="12.75" customHeight="1" x14ac:dyDescent="0.25">
      <c r="A791" s="99"/>
      <c r="B791" s="101">
        <v>2205805</v>
      </c>
      <c r="C791" s="101" t="s">
        <v>2386</v>
      </c>
      <c r="D791" s="101" t="s">
        <v>2268</v>
      </c>
      <c r="E791" s="99"/>
      <c r="F791" s="99"/>
    </row>
    <row r="792" spans="1:6" ht="12.75" customHeight="1" x14ac:dyDescent="0.25">
      <c r="A792" s="99"/>
      <c r="B792" s="101">
        <v>2205854</v>
      </c>
      <c r="C792" s="101" t="s">
        <v>2387</v>
      </c>
      <c r="D792" s="101" t="s">
        <v>2268</v>
      </c>
      <c r="E792" s="99"/>
      <c r="F792" s="99"/>
    </row>
    <row r="793" spans="1:6" ht="12.75" customHeight="1" x14ac:dyDescent="0.25">
      <c r="A793" s="99"/>
      <c r="B793" s="101">
        <v>2205904</v>
      </c>
      <c r="C793" s="101" t="s">
        <v>2388</v>
      </c>
      <c r="D793" s="101" t="s">
        <v>2268</v>
      </c>
      <c r="E793" s="99"/>
      <c r="F793" s="99"/>
    </row>
    <row r="794" spans="1:6" ht="12.75" customHeight="1" x14ac:dyDescent="0.25">
      <c r="A794" s="99"/>
      <c r="B794" s="101">
        <v>2205953</v>
      </c>
      <c r="C794" s="101" t="s">
        <v>2389</v>
      </c>
      <c r="D794" s="101" t="s">
        <v>2268</v>
      </c>
      <c r="E794" s="99"/>
      <c r="F794" s="99"/>
    </row>
    <row r="795" spans="1:6" ht="12.75" customHeight="1" x14ac:dyDescent="0.25">
      <c r="A795" s="99"/>
      <c r="B795" s="101">
        <v>2206001</v>
      </c>
      <c r="C795" s="101" t="s">
        <v>2390</v>
      </c>
      <c r="D795" s="101" t="s">
        <v>2268</v>
      </c>
      <c r="E795" s="99"/>
      <c r="F795" s="99"/>
    </row>
    <row r="796" spans="1:6" ht="12.75" customHeight="1" x14ac:dyDescent="0.25">
      <c r="A796" s="99"/>
      <c r="B796" s="101">
        <v>2206050</v>
      </c>
      <c r="C796" s="101" t="s">
        <v>2391</v>
      </c>
      <c r="D796" s="101" t="s">
        <v>2268</v>
      </c>
      <c r="E796" s="99"/>
      <c r="F796" s="99"/>
    </row>
    <row r="797" spans="1:6" ht="12.75" customHeight="1" x14ac:dyDescent="0.25">
      <c r="A797" s="99"/>
      <c r="B797" s="101">
        <v>2206100</v>
      </c>
      <c r="C797" s="101" t="s">
        <v>2392</v>
      </c>
      <c r="D797" s="101" t="s">
        <v>2268</v>
      </c>
      <c r="E797" s="99"/>
      <c r="F797" s="99"/>
    </row>
    <row r="798" spans="1:6" ht="12.75" customHeight="1" x14ac:dyDescent="0.25">
      <c r="A798" s="99"/>
      <c r="B798" s="101">
        <v>2206209</v>
      </c>
      <c r="C798" s="101" t="s">
        <v>2393</v>
      </c>
      <c r="D798" s="101" t="s">
        <v>2268</v>
      </c>
      <c r="E798" s="99"/>
      <c r="F798" s="99"/>
    </row>
    <row r="799" spans="1:6" ht="12.75" customHeight="1" x14ac:dyDescent="0.25">
      <c r="A799" s="99"/>
      <c r="B799" s="101">
        <v>2206308</v>
      </c>
      <c r="C799" s="101" t="s">
        <v>2394</v>
      </c>
      <c r="D799" s="101" t="s">
        <v>2268</v>
      </c>
      <c r="E799" s="99"/>
      <c r="F799" s="99"/>
    </row>
    <row r="800" spans="1:6" ht="12.75" customHeight="1" x14ac:dyDescent="0.25">
      <c r="A800" s="99"/>
      <c r="B800" s="101">
        <v>2206357</v>
      </c>
      <c r="C800" s="101" t="s">
        <v>2395</v>
      </c>
      <c r="D800" s="101" t="s">
        <v>2268</v>
      </c>
      <c r="E800" s="99"/>
      <c r="F800" s="99"/>
    </row>
    <row r="801" spans="1:6" ht="12.75" customHeight="1" x14ac:dyDescent="0.25">
      <c r="A801" s="99"/>
      <c r="B801" s="101">
        <v>2206407</v>
      </c>
      <c r="C801" s="101" t="s">
        <v>2396</v>
      </c>
      <c r="D801" s="101" t="s">
        <v>2268</v>
      </c>
      <c r="E801" s="99"/>
      <c r="F801" s="99"/>
    </row>
    <row r="802" spans="1:6" ht="12.75" customHeight="1" x14ac:dyDescent="0.25">
      <c r="A802" s="99"/>
      <c r="B802" s="101">
        <v>2206506</v>
      </c>
      <c r="C802" s="101" t="s">
        <v>2397</v>
      </c>
      <c r="D802" s="101" t="s">
        <v>2268</v>
      </c>
      <c r="E802" s="99"/>
      <c r="F802" s="99"/>
    </row>
    <row r="803" spans="1:6" ht="12.75" customHeight="1" x14ac:dyDescent="0.25">
      <c r="A803" s="99"/>
      <c r="B803" s="101">
        <v>2206605</v>
      </c>
      <c r="C803" s="101" t="s">
        <v>2398</v>
      </c>
      <c r="D803" s="101" t="s">
        <v>2268</v>
      </c>
      <c r="E803" s="99"/>
      <c r="F803" s="99"/>
    </row>
    <row r="804" spans="1:6" ht="12.75" customHeight="1" x14ac:dyDescent="0.25">
      <c r="A804" s="99"/>
      <c r="B804" s="101">
        <v>2206654</v>
      </c>
      <c r="C804" s="101" t="s">
        <v>2399</v>
      </c>
      <c r="D804" s="101" t="s">
        <v>2268</v>
      </c>
      <c r="E804" s="99"/>
      <c r="F804" s="99"/>
    </row>
    <row r="805" spans="1:6" ht="12.75" customHeight="1" x14ac:dyDescent="0.25">
      <c r="A805" s="99"/>
      <c r="B805" s="101">
        <v>2206670</v>
      </c>
      <c r="C805" s="101" t="s">
        <v>2400</v>
      </c>
      <c r="D805" s="101" t="s">
        <v>2268</v>
      </c>
      <c r="E805" s="99"/>
      <c r="F805" s="99"/>
    </row>
    <row r="806" spans="1:6" ht="12.75" customHeight="1" x14ac:dyDescent="0.25">
      <c r="A806" s="99"/>
      <c r="B806" s="101">
        <v>2206696</v>
      </c>
      <c r="C806" s="101" t="s">
        <v>2401</v>
      </c>
      <c r="D806" s="101" t="s">
        <v>2268</v>
      </c>
      <c r="E806" s="99"/>
      <c r="F806" s="99"/>
    </row>
    <row r="807" spans="1:6" ht="12.75" customHeight="1" x14ac:dyDescent="0.25">
      <c r="A807" s="99"/>
      <c r="B807" s="101">
        <v>2206704</v>
      </c>
      <c r="C807" s="101" t="s">
        <v>2402</v>
      </c>
      <c r="D807" s="101" t="s">
        <v>2268</v>
      </c>
      <c r="E807" s="99"/>
      <c r="F807" s="99"/>
    </row>
    <row r="808" spans="1:6" ht="12.75" customHeight="1" x14ac:dyDescent="0.25">
      <c r="A808" s="99"/>
      <c r="B808" s="101">
        <v>2206720</v>
      </c>
      <c r="C808" s="101" t="s">
        <v>2403</v>
      </c>
      <c r="D808" s="101" t="s">
        <v>2268</v>
      </c>
      <c r="E808" s="99"/>
      <c r="F808" s="99"/>
    </row>
    <row r="809" spans="1:6" ht="12.75" customHeight="1" x14ac:dyDescent="0.25">
      <c r="A809" s="99"/>
      <c r="B809" s="101">
        <v>2206753</v>
      </c>
      <c r="C809" s="101" t="s">
        <v>2404</v>
      </c>
      <c r="D809" s="101" t="s">
        <v>2268</v>
      </c>
      <c r="E809" s="99"/>
      <c r="F809" s="99"/>
    </row>
    <row r="810" spans="1:6" ht="12.75" customHeight="1" x14ac:dyDescent="0.25">
      <c r="A810" s="99"/>
      <c r="B810" s="101">
        <v>2206803</v>
      </c>
      <c r="C810" s="101" t="s">
        <v>2405</v>
      </c>
      <c r="D810" s="101" t="s">
        <v>2268</v>
      </c>
      <c r="E810" s="99"/>
      <c r="F810" s="99"/>
    </row>
    <row r="811" spans="1:6" ht="12.75" customHeight="1" x14ac:dyDescent="0.25">
      <c r="A811" s="99"/>
      <c r="B811" s="101">
        <v>2206902</v>
      </c>
      <c r="C811" s="101" t="s">
        <v>2406</v>
      </c>
      <c r="D811" s="101" t="s">
        <v>2268</v>
      </c>
      <c r="E811" s="99"/>
      <c r="F811" s="99"/>
    </row>
    <row r="812" spans="1:6" ht="12.75" customHeight="1" x14ac:dyDescent="0.25">
      <c r="A812" s="99"/>
      <c r="B812" s="101">
        <v>2206951</v>
      </c>
      <c r="C812" s="101" t="s">
        <v>2407</v>
      </c>
      <c r="D812" s="101" t="s">
        <v>2268</v>
      </c>
      <c r="E812" s="99"/>
      <c r="F812" s="99"/>
    </row>
    <row r="813" spans="1:6" ht="12.75" customHeight="1" x14ac:dyDescent="0.25">
      <c r="A813" s="99"/>
      <c r="B813" s="101">
        <v>2207009</v>
      </c>
      <c r="C813" s="101" t="s">
        <v>2408</v>
      </c>
      <c r="D813" s="101" t="s">
        <v>2268</v>
      </c>
      <c r="E813" s="99"/>
      <c r="F813" s="99"/>
    </row>
    <row r="814" spans="1:6" ht="12.75" customHeight="1" x14ac:dyDescent="0.25">
      <c r="A814" s="99"/>
      <c r="B814" s="101">
        <v>2207108</v>
      </c>
      <c r="C814" s="101" t="s">
        <v>2409</v>
      </c>
      <c r="D814" s="101" t="s">
        <v>2268</v>
      </c>
      <c r="E814" s="99"/>
      <c r="F814" s="99"/>
    </row>
    <row r="815" spans="1:6" ht="12.75" customHeight="1" x14ac:dyDescent="0.25">
      <c r="A815" s="99"/>
      <c r="B815" s="101">
        <v>2207207</v>
      </c>
      <c r="C815" s="101" t="s">
        <v>2410</v>
      </c>
      <c r="D815" s="101" t="s">
        <v>2268</v>
      </c>
      <c r="E815" s="99"/>
      <c r="F815" s="99"/>
    </row>
    <row r="816" spans="1:6" ht="12.75" customHeight="1" x14ac:dyDescent="0.25">
      <c r="A816" s="99"/>
      <c r="B816" s="101">
        <v>2207306</v>
      </c>
      <c r="C816" s="101" t="s">
        <v>2411</v>
      </c>
      <c r="D816" s="101" t="s">
        <v>2268</v>
      </c>
      <c r="E816" s="99"/>
      <c r="F816" s="99"/>
    </row>
    <row r="817" spans="1:6" ht="12.75" customHeight="1" x14ac:dyDescent="0.25">
      <c r="A817" s="99"/>
      <c r="B817" s="101">
        <v>2207355</v>
      </c>
      <c r="C817" s="101" t="s">
        <v>2412</v>
      </c>
      <c r="D817" s="101" t="s">
        <v>2268</v>
      </c>
      <c r="E817" s="99"/>
      <c r="F817" s="99"/>
    </row>
    <row r="818" spans="1:6" ht="12.75" customHeight="1" x14ac:dyDescent="0.25">
      <c r="A818" s="99"/>
      <c r="B818" s="101">
        <v>2207405</v>
      </c>
      <c r="C818" s="101" t="s">
        <v>2413</v>
      </c>
      <c r="D818" s="101" t="s">
        <v>2268</v>
      </c>
      <c r="E818" s="99"/>
      <c r="F818" s="99"/>
    </row>
    <row r="819" spans="1:6" ht="12.75" customHeight="1" x14ac:dyDescent="0.25">
      <c r="A819" s="99"/>
      <c r="B819" s="101">
        <v>2207504</v>
      </c>
      <c r="C819" s="101" t="s">
        <v>2414</v>
      </c>
      <c r="D819" s="101" t="s">
        <v>2268</v>
      </c>
      <c r="E819" s="99"/>
      <c r="F819" s="99"/>
    </row>
    <row r="820" spans="1:6" ht="12.75" customHeight="1" x14ac:dyDescent="0.25">
      <c r="A820" s="99"/>
      <c r="B820" s="101">
        <v>2207553</v>
      </c>
      <c r="C820" s="101" t="s">
        <v>2415</v>
      </c>
      <c r="D820" s="101" t="s">
        <v>2268</v>
      </c>
      <c r="E820" s="99"/>
      <c r="F820" s="99"/>
    </row>
    <row r="821" spans="1:6" ht="12.75" customHeight="1" x14ac:dyDescent="0.25">
      <c r="A821" s="99"/>
      <c r="B821" s="101">
        <v>2207603</v>
      </c>
      <c r="C821" s="101" t="s">
        <v>2416</v>
      </c>
      <c r="D821" s="101" t="s">
        <v>2268</v>
      </c>
      <c r="E821" s="99"/>
      <c r="F821" s="99"/>
    </row>
    <row r="822" spans="1:6" ht="12.75" customHeight="1" x14ac:dyDescent="0.25">
      <c r="A822" s="99"/>
      <c r="B822" s="101">
        <v>2207702</v>
      </c>
      <c r="C822" s="101" t="s">
        <v>2417</v>
      </c>
      <c r="D822" s="101" t="s">
        <v>2268</v>
      </c>
      <c r="E822" s="99"/>
      <c r="F822" s="99"/>
    </row>
    <row r="823" spans="1:6" ht="12.75" customHeight="1" x14ac:dyDescent="0.25">
      <c r="A823" s="99"/>
      <c r="B823" s="101">
        <v>2207751</v>
      </c>
      <c r="C823" s="101" t="s">
        <v>2418</v>
      </c>
      <c r="D823" s="101" t="s">
        <v>2268</v>
      </c>
      <c r="E823" s="99"/>
      <c r="F823" s="99"/>
    </row>
    <row r="824" spans="1:6" ht="12.75" customHeight="1" x14ac:dyDescent="0.25">
      <c r="A824" s="99"/>
      <c r="B824" s="101">
        <v>2207777</v>
      </c>
      <c r="C824" s="101" t="s">
        <v>2419</v>
      </c>
      <c r="D824" s="101" t="s">
        <v>2268</v>
      </c>
      <c r="E824" s="99"/>
      <c r="F824" s="99"/>
    </row>
    <row r="825" spans="1:6" ht="12.75" customHeight="1" x14ac:dyDescent="0.25">
      <c r="A825" s="99"/>
      <c r="B825" s="101">
        <v>2207793</v>
      </c>
      <c r="C825" s="101" t="s">
        <v>2420</v>
      </c>
      <c r="D825" s="101" t="s">
        <v>2268</v>
      </c>
      <c r="E825" s="99"/>
      <c r="F825" s="99"/>
    </row>
    <row r="826" spans="1:6" ht="12.75" customHeight="1" x14ac:dyDescent="0.25">
      <c r="A826" s="99"/>
      <c r="B826" s="101">
        <v>2207801</v>
      </c>
      <c r="C826" s="101" t="s">
        <v>2421</v>
      </c>
      <c r="D826" s="101" t="s">
        <v>2268</v>
      </c>
      <c r="E826" s="99"/>
      <c r="F826" s="99"/>
    </row>
    <row r="827" spans="1:6" ht="12.75" customHeight="1" x14ac:dyDescent="0.25">
      <c r="A827" s="99"/>
      <c r="B827" s="101">
        <v>2207850</v>
      </c>
      <c r="C827" s="101" t="s">
        <v>2422</v>
      </c>
      <c r="D827" s="101" t="s">
        <v>2268</v>
      </c>
      <c r="E827" s="99"/>
      <c r="F827" s="99"/>
    </row>
    <row r="828" spans="1:6" ht="12.75" customHeight="1" x14ac:dyDescent="0.25">
      <c r="A828" s="99"/>
      <c r="B828" s="101">
        <v>2207900</v>
      </c>
      <c r="C828" s="101" t="s">
        <v>2423</v>
      </c>
      <c r="D828" s="101" t="s">
        <v>2268</v>
      </c>
      <c r="E828" s="99"/>
      <c r="F828" s="99"/>
    </row>
    <row r="829" spans="1:6" ht="12.75" customHeight="1" x14ac:dyDescent="0.25">
      <c r="A829" s="99"/>
      <c r="B829" s="101">
        <v>2207934</v>
      </c>
      <c r="C829" s="101" t="s">
        <v>2424</v>
      </c>
      <c r="D829" s="101" t="s">
        <v>2268</v>
      </c>
      <c r="E829" s="99"/>
      <c r="F829" s="99"/>
    </row>
    <row r="830" spans="1:6" ht="12.75" customHeight="1" x14ac:dyDescent="0.25">
      <c r="A830" s="99"/>
      <c r="B830" s="101">
        <v>2207959</v>
      </c>
      <c r="C830" s="101" t="s">
        <v>2425</v>
      </c>
      <c r="D830" s="101" t="s">
        <v>2268</v>
      </c>
      <c r="E830" s="99"/>
      <c r="F830" s="99"/>
    </row>
    <row r="831" spans="1:6" ht="12.75" customHeight="1" x14ac:dyDescent="0.25">
      <c r="A831" s="99"/>
      <c r="B831" s="101">
        <v>2208007</v>
      </c>
      <c r="C831" s="101" t="s">
        <v>2426</v>
      </c>
      <c r="D831" s="101" t="s">
        <v>2268</v>
      </c>
      <c r="E831" s="99"/>
      <c r="F831" s="99"/>
    </row>
    <row r="832" spans="1:6" ht="12.75" customHeight="1" x14ac:dyDescent="0.25">
      <c r="A832" s="99"/>
      <c r="B832" s="101">
        <v>2208106</v>
      </c>
      <c r="C832" s="101" t="s">
        <v>2427</v>
      </c>
      <c r="D832" s="101" t="s">
        <v>2268</v>
      </c>
      <c r="E832" s="99"/>
      <c r="F832" s="99"/>
    </row>
    <row r="833" spans="1:6" ht="12.75" customHeight="1" x14ac:dyDescent="0.25">
      <c r="A833" s="99"/>
      <c r="B833" s="101">
        <v>2208205</v>
      </c>
      <c r="C833" s="101" t="s">
        <v>2428</v>
      </c>
      <c r="D833" s="101" t="s">
        <v>2268</v>
      </c>
      <c r="E833" s="99"/>
      <c r="F833" s="99"/>
    </row>
    <row r="834" spans="1:6" ht="12.75" customHeight="1" x14ac:dyDescent="0.25">
      <c r="A834" s="99"/>
      <c r="B834" s="101">
        <v>2208304</v>
      </c>
      <c r="C834" s="101" t="s">
        <v>2429</v>
      </c>
      <c r="D834" s="101" t="s">
        <v>2268</v>
      </c>
      <c r="E834" s="99"/>
      <c r="F834" s="99"/>
    </row>
    <row r="835" spans="1:6" ht="12.75" customHeight="1" x14ac:dyDescent="0.25">
      <c r="A835" s="99"/>
      <c r="B835" s="101">
        <v>2208403</v>
      </c>
      <c r="C835" s="101" t="s">
        <v>2430</v>
      </c>
      <c r="D835" s="101" t="s">
        <v>2268</v>
      </c>
      <c r="E835" s="99"/>
      <c r="F835" s="99"/>
    </row>
    <row r="836" spans="1:6" ht="12.75" customHeight="1" x14ac:dyDescent="0.25">
      <c r="A836" s="99"/>
      <c r="B836" s="101">
        <v>2208502</v>
      </c>
      <c r="C836" s="101" t="s">
        <v>2431</v>
      </c>
      <c r="D836" s="101" t="s">
        <v>2268</v>
      </c>
      <c r="E836" s="99"/>
      <c r="F836" s="99"/>
    </row>
    <row r="837" spans="1:6" ht="12.75" customHeight="1" x14ac:dyDescent="0.25">
      <c r="A837" s="99"/>
      <c r="B837" s="101">
        <v>2208551</v>
      </c>
      <c r="C837" s="101" t="s">
        <v>2432</v>
      </c>
      <c r="D837" s="101" t="s">
        <v>2268</v>
      </c>
      <c r="E837" s="99"/>
      <c r="F837" s="99"/>
    </row>
    <row r="838" spans="1:6" ht="12.75" customHeight="1" x14ac:dyDescent="0.25">
      <c r="A838" s="99"/>
      <c r="B838" s="101">
        <v>2208601</v>
      </c>
      <c r="C838" s="101" t="s">
        <v>2433</v>
      </c>
      <c r="D838" s="101" t="s">
        <v>2268</v>
      </c>
      <c r="E838" s="99"/>
      <c r="F838" s="99"/>
    </row>
    <row r="839" spans="1:6" ht="12.75" customHeight="1" x14ac:dyDescent="0.25">
      <c r="A839" s="99"/>
      <c r="B839" s="101">
        <v>2208650</v>
      </c>
      <c r="C839" s="101" t="s">
        <v>2434</v>
      </c>
      <c r="D839" s="101" t="s">
        <v>2268</v>
      </c>
      <c r="E839" s="99"/>
      <c r="F839" s="99"/>
    </row>
    <row r="840" spans="1:6" ht="12.75" customHeight="1" x14ac:dyDescent="0.25">
      <c r="A840" s="99"/>
      <c r="B840" s="101">
        <v>2208700</v>
      </c>
      <c r="C840" s="101" t="s">
        <v>2435</v>
      </c>
      <c r="D840" s="101" t="s">
        <v>2268</v>
      </c>
      <c r="E840" s="99"/>
      <c r="F840" s="99"/>
    </row>
    <row r="841" spans="1:6" ht="12.75" customHeight="1" x14ac:dyDescent="0.25">
      <c r="A841" s="99"/>
      <c r="B841" s="101">
        <v>2208809</v>
      </c>
      <c r="C841" s="101" t="s">
        <v>2436</v>
      </c>
      <c r="D841" s="101" t="s">
        <v>2268</v>
      </c>
      <c r="E841" s="99"/>
      <c r="F841" s="99"/>
    </row>
    <row r="842" spans="1:6" ht="12.75" customHeight="1" x14ac:dyDescent="0.25">
      <c r="A842" s="99"/>
      <c r="B842" s="101">
        <v>2208858</v>
      </c>
      <c r="C842" s="101" t="s">
        <v>2437</v>
      </c>
      <c r="D842" s="101" t="s">
        <v>2268</v>
      </c>
      <c r="E842" s="99"/>
      <c r="F842" s="99"/>
    </row>
    <row r="843" spans="1:6" ht="12.75" customHeight="1" x14ac:dyDescent="0.25">
      <c r="A843" s="99"/>
      <c r="B843" s="101">
        <v>2208874</v>
      </c>
      <c r="C843" s="101" t="s">
        <v>2438</v>
      </c>
      <c r="D843" s="101" t="s">
        <v>2268</v>
      </c>
      <c r="E843" s="99"/>
      <c r="F843" s="99"/>
    </row>
    <row r="844" spans="1:6" ht="12.75" customHeight="1" x14ac:dyDescent="0.25">
      <c r="A844" s="99"/>
      <c r="B844" s="101">
        <v>2208908</v>
      </c>
      <c r="C844" s="101" t="s">
        <v>2439</v>
      </c>
      <c r="D844" s="101" t="s">
        <v>2268</v>
      </c>
      <c r="E844" s="99"/>
      <c r="F844" s="99"/>
    </row>
    <row r="845" spans="1:6" ht="12.75" customHeight="1" x14ac:dyDescent="0.25">
      <c r="A845" s="99"/>
      <c r="B845" s="101">
        <v>2209005</v>
      </c>
      <c r="C845" s="101" t="s">
        <v>2440</v>
      </c>
      <c r="D845" s="101" t="s">
        <v>2268</v>
      </c>
      <c r="E845" s="99"/>
      <c r="F845" s="99"/>
    </row>
    <row r="846" spans="1:6" ht="12.75" customHeight="1" x14ac:dyDescent="0.25">
      <c r="A846" s="99"/>
      <c r="B846" s="101">
        <v>2209104</v>
      </c>
      <c r="C846" s="101" t="s">
        <v>2441</v>
      </c>
      <c r="D846" s="101" t="s">
        <v>2268</v>
      </c>
      <c r="E846" s="99"/>
      <c r="F846" s="99"/>
    </row>
    <row r="847" spans="1:6" ht="12.75" customHeight="1" x14ac:dyDescent="0.25">
      <c r="A847" s="99"/>
      <c r="B847" s="101">
        <v>2209153</v>
      </c>
      <c r="C847" s="101" t="s">
        <v>2442</v>
      </c>
      <c r="D847" s="101" t="s">
        <v>2268</v>
      </c>
      <c r="E847" s="99"/>
      <c r="F847" s="99"/>
    </row>
    <row r="848" spans="1:6" ht="12.75" customHeight="1" x14ac:dyDescent="0.25">
      <c r="A848" s="99"/>
      <c r="B848" s="101">
        <v>2209203</v>
      </c>
      <c r="C848" s="101" t="s">
        <v>2443</v>
      </c>
      <c r="D848" s="101" t="s">
        <v>2268</v>
      </c>
      <c r="E848" s="99"/>
      <c r="F848" s="99"/>
    </row>
    <row r="849" spans="1:6" ht="12.75" customHeight="1" x14ac:dyDescent="0.25">
      <c r="A849" s="99"/>
      <c r="B849" s="101">
        <v>2209302</v>
      </c>
      <c r="C849" s="101" t="s">
        <v>2444</v>
      </c>
      <c r="D849" s="101" t="s">
        <v>2268</v>
      </c>
      <c r="E849" s="99"/>
      <c r="F849" s="99"/>
    </row>
    <row r="850" spans="1:6" ht="12.75" customHeight="1" x14ac:dyDescent="0.25">
      <c r="A850" s="99"/>
      <c r="B850" s="101">
        <v>2209351</v>
      </c>
      <c r="C850" s="101" t="s">
        <v>2445</v>
      </c>
      <c r="D850" s="101" t="s">
        <v>2268</v>
      </c>
      <c r="E850" s="99"/>
      <c r="F850" s="99"/>
    </row>
    <row r="851" spans="1:6" ht="12.75" customHeight="1" x14ac:dyDescent="0.25">
      <c r="A851" s="99"/>
      <c r="B851" s="101">
        <v>2209377</v>
      </c>
      <c r="C851" s="101" t="s">
        <v>2446</v>
      </c>
      <c r="D851" s="101" t="s">
        <v>2268</v>
      </c>
      <c r="E851" s="99"/>
      <c r="F851" s="99"/>
    </row>
    <row r="852" spans="1:6" ht="12.75" customHeight="1" x14ac:dyDescent="0.25">
      <c r="A852" s="99"/>
      <c r="B852" s="101">
        <v>2209401</v>
      </c>
      <c r="C852" s="101" t="s">
        <v>2447</v>
      </c>
      <c r="D852" s="101" t="s">
        <v>2268</v>
      </c>
      <c r="E852" s="99"/>
      <c r="F852" s="99"/>
    </row>
    <row r="853" spans="1:6" ht="12.75" customHeight="1" x14ac:dyDescent="0.25">
      <c r="A853" s="99"/>
      <c r="B853" s="101">
        <v>2209450</v>
      </c>
      <c r="C853" s="101" t="s">
        <v>2448</v>
      </c>
      <c r="D853" s="101" t="s">
        <v>2268</v>
      </c>
      <c r="E853" s="99"/>
      <c r="F853" s="99"/>
    </row>
    <row r="854" spans="1:6" ht="12.75" customHeight="1" x14ac:dyDescent="0.25">
      <c r="A854" s="99"/>
      <c r="B854" s="101">
        <v>2209500</v>
      </c>
      <c r="C854" s="101" t="s">
        <v>2449</v>
      </c>
      <c r="D854" s="101" t="s">
        <v>2268</v>
      </c>
      <c r="E854" s="99"/>
      <c r="F854" s="99"/>
    </row>
    <row r="855" spans="1:6" ht="12.75" customHeight="1" x14ac:dyDescent="0.25">
      <c r="A855" s="99"/>
      <c r="B855" s="101">
        <v>2209559</v>
      </c>
      <c r="C855" s="101" t="s">
        <v>2450</v>
      </c>
      <c r="D855" s="101" t="s">
        <v>2268</v>
      </c>
      <c r="E855" s="99"/>
      <c r="F855" s="99"/>
    </row>
    <row r="856" spans="1:6" ht="12.75" customHeight="1" x14ac:dyDescent="0.25">
      <c r="A856" s="99"/>
      <c r="B856" s="101">
        <v>2209609</v>
      </c>
      <c r="C856" s="101" t="s">
        <v>2451</v>
      </c>
      <c r="D856" s="101" t="s">
        <v>2268</v>
      </c>
      <c r="E856" s="99"/>
      <c r="F856" s="99"/>
    </row>
    <row r="857" spans="1:6" ht="12.75" customHeight="1" x14ac:dyDescent="0.25">
      <c r="A857" s="99"/>
      <c r="B857" s="101">
        <v>2209658</v>
      </c>
      <c r="C857" s="101" t="s">
        <v>2452</v>
      </c>
      <c r="D857" s="101" t="s">
        <v>2268</v>
      </c>
      <c r="E857" s="99"/>
      <c r="F857" s="99"/>
    </row>
    <row r="858" spans="1:6" ht="12.75" customHeight="1" x14ac:dyDescent="0.25">
      <c r="A858" s="99"/>
      <c r="B858" s="101">
        <v>2209708</v>
      </c>
      <c r="C858" s="101" t="s">
        <v>2453</v>
      </c>
      <c r="D858" s="101" t="s">
        <v>2268</v>
      </c>
      <c r="E858" s="99"/>
      <c r="F858" s="99"/>
    </row>
    <row r="859" spans="1:6" ht="12.75" customHeight="1" x14ac:dyDescent="0.25">
      <c r="A859" s="99"/>
      <c r="B859" s="101">
        <v>2209757</v>
      </c>
      <c r="C859" s="101" t="s">
        <v>2454</v>
      </c>
      <c r="D859" s="101" t="s">
        <v>2268</v>
      </c>
      <c r="E859" s="99"/>
      <c r="F859" s="99"/>
    </row>
    <row r="860" spans="1:6" ht="12.75" customHeight="1" x14ac:dyDescent="0.25">
      <c r="A860" s="99"/>
      <c r="B860" s="101">
        <v>2209807</v>
      </c>
      <c r="C860" s="101" t="s">
        <v>2455</v>
      </c>
      <c r="D860" s="101" t="s">
        <v>2268</v>
      </c>
      <c r="E860" s="99"/>
      <c r="F860" s="99"/>
    </row>
    <row r="861" spans="1:6" ht="12.75" customHeight="1" x14ac:dyDescent="0.25">
      <c r="A861" s="99"/>
      <c r="B861" s="101">
        <v>2209856</v>
      </c>
      <c r="C861" s="101" t="s">
        <v>2456</v>
      </c>
      <c r="D861" s="101" t="s">
        <v>2268</v>
      </c>
      <c r="E861" s="99"/>
      <c r="F861" s="99"/>
    </row>
    <row r="862" spans="1:6" ht="12.75" customHeight="1" x14ac:dyDescent="0.25">
      <c r="A862" s="99"/>
      <c r="B862" s="101">
        <v>2209872</v>
      </c>
      <c r="C862" s="101" t="s">
        <v>2457</v>
      </c>
      <c r="D862" s="101" t="s">
        <v>2268</v>
      </c>
      <c r="E862" s="99"/>
      <c r="F862" s="99"/>
    </row>
    <row r="863" spans="1:6" ht="12.75" customHeight="1" x14ac:dyDescent="0.25">
      <c r="A863" s="99"/>
      <c r="B863" s="101">
        <v>2209906</v>
      </c>
      <c r="C863" s="101" t="s">
        <v>2458</v>
      </c>
      <c r="D863" s="101" t="s">
        <v>2268</v>
      </c>
      <c r="E863" s="99"/>
      <c r="F863" s="99"/>
    </row>
    <row r="864" spans="1:6" ht="12.75" customHeight="1" x14ac:dyDescent="0.25">
      <c r="A864" s="99"/>
      <c r="B864" s="101">
        <v>2209955</v>
      </c>
      <c r="C864" s="101" t="s">
        <v>2459</v>
      </c>
      <c r="D864" s="101" t="s">
        <v>2268</v>
      </c>
      <c r="E864" s="99"/>
      <c r="F864" s="99"/>
    </row>
    <row r="865" spans="1:6" ht="12.75" customHeight="1" x14ac:dyDescent="0.25">
      <c r="A865" s="99"/>
      <c r="B865" s="101">
        <v>2209971</v>
      </c>
      <c r="C865" s="101" t="s">
        <v>2460</v>
      </c>
      <c r="D865" s="101" t="s">
        <v>2268</v>
      </c>
      <c r="E865" s="99"/>
      <c r="F865" s="99"/>
    </row>
    <row r="866" spans="1:6" ht="12.75" customHeight="1" x14ac:dyDescent="0.25">
      <c r="A866" s="99"/>
      <c r="B866" s="101">
        <v>2210003</v>
      </c>
      <c r="C866" s="101" t="s">
        <v>2461</v>
      </c>
      <c r="D866" s="101" t="s">
        <v>2268</v>
      </c>
      <c r="E866" s="99"/>
      <c r="F866" s="99"/>
    </row>
    <row r="867" spans="1:6" ht="12.75" customHeight="1" x14ac:dyDescent="0.25">
      <c r="A867" s="99"/>
      <c r="B867" s="101">
        <v>2210052</v>
      </c>
      <c r="C867" s="101" t="s">
        <v>2462</v>
      </c>
      <c r="D867" s="101" t="s">
        <v>2268</v>
      </c>
      <c r="E867" s="99"/>
      <c r="F867" s="99"/>
    </row>
    <row r="868" spans="1:6" ht="12.75" customHeight="1" x14ac:dyDescent="0.25">
      <c r="A868" s="99"/>
      <c r="B868" s="101">
        <v>2210102</v>
      </c>
      <c r="C868" s="101" t="s">
        <v>2463</v>
      </c>
      <c r="D868" s="101" t="s">
        <v>2268</v>
      </c>
      <c r="E868" s="99"/>
      <c r="F868" s="99"/>
    </row>
    <row r="869" spans="1:6" ht="12.75" customHeight="1" x14ac:dyDescent="0.25">
      <c r="A869" s="99"/>
      <c r="B869" s="101">
        <v>2210201</v>
      </c>
      <c r="C869" s="101" t="s">
        <v>2464</v>
      </c>
      <c r="D869" s="101" t="s">
        <v>2268</v>
      </c>
      <c r="E869" s="99"/>
      <c r="F869" s="99"/>
    </row>
    <row r="870" spans="1:6" ht="12.75" customHeight="1" x14ac:dyDescent="0.25">
      <c r="A870" s="99"/>
      <c r="B870" s="101">
        <v>2210300</v>
      </c>
      <c r="C870" s="101" t="s">
        <v>2465</v>
      </c>
      <c r="D870" s="101" t="s">
        <v>2268</v>
      </c>
      <c r="E870" s="99"/>
      <c r="F870" s="99"/>
    </row>
    <row r="871" spans="1:6" ht="12.75" customHeight="1" x14ac:dyDescent="0.25">
      <c r="A871" s="99"/>
      <c r="B871" s="101">
        <v>2210359</v>
      </c>
      <c r="C871" s="101" t="s">
        <v>2466</v>
      </c>
      <c r="D871" s="101" t="s">
        <v>2268</v>
      </c>
      <c r="E871" s="99"/>
      <c r="F871" s="99"/>
    </row>
    <row r="872" spans="1:6" ht="12.75" customHeight="1" x14ac:dyDescent="0.25">
      <c r="A872" s="99"/>
      <c r="B872" s="101">
        <v>2210375</v>
      </c>
      <c r="C872" s="101" t="s">
        <v>2467</v>
      </c>
      <c r="D872" s="101" t="s">
        <v>2268</v>
      </c>
      <c r="E872" s="99"/>
      <c r="F872" s="99"/>
    </row>
    <row r="873" spans="1:6" ht="12.75" customHeight="1" x14ac:dyDescent="0.25">
      <c r="A873" s="99"/>
      <c r="B873" s="101">
        <v>2210383</v>
      </c>
      <c r="C873" s="101" t="s">
        <v>2468</v>
      </c>
      <c r="D873" s="101" t="s">
        <v>2268</v>
      </c>
      <c r="E873" s="99"/>
      <c r="F873" s="99"/>
    </row>
    <row r="874" spans="1:6" ht="12.75" customHeight="1" x14ac:dyDescent="0.25">
      <c r="A874" s="99"/>
      <c r="B874" s="101">
        <v>2210391</v>
      </c>
      <c r="C874" s="101" t="s">
        <v>2469</v>
      </c>
      <c r="D874" s="101" t="s">
        <v>2268</v>
      </c>
      <c r="E874" s="99"/>
      <c r="F874" s="99"/>
    </row>
    <row r="875" spans="1:6" ht="12.75" customHeight="1" x14ac:dyDescent="0.25">
      <c r="A875" s="99"/>
      <c r="B875" s="101">
        <v>2210409</v>
      </c>
      <c r="C875" s="101" t="s">
        <v>2470</v>
      </c>
      <c r="D875" s="101" t="s">
        <v>2268</v>
      </c>
      <c r="E875" s="99"/>
      <c r="F875" s="99"/>
    </row>
    <row r="876" spans="1:6" ht="12.75" customHeight="1" x14ac:dyDescent="0.25">
      <c r="A876" s="99"/>
      <c r="B876" s="101">
        <v>2210508</v>
      </c>
      <c r="C876" s="101" t="s">
        <v>2471</v>
      </c>
      <c r="D876" s="101" t="s">
        <v>2268</v>
      </c>
      <c r="E876" s="99"/>
      <c r="F876" s="99"/>
    </row>
    <row r="877" spans="1:6" ht="12.75" customHeight="1" x14ac:dyDescent="0.25">
      <c r="A877" s="99"/>
      <c r="B877" s="101">
        <v>2210607</v>
      </c>
      <c r="C877" s="101" t="s">
        <v>2472</v>
      </c>
      <c r="D877" s="101" t="s">
        <v>2268</v>
      </c>
      <c r="E877" s="99"/>
      <c r="F877" s="99"/>
    </row>
    <row r="878" spans="1:6" ht="12.75" customHeight="1" x14ac:dyDescent="0.25">
      <c r="A878" s="99"/>
      <c r="B878" s="101">
        <v>2210623</v>
      </c>
      <c r="C878" s="101" t="s">
        <v>2473</v>
      </c>
      <c r="D878" s="101" t="s">
        <v>2268</v>
      </c>
      <c r="E878" s="99"/>
      <c r="F878" s="99"/>
    </row>
    <row r="879" spans="1:6" ht="12.75" customHeight="1" x14ac:dyDescent="0.25">
      <c r="A879" s="99"/>
      <c r="B879" s="101">
        <v>2210631</v>
      </c>
      <c r="C879" s="101" t="s">
        <v>2474</v>
      </c>
      <c r="D879" s="101" t="s">
        <v>2268</v>
      </c>
      <c r="E879" s="99"/>
      <c r="F879" s="99"/>
    </row>
    <row r="880" spans="1:6" ht="12.75" customHeight="1" x14ac:dyDescent="0.25">
      <c r="A880" s="99"/>
      <c r="B880" s="101">
        <v>2210656</v>
      </c>
      <c r="C880" s="101" t="s">
        <v>2475</v>
      </c>
      <c r="D880" s="101" t="s">
        <v>2268</v>
      </c>
      <c r="E880" s="99"/>
      <c r="F880" s="99"/>
    </row>
    <row r="881" spans="1:6" ht="12.75" customHeight="1" x14ac:dyDescent="0.25">
      <c r="A881" s="99"/>
      <c r="B881" s="101">
        <v>2210706</v>
      </c>
      <c r="C881" s="101" t="s">
        <v>2476</v>
      </c>
      <c r="D881" s="101" t="s">
        <v>2268</v>
      </c>
      <c r="E881" s="99"/>
      <c r="F881" s="99"/>
    </row>
    <row r="882" spans="1:6" ht="12.75" customHeight="1" x14ac:dyDescent="0.25">
      <c r="A882" s="99"/>
      <c r="B882" s="101">
        <v>2210805</v>
      </c>
      <c r="C882" s="101" t="s">
        <v>2477</v>
      </c>
      <c r="D882" s="101" t="s">
        <v>2268</v>
      </c>
      <c r="E882" s="99"/>
      <c r="F882" s="99"/>
    </row>
    <row r="883" spans="1:6" ht="12.75" customHeight="1" x14ac:dyDescent="0.25">
      <c r="A883" s="99"/>
      <c r="B883" s="101">
        <v>2210904</v>
      </c>
      <c r="C883" s="101" t="s">
        <v>2478</v>
      </c>
      <c r="D883" s="101" t="s">
        <v>2268</v>
      </c>
      <c r="E883" s="99"/>
      <c r="F883" s="99"/>
    </row>
    <row r="884" spans="1:6" ht="12.75" customHeight="1" x14ac:dyDescent="0.25">
      <c r="A884" s="99"/>
      <c r="B884" s="101">
        <v>2210938</v>
      </c>
      <c r="C884" s="101" t="s">
        <v>2479</v>
      </c>
      <c r="D884" s="101" t="s">
        <v>2268</v>
      </c>
      <c r="E884" s="99"/>
      <c r="F884" s="99"/>
    </row>
    <row r="885" spans="1:6" ht="12.75" customHeight="1" x14ac:dyDescent="0.25">
      <c r="A885" s="99"/>
      <c r="B885" s="101">
        <v>2210953</v>
      </c>
      <c r="C885" s="101" t="s">
        <v>2480</v>
      </c>
      <c r="D885" s="101" t="s">
        <v>2268</v>
      </c>
      <c r="E885" s="99"/>
      <c r="F885" s="99"/>
    </row>
    <row r="886" spans="1:6" ht="12.75" customHeight="1" x14ac:dyDescent="0.25">
      <c r="A886" s="99"/>
      <c r="B886" s="101">
        <v>2210979</v>
      </c>
      <c r="C886" s="101" t="s">
        <v>2481</v>
      </c>
      <c r="D886" s="101" t="s">
        <v>2268</v>
      </c>
      <c r="E886" s="99"/>
      <c r="F886" s="99"/>
    </row>
    <row r="887" spans="1:6" ht="12.75" customHeight="1" x14ac:dyDescent="0.25">
      <c r="A887" s="99"/>
      <c r="B887" s="101">
        <v>2211001</v>
      </c>
      <c r="C887" s="101" t="s">
        <v>2482</v>
      </c>
      <c r="D887" s="101" t="s">
        <v>2268</v>
      </c>
      <c r="E887" s="99"/>
      <c r="F887" s="99"/>
    </row>
    <row r="888" spans="1:6" ht="12.75" customHeight="1" x14ac:dyDescent="0.25">
      <c r="A888" s="99"/>
      <c r="B888" s="101">
        <v>2211100</v>
      </c>
      <c r="C888" s="101" t="s">
        <v>2483</v>
      </c>
      <c r="D888" s="101" t="s">
        <v>2268</v>
      </c>
      <c r="E888" s="99"/>
      <c r="F888" s="99"/>
    </row>
    <row r="889" spans="1:6" ht="12.75" customHeight="1" x14ac:dyDescent="0.25">
      <c r="A889" s="99"/>
      <c r="B889" s="101">
        <v>2211209</v>
      </c>
      <c r="C889" s="101" t="s">
        <v>2484</v>
      </c>
      <c r="D889" s="101" t="s">
        <v>2268</v>
      </c>
      <c r="E889" s="99"/>
      <c r="F889" s="99"/>
    </row>
    <row r="890" spans="1:6" ht="12.75" customHeight="1" x14ac:dyDescent="0.25">
      <c r="A890" s="99"/>
      <c r="B890" s="101">
        <v>2211308</v>
      </c>
      <c r="C890" s="101" t="s">
        <v>2485</v>
      </c>
      <c r="D890" s="101" t="s">
        <v>2268</v>
      </c>
      <c r="E890" s="99"/>
      <c r="F890" s="99"/>
    </row>
    <row r="891" spans="1:6" ht="12.75" customHeight="1" x14ac:dyDescent="0.25">
      <c r="A891" s="99"/>
      <c r="B891" s="101">
        <v>2211357</v>
      </c>
      <c r="C891" s="101" t="s">
        <v>2486</v>
      </c>
      <c r="D891" s="101" t="s">
        <v>2268</v>
      </c>
      <c r="E891" s="99"/>
      <c r="F891" s="99"/>
    </row>
    <row r="892" spans="1:6" ht="12.75" customHeight="1" x14ac:dyDescent="0.25">
      <c r="A892" s="99"/>
      <c r="B892" s="101">
        <v>2211407</v>
      </c>
      <c r="C892" s="101" t="s">
        <v>2487</v>
      </c>
      <c r="D892" s="101" t="s">
        <v>2268</v>
      </c>
      <c r="E892" s="99"/>
      <c r="F892" s="99"/>
    </row>
    <row r="893" spans="1:6" ht="12.75" customHeight="1" x14ac:dyDescent="0.25">
      <c r="A893" s="99"/>
      <c r="B893" s="101">
        <v>2211506</v>
      </c>
      <c r="C893" s="101" t="s">
        <v>2488</v>
      </c>
      <c r="D893" s="101" t="s">
        <v>2268</v>
      </c>
      <c r="E893" s="99"/>
      <c r="F893" s="99"/>
    </row>
    <row r="894" spans="1:6" ht="12.75" customHeight="1" x14ac:dyDescent="0.25">
      <c r="A894" s="99"/>
      <c r="B894" s="101">
        <v>2211605</v>
      </c>
      <c r="C894" s="101" t="s">
        <v>2489</v>
      </c>
      <c r="D894" s="101" t="s">
        <v>2268</v>
      </c>
      <c r="E894" s="99"/>
      <c r="F894" s="99"/>
    </row>
    <row r="895" spans="1:6" ht="12.75" customHeight="1" x14ac:dyDescent="0.25">
      <c r="A895" s="99"/>
      <c r="B895" s="101">
        <v>2211704</v>
      </c>
      <c r="C895" s="101" t="s">
        <v>2490</v>
      </c>
      <c r="D895" s="101" t="s">
        <v>2268</v>
      </c>
      <c r="E895" s="99"/>
      <c r="F895" s="99"/>
    </row>
    <row r="896" spans="1:6" ht="12.75" customHeight="1" x14ac:dyDescent="0.25">
      <c r="A896" s="99"/>
      <c r="B896" s="101">
        <v>2300101</v>
      </c>
      <c r="C896" s="101" t="s">
        <v>2491</v>
      </c>
      <c r="D896" s="101" t="s">
        <v>2492</v>
      </c>
      <c r="E896" s="99"/>
      <c r="F896" s="99"/>
    </row>
    <row r="897" spans="1:6" ht="12.75" customHeight="1" x14ac:dyDescent="0.25">
      <c r="A897" s="99"/>
      <c r="B897" s="101">
        <v>2300150</v>
      </c>
      <c r="C897" s="101" t="s">
        <v>2493</v>
      </c>
      <c r="D897" s="101" t="s">
        <v>2492</v>
      </c>
      <c r="E897" s="99"/>
      <c r="F897" s="99"/>
    </row>
    <row r="898" spans="1:6" ht="12.75" customHeight="1" x14ac:dyDescent="0.25">
      <c r="A898" s="99"/>
      <c r="B898" s="101">
        <v>2300200</v>
      </c>
      <c r="C898" s="101" t="s">
        <v>2494</v>
      </c>
      <c r="D898" s="101" t="s">
        <v>2492</v>
      </c>
      <c r="E898" s="99"/>
      <c r="F898" s="99"/>
    </row>
    <row r="899" spans="1:6" ht="12.75" customHeight="1" x14ac:dyDescent="0.25">
      <c r="A899" s="99"/>
      <c r="B899" s="101">
        <v>2300309</v>
      </c>
      <c r="C899" s="101" t="s">
        <v>2495</v>
      </c>
      <c r="D899" s="101" t="s">
        <v>2492</v>
      </c>
      <c r="E899" s="99"/>
      <c r="F899" s="99"/>
    </row>
    <row r="900" spans="1:6" ht="12.75" customHeight="1" x14ac:dyDescent="0.25">
      <c r="A900" s="99"/>
      <c r="B900" s="101">
        <v>2300408</v>
      </c>
      <c r="C900" s="101" t="s">
        <v>2496</v>
      </c>
      <c r="D900" s="101" t="s">
        <v>2492</v>
      </c>
      <c r="E900" s="99"/>
      <c r="F900" s="99"/>
    </row>
    <row r="901" spans="1:6" ht="12.75" customHeight="1" x14ac:dyDescent="0.25">
      <c r="A901" s="99"/>
      <c r="B901" s="101">
        <v>2300507</v>
      </c>
      <c r="C901" s="101" t="s">
        <v>2497</v>
      </c>
      <c r="D901" s="101" t="s">
        <v>2492</v>
      </c>
      <c r="E901" s="99"/>
      <c r="F901" s="99"/>
    </row>
    <row r="902" spans="1:6" ht="12.75" customHeight="1" x14ac:dyDescent="0.25">
      <c r="A902" s="99"/>
      <c r="B902" s="101">
        <v>2300606</v>
      </c>
      <c r="C902" s="101" t="s">
        <v>2498</v>
      </c>
      <c r="D902" s="101" t="s">
        <v>2492</v>
      </c>
      <c r="E902" s="99"/>
      <c r="F902" s="99"/>
    </row>
    <row r="903" spans="1:6" ht="12.75" customHeight="1" x14ac:dyDescent="0.25">
      <c r="A903" s="99"/>
      <c r="B903" s="101">
        <v>2300705</v>
      </c>
      <c r="C903" s="101" t="s">
        <v>2499</v>
      </c>
      <c r="D903" s="101" t="s">
        <v>2492</v>
      </c>
      <c r="E903" s="99"/>
      <c r="F903" s="99"/>
    </row>
    <row r="904" spans="1:6" ht="12.75" customHeight="1" x14ac:dyDescent="0.25">
      <c r="A904" s="99"/>
      <c r="B904" s="101">
        <v>2300754</v>
      </c>
      <c r="C904" s="101" t="s">
        <v>2500</v>
      </c>
      <c r="D904" s="101" t="s">
        <v>2492</v>
      </c>
      <c r="E904" s="99"/>
      <c r="F904" s="99"/>
    </row>
    <row r="905" spans="1:6" ht="12.75" customHeight="1" x14ac:dyDescent="0.25">
      <c r="A905" s="99"/>
      <c r="B905" s="101">
        <v>2300804</v>
      </c>
      <c r="C905" s="101" t="s">
        <v>2501</v>
      </c>
      <c r="D905" s="101" t="s">
        <v>2492</v>
      </c>
      <c r="E905" s="99"/>
      <c r="F905" s="99"/>
    </row>
    <row r="906" spans="1:6" ht="12.75" customHeight="1" x14ac:dyDescent="0.25">
      <c r="A906" s="99"/>
      <c r="B906" s="101">
        <v>2300903</v>
      </c>
      <c r="C906" s="101" t="s">
        <v>2502</v>
      </c>
      <c r="D906" s="101" t="s">
        <v>2492</v>
      </c>
      <c r="E906" s="99"/>
      <c r="F906" s="99"/>
    </row>
    <row r="907" spans="1:6" ht="12.75" customHeight="1" x14ac:dyDescent="0.25">
      <c r="A907" s="99"/>
      <c r="B907" s="101">
        <v>2301000</v>
      </c>
      <c r="C907" s="101" t="s">
        <v>2503</v>
      </c>
      <c r="D907" s="101" t="s">
        <v>2492</v>
      </c>
      <c r="E907" s="99"/>
      <c r="F907" s="99"/>
    </row>
    <row r="908" spans="1:6" ht="12.75" customHeight="1" x14ac:dyDescent="0.25">
      <c r="A908" s="99"/>
      <c r="B908" s="101">
        <v>2301109</v>
      </c>
      <c r="C908" s="101" t="s">
        <v>2504</v>
      </c>
      <c r="D908" s="101" t="s">
        <v>2492</v>
      </c>
      <c r="E908" s="99"/>
      <c r="F908" s="99"/>
    </row>
    <row r="909" spans="1:6" ht="12.75" customHeight="1" x14ac:dyDescent="0.25">
      <c r="A909" s="99"/>
      <c r="B909" s="101">
        <v>2301208</v>
      </c>
      <c r="C909" s="101" t="s">
        <v>2505</v>
      </c>
      <c r="D909" s="101" t="s">
        <v>2492</v>
      </c>
      <c r="E909" s="99"/>
      <c r="F909" s="99"/>
    </row>
    <row r="910" spans="1:6" ht="12.75" customHeight="1" x14ac:dyDescent="0.25">
      <c r="A910" s="99"/>
      <c r="B910" s="101">
        <v>2301257</v>
      </c>
      <c r="C910" s="101" t="s">
        <v>2506</v>
      </c>
      <c r="D910" s="101" t="s">
        <v>2492</v>
      </c>
      <c r="E910" s="99"/>
      <c r="F910" s="99"/>
    </row>
    <row r="911" spans="1:6" ht="12.75" customHeight="1" x14ac:dyDescent="0.25">
      <c r="A911" s="99"/>
      <c r="B911" s="101">
        <v>2301307</v>
      </c>
      <c r="C911" s="101" t="s">
        <v>2507</v>
      </c>
      <c r="D911" s="101" t="s">
        <v>2492</v>
      </c>
      <c r="E911" s="99"/>
      <c r="F911" s="99"/>
    </row>
    <row r="912" spans="1:6" ht="12.75" customHeight="1" x14ac:dyDescent="0.25">
      <c r="A912" s="99"/>
      <c r="B912" s="101">
        <v>2301406</v>
      </c>
      <c r="C912" s="101" t="s">
        <v>2508</v>
      </c>
      <c r="D912" s="101" t="s">
        <v>2492</v>
      </c>
      <c r="E912" s="99"/>
      <c r="F912" s="99"/>
    </row>
    <row r="913" spans="1:6" ht="12.75" customHeight="1" x14ac:dyDescent="0.25">
      <c r="A913" s="99"/>
      <c r="B913" s="101">
        <v>2301505</v>
      </c>
      <c r="C913" s="101" t="s">
        <v>2509</v>
      </c>
      <c r="D913" s="101" t="s">
        <v>2492</v>
      </c>
      <c r="E913" s="99"/>
      <c r="F913" s="99"/>
    </row>
    <row r="914" spans="1:6" ht="12.75" customHeight="1" x14ac:dyDescent="0.25">
      <c r="A914" s="99"/>
      <c r="B914" s="101">
        <v>2301604</v>
      </c>
      <c r="C914" s="101" t="s">
        <v>2510</v>
      </c>
      <c r="D914" s="101" t="s">
        <v>2492</v>
      </c>
      <c r="E914" s="99"/>
      <c r="F914" s="99"/>
    </row>
    <row r="915" spans="1:6" ht="12.75" customHeight="1" x14ac:dyDescent="0.25">
      <c r="A915" s="99"/>
      <c r="B915" s="101">
        <v>2301703</v>
      </c>
      <c r="C915" s="101" t="s">
        <v>2511</v>
      </c>
      <c r="D915" s="101" t="s">
        <v>2492</v>
      </c>
      <c r="E915" s="99"/>
      <c r="F915" s="99"/>
    </row>
    <row r="916" spans="1:6" ht="12.75" customHeight="1" x14ac:dyDescent="0.25">
      <c r="A916" s="99"/>
      <c r="B916" s="101">
        <v>2301802</v>
      </c>
      <c r="C916" s="101" t="s">
        <v>2512</v>
      </c>
      <c r="D916" s="101" t="s">
        <v>2492</v>
      </c>
      <c r="E916" s="99"/>
      <c r="F916" s="99"/>
    </row>
    <row r="917" spans="1:6" ht="12.75" customHeight="1" x14ac:dyDescent="0.25">
      <c r="A917" s="99"/>
      <c r="B917" s="101">
        <v>2301851</v>
      </c>
      <c r="C917" s="101" t="s">
        <v>2513</v>
      </c>
      <c r="D917" s="101" t="s">
        <v>2492</v>
      </c>
      <c r="E917" s="99"/>
      <c r="F917" s="99"/>
    </row>
    <row r="918" spans="1:6" ht="12.75" customHeight="1" x14ac:dyDescent="0.25">
      <c r="A918" s="99"/>
      <c r="B918" s="101">
        <v>2301901</v>
      </c>
      <c r="C918" s="101" t="s">
        <v>2514</v>
      </c>
      <c r="D918" s="101" t="s">
        <v>2492</v>
      </c>
      <c r="E918" s="99"/>
      <c r="F918" s="99"/>
    </row>
    <row r="919" spans="1:6" ht="12.75" customHeight="1" x14ac:dyDescent="0.25">
      <c r="A919" s="99"/>
      <c r="B919" s="101">
        <v>2301950</v>
      </c>
      <c r="C919" s="101" t="s">
        <v>2515</v>
      </c>
      <c r="D919" s="101" t="s">
        <v>2492</v>
      </c>
      <c r="E919" s="99"/>
      <c r="F919" s="99"/>
    </row>
    <row r="920" spans="1:6" ht="12.75" customHeight="1" x14ac:dyDescent="0.25">
      <c r="A920" s="99"/>
      <c r="B920" s="101">
        <v>2302008</v>
      </c>
      <c r="C920" s="101" t="s">
        <v>2516</v>
      </c>
      <c r="D920" s="101" t="s">
        <v>2492</v>
      </c>
      <c r="E920" s="99"/>
      <c r="F920" s="99"/>
    </row>
    <row r="921" spans="1:6" ht="12.75" customHeight="1" x14ac:dyDescent="0.25">
      <c r="A921" s="99"/>
      <c r="B921" s="101">
        <v>2302057</v>
      </c>
      <c r="C921" s="101" t="s">
        <v>2517</v>
      </c>
      <c r="D921" s="101" t="s">
        <v>2492</v>
      </c>
      <c r="E921" s="99"/>
      <c r="F921" s="99"/>
    </row>
    <row r="922" spans="1:6" ht="12.75" customHeight="1" x14ac:dyDescent="0.25">
      <c r="A922" s="99"/>
      <c r="B922" s="101">
        <v>2302107</v>
      </c>
      <c r="C922" s="101" t="s">
        <v>2518</v>
      </c>
      <c r="D922" s="101" t="s">
        <v>2492</v>
      </c>
      <c r="E922" s="99"/>
      <c r="F922" s="99"/>
    </row>
    <row r="923" spans="1:6" ht="12.75" customHeight="1" x14ac:dyDescent="0.25">
      <c r="A923" s="99"/>
      <c r="B923" s="101">
        <v>2302206</v>
      </c>
      <c r="C923" s="101" t="s">
        <v>2519</v>
      </c>
      <c r="D923" s="101" t="s">
        <v>2492</v>
      </c>
      <c r="E923" s="99"/>
      <c r="F923" s="99"/>
    </row>
    <row r="924" spans="1:6" ht="12.75" customHeight="1" x14ac:dyDescent="0.25">
      <c r="A924" s="99"/>
      <c r="B924" s="101">
        <v>2302305</v>
      </c>
      <c r="C924" s="101" t="s">
        <v>2520</v>
      </c>
      <c r="D924" s="101" t="s">
        <v>2492</v>
      </c>
      <c r="E924" s="99"/>
      <c r="F924" s="99"/>
    </row>
    <row r="925" spans="1:6" ht="12.75" customHeight="1" x14ac:dyDescent="0.25">
      <c r="A925" s="99"/>
      <c r="B925" s="101">
        <v>2302404</v>
      </c>
      <c r="C925" s="101" t="s">
        <v>2521</v>
      </c>
      <c r="D925" s="101" t="s">
        <v>2492</v>
      </c>
      <c r="E925" s="99"/>
      <c r="F925" s="99"/>
    </row>
    <row r="926" spans="1:6" ht="12.75" customHeight="1" x14ac:dyDescent="0.25">
      <c r="A926" s="99"/>
      <c r="B926" s="101">
        <v>2302503</v>
      </c>
      <c r="C926" s="101" t="s">
        <v>2522</v>
      </c>
      <c r="D926" s="101" t="s">
        <v>2492</v>
      </c>
      <c r="E926" s="99"/>
      <c r="F926" s="99"/>
    </row>
    <row r="927" spans="1:6" ht="12.75" customHeight="1" x14ac:dyDescent="0.25">
      <c r="A927" s="99"/>
      <c r="B927" s="101">
        <v>2302602</v>
      </c>
      <c r="C927" s="101" t="s">
        <v>2523</v>
      </c>
      <c r="D927" s="101" t="s">
        <v>2492</v>
      </c>
      <c r="E927" s="99"/>
      <c r="F927" s="99"/>
    </row>
    <row r="928" spans="1:6" ht="12.75" customHeight="1" x14ac:dyDescent="0.25">
      <c r="A928" s="99"/>
      <c r="B928" s="101">
        <v>2302701</v>
      </c>
      <c r="C928" s="101" t="s">
        <v>2524</v>
      </c>
      <c r="D928" s="101" t="s">
        <v>2492</v>
      </c>
      <c r="E928" s="99"/>
      <c r="F928" s="99"/>
    </row>
    <row r="929" spans="1:6" ht="12.75" customHeight="1" x14ac:dyDescent="0.25">
      <c r="A929" s="99"/>
      <c r="B929" s="101">
        <v>2302800</v>
      </c>
      <c r="C929" s="101" t="s">
        <v>2525</v>
      </c>
      <c r="D929" s="101" t="s">
        <v>2492</v>
      </c>
      <c r="E929" s="99"/>
      <c r="F929" s="99"/>
    </row>
    <row r="930" spans="1:6" ht="12.75" customHeight="1" x14ac:dyDescent="0.25">
      <c r="A930" s="99"/>
      <c r="B930" s="101">
        <v>2302909</v>
      </c>
      <c r="C930" s="101" t="s">
        <v>2526</v>
      </c>
      <c r="D930" s="101" t="s">
        <v>2492</v>
      </c>
      <c r="E930" s="99"/>
      <c r="F930" s="99"/>
    </row>
    <row r="931" spans="1:6" ht="12.75" customHeight="1" x14ac:dyDescent="0.25">
      <c r="A931" s="99"/>
      <c r="B931" s="101">
        <v>2303006</v>
      </c>
      <c r="C931" s="101" t="s">
        <v>2527</v>
      </c>
      <c r="D931" s="101" t="s">
        <v>2492</v>
      </c>
      <c r="E931" s="99"/>
      <c r="F931" s="99"/>
    </row>
    <row r="932" spans="1:6" ht="12.75" customHeight="1" x14ac:dyDescent="0.25">
      <c r="A932" s="99"/>
      <c r="B932" s="101">
        <v>2303105</v>
      </c>
      <c r="C932" s="101" t="s">
        <v>2528</v>
      </c>
      <c r="D932" s="101" t="s">
        <v>2492</v>
      </c>
      <c r="E932" s="99"/>
      <c r="F932" s="99"/>
    </row>
    <row r="933" spans="1:6" ht="12.75" customHeight="1" x14ac:dyDescent="0.25">
      <c r="A933" s="99"/>
      <c r="B933" s="101">
        <v>2303204</v>
      </c>
      <c r="C933" s="101" t="s">
        <v>2529</v>
      </c>
      <c r="D933" s="101" t="s">
        <v>2492</v>
      </c>
      <c r="E933" s="99"/>
      <c r="F933" s="99"/>
    </row>
    <row r="934" spans="1:6" ht="12.75" customHeight="1" x14ac:dyDescent="0.25">
      <c r="A934" s="99"/>
      <c r="B934" s="101">
        <v>2303303</v>
      </c>
      <c r="C934" s="101" t="s">
        <v>2530</v>
      </c>
      <c r="D934" s="101" t="s">
        <v>2492</v>
      </c>
      <c r="E934" s="99"/>
      <c r="F934" s="99"/>
    </row>
    <row r="935" spans="1:6" ht="12.75" customHeight="1" x14ac:dyDescent="0.25">
      <c r="A935" s="99"/>
      <c r="B935" s="101">
        <v>2303402</v>
      </c>
      <c r="C935" s="101" t="s">
        <v>2531</v>
      </c>
      <c r="D935" s="101" t="s">
        <v>2492</v>
      </c>
      <c r="E935" s="99"/>
      <c r="F935" s="99"/>
    </row>
    <row r="936" spans="1:6" ht="12.75" customHeight="1" x14ac:dyDescent="0.25">
      <c r="A936" s="99"/>
      <c r="B936" s="101">
        <v>2303501</v>
      </c>
      <c r="C936" s="101" t="s">
        <v>2532</v>
      </c>
      <c r="D936" s="101" t="s">
        <v>2492</v>
      </c>
      <c r="E936" s="99"/>
      <c r="F936" s="99"/>
    </row>
    <row r="937" spans="1:6" ht="12.75" customHeight="1" x14ac:dyDescent="0.25">
      <c r="A937" s="99"/>
      <c r="B937" s="101">
        <v>2303600</v>
      </c>
      <c r="C937" s="101" t="s">
        <v>2533</v>
      </c>
      <c r="D937" s="101" t="s">
        <v>2492</v>
      </c>
      <c r="E937" s="99"/>
      <c r="F937" s="99"/>
    </row>
    <row r="938" spans="1:6" ht="12.75" customHeight="1" x14ac:dyDescent="0.25">
      <c r="A938" s="99"/>
      <c r="B938" s="101">
        <v>2303659</v>
      </c>
      <c r="C938" s="101" t="s">
        <v>2534</v>
      </c>
      <c r="D938" s="101" t="s">
        <v>2492</v>
      </c>
      <c r="E938" s="99"/>
      <c r="F938" s="99"/>
    </row>
    <row r="939" spans="1:6" ht="12.75" customHeight="1" x14ac:dyDescent="0.25">
      <c r="A939" s="99"/>
      <c r="B939" s="101">
        <v>2303709</v>
      </c>
      <c r="C939" s="101" t="s">
        <v>2535</v>
      </c>
      <c r="D939" s="101" t="s">
        <v>2492</v>
      </c>
      <c r="E939" s="99"/>
      <c r="F939" s="99"/>
    </row>
    <row r="940" spans="1:6" ht="12.75" customHeight="1" x14ac:dyDescent="0.25">
      <c r="A940" s="99"/>
      <c r="B940" s="101">
        <v>2303808</v>
      </c>
      <c r="C940" s="101" t="s">
        <v>2536</v>
      </c>
      <c r="D940" s="101" t="s">
        <v>2492</v>
      </c>
      <c r="E940" s="99"/>
      <c r="F940" s="99"/>
    </row>
    <row r="941" spans="1:6" ht="12.75" customHeight="1" x14ac:dyDescent="0.25">
      <c r="A941" s="99"/>
      <c r="B941" s="101">
        <v>2303907</v>
      </c>
      <c r="C941" s="101" t="s">
        <v>2537</v>
      </c>
      <c r="D941" s="101" t="s">
        <v>2492</v>
      </c>
      <c r="E941" s="99"/>
      <c r="F941" s="99"/>
    </row>
    <row r="942" spans="1:6" ht="12.75" customHeight="1" x14ac:dyDescent="0.25">
      <c r="A942" s="99"/>
      <c r="B942" s="101">
        <v>2303931</v>
      </c>
      <c r="C942" s="101" t="s">
        <v>2538</v>
      </c>
      <c r="D942" s="101" t="s">
        <v>2492</v>
      </c>
      <c r="E942" s="99"/>
      <c r="F942" s="99"/>
    </row>
    <row r="943" spans="1:6" ht="12.75" customHeight="1" x14ac:dyDescent="0.25">
      <c r="A943" s="99"/>
      <c r="B943" s="101">
        <v>2303956</v>
      </c>
      <c r="C943" s="101" t="s">
        <v>2539</v>
      </c>
      <c r="D943" s="101" t="s">
        <v>2492</v>
      </c>
      <c r="E943" s="99"/>
      <c r="F943" s="99"/>
    </row>
    <row r="944" spans="1:6" ht="12.75" customHeight="1" x14ac:dyDescent="0.25">
      <c r="A944" s="99"/>
      <c r="B944" s="101">
        <v>2304004</v>
      </c>
      <c r="C944" s="101" t="s">
        <v>2540</v>
      </c>
      <c r="D944" s="101" t="s">
        <v>2492</v>
      </c>
      <c r="E944" s="99"/>
      <c r="F944" s="99"/>
    </row>
    <row r="945" spans="1:6" ht="12.75" customHeight="1" x14ac:dyDescent="0.25">
      <c r="A945" s="99"/>
      <c r="B945" s="101">
        <v>2304103</v>
      </c>
      <c r="C945" s="101" t="s">
        <v>2541</v>
      </c>
      <c r="D945" s="101" t="s">
        <v>2492</v>
      </c>
      <c r="E945" s="99"/>
      <c r="F945" s="99"/>
    </row>
    <row r="946" spans="1:6" ht="12.75" customHeight="1" x14ac:dyDescent="0.25">
      <c r="A946" s="99"/>
      <c r="B946" s="101">
        <v>2304202</v>
      </c>
      <c r="C946" s="101" t="s">
        <v>2542</v>
      </c>
      <c r="D946" s="101" t="s">
        <v>2492</v>
      </c>
      <c r="E946" s="99"/>
      <c r="F946" s="99"/>
    </row>
    <row r="947" spans="1:6" ht="12.75" customHeight="1" x14ac:dyDescent="0.25">
      <c r="A947" s="99"/>
      <c r="B947" s="101">
        <v>2304236</v>
      </c>
      <c r="C947" s="101" t="s">
        <v>2543</v>
      </c>
      <c r="D947" s="101" t="s">
        <v>2492</v>
      </c>
      <c r="E947" s="99"/>
      <c r="F947" s="99"/>
    </row>
    <row r="948" spans="1:6" ht="12.75" customHeight="1" x14ac:dyDescent="0.25">
      <c r="A948" s="99"/>
      <c r="B948" s="101">
        <v>2304251</v>
      </c>
      <c r="C948" s="101" t="s">
        <v>2544</v>
      </c>
      <c r="D948" s="101" t="s">
        <v>2492</v>
      </c>
      <c r="E948" s="99"/>
      <c r="F948" s="99"/>
    </row>
    <row r="949" spans="1:6" ht="12.75" customHeight="1" x14ac:dyDescent="0.25">
      <c r="A949" s="99"/>
      <c r="B949" s="101">
        <v>2304269</v>
      </c>
      <c r="C949" s="101" t="s">
        <v>2545</v>
      </c>
      <c r="D949" s="101" t="s">
        <v>2492</v>
      </c>
      <c r="E949" s="99"/>
      <c r="F949" s="99"/>
    </row>
    <row r="950" spans="1:6" ht="12.75" customHeight="1" x14ac:dyDescent="0.25">
      <c r="A950" s="99"/>
      <c r="B950" s="101">
        <v>2304277</v>
      </c>
      <c r="C950" s="101" t="s">
        <v>2546</v>
      </c>
      <c r="D950" s="101" t="s">
        <v>2492</v>
      </c>
      <c r="E950" s="99"/>
      <c r="F950" s="99"/>
    </row>
    <row r="951" spans="1:6" ht="12.75" customHeight="1" x14ac:dyDescent="0.25">
      <c r="A951" s="99"/>
      <c r="B951" s="101">
        <v>2304285</v>
      </c>
      <c r="C951" s="101" t="s">
        <v>2547</v>
      </c>
      <c r="D951" s="101" t="s">
        <v>2492</v>
      </c>
      <c r="E951" s="99"/>
      <c r="F951" s="99"/>
    </row>
    <row r="952" spans="1:6" ht="12.75" customHeight="1" x14ac:dyDescent="0.25">
      <c r="A952" s="99"/>
      <c r="B952" s="101">
        <v>2304301</v>
      </c>
      <c r="C952" s="101" t="s">
        <v>2548</v>
      </c>
      <c r="D952" s="101" t="s">
        <v>2492</v>
      </c>
      <c r="E952" s="99"/>
      <c r="F952" s="99"/>
    </row>
    <row r="953" spans="1:6" ht="12.75" customHeight="1" x14ac:dyDescent="0.25">
      <c r="A953" s="99"/>
      <c r="B953" s="101">
        <v>2304350</v>
      </c>
      <c r="C953" s="101" t="s">
        <v>2549</v>
      </c>
      <c r="D953" s="101" t="s">
        <v>2492</v>
      </c>
      <c r="E953" s="99"/>
      <c r="F953" s="99"/>
    </row>
    <row r="954" spans="1:6" ht="12.75" customHeight="1" x14ac:dyDescent="0.25">
      <c r="A954" s="99"/>
      <c r="B954" s="101">
        <v>2304400</v>
      </c>
      <c r="C954" s="101" t="s">
        <v>2550</v>
      </c>
      <c r="D954" s="101" t="s">
        <v>2492</v>
      </c>
      <c r="E954" s="99"/>
      <c r="F954" s="99"/>
    </row>
    <row r="955" spans="1:6" ht="12.75" customHeight="1" x14ac:dyDescent="0.25">
      <c r="A955" s="99"/>
      <c r="B955" s="101">
        <v>2304459</v>
      </c>
      <c r="C955" s="101" t="s">
        <v>2551</v>
      </c>
      <c r="D955" s="101" t="s">
        <v>2492</v>
      </c>
      <c r="E955" s="99"/>
      <c r="F955" s="99"/>
    </row>
    <row r="956" spans="1:6" ht="12.75" customHeight="1" x14ac:dyDescent="0.25">
      <c r="A956" s="99"/>
      <c r="B956" s="101">
        <v>2304509</v>
      </c>
      <c r="C956" s="101" t="s">
        <v>2552</v>
      </c>
      <c r="D956" s="101" t="s">
        <v>2492</v>
      </c>
      <c r="E956" s="99"/>
      <c r="F956" s="99"/>
    </row>
    <row r="957" spans="1:6" ht="12.75" customHeight="1" x14ac:dyDescent="0.25">
      <c r="A957" s="99"/>
      <c r="B957" s="101">
        <v>2304608</v>
      </c>
      <c r="C957" s="101" t="s">
        <v>2553</v>
      </c>
      <c r="D957" s="101" t="s">
        <v>2492</v>
      </c>
      <c r="E957" s="99"/>
      <c r="F957" s="99"/>
    </row>
    <row r="958" spans="1:6" ht="12.75" customHeight="1" x14ac:dyDescent="0.25">
      <c r="A958" s="99"/>
      <c r="B958" s="101">
        <v>2304657</v>
      </c>
      <c r="C958" s="101" t="s">
        <v>2554</v>
      </c>
      <c r="D958" s="101" t="s">
        <v>2492</v>
      </c>
      <c r="E958" s="99"/>
      <c r="F958" s="99"/>
    </row>
    <row r="959" spans="1:6" ht="12.75" customHeight="1" x14ac:dyDescent="0.25">
      <c r="A959" s="99"/>
      <c r="B959" s="101">
        <v>2304707</v>
      </c>
      <c r="C959" s="101" t="s">
        <v>2555</v>
      </c>
      <c r="D959" s="101" t="s">
        <v>2492</v>
      </c>
      <c r="E959" s="99"/>
      <c r="F959" s="99"/>
    </row>
    <row r="960" spans="1:6" ht="12.75" customHeight="1" x14ac:dyDescent="0.25">
      <c r="A960" s="99"/>
      <c r="B960" s="101">
        <v>2304806</v>
      </c>
      <c r="C960" s="101" t="s">
        <v>2556</v>
      </c>
      <c r="D960" s="101" t="s">
        <v>2492</v>
      </c>
      <c r="E960" s="99"/>
      <c r="F960" s="99"/>
    </row>
    <row r="961" spans="1:6" ht="12.75" customHeight="1" x14ac:dyDescent="0.25">
      <c r="A961" s="99"/>
      <c r="B961" s="101">
        <v>2304905</v>
      </c>
      <c r="C961" s="101" t="s">
        <v>2557</v>
      </c>
      <c r="D961" s="101" t="s">
        <v>2492</v>
      </c>
      <c r="E961" s="99"/>
      <c r="F961" s="99"/>
    </row>
    <row r="962" spans="1:6" ht="12.75" customHeight="1" x14ac:dyDescent="0.25">
      <c r="A962" s="99"/>
      <c r="B962" s="101">
        <v>2304954</v>
      </c>
      <c r="C962" s="101" t="s">
        <v>2558</v>
      </c>
      <c r="D962" s="101" t="s">
        <v>2492</v>
      </c>
      <c r="E962" s="99"/>
      <c r="F962" s="99"/>
    </row>
    <row r="963" spans="1:6" ht="12.75" customHeight="1" x14ac:dyDescent="0.25">
      <c r="A963" s="99"/>
      <c r="B963" s="101">
        <v>2305001</v>
      </c>
      <c r="C963" s="101" t="s">
        <v>2559</v>
      </c>
      <c r="D963" s="101" t="s">
        <v>2492</v>
      </c>
      <c r="E963" s="99"/>
      <c r="F963" s="99"/>
    </row>
    <row r="964" spans="1:6" ht="12.75" customHeight="1" x14ac:dyDescent="0.25">
      <c r="A964" s="99"/>
      <c r="B964" s="101">
        <v>2305100</v>
      </c>
      <c r="C964" s="101" t="s">
        <v>2560</v>
      </c>
      <c r="D964" s="101" t="s">
        <v>2492</v>
      </c>
      <c r="E964" s="99"/>
      <c r="F964" s="99"/>
    </row>
    <row r="965" spans="1:6" ht="12.75" customHeight="1" x14ac:dyDescent="0.25">
      <c r="A965" s="99"/>
      <c r="B965" s="101">
        <v>2305209</v>
      </c>
      <c r="C965" s="101" t="s">
        <v>2561</v>
      </c>
      <c r="D965" s="101" t="s">
        <v>2492</v>
      </c>
      <c r="E965" s="99"/>
      <c r="F965" s="99"/>
    </row>
    <row r="966" spans="1:6" ht="12.75" customHeight="1" x14ac:dyDescent="0.25">
      <c r="A966" s="99"/>
      <c r="B966" s="101">
        <v>2305233</v>
      </c>
      <c r="C966" s="101" t="s">
        <v>2562</v>
      </c>
      <c r="D966" s="101" t="s">
        <v>2492</v>
      </c>
      <c r="E966" s="99"/>
      <c r="F966" s="99"/>
    </row>
    <row r="967" spans="1:6" ht="12.75" customHeight="1" x14ac:dyDescent="0.25">
      <c r="A967" s="99"/>
      <c r="B967" s="101">
        <v>2305266</v>
      </c>
      <c r="C967" s="101" t="s">
        <v>2563</v>
      </c>
      <c r="D967" s="101" t="s">
        <v>2492</v>
      </c>
      <c r="E967" s="99"/>
      <c r="F967" s="99"/>
    </row>
    <row r="968" spans="1:6" ht="12.75" customHeight="1" x14ac:dyDescent="0.25">
      <c r="A968" s="99"/>
      <c r="B968" s="101">
        <v>2305308</v>
      </c>
      <c r="C968" s="101" t="s">
        <v>2564</v>
      </c>
      <c r="D968" s="101" t="s">
        <v>2492</v>
      </c>
      <c r="E968" s="99"/>
      <c r="F968" s="99"/>
    </row>
    <row r="969" spans="1:6" ht="12.75" customHeight="1" x14ac:dyDescent="0.25">
      <c r="A969" s="99"/>
      <c r="B969" s="101">
        <v>2305332</v>
      </c>
      <c r="C969" s="101" t="s">
        <v>2565</v>
      </c>
      <c r="D969" s="101" t="s">
        <v>2492</v>
      </c>
      <c r="E969" s="99"/>
      <c r="F969" s="99"/>
    </row>
    <row r="970" spans="1:6" ht="12.75" customHeight="1" x14ac:dyDescent="0.25">
      <c r="A970" s="99"/>
      <c r="B970" s="101">
        <v>2305357</v>
      </c>
      <c r="C970" s="101" t="s">
        <v>2566</v>
      </c>
      <c r="D970" s="101" t="s">
        <v>2492</v>
      </c>
      <c r="E970" s="99"/>
      <c r="F970" s="99"/>
    </row>
    <row r="971" spans="1:6" ht="12.75" customHeight="1" x14ac:dyDescent="0.25">
      <c r="A971" s="99"/>
      <c r="B971" s="101">
        <v>2305407</v>
      </c>
      <c r="C971" s="101" t="s">
        <v>2567</v>
      </c>
      <c r="D971" s="101" t="s">
        <v>2492</v>
      </c>
      <c r="E971" s="99"/>
      <c r="F971" s="99"/>
    </row>
    <row r="972" spans="1:6" ht="12.75" customHeight="1" x14ac:dyDescent="0.25">
      <c r="A972" s="99"/>
      <c r="B972" s="101">
        <v>2305506</v>
      </c>
      <c r="C972" s="101" t="s">
        <v>2568</v>
      </c>
      <c r="D972" s="101" t="s">
        <v>2492</v>
      </c>
      <c r="E972" s="99"/>
      <c r="F972" s="99"/>
    </row>
    <row r="973" spans="1:6" ht="12.75" customHeight="1" x14ac:dyDescent="0.25">
      <c r="A973" s="99"/>
      <c r="B973" s="101">
        <v>2305605</v>
      </c>
      <c r="C973" s="101" t="s">
        <v>2569</v>
      </c>
      <c r="D973" s="101" t="s">
        <v>2492</v>
      </c>
      <c r="E973" s="99"/>
      <c r="F973" s="99"/>
    </row>
    <row r="974" spans="1:6" ht="12.75" customHeight="1" x14ac:dyDescent="0.25">
      <c r="A974" s="99"/>
      <c r="B974" s="101">
        <v>2305654</v>
      </c>
      <c r="C974" s="101" t="s">
        <v>2570</v>
      </c>
      <c r="D974" s="101" t="s">
        <v>2492</v>
      </c>
      <c r="E974" s="99"/>
      <c r="F974" s="99"/>
    </row>
    <row r="975" spans="1:6" ht="12.75" customHeight="1" x14ac:dyDescent="0.25">
      <c r="A975" s="99"/>
      <c r="B975" s="101">
        <v>2305704</v>
      </c>
      <c r="C975" s="101" t="s">
        <v>2571</v>
      </c>
      <c r="D975" s="101" t="s">
        <v>2492</v>
      </c>
      <c r="E975" s="99"/>
      <c r="F975" s="99"/>
    </row>
    <row r="976" spans="1:6" ht="12.75" customHeight="1" x14ac:dyDescent="0.25">
      <c r="A976" s="99"/>
      <c r="B976" s="101">
        <v>2305803</v>
      </c>
      <c r="C976" s="101" t="s">
        <v>2572</v>
      </c>
      <c r="D976" s="101" t="s">
        <v>2492</v>
      </c>
      <c r="E976" s="99"/>
      <c r="F976" s="99"/>
    </row>
    <row r="977" spans="1:6" ht="12.75" customHeight="1" x14ac:dyDescent="0.25">
      <c r="A977" s="99"/>
      <c r="B977" s="101">
        <v>2305902</v>
      </c>
      <c r="C977" s="101" t="s">
        <v>1971</v>
      </c>
      <c r="D977" s="101" t="s">
        <v>2492</v>
      </c>
      <c r="E977" s="99"/>
      <c r="F977" s="99"/>
    </row>
    <row r="978" spans="1:6" ht="12.75" customHeight="1" x14ac:dyDescent="0.25">
      <c r="A978" s="99"/>
      <c r="B978" s="101">
        <v>2306009</v>
      </c>
      <c r="C978" s="101" t="s">
        <v>1743</v>
      </c>
      <c r="D978" s="101" t="s">
        <v>2492</v>
      </c>
      <c r="E978" s="99"/>
      <c r="F978" s="99"/>
    </row>
    <row r="979" spans="1:6" ht="12.75" customHeight="1" x14ac:dyDescent="0.25">
      <c r="A979" s="99"/>
      <c r="B979" s="101">
        <v>2306108</v>
      </c>
      <c r="C979" s="101" t="s">
        <v>2573</v>
      </c>
      <c r="D979" s="101" t="s">
        <v>2492</v>
      </c>
      <c r="E979" s="99"/>
      <c r="F979" s="99"/>
    </row>
    <row r="980" spans="1:6" ht="12.75" customHeight="1" x14ac:dyDescent="0.25">
      <c r="A980" s="99"/>
      <c r="B980" s="101">
        <v>2306207</v>
      </c>
      <c r="C980" s="101" t="s">
        <v>2574</v>
      </c>
      <c r="D980" s="101" t="s">
        <v>2492</v>
      </c>
      <c r="E980" s="99"/>
      <c r="F980" s="99"/>
    </row>
    <row r="981" spans="1:6" ht="12.75" customHeight="1" x14ac:dyDescent="0.25">
      <c r="A981" s="99"/>
      <c r="B981" s="101">
        <v>2306256</v>
      </c>
      <c r="C981" s="101" t="s">
        <v>2575</v>
      </c>
      <c r="D981" s="101" t="s">
        <v>2492</v>
      </c>
      <c r="E981" s="99"/>
      <c r="F981" s="99"/>
    </row>
    <row r="982" spans="1:6" ht="12.75" customHeight="1" x14ac:dyDescent="0.25">
      <c r="A982" s="99"/>
      <c r="B982" s="101">
        <v>2306306</v>
      </c>
      <c r="C982" s="101" t="s">
        <v>2576</v>
      </c>
      <c r="D982" s="101" t="s">
        <v>2492</v>
      </c>
      <c r="E982" s="99"/>
      <c r="F982" s="99"/>
    </row>
    <row r="983" spans="1:6" ht="12.75" customHeight="1" x14ac:dyDescent="0.25">
      <c r="A983" s="99"/>
      <c r="B983" s="101">
        <v>2306405</v>
      </c>
      <c r="C983" s="101" t="s">
        <v>2577</v>
      </c>
      <c r="D983" s="101" t="s">
        <v>2492</v>
      </c>
      <c r="E983" s="99"/>
      <c r="F983" s="99"/>
    </row>
    <row r="984" spans="1:6" ht="12.75" customHeight="1" x14ac:dyDescent="0.25">
      <c r="A984" s="99"/>
      <c r="B984" s="101">
        <v>2306504</v>
      </c>
      <c r="C984" s="101" t="s">
        <v>2578</v>
      </c>
      <c r="D984" s="101" t="s">
        <v>2492</v>
      </c>
      <c r="E984" s="99"/>
      <c r="F984" s="99"/>
    </row>
    <row r="985" spans="1:6" ht="12.75" customHeight="1" x14ac:dyDescent="0.25">
      <c r="A985" s="99"/>
      <c r="B985" s="101">
        <v>2306553</v>
      </c>
      <c r="C985" s="101" t="s">
        <v>2579</v>
      </c>
      <c r="D985" s="101" t="s">
        <v>2492</v>
      </c>
      <c r="E985" s="99"/>
      <c r="F985" s="99"/>
    </row>
    <row r="986" spans="1:6" ht="12.75" customHeight="1" x14ac:dyDescent="0.25">
      <c r="A986" s="99"/>
      <c r="B986" s="101">
        <v>2306603</v>
      </c>
      <c r="C986" s="101" t="s">
        <v>2580</v>
      </c>
      <c r="D986" s="101" t="s">
        <v>2492</v>
      </c>
      <c r="E986" s="99"/>
      <c r="F986" s="99"/>
    </row>
    <row r="987" spans="1:6" ht="12.75" customHeight="1" x14ac:dyDescent="0.25">
      <c r="A987" s="99"/>
      <c r="B987" s="101">
        <v>2306702</v>
      </c>
      <c r="C987" s="101" t="s">
        <v>2581</v>
      </c>
      <c r="D987" s="101" t="s">
        <v>2492</v>
      </c>
      <c r="E987" s="99"/>
      <c r="F987" s="99"/>
    </row>
    <row r="988" spans="1:6" ht="12.75" customHeight="1" x14ac:dyDescent="0.25">
      <c r="A988" s="99"/>
      <c r="B988" s="101">
        <v>2306801</v>
      </c>
      <c r="C988" s="101" t="s">
        <v>2582</v>
      </c>
      <c r="D988" s="101" t="s">
        <v>2492</v>
      </c>
      <c r="E988" s="99"/>
      <c r="F988" s="99"/>
    </row>
    <row r="989" spans="1:6" ht="12.75" customHeight="1" x14ac:dyDescent="0.25">
      <c r="A989" s="99"/>
      <c r="B989" s="101">
        <v>2306900</v>
      </c>
      <c r="C989" s="101" t="s">
        <v>2583</v>
      </c>
      <c r="D989" s="101" t="s">
        <v>2492</v>
      </c>
      <c r="E989" s="99"/>
      <c r="F989" s="99"/>
    </row>
    <row r="990" spans="1:6" ht="12.75" customHeight="1" x14ac:dyDescent="0.25">
      <c r="A990" s="99"/>
      <c r="B990" s="101">
        <v>2307007</v>
      </c>
      <c r="C990" s="101" t="s">
        <v>2584</v>
      </c>
      <c r="D990" s="101" t="s">
        <v>2492</v>
      </c>
      <c r="E990" s="99"/>
      <c r="F990" s="99"/>
    </row>
    <row r="991" spans="1:6" ht="12.75" customHeight="1" x14ac:dyDescent="0.25">
      <c r="A991" s="99"/>
      <c r="B991" s="101">
        <v>2307106</v>
      </c>
      <c r="C991" s="101" t="s">
        <v>2585</v>
      </c>
      <c r="D991" s="101" t="s">
        <v>2492</v>
      </c>
      <c r="E991" s="99"/>
      <c r="F991" s="99"/>
    </row>
    <row r="992" spans="1:6" ht="12.75" customHeight="1" x14ac:dyDescent="0.25">
      <c r="A992" s="99"/>
      <c r="B992" s="101">
        <v>2307205</v>
      </c>
      <c r="C992" s="101" t="s">
        <v>2586</v>
      </c>
      <c r="D992" s="101" t="s">
        <v>2492</v>
      </c>
      <c r="E992" s="99"/>
      <c r="F992" s="99"/>
    </row>
    <row r="993" spans="1:6" ht="12.75" customHeight="1" x14ac:dyDescent="0.25">
      <c r="A993" s="99"/>
      <c r="B993" s="101">
        <v>2307254</v>
      </c>
      <c r="C993" s="101" t="s">
        <v>2587</v>
      </c>
      <c r="D993" s="101" t="s">
        <v>2492</v>
      </c>
      <c r="E993" s="99"/>
      <c r="F993" s="99"/>
    </row>
    <row r="994" spans="1:6" ht="12.75" customHeight="1" x14ac:dyDescent="0.25">
      <c r="A994" s="99"/>
      <c r="B994" s="101">
        <v>2307304</v>
      </c>
      <c r="C994" s="101" t="s">
        <v>2588</v>
      </c>
      <c r="D994" s="101" t="s">
        <v>2492</v>
      </c>
      <c r="E994" s="99"/>
      <c r="F994" s="99"/>
    </row>
    <row r="995" spans="1:6" ht="12.75" customHeight="1" x14ac:dyDescent="0.25">
      <c r="A995" s="99"/>
      <c r="B995" s="101">
        <v>2307403</v>
      </c>
      <c r="C995" s="101" t="s">
        <v>2589</v>
      </c>
      <c r="D995" s="101" t="s">
        <v>2492</v>
      </c>
      <c r="E995" s="99"/>
      <c r="F995" s="99"/>
    </row>
    <row r="996" spans="1:6" ht="12.75" customHeight="1" x14ac:dyDescent="0.25">
      <c r="A996" s="99"/>
      <c r="B996" s="101">
        <v>2307502</v>
      </c>
      <c r="C996" s="101" t="s">
        <v>2590</v>
      </c>
      <c r="D996" s="101" t="s">
        <v>2492</v>
      </c>
      <c r="E996" s="99"/>
      <c r="F996" s="99"/>
    </row>
    <row r="997" spans="1:6" ht="12.75" customHeight="1" x14ac:dyDescent="0.25">
      <c r="A997" s="99"/>
      <c r="B997" s="101">
        <v>2307601</v>
      </c>
      <c r="C997" s="101" t="s">
        <v>2591</v>
      </c>
      <c r="D997" s="101" t="s">
        <v>2492</v>
      </c>
      <c r="E997" s="99"/>
      <c r="F997" s="99"/>
    </row>
    <row r="998" spans="1:6" ht="12.75" customHeight="1" x14ac:dyDescent="0.25">
      <c r="A998" s="99"/>
      <c r="B998" s="101">
        <v>2307635</v>
      </c>
      <c r="C998" s="101" t="s">
        <v>2592</v>
      </c>
      <c r="D998" s="101" t="s">
        <v>2492</v>
      </c>
      <c r="E998" s="99"/>
      <c r="F998" s="99"/>
    </row>
    <row r="999" spans="1:6" ht="12.75" customHeight="1" x14ac:dyDescent="0.25">
      <c r="A999" s="99"/>
      <c r="B999" s="101">
        <v>2307650</v>
      </c>
      <c r="C999" s="101" t="s">
        <v>2593</v>
      </c>
      <c r="D999" s="101" t="s">
        <v>2492</v>
      </c>
      <c r="E999" s="99"/>
      <c r="F999" s="99"/>
    </row>
    <row r="1000" spans="1:6" ht="12.75" customHeight="1" x14ac:dyDescent="0.25">
      <c r="A1000" s="99"/>
      <c r="B1000" s="101">
        <v>2307700</v>
      </c>
      <c r="C1000" s="101" t="s">
        <v>2594</v>
      </c>
      <c r="D1000" s="101" t="s">
        <v>2492</v>
      </c>
      <c r="E1000" s="99"/>
      <c r="F1000" s="99"/>
    </row>
    <row r="1001" spans="1:6" ht="12.75" customHeight="1" x14ac:dyDescent="0.25">
      <c r="A1001" s="99"/>
      <c r="B1001" s="101">
        <v>2307809</v>
      </c>
      <c r="C1001" s="101" t="s">
        <v>2595</v>
      </c>
      <c r="D1001" s="101" t="s">
        <v>2492</v>
      </c>
      <c r="E1001" s="99"/>
      <c r="F1001" s="99"/>
    </row>
    <row r="1002" spans="1:6" ht="12.75" customHeight="1" x14ac:dyDescent="0.25">
      <c r="A1002" s="99"/>
      <c r="B1002" s="101">
        <v>2307908</v>
      </c>
      <c r="C1002" s="101" t="s">
        <v>2596</v>
      </c>
      <c r="D1002" s="101" t="s">
        <v>2492</v>
      </c>
      <c r="E1002" s="99"/>
      <c r="F1002" s="99"/>
    </row>
    <row r="1003" spans="1:6" ht="12.75" customHeight="1" x14ac:dyDescent="0.25">
      <c r="A1003" s="99"/>
      <c r="B1003" s="101">
        <v>2308005</v>
      </c>
      <c r="C1003" s="101" t="s">
        <v>2597</v>
      </c>
      <c r="D1003" s="101" t="s">
        <v>2492</v>
      </c>
      <c r="E1003" s="99"/>
      <c r="F1003" s="99"/>
    </row>
    <row r="1004" spans="1:6" ht="12.75" customHeight="1" x14ac:dyDescent="0.25">
      <c r="A1004" s="99"/>
      <c r="B1004" s="101">
        <v>2308104</v>
      </c>
      <c r="C1004" s="101" t="s">
        <v>2598</v>
      </c>
      <c r="D1004" s="101" t="s">
        <v>2492</v>
      </c>
      <c r="E1004" s="99"/>
      <c r="F1004" s="99"/>
    </row>
    <row r="1005" spans="1:6" ht="12.75" customHeight="1" x14ac:dyDescent="0.25">
      <c r="A1005" s="99"/>
      <c r="B1005" s="101">
        <v>2308203</v>
      </c>
      <c r="C1005" s="101" t="s">
        <v>2599</v>
      </c>
      <c r="D1005" s="101" t="s">
        <v>2492</v>
      </c>
      <c r="E1005" s="99"/>
      <c r="F1005" s="99"/>
    </row>
    <row r="1006" spans="1:6" ht="12.75" customHeight="1" x14ac:dyDescent="0.25">
      <c r="A1006" s="99"/>
      <c r="B1006" s="101">
        <v>2308302</v>
      </c>
      <c r="C1006" s="101" t="s">
        <v>2600</v>
      </c>
      <c r="D1006" s="101" t="s">
        <v>2492</v>
      </c>
      <c r="E1006" s="99"/>
      <c r="F1006" s="99"/>
    </row>
    <row r="1007" spans="1:6" ht="12.75" customHeight="1" x14ac:dyDescent="0.25">
      <c r="A1007" s="99"/>
      <c r="B1007" s="101">
        <v>2308351</v>
      </c>
      <c r="C1007" s="101" t="s">
        <v>2601</v>
      </c>
      <c r="D1007" s="101" t="s">
        <v>2492</v>
      </c>
      <c r="E1007" s="99"/>
      <c r="F1007" s="99"/>
    </row>
    <row r="1008" spans="1:6" ht="12.75" customHeight="1" x14ac:dyDescent="0.25">
      <c r="A1008" s="99"/>
      <c r="B1008" s="101">
        <v>2308377</v>
      </c>
      <c r="C1008" s="101" t="s">
        <v>2602</v>
      </c>
      <c r="D1008" s="101" t="s">
        <v>2492</v>
      </c>
      <c r="E1008" s="99"/>
      <c r="F1008" s="99"/>
    </row>
    <row r="1009" spans="1:6" ht="12.75" customHeight="1" x14ac:dyDescent="0.25">
      <c r="A1009" s="99"/>
      <c r="B1009" s="101">
        <v>2308401</v>
      </c>
      <c r="C1009" s="101" t="s">
        <v>2603</v>
      </c>
      <c r="D1009" s="101" t="s">
        <v>2492</v>
      </c>
      <c r="E1009" s="99"/>
      <c r="F1009" s="99"/>
    </row>
    <row r="1010" spans="1:6" ht="12.75" customHeight="1" x14ac:dyDescent="0.25">
      <c r="A1010" s="99"/>
      <c r="B1010" s="101">
        <v>2308500</v>
      </c>
      <c r="C1010" s="101" t="s">
        <v>2604</v>
      </c>
      <c r="D1010" s="101" t="s">
        <v>2492</v>
      </c>
      <c r="E1010" s="99"/>
      <c r="F1010" s="99"/>
    </row>
    <row r="1011" spans="1:6" ht="12.75" customHeight="1" x14ac:dyDescent="0.25">
      <c r="A1011" s="99"/>
      <c r="B1011" s="101">
        <v>2308609</v>
      </c>
      <c r="C1011" s="101" t="s">
        <v>2605</v>
      </c>
      <c r="D1011" s="101" t="s">
        <v>2492</v>
      </c>
      <c r="E1011" s="99"/>
      <c r="F1011" s="99"/>
    </row>
    <row r="1012" spans="1:6" ht="12.75" customHeight="1" x14ac:dyDescent="0.25">
      <c r="A1012" s="99"/>
      <c r="B1012" s="101">
        <v>2308708</v>
      </c>
      <c r="C1012" s="101" t="s">
        <v>2606</v>
      </c>
      <c r="D1012" s="101" t="s">
        <v>2492</v>
      </c>
      <c r="E1012" s="99"/>
      <c r="F1012" s="99"/>
    </row>
    <row r="1013" spans="1:6" ht="12.75" customHeight="1" x14ac:dyDescent="0.25">
      <c r="A1013" s="99"/>
      <c r="B1013" s="101">
        <v>2308807</v>
      </c>
      <c r="C1013" s="101" t="s">
        <v>2607</v>
      </c>
      <c r="D1013" s="101" t="s">
        <v>2492</v>
      </c>
      <c r="E1013" s="99"/>
      <c r="F1013" s="99"/>
    </row>
    <row r="1014" spans="1:6" ht="12.75" customHeight="1" x14ac:dyDescent="0.25">
      <c r="A1014" s="99"/>
      <c r="B1014" s="101">
        <v>2308906</v>
      </c>
      <c r="C1014" s="101" t="s">
        <v>2608</v>
      </c>
      <c r="D1014" s="101" t="s">
        <v>2492</v>
      </c>
      <c r="E1014" s="99"/>
      <c r="F1014" s="99"/>
    </row>
    <row r="1015" spans="1:6" ht="12.75" customHeight="1" x14ac:dyDescent="0.25">
      <c r="A1015" s="99"/>
      <c r="B1015" s="101">
        <v>2309003</v>
      </c>
      <c r="C1015" s="101" t="s">
        <v>2609</v>
      </c>
      <c r="D1015" s="101" t="s">
        <v>2492</v>
      </c>
      <c r="E1015" s="99"/>
      <c r="F1015" s="99"/>
    </row>
    <row r="1016" spans="1:6" ht="12.75" customHeight="1" x14ac:dyDescent="0.25">
      <c r="A1016" s="99"/>
      <c r="B1016" s="101">
        <v>2309102</v>
      </c>
      <c r="C1016" s="101" t="s">
        <v>2610</v>
      </c>
      <c r="D1016" s="101" t="s">
        <v>2492</v>
      </c>
      <c r="E1016" s="99"/>
      <c r="F1016" s="99"/>
    </row>
    <row r="1017" spans="1:6" ht="12.75" customHeight="1" x14ac:dyDescent="0.25">
      <c r="A1017" s="99"/>
      <c r="B1017" s="101">
        <v>2309201</v>
      </c>
      <c r="C1017" s="101" t="s">
        <v>1995</v>
      </c>
      <c r="D1017" s="101" t="s">
        <v>2492</v>
      </c>
      <c r="E1017" s="99"/>
      <c r="F1017" s="99"/>
    </row>
    <row r="1018" spans="1:6" ht="12.75" customHeight="1" x14ac:dyDescent="0.25">
      <c r="A1018" s="99"/>
      <c r="B1018" s="101">
        <v>2309300</v>
      </c>
      <c r="C1018" s="101" t="s">
        <v>2611</v>
      </c>
      <c r="D1018" s="101" t="s">
        <v>2492</v>
      </c>
      <c r="E1018" s="99"/>
      <c r="F1018" s="99"/>
    </row>
    <row r="1019" spans="1:6" ht="12.75" customHeight="1" x14ac:dyDescent="0.25">
      <c r="A1019" s="99"/>
      <c r="B1019" s="101">
        <v>2309409</v>
      </c>
      <c r="C1019" s="101" t="s">
        <v>2612</v>
      </c>
      <c r="D1019" s="101" t="s">
        <v>2492</v>
      </c>
      <c r="E1019" s="99"/>
      <c r="F1019" s="99"/>
    </row>
    <row r="1020" spans="1:6" ht="12.75" customHeight="1" x14ac:dyDescent="0.25">
      <c r="A1020" s="99"/>
      <c r="B1020" s="101">
        <v>2309458</v>
      </c>
      <c r="C1020" s="101" t="s">
        <v>2613</v>
      </c>
      <c r="D1020" s="101" t="s">
        <v>2492</v>
      </c>
      <c r="E1020" s="99"/>
      <c r="F1020" s="99"/>
    </row>
    <row r="1021" spans="1:6" ht="12.75" customHeight="1" x14ac:dyDescent="0.25">
      <c r="A1021" s="99"/>
      <c r="B1021" s="101">
        <v>2309508</v>
      </c>
      <c r="C1021" s="101" t="s">
        <v>2614</v>
      </c>
      <c r="D1021" s="101" t="s">
        <v>2492</v>
      </c>
      <c r="E1021" s="99"/>
      <c r="F1021" s="99"/>
    </row>
    <row r="1022" spans="1:6" ht="12.75" customHeight="1" x14ac:dyDescent="0.25">
      <c r="A1022" s="99"/>
      <c r="B1022" s="101">
        <v>2309607</v>
      </c>
      <c r="C1022" s="101" t="s">
        <v>2615</v>
      </c>
      <c r="D1022" s="101" t="s">
        <v>2492</v>
      </c>
      <c r="E1022" s="99"/>
      <c r="F1022" s="99"/>
    </row>
    <row r="1023" spans="1:6" ht="12.75" customHeight="1" x14ac:dyDescent="0.25">
      <c r="A1023" s="99"/>
      <c r="B1023" s="101">
        <v>2309706</v>
      </c>
      <c r="C1023" s="101" t="s">
        <v>2616</v>
      </c>
      <c r="D1023" s="101" t="s">
        <v>2492</v>
      </c>
      <c r="E1023" s="99"/>
      <c r="F1023" s="99"/>
    </row>
    <row r="1024" spans="1:6" ht="12.75" customHeight="1" x14ac:dyDescent="0.25">
      <c r="A1024" s="99"/>
      <c r="B1024" s="101">
        <v>2309805</v>
      </c>
      <c r="C1024" s="101" t="s">
        <v>2617</v>
      </c>
      <c r="D1024" s="101" t="s">
        <v>2492</v>
      </c>
      <c r="E1024" s="99"/>
      <c r="F1024" s="99"/>
    </row>
    <row r="1025" spans="1:6" ht="12.75" customHeight="1" x14ac:dyDescent="0.25">
      <c r="A1025" s="99"/>
      <c r="B1025" s="101">
        <v>2309904</v>
      </c>
      <c r="C1025" s="101" t="s">
        <v>2618</v>
      </c>
      <c r="D1025" s="101" t="s">
        <v>2492</v>
      </c>
      <c r="E1025" s="99"/>
      <c r="F1025" s="99"/>
    </row>
    <row r="1026" spans="1:6" ht="12.75" customHeight="1" x14ac:dyDescent="0.25">
      <c r="A1026" s="99"/>
      <c r="B1026" s="101">
        <v>2310001</v>
      </c>
      <c r="C1026" s="101" t="s">
        <v>2619</v>
      </c>
      <c r="D1026" s="101" t="s">
        <v>2492</v>
      </c>
      <c r="E1026" s="99"/>
      <c r="F1026" s="99"/>
    </row>
    <row r="1027" spans="1:6" ht="12.75" customHeight="1" x14ac:dyDescent="0.25">
      <c r="A1027" s="99"/>
      <c r="B1027" s="101">
        <v>2310100</v>
      </c>
      <c r="C1027" s="101" t="s">
        <v>2620</v>
      </c>
      <c r="D1027" s="101" t="s">
        <v>2492</v>
      </c>
      <c r="E1027" s="99"/>
      <c r="F1027" s="99"/>
    </row>
    <row r="1028" spans="1:6" ht="12.75" customHeight="1" x14ac:dyDescent="0.25">
      <c r="A1028" s="99"/>
      <c r="B1028" s="101">
        <v>2310209</v>
      </c>
      <c r="C1028" s="101" t="s">
        <v>2621</v>
      </c>
      <c r="D1028" s="101" t="s">
        <v>2492</v>
      </c>
      <c r="E1028" s="99"/>
      <c r="F1028" s="99"/>
    </row>
    <row r="1029" spans="1:6" ht="12.75" customHeight="1" x14ac:dyDescent="0.25">
      <c r="A1029" s="99"/>
      <c r="B1029" s="101">
        <v>2310258</v>
      </c>
      <c r="C1029" s="101" t="s">
        <v>2622</v>
      </c>
      <c r="D1029" s="101" t="s">
        <v>2492</v>
      </c>
      <c r="E1029" s="99"/>
      <c r="F1029" s="99"/>
    </row>
    <row r="1030" spans="1:6" ht="12.75" customHeight="1" x14ac:dyDescent="0.25">
      <c r="A1030" s="99"/>
      <c r="B1030" s="101">
        <v>2310308</v>
      </c>
      <c r="C1030" s="101" t="s">
        <v>2623</v>
      </c>
      <c r="D1030" s="101" t="s">
        <v>2492</v>
      </c>
      <c r="E1030" s="99"/>
      <c r="F1030" s="99"/>
    </row>
    <row r="1031" spans="1:6" ht="12.75" customHeight="1" x14ac:dyDescent="0.25">
      <c r="A1031" s="99"/>
      <c r="B1031" s="101">
        <v>2310407</v>
      </c>
      <c r="C1031" s="101" t="s">
        <v>2624</v>
      </c>
      <c r="D1031" s="101" t="s">
        <v>2492</v>
      </c>
      <c r="E1031" s="99"/>
      <c r="F1031" s="99"/>
    </row>
    <row r="1032" spans="1:6" ht="12.75" customHeight="1" x14ac:dyDescent="0.25">
      <c r="A1032" s="99"/>
      <c r="B1032" s="101">
        <v>2310506</v>
      </c>
      <c r="C1032" s="101" t="s">
        <v>2625</v>
      </c>
      <c r="D1032" s="101" t="s">
        <v>2492</v>
      </c>
      <c r="E1032" s="99"/>
      <c r="F1032" s="99"/>
    </row>
    <row r="1033" spans="1:6" ht="12.75" customHeight="1" x14ac:dyDescent="0.25">
      <c r="A1033" s="99"/>
      <c r="B1033" s="101">
        <v>2310605</v>
      </c>
      <c r="C1033" s="101" t="s">
        <v>2626</v>
      </c>
      <c r="D1033" s="101" t="s">
        <v>2492</v>
      </c>
      <c r="E1033" s="99"/>
      <c r="F1033" s="99"/>
    </row>
    <row r="1034" spans="1:6" ht="12.75" customHeight="1" x14ac:dyDescent="0.25">
      <c r="A1034" s="99"/>
      <c r="B1034" s="101">
        <v>2310704</v>
      </c>
      <c r="C1034" s="101" t="s">
        <v>2627</v>
      </c>
      <c r="D1034" s="101" t="s">
        <v>2492</v>
      </c>
      <c r="E1034" s="99"/>
      <c r="F1034" s="99"/>
    </row>
    <row r="1035" spans="1:6" ht="12.75" customHeight="1" x14ac:dyDescent="0.25">
      <c r="A1035" s="99"/>
      <c r="B1035" s="101">
        <v>2310803</v>
      </c>
      <c r="C1035" s="101" t="s">
        <v>2628</v>
      </c>
      <c r="D1035" s="101" t="s">
        <v>2492</v>
      </c>
      <c r="E1035" s="99"/>
      <c r="F1035" s="99"/>
    </row>
    <row r="1036" spans="1:6" ht="12.75" customHeight="1" x14ac:dyDescent="0.25">
      <c r="A1036" s="99"/>
      <c r="B1036" s="101">
        <v>2310852</v>
      </c>
      <c r="C1036" s="101" t="s">
        <v>2629</v>
      </c>
      <c r="D1036" s="101" t="s">
        <v>2492</v>
      </c>
      <c r="E1036" s="99"/>
      <c r="F1036" s="99"/>
    </row>
    <row r="1037" spans="1:6" ht="12.75" customHeight="1" x14ac:dyDescent="0.25">
      <c r="A1037" s="99"/>
      <c r="B1037" s="101">
        <v>2310902</v>
      </c>
      <c r="C1037" s="101" t="s">
        <v>2630</v>
      </c>
      <c r="D1037" s="101" t="s">
        <v>2492</v>
      </c>
      <c r="E1037" s="99"/>
      <c r="F1037" s="99"/>
    </row>
    <row r="1038" spans="1:6" ht="12.75" customHeight="1" x14ac:dyDescent="0.25">
      <c r="A1038" s="99"/>
      <c r="B1038" s="101">
        <v>2310951</v>
      </c>
      <c r="C1038" s="101" t="s">
        <v>2631</v>
      </c>
      <c r="D1038" s="101" t="s">
        <v>2492</v>
      </c>
      <c r="E1038" s="99"/>
      <c r="F1038" s="99"/>
    </row>
    <row r="1039" spans="1:6" ht="12.75" customHeight="1" x14ac:dyDescent="0.25">
      <c r="A1039" s="99"/>
      <c r="B1039" s="101">
        <v>2311009</v>
      </c>
      <c r="C1039" s="101" t="s">
        <v>2632</v>
      </c>
      <c r="D1039" s="101" t="s">
        <v>2492</v>
      </c>
      <c r="E1039" s="99"/>
      <c r="F1039" s="99"/>
    </row>
    <row r="1040" spans="1:6" ht="12.75" customHeight="1" x14ac:dyDescent="0.25">
      <c r="A1040" s="99"/>
      <c r="B1040" s="101">
        <v>2311108</v>
      </c>
      <c r="C1040" s="101" t="s">
        <v>2633</v>
      </c>
      <c r="D1040" s="101" t="s">
        <v>2492</v>
      </c>
      <c r="E1040" s="99"/>
      <c r="F1040" s="99"/>
    </row>
    <row r="1041" spans="1:6" ht="12.75" customHeight="1" x14ac:dyDescent="0.25">
      <c r="A1041" s="99"/>
      <c r="B1041" s="101">
        <v>2311207</v>
      </c>
      <c r="C1041" s="101" t="s">
        <v>2634</v>
      </c>
      <c r="D1041" s="101" t="s">
        <v>2492</v>
      </c>
      <c r="E1041" s="99"/>
      <c r="F1041" s="99"/>
    </row>
    <row r="1042" spans="1:6" ht="12.75" customHeight="1" x14ac:dyDescent="0.25">
      <c r="A1042" s="99"/>
      <c r="B1042" s="101">
        <v>2311231</v>
      </c>
      <c r="C1042" s="101" t="s">
        <v>2635</v>
      </c>
      <c r="D1042" s="101" t="s">
        <v>2492</v>
      </c>
      <c r="E1042" s="99"/>
      <c r="F1042" s="99"/>
    </row>
    <row r="1043" spans="1:6" ht="12.75" customHeight="1" x14ac:dyDescent="0.25">
      <c r="A1043" s="99"/>
      <c r="B1043" s="101">
        <v>2311264</v>
      </c>
      <c r="C1043" s="101" t="s">
        <v>2636</v>
      </c>
      <c r="D1043" s="101" t="s">
        <v>2492</v>
      </c>
      <c r="E1043" s="99"/>
      <c r="F1043" s="99"/>
    </row>
    <row r="1044" spans="1:6" ht="12.75" customHeight="1" x14ac:dyDescent="0.25">
      <c r="A1044" s="99"/>
      <c r="B1044" s="101">
        <v>2311306</v>
      </c>
      <c r="C1044" s="101" t="s">
        <v>2637</v>
      </c>
      <c r="D1044" s="101" t="s">
        <v>2492</v>
      </c>
      <c r="E1044" s="99"/>
      <c r="F1044" s="99"/>
    </row>
    <row r="1045" spans="1:6" ht="12.75" customHeight="1" x14ac:dyDescent="0.25">
      <c r="A1045" s="99"/>
      <c r="B1045" s="101">
        <v>2311355</v>
      </c>
      <c r="C1045" s="101" t="s">
        <v>2638</v>
      </c>
      <c r="D1045" s="101" t="s">
        <v>2492</v>
      </c>
      <c r="E1045" s="99"/>
      <c r="F1045" s="99"/>
    </row>
    <row r="1046" spans="1:6" ht="12.75" customHeight="1" x14ac:dyDescent="0.25">
      <c r="A1046" s="99"/>
      <c r="B1046" s="101">
        <v>2311405</v>
      </c>
      <c r="C1046" s="101" t="s">
        <v>2639</v>
      </c>
      <c r="D1046" s="101" t="s">
        <v>2492</v>
      </c>
      <c r="E1046" s="99"/>
      <c r="F1046" s="99"/>
    </row>
    <row r="1047" spans="1:6" ht="12.75" customHeight="1" x14ac:dyDescent="0.25">
      <c r="A1047" s="99"/>
      <c r="B1047" s="101">
        <v>2311504</v>
      </c>
      <c r="C1047" s="101" t="s">
        <v>2640</v>
      </c>
      <c r="D1047" s="101" t="s">
        <v>2492</v>
      </c>
      <c r="E1047" s="99"/>
      <c r="F1047" s="99"/>
    </row>
    <row r="1048" spans="1:6" ht="12.75" customHeight="1" x14ac:dyDescent="0.25">
      <c r="A1048" s="99"/>
      <c r="B1048" s="101">
        <v>2311603</v>
      </c>
      <c r="C1048" s="101" t="s">
        <v>1852</v>
      </c>
      <c r="D1048" s="101" t="s">
        <v>2492</v>
      </c>
      <c r="E1048" s="99"/>
      <c r="F1048" s="99"/>
    </row>
    <row r="1049" spans="1:6" ht="12.75" customHeight="1" x14ac:dyDescent="0.25">
      <c r="A1049" s="99"/>
      <c r="B1049" s="101">
        <v>2311702</v>
      </c>
      <c r="C1049" s="101" t="s">
        <v>2641</v>
      </c>
      <c r="D1049" s="101" t="s">
        <v>2492</v>
      </c>
      <c r="E1049" s="99"/>
      <c r="F1049" s="99"/>
    </row>
    <row r="1050" spans="1:6" ht="12.75" customHeight="1" x14ac:dyDescent="0.25">
      <c r="A1050" s="99"/>
      <c r="B1050" s="101">
        <v>2311801</v>
      </c>
      <c r="C1050" s="101" t="s">
        <v>2642</v>
      </c>
      <c r="D1050" s="101" t="s">
        <v>2492</v>
      </c>
      <c r="E1050" s="99"/>
      <c r="F1050" s="99"/>
    </row>
    <row r="1051" spans="1:6" ht="12.75" customHeight="1" x14ac:dyDescent="0.25">
      <c r="A1051" s="99"/>
      <c r="B1051" s="101">
        <v>2311900</v>
      </c>
      <c r="C1051" s="101" t="s">
        <v>2643</v>
      </c>
      <c r="D1051" s="101" t="s">
        <v>2492</v>
      </c>
      <c r="E1051" s="99"/>
      <c r="F1051" s="99"/>
    </row>
    <row r="1052" spans="1:6" ht="12.75" customHeight="1" x14ac:dyDescent="0.25">
      <c r="A1052" s="99"/>
      <c r="B1052" s="101">
        <v>2311959</v>
      </c>
      <c r="C1052" s="101" t="s">
        <v>2644</v>
      </c>
      <c r="D1052" s="101" t="s">
        <v>2492</v>
      </c>
      <c r="E1052" s="99"/>
      <c r="F1052" s="99"/>
    </row>
    <row r="1053" spans="1:6" ht="12.75" customHeight="1" x14ac:dyDescent="0.25">
      <c r="A1053" s="99"/>
      <c r="B1053" s="101">
        <v>2312007</v>
      </c>
      <c r="C1053" s="101" t="s">
        <v>2645</v>
      </c>
      <c r="D1053" s="101" t="s">
        <v>2492</v>
      </c>
      <c r="E1053" s="99"/>
      <c r="F1053" s="99"/>
    </row>
    <row r="1054" spans="1:6" ht="12.75" customHeight="1" x14ac:dyDescent="0.25">
      <c r="A1054" s="99"/>
      <c r="B1054" s="101">
        <v>2312106</v>
      </c>
      <c r="C1054" s="101" t="s">
        <v>2646</v>
      </c>
      <c r="D1054" s="101" t="s">
        <v>2492</v>
      </c>
      <c r="E1054" s="99"/>
      <c r="F1054" s="99"/>
    </row>
    <row r="1055" spans="1:6" ht="12.75" customHeight="1" x14ac:dyDescent="0.25">
      <c r="A1055" s="99"/>
      <c r="B1055" s="101">
        <v>2312205</v>
      </c>
      <c r="C1055" s="101" t="s">
        <v>2647</v>
      </c>
      <c r="D1055" s="101" t="s">
        <v>2492</v>
      </c>
      <c r="E1055" s="99"/>
      <c r="F1055" s="99"/>
    </row>
    <row r="1056" spans="1:6" ht="12.75" customHeight="1" x14ac:dyDescent="0.25">
      <c r="A1056" s="99"/>
      <c r="B1056" s="101">
        <v>2312304</v>
      </c>
      <c r="C1056" s="101" t="s">
        <v>2648</v>
      </c>
      <c r="D1056" s="101" t="s">
        <v>2492</v>
      </c>
      <c r="E1056" s="99"/>
      <c r="F1056" s="99"/>
    </row>
    <row r="1057" spans="1:6" ht="12.75" customHeight="1" x14ac:dyDescent="0.25">
      <c r="A1057" s="99"/>
      <c r="B1057" s="101">
        <v>2312403</v>
      </c>
      <c r="C1057" s="101" t="s">
        <v>2649</v>
      </c>
      <c r="D1057" s="101" t="s">
        <v>2492</v>
      </c>
      <c r="E1057" s="99"/>
      <c r="F1057" s="99"/>
    </row>
    <row r="1058" spans="1:6" ht="12.75" customHeight="1" x14ac:dyDescent="0.25">
      <c r="A1058" s="99"/>
      <c r="B1058" s="101">
        <v>2312502</v>
      </c>
      <c r="C1058" s="101" t="s">
        <v>2650</v>
      </c>
      <c r="D1058" s="101" t="s">
        <v>2492</v>
      </c>
      <c r="E1058" s="99"/>
      <c r="F1058" s="99"/>
    </row>
    <row r="1059" spans="1:6" ht="12.75" customHeight="1" x14ac:dyDescent="0.25">
      <c r="A1059" s="99"/>
      <c r="B1059" s="101">
        <v>2312601</v>
      </c>
      <c r="C1059" s="101" t="s">
        <v>2651</v>
      </c>
      <c r="D1059" s="101" t="s">
        <v>2492</v>
      </c>
      <c r="E1059" s="99"/>
      <c r="F1059" s="99"/>
    </row>
    <row r="1060" spans="1:6" ht="12.75" customHeight="1" x14ac:dyDescent="0.25">
      <c r="A1060" s="99"/>
      <c r="B1060" s="101">
        <v>2312700</v>
      </c>
      <c r="C1060" s="101" t="s">
        <v>2652</v>
      </c>
      <c r="D1060" s="101" t="s">
        <v>2492</v>
      </c>
      <c r="E1060" s="99"/>
      <c r="F1060" s="99"/>
    </row>
    <row r="1061" spans="1:6" ht="12.75" customHeight="1" x14ac:dyDescent="0.25">
      <c r="A1061" s="99"/>
      <c r="B1061" s="101">
        <v>2312809</v>
      </c>
      <c r="C1061" s="101" t="s">
        <v>2653</v>
      </c>
      <c r="D1061" s="101" t="s">
        <v>2492</v>
      </c>
      <c r="E1061" s="99"/>
      <c r="F1061" s="99"/>
    </row>
    <row r="1062" spans="1:6" ht="12.75" customHeight="1" x14ac:dyDescent="0.25">
      <c r="A1062" s="99"/>
      <c r="B1062" s="101">
        <v>2312908</v>
      </c>
      <c r="C1062" s="101" t="s">
        <v>2654</v>
      </c>
      <c r="D1062" s="101" t="s">
        <v>2492</v>
      </c>
      <c r="E1062" s="99"/>
      <c r="F1062" s="99"/>
    </row>
    <row r="1063" spans="1:6" ht="12.75" customHeight="1" x14ac:dyDescent="0.25">
      <c r="A1063" s="99"/>
      <c r="B1063" s="101">
        <v>2313005</v>
      </c>
      <c r="C1063" s="101" t="s">
        <v>2655</v>
      </c>
      <c r="D1063" s="101" t="s">
        <v>2492</v>
      </c>
      <c r="E1063" s="99"/>
      <c r="F1063" s="99"/>
    </row>
    <row r="1064" spans="1:6" ht="12.75" customHeight="1" x14ac:dyDescent="0.25">
      <c r="A1064" s="99"/>
      <c r="B1064" s="101">
        <v>2313104</v>
      </c>
      <c r="C1064" s="101" t="s">
        <v>2656</v>
      </c>
      <c r="D1064" s="101" t="s">
        <v>2492</v>
      </c>
      <c r="E1064" s="99"/>
      <c r="F1064" s="99"/>
    </row>
    <row r="1065" spans="1:6" ht="12.75" customHeight="1" x14ac:dyDescent="0.25">
      <c r="A1065" s="99"/>
      <c r="B1065" s="101">
        <v>2313203</v>
      </c>
      <c r="C1065" s="101" t="s">
        <v>2657</v>
      </c>
      <c r="D1065" s="101" t="s">
        <v>2492</v>
      </c>
      <c r="E1065" s="99"/>
      <c r="F1065" s="99"/>
    </row>
    <row r="1066" spans="1:6" ht="12.75" customHeight="1" x14ac:dyDescent="0.25">
      <c r="A1066" s="99"/>
      <c r="B1066" s="101">
        <v>2313252</v>
      </c>
      <c r="C1066" s="101" t="s">
        <v>2658</v>
      </c>
      <c r="D1066" s="101" t="s">
        <v>2492</v>
      </c>
      <c r="E1066" s="99"/>
      <c r="F1066" s="99"/>
    </row>
    <row r="1067" spans="1:6" ht="12.75" customHeight="1" x14ac:dyDescent="0.25">
      <c r="A1067" s="99"/>
      <c r="B1067" s="101">
        <v>2313302</v>
      </c>
      <c r="C1067" s="101" t="s">
        <v>2659</v>
      </c>
      <c r="D1067" s="101" t="s">
        <v>2492</v>
      </c>
      <c r="E1067" s="99"/>
      <c r="F1067" s="99"/>
    </row>
    <row r="1068" spans="1:6" ht="12.75" customHeight="1" x14ac:dyDescent="0.25">
      <c r="A1068" s="99"/>
      <c r="B1068" s="101">
        <v>2313351</v>
      </c>
      <c r="C1068" s="101" t="s">
        <v>2660</v>
      </c>
      <c r="D1068" s="101" t="s">
        <v>2492</v>
      </c>
      <c r="E1068" s="99"/>
      <c r="F1068" s="99"/>
    </row>
    <row r="1069" spans="1:6" ht="12.75" customHeight="1" x14ac:dyDescent="0.25">
      <c r="A1069" s="99"/>
      <c r="B1069" s="101">
        <v>2313401</v>
      </c>
      <c r="C1069" s="101" t="s">
        <v>2661</v>
      </c>
      <c r="D1069" s="101" t="s">
        <v>2492</v>
      </c>
      <c r="E1069" s="99"/>
      <c r="F1069" s="99"/>
    </row>
    <row r="1070" spans="1:6" ht="12.75" customHeight="1" x14ac:dyDescent="0.25">
      <c r="A1070" s="99"/>
      <c r="B1070" s="101">
        <v>2313500</v>
      </c>
      <c r="C1070" s="101" t="s">
        <v>2662</v>
      </c>
      <c r="D1070" s="101" t="s">
        <v>2492</v>
      </c>
      <c r="E1070" s="99"/>
      <c r="F1070" s="99"/>
    </row>
    <row r="1071" spans="1:6" ht="12.75" customHeight="1" x14ac:dyDescent="0.25">
      <c r="A1071" s="99"/>
      <c r="B1071" s="101">
        <v>2313559</v>
      </c>
      <c r="C1071" s="101" t="s">
        <v>2663</v>
      </c>
      <c r="D1071" s="101" t="s">
        <v>2492</v>
      </c>
      <c r="E1071" s="99"/>
      <c r="F1071" s="99"/>
    </row>
    <row r="1072" spans="1:6" ht="12.75" customHeight="1" x14ac:dyDescent="0.25">
      <c r="A1072" s="99"/>
      <c r="B1072" s="101">
        <v>2313609</v>
      </c>
      <c r="C1072" s="101" t="s">
        <v>2664</v>
      </c>
      <c r="D1072" s="101" t="s">
        <v>2492</v>
      </c>
      <c r="E1072" s="99"/>
      <c r="F1072" s="99"/>
    </row>
    <row r="1073" spans="1:6" ht="12.75" customHeight="1" x14ac:dyDescent="0.25">
      <c r="A1073" s="99"/>
      <c r="B1073" s="101">
        <v>2313708</v>
      </c>
      <c r="C1073" s="101" t="s">
        <v>2665</v>
      </c>
      <c r="D1073" s="101" t="s">
        <v>2492</v>
      </c>
      <c r="E1073" s="99"/>
      <c r="F1073" s="99"/>
    </row>
    <row r="1074" spans="1:6" ht="12.75" customHeight="1" x14ac:dyDescent="0.25">
      <c r="A1074" s="99"/>
      <c r="B1074" s="101">
        <v>2313757</v>
      </c>
      <c r="C1074" s="101" t="s">
        <v>2666</v>
      </c>
      <c r="D1074" s="101" t="s">
        <v>2492</v>
      </c>
      <c r="E1074" s="99"/>
      <c r="F1074" s="99"/>
    </row>
    <row r="1075" spans="1:6" ht="12.75" customHeight="1" x14ac:dyDescent="0.25">
      <c r="A1075" s="99"/>
      <c r="B1075" s="101">
        <v>2313807</v>
      </c>
      <c r="C1075" s="101" t="s">
        <v>2667</v>
      </c>
      <c r="D1075" s="101" t="s">
        <v>2492</v>
      </c>
      <c r="E1075" s="99"/>
      <c r="F1075" s="99"/>
    </row>
    <row r="1076" spans="1:6" ht="12.75" customHeight="1" x14ac:dyDescent="0.25">
      <c r="A1076" s="99"/>
      <c r="B1076" s="101">
        <v>2313906</v>
      </c>
      <c r="C1076" s="101" t="s">
        <v>2668</v>
      </c>
      <c r="D1076" s="101" t="s">
        <v>2492</v>
      </c>
      <c r="E1076" s="99"/>
      <c r="F1076" s="99"/>
    </row>
    <row r="1077" spans="1:6" ht="12.75" customHeight="1" x14ac:dyDescent="0.25">
      <c r="A1077" s="99"/>
      <c r="B1077" s="101">
        <v>2313955</v>
      </c>
      <c r="C1077" s="101" t="s">
        <v>2669</v>
      </c>
      <c r="D1077" s="101" t="s">
        <v>2492</v>
      </c>
      <c r="E1077" s="99"/>
      <c r="F1077" s="99"/>
    </row>
    <row r="1078" spans="1:6" ht="12.75" customHeight="1" x14ac:dyDescent="0.25">
      <c r="A1078" s="99"/>
      <c r="B1078" s="101">
        <v>2314003</v>
      </c>
      <c r="C1078" s="101" t="s">
        <v>2670</v>
      </c>
      <c r="D1078" s="101" t="s">
        <v>2492</v>
      </c>
      <c r="E1078" s="99"/>
      <c r="F1078" s="99"/>
    </row>
    <row r="1079" spans="1:6" ht="12.75" customHeight="1" x14ac:dyDescent="0.25">
      <c r="A1079" s="99"/>
      <c r="B1079" s="101">
        <v>2314102</v>
      </c>
      <c r="C1079" s="101" t="s">
        <v>2671</v>
      </c>
      <c r="D1079" s="101" t="s">
        <v>2492</v>
      </c>
      <c r="E1079" s="99"/>
      <c r="F1079" s="99"/>
    </row>
    <row r="1080" spans="1:6" ht="12.75" customHeight="1" x14ac:dyDescent="0.25">
      <c r="A1080" s="99"/>
      <c r="B1080" s="101">
        <v>2400109</v>
      </c>
      <c r="C1080" s="101" t="s">
        <v>2672</v>
      </c>
      <c r="D1080" s="101" t="s">
        <v>2673</v>
      </c>
      <c r="E1080" s="99"/>
      <c r="F1080" s="99"/>
    </row>
    <row r="1081" spans="1:6" ht="12.75" customHeight="1" x14ac:dyDescent="0.25">
      <c r="A1081" s="99"/>
      <c r="B1081" s="101">
        <v>2400208</v>
      </c>
      <c r="C1081" s="101" t="s">
        <v>2674</v>
      </c>
      <c r="D1081" s="101" t="s">
        <v>2673</v>
      </c>
      <c r="E1081" s="99"/>
      <c r="F1081" s="99"/>
    </row>
    <row r="1082" spans="1:6" ht="12.75" customHeight="1" x14ac:dyDescent="0.25">
      <c r="A1082" s="99"/>
      <c r="B1082" s="101">
        <v>2400307</v>
      </c>
      <c r="C1082" s="101" t="s">
        <v>2675</v>
      </c>
      <c r="D1082" s="101" t="s">
        <v>2673</v>
      </c>
      <c r="E1082" s="99"/>
      <c r="F1082" s="99"/>
    </row>
    <row r="1083" spans="1:6" ht="12.75" customHeight="1" x14ac:dyDescent="0.25">
      <c r="A1083" s="99"/>
      <c r="B1083" s="101">
        <v>2400406</v>
      </c>
      <c r="C1083" s="101" t="s">
        <v>2676</v>
      </c>
      <c r="D1083" s="101" t="s">
        <v>2673</v>
      </c>
      <c r="E1083" s="99"/>
      <c r="F1083" s="99"/>
    </row>
    <row r="1084" spans="1:6" ht="12.75" customHeight="1" x14ac:dyDescent="0.25">
      <c r="A1084" s="99"/>
      <c r="B1084" s="101">
        <v>2400505</v>
      </c>
      <c r="C1084" s="101" t="s">
        <v>2677</v>
      </c>
      <c r="D1084" s="101" t="s">
        <v>2673</v>
      </c>
      <c r="E1084" s="99"/>
      <c r="F1084" s="99"/>
    </row>
    <row r="1085" spans="1:6" ht="12.75" customHeight="1" x14ac:dyDescent="0.25">
      <c r="A1085" s="99"/>
      <c r="B1085" s="101">
        <v>2400604</v>
      </c>
      <c r="C1085" s="101" t="s">
        <v>2678</v>
      </c>
      <c r="D1085" s="101" t="s">
        <v>2673</v>
      </c>
      <c r="E1085" s="99"/>
      <c r="F1085" s="99"/>
    </row>
    <row r="1086" spans="1:6" ht="12.75" customHeight="1" x14ac:dyDescent="0.25">
      <c r="A1086" s="99"/>
      <c r="B1086" s="101">
        <v>2400703</v>
      </c>
      <c r="C1086" s="101" t="s">
        <v>2679</v>
      </c>
      <c r="D1086" s="101" t="s">
        <v>2673</v>
      </c>
      <c r="E1086" s="99"/>
      <c r="F1086" s="99"/>
    </row>
    <row r="1087" spans="1:6" ht="12.75" customHeight="1" x14ac:dyDescent="0.25">
      <c r="A1087" s="99"/>
      <c r="B1087" s="101">
        <v>2400802</v>
      </c>
      <c r="C1087" s="101" t="s">
        <v>2680</v>
      </c>
      <c r="D1087" s="101" t="s">
        <v>2673</v>
      </c>
      <c r="E1087" s="99"/>
      <c r="F1087" s="99"/>
    </row>
    <row r="1088" spans="1:6" ht="12.75" customHeight="1" x14ac:dyDescent="0.25">
      <c r="A1088" s="99"/>
      <c r="B1088" s="101">
        <v>2400901</v>
      </c>
      <c r="C1088" s="101" t="s">
        <v>2681</v>
      </c>
      <c r="D1088" s="101" t="s">
        <v>2673</v>
      </c>
      <c r="E1088" s="99"/>
      <c r="F1088" s="99"/>
    </row>
    <row r="1089" spans="1:6" ht="12.75" customHeight="1" x14ac:dyDescent="0.25">
      <c r="A1089" s="99"/>
      <c r="B1089" s="101">
        <v>2401008</v>
      </c>
      <c r="C1089" s="101" t="s">
        <v>2682</v>
      </c>
      <c r="D1089" s="101" t="s">
        <v>2673</v>
      </c>
      <c r="E1089" s="99"/>
      <c r="F1089" s="99"/>
    </row>
    <row r="1090" spans="1:6" ht="12.75" customHeight="1" x14ac:dyDescent="0.25">
      <c r="A1090" s="99"/>
      <c r="B1090" s="101">
        <v>2401107</v>
      </c>
      <c r="C1090" s="101" t="s">
        <v>2683</v>
      </c>
      <c r="D1090" s="101" t="s">
        <v>2673</v>
      </c>
      <c r="E1090" s="99"/>
      <c r="F1090" s="99"/>
    </row>
    <row r="1091" spans="1:6" ht="12.75" customHeight="1" x14ac:dyDescent="0.25">
      <c r="A1091" s="99"/>
      <c r="B1091" s="101">
        <v>2401206</v>
      </c>
      <c r="C1091" s="101" t="s">
        <v>2684</v>
      </c>
      <c r="D1091" s="101" t="s">
        <v>2673</v>
      </c>
      <c r="E1091" s="99"/>
      <c r="F1091" s="99"/>
    </row>
    <row r="1092" spans="1:6" ht="12.75" customHeight="1" x14ac:dyDescent="0.25">
      <c r="A1092" s="99"/>
      <c r="B1092" s="101">
        <v>2401305</v>
      </c>
      <c r="C1092" s="101" t="s">
        <v>2685</v>
      </c>
      <c r="D1092" s="101" t="s">
        <v>2673</v>
      </c>
      <c r="E1092" s="99"/>
      <c r="F1092" s="99"/>
    </row>
    <row r="1093" spans="1:6" ht="12.75" customHeight="1" x14ac:dyDescent="0.25">
      <c r="A1093" s="99"/>
      <c r="B1093" s="101">
        <v>2401404</v>
      </c>
      <c r="C1093" s="101" t="s">
        <v>2686</v>
      </c>
      <c r="D1093" s="101" t="s">
        <v>2673</v>
      </c>
      <c r="E1093" s="99"/>
      <c r="F1093" s="99"/>
    </row>
    <row r="1094" spans="1:6" ht="12.75" customHeight="1" x14ac:dyDescent="0.25">
      <c r="A1094" s="99"/>
      <c r="B1094" s="101">
        <v>2401453</v>
      </c>
      <c r="C1094" s="101" t="s">
        <v>2687</v>
      </c>
      <c r="D1094" s="101" t="s">
        <v>2673</v>
      </c>
      <c r="E1094" s="99"/>
      <c r="F1094" s="99"/>
    </row>
    <row r="1095" spans="1:6" ht="12.75" customHeight="1" x14ac:dyDescent="0.25">
      <c r="A1095" s="99"/>
      <c r="B1095" s="101">
        <v>2401503</v>
      </c>
      <c r="C1095" s="101" t="s">
        <v>2688</v>
      </c>
      <c r="D1095" s="101" t="s">
        <v>2673</v>
      </c>
      <c r="E1095" s="99"/>
      <c r="F1095" s="99"/>
    </row>
    <row r="1096" spans="1:6" ht="12.75" customHeight="1" x14ac:dyDescent="0.25">
      <c r="A1096" s="99"/>
      <c r="B1096" s="101">
        <v>2401602</v>
      </c>
      <c r="C1096" s="101" t="s">
        <v>2689</v>
      </c>
      <c r="D1096" s="101" t="s">
        <v>2673</v>
      </c>
      <c r="E1096" s="99"/>
      <c r="F1096" s="99"/>
    </row>
    <row r="1097" spans="1:6" ht="12.75" customHeight="1" x14ac:dyDescent="0.25">
      <c r="A1097" s="99"/>
      <c r="B1097" s="101">
        <v>2401651</v>
      </c>
      <c r="C1097" s="101" t="s">
        <v>2690</v>
      </c>
      <c r="D1097" s="101" t="s">
        <v>2673</v>
      </c>
      <c r="E1097" s="99"/>
      <c r="F1097" s="99"/>
    </row>
    <row r="1098" spans="1:6" ht="12.75" customHeight="1" x14ac:dyDescent="0.25">
      <c r="A1098" s="99"/>
      <c r="B1098" s="101">
        <v>2401701</v>
      </c>
      <c r="C1098" s="101" t="s">
        <v>2298</v>
      </c>
      <c r="D1098" s="101" t="s">
        <v>2673</v>
      </c>
      <c r="E1098" s="99"/>
      <c r="F1098" s="99"/>
    </row>
    <row r="1099" spans="1:6" ht="12.75" customHeight="1" x14ac:dyDescent="0.25">
      <c r="A1099" s="99"/>
      <c r="B1099" s="101">
        <v>2401800</v>
      </c>
      <c r="C1099" s="101" t="s">
        <v>2691</v>
      </c>
      <c r="D1099" s="101" t="s">
        <v>2673</v>
      </c>
      <c r="E1099" s="99"/>
      <c r="F1099" s="99"/>
    </row>
    <row r="1100" spans="1:6" ht="12.75" customHeight="1" x14ac:dyDescent="0.25">
      <c r="A1100" s="99"/>
      <c r="B1100" s="101">
        <v>2401859</v>
      </c>
      <c r="C1100" s="101" t="s">
        <v>2692</v>
      </c>
      <c r="D1100" s="101" t="s">
        <v>2673</v>
      </c>
      <c r="E1100" s="99"/>
      <c r="F1100" s="99"/>
    </row>
    <row r="1101" spans="1:6" ht="12.75" customHeight="1" x14ac:dyDescent="0.25">
      <c r="A1101" s="99"/>
      <c r="B1101" s="101">
        <v>2401909</v>
      </c>
      <c r="C1101" s="101" t="s">
        <v>2693</v>
      </c>
      <c r="D1101" s="101" t="s">
        <v>2673</v>
      </c>
      <c r="E1101" s="99"/>
      <c r="F1101" s="99"/>
    </row>
    <row r="1102" spans="1:6" ht="12.75" customHeight="1" x14ac:dyDescent="0.25">
      <c r="A1102" s="99"/>
      <c r="B1102" s="101">
        <v>2402006</v>
      </c>
      <c r="C1102" s="101" t="s">
        <v>2694</v>
      </c>
      <c r="D1102" s="101" t="s">
        <v>2673</v>
      </c>
      <c r="E1102" s="99"/>
      <c r="F1102" s="99"/>
    </row>
    <row r="1103" spans="1:6" ht="12.75" customHeight="1" x14ac:dyDescent="0.25">
      <c r="A1103" s="99"/>
      <c r="B1103" s="101">
        <v>2402105</v>
      </c>
      <c r="C1103" s="101" t="s">
        <v>2695</v>
      </c>
      <c r="D1103" s="101" t="s">
        <v>2673</v>
      </c>
      <c r="E1103" s="99"/>
      <c r="F1103" s="99"/>
    </row>
    <row r="1104" spans="1:6" ht="12.75" customHeight="1" x14ac:dyDescent="0.25">
      <c r="A1104" s="99"/>
      <c r="B1104" s="101">
        <v>2402204</v>
      </c>
      <c r="C1104" s="101" t="s">
        <v>2696</v>
      </c>
      <c r="D1104" s="101" t="s">
        <v>2673</v>
      </c>
      <c r="E1104" s="99"/>
      <c r="F1104" s="99"/>
    </row>
    <row r="1105" spans="1:6" ht="12.75" customHeight="1" x14ac:dyDescent="0.25">
      <c r="A1105" s="99"/>
      <c r="B1105" s="101">
        <v>2402303</v>
      </c>
      <c r="C1105" s="101" t="s">
        <v>2697</v>
      </c>
      <c r="D1105" s="101" t="s">
        <v>2673</v>
      </c>
      <c r="E1105" s="99"/>
      <c r="F1105" s="99"/>
    </row>
    <row r="1106" spans="1:6" ht="12.75" customHeight="1" x14ac:dyDescent="0.25">
      <c r="A1106" s="99"/>
      <c r="B1106" s="101">
        <v>2402402</v>
      </c>
      <c r="C1106" s="101" t="s">
        <v>2698</v>
      </c>
      <c r="D1106" s="101" t="s">
        <v>2673</v>
      </c>
      <c r="E1106" s="99"/>
      <c r="F1106" s="99"/>
    </row>
    <row r="1107" spans="1:6" ht="12.75" customHeight="1" x14ac:dyDescent="0.25">
      <c r="A1107" s="99"/>
      <c r="B1107" s="101">
        <v>2402501</v>
      </c>
      <c r="C1107" s="101" t="s">
        <v>2699</v>
      </c>
      <c r="D1107" s="101" t="s">
        <v>2673</v>
      </c>
      <c r="E1107" s="99"/>
      <c r="F1107" s="99"/>
    </row>
    <row r="1108" spans="1:6" ht="12.75" customHeight="1" x14ac:dyDescent="0.25">
      <c r="A1108" s="99"/>
      <c r="B1108" s="101">
        <v>2402600</v>
      </c>
      <c r="C1108" s="101" t="s">
        <v>2700</v>
      </c>
      <c r="D1108" s="101" t="s">
        <v>2673</v>
      </c>
      <c r="E1108" s="99"/>
      <c r="F1108" s="99"/>
    </row>
    <row r="1109" spans="1:6" ht="12.75" customHeight="1" x14ac:dyDescent="0.25">
      <c r="A1109" s="99"/>
      <c r="B1109" s="101">
        <v>2402709</v>
      </c>
      <c r="C1109" s="101" t="s">
        <v>2701</v>
      </c>
      <c r="D1109" s="101" t="s">
        <v>2673</v>
      </c>
      <c r="E1109" s="99"/>
      <c r="F1109" s="99"/>
    </row>
    <row r="1110" spans="1:6" ht="12.75" customHeight="1" x14ac:dyDescent="0.25">
      <c r="A1110" s="99"/>
      <c r="B1110" s="101">
        <v>2402808</v>
      </c>
      <c r="C1110" s="101" t="s">
        <v>2702</v>
      </c>
      <c r="D1110" s="101" t="s">
        <v>2673</v>
      </c>
      <c r="E1110" s="99"/>
      <c r="F1110" s="99"/>
    </row>
    <row r="1111" spans="1:6" ht="12.75" customHeight="1" x14ac:dyDescent="0.25">
      <c r="A1111" s="99"/>
      <c r="B1111" s="101">
        <v>2402907</v>
      </c>
      <c r="C1111" s="101" t="s">
        <v>2703</v>
      </c>
      <c r="D1111" s="101" t="s">
        <v>2673</v>
      </c>
      <c r="E1111" s="99"/>
      <c r="F1111" s="99"/>
    </row>
    <row r="1112" spans="1:6" ht="12.75" customHeight="1" x14ac:dyDescent="0.25">
      <c r="A1112" s="99"/>
      <c r="B1112" s="101">
        <v>2403004</v>
      </c>
      <c r="C1112" s="101" t="s">
        <v>2704</v>
      </c>
      <c r="D1112" s="101" t="s">
        <v>2673</v>
      </c>
      <c r="E1112" s="99"/>
      <c r="F1112" s="99"/>
    </row>
    <row r="1113" spans="1:6" ht="12.75" customHeight="1" x14ac:dyDescent="0.25">
      <c r="A1113" s="99"/>
      <c r="B1113" s="101">
        <v>2403103</v>
      </c>
      <c r="C1113" s="101" t="s">
        <v>2705</v>
      </c>
      <c r="D1113" s="101" t="s">
        <v>2673</v>
      </c>
      <c r="E1113" s="99"/>
      <c r="F1113" s="99"/>
    </row>
    <row r="1114" spans="1:6" ht="12.75" customHeight="1" x14ac:dyDescent="0.25">
      <c r="A1114" s="99"/>
      <c r="B1114" s="101">
        <v>2403202</v>
      </c>
      <c r="C1114" s="101" t="s">
        <v>2706</v>
      </c>
      <c r="D1114" s="101" t="s">
        <v>2673</v>
      </c>
      <c r="E1114" s="99"/>
      <c r="F1114" s="99"/>
    </row>
    <row r="1115" spans="1:6" ht="12.75" customHeight="1" x14ac:dyDescent="0.25">
      <c r="A1115" s="99"/>
      <c r="B1115" s="101">
        <v>2403251</v>
      </c>
      <c r="C1115" s="101" t="s">
        <v>2707</v>
      </c>
      <c r="D1115" s="101" t="s">
        <v>2673</v>
      </c>
      <c r="E1115" s="99"/>
      <c r="F1115" s="99"/>
    </row>
    <row r="1116" spans="1:6" ht="12.75" customHeight="1" x14ac:dyDescent="0.25">
      <c r="A1116" s="99"/>
      <c r="B1116" s="101">
        <v>2403301</v>
      </c>
      <c r="C1116" s="101" t="s">
        <v>2708</v>
      </c>
      <c r="D1116" s="101" t="s">
        <v>2673</v>
      </c>
      <c r="E1116" s="99"/>
      <c r="F1116" s="99"/>
    </row>
    <row r="1117" spans="1:6" ht="12.75" customHeight="1" x14ac:dyDescent="0.25">
      <c r="A1117" s="99"/>
      <c r="B1117" s="101">
        <v>2403400</v>
      </c>
      <c r="C1117" s="101" t="s">
        <v>2709</v>
      </c>
      <c r="D1117" s="101" t="s">
        <v>2673</v>
      </c>
      <c r="E1117" s="99"/>
      <c r="F1117" s="99"/>
    </row>
    <row r="1118" spans="1:6" ht="12.75" customHeight="1" x14ac:dyDescent="0.25">
      <c r="A1118" s="99"/>
      <c r="B1118" s="101">
        <v>2403509</v>
      </c>
      <c r="C1118" s="101" t="s">
        <v>2710</v>
      </c>
      <c r="D1118" s="101" t="s">
        <v>2673</v>
      </c>
      <c r="E1118" s="99"/>
      <c r="F1118" s="99"/>
    </row>
    <row r="1119" spans="1:6" ht="12.75" customHeight="1" x14ac:dyDescent="0.25">
      <c r="A1119" s="99"/>
      <c r="B1119" s="101">
        <v>2403608</v>
      </c>
      <c r="C1119" s="101" t="s">
        <v>2711</v>
      </c>
      <c r="D1119" s="101" t="s">
        <v>2673</v>
      </c>
      <c r="E1119" s="99"/>
      <c r="F1119" s="99"/>
    </row>
    <row r="1120" spans="1:6" ht="12.75" customHeight="1" x14ac:dyDescent="0.25">
      <c r="A1120" s="99"/>
      <c r="B1120" s="101">
        <v>2403707</v>
      </c>
      <c r="C1120" s="101" t="s">
        <v>2712</v>
      </c>
      <c r="D1120" s="101" t="s">
        <v>2673</v>
      </c>
      <c r="E1120" s="99"/>
      <c r="F1120" s="99"/>
    </row>
    <row r="1121" spans="1:6" ht="12.75" customHeight="1" x14ac:dyDescent="0.25">
      <c r="A1121" s="99"/>
      <c r="B1121" s="101">
        <v>2403756</v>
      </c>
      <c r="C1121" s="101" t="s">
        <v>2713</v>
      </c>
      <c r="D1121" s="101" t="s">
        <v>2673</v>
      </c>
      <c r="E1121" s="99"/>
      <c r="F1121" s="99"/>
    </row>
    <row r="1122" spans="1:6" ht="12.75" customHeight="1" x14ac:dyDescent="0.25">
      <c r="A1122" s="99"/>
      <c r="B1122" s="101">
        <v>2403806</v>
      </c>
      <c r="C1122" s="101" t="s">
        <v>2714</v>
      </c>
      <c r="D1122" s="101" t="s">
        <v>2673</v>
      </c>
      <c r="E1122" s="99"/>
      <c r="F1122" s="99"/>
    </row>
    <row r="1123" spans="1:6" ht="12.75" customHeight="1" x14ac:dyDescent="0.25">
      <c r="A1123" s="99"/>
      <c r="B1123" s="101">
        <v>2403905</v>
      </c>
      <c r="C1123" s="101" t="s">
        <v>2715</v>
      </c>
      <c r="D1123" s="101" t="s">
        <v>2673</v>
      </c>
      <c r="E1123" s="99"/>
      <c r="F1123" s="99"/>
    </row>
    <row r="1124" spans="1:6" ht="12.75" customHeight="1" x14ac:dyDescent="0.25">
      <c r="A1124" s="99"/>
      <c r="B1124" s="101">
        <v>2404002</v>
      </c>
      <c r="C1124" s="101" t="s">
        <v>2716</v>
      </c>
      <c r="D1124" s="101" t="s">
        <v>2673</v>
      </c>
      <c r="E1124" s="99"/>
      <c r="F1124" s="99"/>
    </row>
    <row r="1125" spans="1:6" ht="12.75" customHeight="1" x14ac:dyDescent="0.25">
      <c r="A1125" s="99"/>
      <c r="B1125" s="101">
        <v>2404101</v>
      </c>
      <c r="C1125" s="101" t="s">
        <v>2717</v>
      </c>
      <c r="D1125" s="101" t="s">
        <v>2673</v>
      </c>
      <c r="E1125" s="99"/>
      <c r="F1125" s="99"/>
    </row>
    <row r="1126" spans="1:6" ht="12.75" customHeight="1" x14ac:dyDescent="0.25">
      <c r="A1126" s="99"/>
      <c r="B1126" s="101">
        <v>2404200</v>
      </c>
      <c r="C1126" s="101" t="s">
        <v>2718</v>
      </c>
      <c r="D1126" s="101" t="s">
        <v>2673</v>
      </c>
      <c r="E1126" s="99"/>
      <c r="F1126" s="99"/>
    </row>
    <row r="1127" spans="1:6" ht="12.75" customHeight="1" x14ac:dyDescent="0.25">
      <c r="A1127" s="99"/>
      <c r="B1127" s="101">
        <v>2404309</v>
      </c>
      <c r="C1127" s="101" t="s">
        <v>2719</v>
      </c>
      <c r="D1127" s="101" t="s">
        <v>2673</v>
      </c>
      <c r="E1127" s="99"/>
      <c r="F1127" s="99"/>
    </row>
    <row r="1128" spans="1:6" ht="12.75" customHeight="1" x14ac:dyDescent="0.25">
      <c r="A1128" s="99"/>
      <c r="B1128" s="101">
        <v>2404408</v>
      </c>
      <c r="C1128" s="101" t="s">
        <v>2720</v>
      </c>
      <c r="D1128" s="101" t="s">
        <v>2673</v>
      </c>
      <c r="E1128" s="99"/>
      <c r="F1128" s="99"/>
    </row>
    <row r="1129" spans="1:6" ht="12.75" customHeight="1" x14ac:dyDescent="0.25">
      <c r="A1129" s="99"/>
      <c r="B1129" s="101">
        <v>2404507</v>
      </c>
      <c r="C1129" s="101" t="s">
        <v>2721</v>
      </c>
      <c r="D1129" s="101" t="s">
        <v>2673</v>
      </c>
      <c r="E1129" s="99"/>
      <c r="F1129" s="99"/>
    </row>
    <row r="1130" spans="1:6" ht="12.75" customHeight="1" x14ac:dyDescent="0.25">
      <c r="A1130" s="99"/>
      <c r="B1130" s="101">
        <v>2404606</v>
      </c>
      <c r="C1130" s="101" t="s">
        <v>2722</v>
      </c>
      <c r="D1130" s="101" t="s">
        <v>2673</v>
      </c>
      <c r="E1130" s="99"/>
      <c r="F1130" s="99"/>
    </row>
    <row r="1131" spans="1:6" ht="12.75" customHeight="1" x14ac:dyDescent="0.25">
      <c r="A1131" s="99"/>
      <c r="B1131" s="101">
        <v>2404705</v>
      </c>
      <c r="C1131" s="101" t="s">
        <v>2723</v>
      </c>
      <c r="D1131" s="101" t="s">
        <v>2673</v>
      </c>
      <c r="E1131" s="99"/>
      <c r="F1131" s="99"/>
    </row>
    <row r="1132" spans="1:6" ht="12.75" customHeight="1" x14ac:dyDescent="0.25">
      <c r="A1132" s="99"/>
      <c r="B1132" s="101">
        <v>2404804</v>
      </c>
      <c r="C1132" s="101" t="s">
        <v>2724</v>
      </c>
      <c r="D1132" s="101" t="s">
        <v>2673</v>
      </c>
      <c r="E1132" s="99"/>
      <c r="F1132" s="99"/>
    </row>
    <row r="1133" spans="1:6" ht="12.75" customHeight="1" x14ac:dyDescent="0.25">
      <c r="A1133" s="99"/>
      <c r="B1133" s="101">
        <v>2404853</v>
      </c>
      <c r="C1133" s="101" t="s">
        <v>2725</v>
      </c>
      <c r="D1133" s="101" t="s">
        <v>2673</v>
      </c>
      <c r="E1133" s="99"/>
      <c r="F1133" s="99"/>
    </row>
    <row r="1134" spans="1:6" ht="12.75" customHeight="1" x14ac:dyDescent="0.25">
      <c r="A1134" s="99"/>
      <c r="B1134" s="101">
        <v>2404903</v>
      </c>
      <c r="C1134" s="101" t="s">
        <v>2726</v>
      </c>
      <c r="D1134" s="101" t="s">
        <v>2673</v>
      </c>
      <c r="E1134" s="99"/>
      <c r="F1134" s="99"/>
    </row>
    <row r="1135" spans="1:6" ht="12.75" customHeight="1" x14ac:dyDescent="0.25">
      <c r="A1135" s="99"/>
      <c r="B1135" s="101">
        <v>2405009</v>
      </c>
      <c r="C1135" s="101" t="s">
        <v>2727</v>
      </c>
      <c r="D1135" s="101" t="s">
        <v>2673</v>
      </c>
      <c r="E1135" s="99"/>
      <c r="F1135" s="99"/>
    </row>
    <row r="1136" spans="1:6" ht="12.75" customHeight="1" x14ac:dyDescent="0.25">
      <c r="A1136" s="99"/>
      <c r="B1136" s="101">
        <v>2405108</v>
      </c>
      <c r="C1136" s="101" t="s">
        <v>2728</v>
      </c>
      <c r="D1136" s="101" t="s">
        <v>2673</v>
      </c>
      <c r="E1136" s="99"/>
      <c r="F1136" s="99"/>
    </row>
    <row r="1137" spans="1:6" ht="12.75" customHeight="1" x14ac:dyDescent="0.25">
      <c r="A1137" s="99"/>
      <c r="B1137" s="101">
        <v>2405207</v>
      </c>
      <c r="C1137" s="101" t="s">
        <v>2729</v>
      </c>
      <c r="D1137" s="101" t="s">
        <v>2673</v>
      </c>
      <c r="E1137" s="99"/>
      <c r="F1137" s="99"/>
    </row>
    <row r="1138" spans="1:6" ht="12.75" customHeight="1" x14ac:dyDescent="0.25">
      <c r="A1138" s="99"/>
      <c r="B1138" s="101">
        <v>2405306</v>
      </c>
      <c r="C1138" s="101" t="s">
        <v>2730</v>
      </c>
      <c r="D1138" s="101" t="s">
        <v>2673</v>
      </c>
      <c r="E1138" s="99"/>
      <c r="F1138" s="99"/>
    </row>
    <row r="1139" spans="1:6" ht="12.75" customHeight="1" x14ac:dyDescent="0.25">
      <c r="A1139" s="99"/>
      <c r="B1139" s="101">
        <v>2405405</v>
      </c>
      <c r="C1139" s="101" t="s">
        <v>2731</v>
      </c>
      <c r="D1139" s="101" t="s">
        <v>2673</v>
      </c>
      <c r="E1139" s="99"/>
      <c r="F1139" s="99"/>
    </row>
    <row r="1140" spans="1:6" ht="12.75" customHeight="1" x14ac:dyDescent="0.25">
      <c r="A1140" s="99"/>
      <c r="B1140" s="101">
        <v>2405504</v>
      </c>
      <c r="C1140" s="101" t="s">
        <v>2732</v>
      </c>
      <c r="D1140" s="101" t="s">
        <v>2673</v>
      </c>
      <c r="E1140" s="99"/>
      <c r="F1140" s="99"/>
    </row>
    <row r="1141" spans="1:6" ht="12.75" customHeight="1" x14ac:dyDescent="0.25">
      <c r="A1141" s="99"/>
      <c r="B1141" s="101">
        <v>2405603</v>
      </c>
      <c r="C1141" s="101" t="s">
        <v>2733</v>
      </c>
      <c r="D1141" s="101" t="s">
        <v>2673</v>
      </c>
      <c r="E1141" s="99"/>
      <c r="F1141" s="99"/>
    </row>
    <row r="1142" spans="1:6" ht="12.75" customHeight="1" x14ac:dyDescent="0.25">
      <c r="A1142" s="99"/>
      <c r="B1142" s="101">
        <v>2405702</v>
      </c>
      <c r="C1142" s="101" t="s">
        <v>2734</v>
      </c>
      <c r="D1142" s="101" t="s">
        <v>2673</v>
      </c>
      <c r="E1142" s="99"/>
      <c r="F1142" s="99"/>
    </row>
    <row r="1143" spans="1:6" ht="12.75" customHeight="1" x14ac:dyDescent="0.25">
      <c r="A1143" s="99"/>
      <c r="B1143" s="101">
        <v>2405801</v>
      </c>
      <c r="C1143" s="101" t="s">
        <v>2735</v>
      </c>
      <c r="D1143" s="101" t="s">
        <v>2673</v>
      </c>
      <c r="E1143" s="99"/>
      <c r="F1143" s="99"/>
    </row>
    <row r="1144" spans="1:6" ht="12.75" customHeight="1" x14ac:dyDescent="0.25">
      <c r="A1144" s="99"/>
      <c r="B1144" s="101">
        <v>2405900</v>
      </c>
      <c r="C1144" s="101" t="s">
        <v>2736</v>
      </c>
      <c r="D1144" s="101" t="s">
        <v>2673</v>
      </c>
      <c r="E1144" s="99"/>
      <c r="F1144" s="99"/>
    </row>
    <row r="1145" spans="1:6" ht="12.75" customHeight="1" x14ac:dyDescent="0.25">
      <c r="A1145" s="99"/>
      <c r="B1145" s="101">
        <v>2406007</v>
      </c>
      <c r="C1145" s="101" t="s">
        <v>2737</v>
      </c>
      <c r="D1145" s="101" t="s">
        <v>2673</v>
      </c>
      <c r="E1145" s="99"/>
      <c r="F1145" s="99"/>
    </row>
    <row r="1146" spans="1:6" ht="12.75" customHeight="1" x14ac:dyDescent="0.25">
      <c r="A1146" s="99"/>
      <c r="B1146" s="101">
        <v>2406106</v>
      </c>
      <c r="C1146" s="101" t="s">
        <v>2738</v>
      </c>
      <c r="D1146" s="101" t="s">
        <v>2673</v>
      </c>
      <c r="E1146" s="99"/>
      <c r="F1146" s="99"/>
    </row>
    <row r="1147" spans="1:6" ht="12.75" customHeight="1" x14ac:dyDescent="0.25">
      <c r="A1147" s="99"/>
      <c r="B1147" s="101">
        <v>2406155</v>
      </c>
      <c r="C1147" s="101" t="s">
        <v>2739</v>
      </c>
      <c r="D1147" s="101" t="s">
        <v>2673</v>
      </c>
      <c r="E1147" s="99"/>
      <c r="F1147" s="99"/>
    </row>
    <row r="1148" spans="1:6" ht="12.75" customHeight="1" x14ac:dyDescent="0.25">
      <c r="A1148" s="99"/>
      <c r="B1148" s="101">
        <v>2406205</v>
      </c>
      <c r="C1148" s="101" t="s">
        <v>2740</v>
      </c>
      <c r="D1148" s="101" t="s">
        <v>2673</v>
      </c>
      <c r="E1148" s="99"/>
      <c r="F1148" s="99"/>
    </row>
    <row r="1149" spans="1:6" ht="12.75" customHeight="1" x14ac:dyDescent="0.25">
      <c r="A1149" s="99"/>
      <c r="B1149" s="101">
        <v>2406304</v>
      </c>
      <c r="C1149" s="101" t="s">
        <v>2741</v>
      </c>
      <c r="D1149" s="101" t="s">
        <v>2673</v>
      </c>
      <c r="E1149" s="99"/>
      <c r="F1149" s="99"/>
    </row>
    <row r="1150" spans="1:6" ht="12.75" customHeight="1" x14ac:dyDescent="0.25">
      <c r="A1150" s="99"/>
      <c r="B1150" s="101">
        <v>2406403</v>
      </c>
      <c r="C1150" s="101" t="s">
        <v>2742</v>
      </c>
      <c r="D1150" s="101" t="s">
        <v>2673</v>
      </c>
      <c r="E1150" s="99"/>
      <c r="F1150" s="99"/>
    </row>
    <row r="1151" spans="1:6" ht="12.75" customHeight="1" x14ac:dyDescent="0.25">
      <c r="A1151" s="99"/>
      <c r="B1151" s="101">
        <v>2406502</v>
      </c>
      <c r="C1151" s="101" t="s">
        <v>2743</v>
      </c>
      <c r="D1151" s="101" t="s">
        <v>2673</v>
      </c>
      <c r="E1151" s="99"/>
      <c r="F1151" s="99"/>
    </row>
    <row r="1152" spans="1:6" ht="12.75" customHeight="1" x14ac:dyDescent="0.25">
      <c r="A1152" s="99"/>
      <c r="B1152" s="101">
        <v>2406601</v>
      </c>
      <c r="C1152" s="101" t="s">
        <v>2744</v>
      </c>
      <c r="D1152" s="101" t="s">
        <v>2673</v>
      </c>
      <c r="E1152" s="99"/>
      <c r="F1152" s="99"/>
    </row>
    <row r="1153" spans="1:6" ht="12.75" customHeight="1" x14ac:dyDescent="0.25">
      <c r="A1153" s="99"/>
      <c r="B1153" s="101">
        <v>2406700</v>
      </c>
      <c r="C1153" s="101" t="s">
        <v>2745</v>
      </c>
      <c r="D1153" s="101" t="s">
        <v>2673</v>
      </c>
      <c r="E1153" s="99"/>
      <c r="F1153" s="99"/>
    </row>
    <row r="1154" spans="1:6" ht="12.75" customHeight="1" x14ac:dyDescent="0.25">
      <c r="A1154" s="99"/>
      <c r="B1154" s="101">
        <v>2406809</v>
      </c>
      <c r="C1154" s="101" t="s">
        <v>2746</v>
      </c>
      <c r="D1154" s="101" t="s">
        <v>2673</v>
      </c>
      <c r="E1154" s="99"/>
      <c r="F1154" s="99"/>
    </row>
    <row r="1155" spans="1:6" ht="12.75" customHeight="1" x14ac:dyDescent="0.25">
      <c r="A1155" s="99"/>
      <c r="B1155" s="101">
        <v>2406908</v>
      </c>
      <c r="C1155" s="101" t="s">
        <v>2747</v>
      </c>
      <c r="D1155" s="101" t="s">
        <v>2673</v>
      </c>
      <c r="E1155" s="99"/>
      <c r="F1155" s="99"/>
    </row>
    <row r="1156" spans="1:6" ht="12.75" customHeight="1" x14ac:dyDescent="0.25">
      <c r="A1156" s="99"/>
      <c r="B1156" s="101">
        <v>2407005</v>
      </c>
      <c r="C1156" s="101" t="s">
        <v>2748</v>
      </c>
      <c r="D1156" s="101" t="s">
        <v>2673</v>
      </c>
      <c r="E1156" s="99"/>
      <c r="F1156" s="99"/>
    </row>
    <row r="1157" spans="1:6" ht="12.75" customHeight="1" x14ac:dyDescent="0.25">
      <c r="A1157" s="99"/>
      <c r="B1157" s="101">
        <v>2407104</v>
      </c>
      <c r="C1157" s="101" t="s">
        <v>2749</v>
      </c>
      <c r="D1157" s="101" t="s">
        <v>2673</v>
      </c>
      <c r="E1157" s="99"/>
      <c r="F1157" s="99"/>
    </row>
    <row r="1158" spans="1:6" ht="12.75" customHeight="1" x14ac:dyDescent="0.25">
      <c r="A1158" s="99"/>
      <c r="B1158" s="101">
        <v>2407203</v>
      </c>
      <c r="C1158" s="101" t="s">
        <v>2750</v>
      </c>
      <c r="D1158" s="101" t="s">
        <v>2673</v>
      </c>
      <c r="E1158" s="99"/>
      <c r="F1158" s="99"/>
    </row>
    <row r="1159" spans="1:6" ht="12.75" customHeight="1" x14ac:dyDescent="0.25">
      <c r="A1159" s="99"/>
      <c r="B1159" s="101">
        <v>2407252</v>
      </c>
      <c r="C1159" s="101" t="s">
        <v>2751</v>
      </c>
      <c r="D1159" s="101" t="s">
        <v>2673</v>
      </c>
      <c r="E1159" s="99"/>
      <c r="F1159" s="99"/>
    </row>
    <row r="1160" spans="1:6" ht="12.75" customHeight="1" x14ac:dyDescent="0.25">
      <c r="A1160" s="99"/>
      <c r="B1160" s="101">
        <v>2407302</v>
      </c>
      <c r="C1160" s="101" t="s">
        <v>2752</v>
      </c>
      <c r="D1160" s="101" t="s">
        <v>2673</v>
      </c>
      <c r="E1160" s="99"/>
      <c r="F1160" s="99"/>
    </row>
    <row r="1161" spans="1:6" ht="12.75" customHeight="1" x14ac:dyDescent="0.25">
      <c r="A1161" s="99"/>
      <c r="B1161" s="101">
        <v>2407401</v>
      </c>
      <c r="C1161" s="101" t="s">
        <v>2753</v>
      </c>
      <c r="D1161" s="101" t="s">
        <v>2673</v>
      </c>
      <c r="E1161" s="99"/>
      <c r="F1161" s="99"/>
    </row>
    <row r="1162" spans="1:6" ht="12.75" customHeight="1" x14ac:dyDescent="0.25">
      <c r="A1162" s="99"/>
      <c r="B1162" s="101">
        <v>2407500</v>
      </c>
      <c r="C1162" s="101" t="s">
        <v>2754</v>
      </c>
      <c r="D1162" s="101" t="s">
        <v>2673</v>
      </c>
      <c r="E1162" s="99"/>
      <c r="F1162" s="99"/>
    </row>
    <row r="1163" spans="1:6" ht="12.75" customHeight="1" x14ac:dyDescent="0.25">
      <c r="A1163" s="99"/>
      <c r="B1163" s="101">
        <v>2407609</v>
      </c>
      <c r="C1163" s="101" t="s">
        <v>2755</v>
      </c>
      <c r="D1163" s="101" t="s">
        <v>2673</v>
      </c>
      <c r="E1163" s="99"/>
      <c r="F1163" s="99"/>
    </row>
    <row r="1164" spans="1:6" ht="12.75" customHeight="1" x14ac:dyDescent="0.25">
      <c r="A1164" s="99"/>
      <c r="B1164" s="101">
        <v>2407708</v>
      </c>
      <c r="C1164" s="101" t="s">
        <v>2756</v>
      </c>
      <c r="D1164" s="101" t="s">
        <v>2673</v>
      </c>
      <c r="E1164" s="99"/>
      <c r="F1164" s="99"/>
    </row>
    <row r="1165" spans="1:6" ht="12.75" customHeight="1" x14ac:dyDescent="0.25">
      <c r="A1165" s="99"/>
      <c r="B1165" s="101">
        <v>2407807</v>
      </c>
      <c r="C1165" s="101" t="s">
        <v>1826</v>
      </c>
      <c r="D1165" s="101" t="s">
        <v>2673</v>
      </c>
      <c r="E1165" s="99"/>
      <c r="F1165" s="99"/>
    </row>
    <row r="1166" spans="1:6" ht="12.75" customHeight="1" x14ac:dyDescent="0.25">
      <c r="A1166" s="99"/>
      <c r="B1166" s="101">
        <v>2407906</v>
      </c>
      <c r="C1166" s="101" t="s">
        <v>2757</v>
      </c>
      <c r="D1166" s="101" t="s">
        <v>2673</v>
      </c>
      <c r="E1166" s="99"/>
      <c r="F1166" s="99"/>
    </row>
    <row r="1167" spans="1:6" ht="12.75" customHeight="1" x14ac:dyDescent="0.25">
      <c r="A1167" s="99"/>
      <c r="B1167" s="101">
        <v>2408003</v>
      </c>
      <c r="C1167" s="101" t="s">
        <v>2758</v>
      </c>
      <c r="D1167" s="101" t="s">
        <v>2673</v>
      </c>
      <c r="E1167" s="99"/>
      <c r="F1167" s="99"/>
    </row>
    <row r="1168" spans="1:6" ht="12.75" customHeight="1" x14ac:dyDescent="0.25">
      <c r="A1168" s="99"/>
      <c r="B1168" s="101">
        <v>2408102</v>
      </c>
      <c r="C1168" s="101" t="s">
        <v>2759</v>
      </c>
      <c r="D1168" s="101" t="s">
        <v>2673</v>
      </c>
      <c r="E1168" s="99"/>
      <c r="F1168" s="99"/>
    </row>
    <row r="1169" spans="1:6" ht="12.75" customHeight="1" x14ac:dyDescent="0.25">
      <c r="A1169" s="99"/>
      <c r="B1169" s="101">
        <v>2408201</v>
      </c>
      <c r="C1169" s="101" t="s">
        <v>2760</v>
      </c>
      <c r="D1169" s="101" t="s">
        <v>2673</v>
      </c>
      <c r="E1169" s="99"/>
      <c r="F1169" s="99"/>
    </row>
    <row r="1170" spans="1:6" ht="12.75" customHeight="1" x14ac:dyDescent="0.25">
      <c r="A1170" s="99"/>
      <c r="B1170" s="101">
        <v>2408300</v>
      </c>
      <c r="C1170" s="101" t="s">
        <v>2761</v>
      </c>
      <c r="D1170" s="101" t="s">
        <v>2673</v>
      </c>
      <c r="E1170" s="99"/>
      <c r="F1170" s="99"/>
    </row>
    <row r="1171" spans="1:6" ht="12.75" customHeight="1" x14ac:dyDescent="0.25">
      <c r="A1171" s="99"/>
      <c r="B1171" s="101">
        <v>2408409</v>
      </c>
      <c r="C1171" s="101" t="s">
        <v>2762</v>
      </c>
      <c r="D1171" s="101" t="s">
        <v>2673</v>
      </c>
      <c r="E1171" s="99"/>
      <c r="F1171" s="99"/>
    </row>
    <row r="1172" spans="1:6" ht="12.75" customHeight="1" x14ac:dyDescent="0.25">
      <c r="A1172" s="99"/>
      <c r="B1172" s="101">
        <v>2408508</v>
      </c>
      <c r="C1172" s="101" t="s">
        <v>2763</v>
      </c>
      <c r="D1172" s="101" t="s">
        <v>2673</v>
      </c>
      <c r="E1172" s="99"/>
      <c r="F1172" s="99"/>
    </row>
    <row r="1173" spans="1:6" ht="12.75" customHeight="1" x14ac:dyDescent="0.25">
      <c r="A1173" s="99"/>
      <c r="B1173" s="101">
        <v>2408607</v>
      </c>
      <c r="C1173" s="101" t="s">
        <v>2004</v>
      </c>
      <c r="D1173" s="101" t="s">
        <v>2673</v>
      </c>
      <c r="E1173" s="99"/>
      <c r="F1173" s="99"/>
    </row>
    <row r="1174" spans="1:6" ht="12.75" customHeight="1" x14ac:dyDescent="0.25">
      <c r="A1174" s="99"/>
      <c r="B1174" s="101">
        <v>2408706</v>
      </c>
      <c r="C1174" s="101" t="s">
        <v>2764</v>
      </c>
      <c r="D1174" s="101" t="s">
        <v>2673</v>
      </c>
      <c r="E1174" s="99"/>
      <c r="F1174" s="99"/>
    </row>
    <row r="1175" spans="1:6" ht="12.75" customHeight="1" x14ac:dyDescent="0.25">
      <c r="A1175" s="99"/>
      <c r="B1175" s="101">
        <v>2408805</v>
      </c>
      <c r="C1175" s="101" t="s">
        <v>2765</v>
      </c>
      <c r="D1175" s="101" t="s">
        <v>2673</v>
      </c>
      <c r="E1175" s="99"/>
      <c r="F1175" s="99"/>
    </row>
    <row r="1176" spans="1:6" ht="12.75" customHeight="1" x14ac:dyDescent="0.25">
      <c r="A1176" s="99"/>
      <c r="B1176" s="101">
        <v>2408904</v>
      </c>
      <c r="C1176" s="101" t="s">
        <v>2766</v>
      </c>
      <c r="D1176" s="101" t="s">
        <v>2673</v>
      </c>
      <c r="E1176" s="99"/>
      <c r="F1176" s="99"/>
    </row>
    <row r="1177" spans="1:6" ht="12.75" customHeight="1" x14ac:dyDescent="0.25">
      <c r="A1177" s="99"/>
      <c r="B1177" s="101">
        <v>2408953</v>
      </c>
      <c r="C1177" s="101" t="s">
        <v>2767</v>
      </c>
      <c r="D1177" s="101" t="s">
        <v>2673</v>
      </c>
      <c r="E1177" s="99"/>
      <c r="F1177" s="99"/>
    </row>
    <row r="1178" spans="1:6" ht="12.75" customHeight="1" x14ac:dyDescent="0.25">
      <c r="A1178" s="99"/>
      <c r="B1178" s="101">
        <v>2409100</v>
      </c>
      <c r="C1178" s="101" t="s">
        <v>2768</v>
      </c>
      <c r="D1178" s="101" t="s">
        <v>2673</v>
      </c>
      <c r="E1178" s="99"/>
      <c r="F1178" s="99"/>
    </row>
    <row r="1179" spans="1:6" ht="12.75" customHeight="1" x14ac:dyDescent="0.25">
      <c r="A1179" s="99"/>
      <c r="B1179" s="101">
        <v>2409209</v>
      </c>
      <c r="C1179" s="101" t="s">
        <v>2769</v>
      </c>
      <c r="D1179" s="101" t="s">
        <v>2673</v>
      </c>
      <c r="E1179" s="99"/>
      <c r="F1179" s="99"/>
    </row>
    <row r="1180" spans="1:6" ht="12.75" customHeight="1" x14ac:dyDescent="0.25">
      <c r="A1180" s="99"/>
      <c r="B1180" s="101">
        <v>2409308</v>
      </c>
      <c r="C1180" s="101" t="s">
        <v>2770</v>
      </c>
      <c r="D1180" s="101" t="s">
        <v>2673</v>
      </c>
      <c r="E1180" s="99"/>
      <c r="F1180" s="99"/>
    </row>
    <row r="1181" spans="1:6" ht="12.75" customHeight="1" x14ac:dyDescent="0.25">
      <c r="A1181" s="99"/>
      <c r="B1181" s="101">
        <v>2409332</v>
      </c>
      <c r="C1181" s="101" t="s">
        <v>2771</v>
      </c>
      <c r="D1181" s="101" t="s">
        <v>2673</v>
      </c>
      <c r="E1181" s="99"/>
      <c r="F1181" s="99"/>
    </row>
    <row r="1182" spans="1:6" ht="12.75" customHeight="1" x14ac:dyDescent="0.25">
      <c r="A1182" s="99"/>
      <c r="B1182" s="101">
        <v>2409407</v>
      </c>
      <c r="C1182" s="101" t="s">
        <v>2772</v>
      </c>
      <c r="D1182" s="101" t="s">
        <v>2673</v>
      </c>
      <c r="E1182" s="99"/>
      <c r="F1182" s="99"/>
    </row>
    <row r="1183" spans="1:6" ht="12.75" customHeight="1" x14ac:dyDescent="0.25">
      <c r="A1183" s="99"/>
      <c r="B1183" s="101">
        <v>2409506</v>
      </c>
      <c r="C1183" s="101" t="s">
        <v>2773</v>
      </c>
      <c r="D1183" s="101" t="s">
        <v>2673</v>
      </c>
      <c r="E1183" s="99"/>
      <c r="F1183" s="99"/>
    </row>
    <row r="1184" spans="1:6" ht="12.75" customHeight="1" x14ac:dyDescent="0.25">
      <c r="A1184" s="99"/>
      <c r="B1184" s="101">
        <v>2409605</v>
      </c>
      <c r="C1184" s="101" t="s">
        <v>2774</v>
      </c>
      <c r="D1184" s="101" t="s">
        <v>2673</v>
      </c>
      <c r="E1184" s="99"/>
      <c r="F1184" s="99"/>
    </row>
    <row r="1185" spans="1:6" ht="12.75" customHeight="1" x14ac:dyDescent="0.25">
      <c r="A1185" s="99"/>
      <c r="B1185" s="101">
        <v>2409704</v>
      </c>
      <c r="C1185" s="101" t="s">
        <v>2775</v>
      </c>
      <c r="D1185" s="101" t="s">
        <v>2673</v>
      </c>
      <c r="E1185" s="99"/>
      <c r="F1185" s="99"/>
    </row>
    <row r="1186" spans="1:6" ht="12.75" customHeight="1" x14ac:dyDescent="0.25">
      <c r="A1186" s="99"/>
      <c r="B1186" s="101">
        <v>2409803</v>
      </c>
      <c r="C1186" s="101" t="s">
        <v>2776</v>
      </c>
      <c r="D1186" s="101" t="s">
        <v>2673</v>
      </c>
      <c r="E1186" s="99"/>
      <c r="F1186" s="99"/>
    </row>
    <row r="1187" spans="1:6" ht="12.75" customHeight="1" x14ac:dyDescent="0.25">
      <c r="A1187" s="99"/>
      <c r="B1187" s="101">
        <v>2409902</v>
      </c>
      <c r="C1187" s="101" t="s">
        <v>2777</v>
      </c>
      <c r="D1187" s="101" t="s">
        <v>2673</v>
      </c>
      <c r="E1187" s="99"/>
      <c r="F1187" s="99"/>
    </row>
    <row r="1188" spans="1:6" ht="12.75" customHeight="1" x14ac:dyDescent="0.25">
      <c r="A1188" s="99"/>
      <c r="B1188" s="101">
        <v>2410009</v>
      </c>
      <c r="C1188" s="101" t="s">
        <v>2778</v>
      </c>
      <c r="D1188" s="101" t="s">
        <v>2673</v>
      </c>
      <c r="E1188" s="99"/>
      <c r="F1188" s="99"/>
    </row>
    <row r="1189" spans="1:6" ht="12.75" customHeight="1" x14ac:dyDescent="0.25">
      <c r="A1189" s="99"/>
      <c r="B1189" s="101">
        <v>2410108</v>
      </c>
      <c r="C1189" s="101" t="s">
        <v>2779</v>
      </c>
      <c r="D1189" s="101" t="s">
        <v>2673</v>
      </c>
      <c r="E1189" s="99"/>
      <c r="F1189" s="99"/>
    </row>
    <row r="1190" spans="1:6" ht="12.75" customHeight="1" x14ac:dyDescent="0.25">
      <c r="A1190" s="99"/>
      <c r="B1190" s="101">
        <v>2410207</v>
      </c>
      <c r="C1190" s="101" t="s">
        <v>2780</v>
      </c>
      <c r="D1190" s="101" t="s">
        <v>2673</v>
      </c>
      <c r="E1190" s="99"/>
      <c r="F1190" s="99"/>
    </row>
    <row r="1191" spans="1:6" ht="12.75" customHeight="1" x14ac:dyDescent="0.25">
      <c r="A1191" s="99"/>
      <c r="B1191" s="101">
        <v>2410256</v>
      </c>
      <c r="C1191" s="101" t="s">
        <v>2781</v>
      </c>
      <c r="D1191" s="101" t="s">
        <v>2673</v>
      </c>
      <c r="E1191" s="99"/>
      <c r="F1191" s="99"/>
    </row>
    <row r="1192" spans="1:6" ht="12.75" customHeight="1" x14ac:dyDescent="0.25">
      <c r="A1192" s="99"/>
      <c r="B1192" s="101">
        <v>2410306</v>
      </c>
      <c r="C1192" s="101" t="s">
        <v>2201</v>
      </c>
      <c r="D1192" s="101" t="s">
        <v>2673</v>
      </c>
      <c r="E1192" s="99"/>
      <c r="F1192" s="99"/>
    </row>
    <row r="1193" spans="1:6" ht="12.75" customHeight="1" x14ac:dyDescent="0.25">
      <c r="A1193" s="99"/>
      <c r="B1193" s="101">
        <v>2410405</v>
      </c>
      <c r="C1193" s="101" t="s">
        <v>2782</v>
      </c>
      <c r="D1193" s="101" t="s">
        <v>2673</v>
      </c>
      <c r="E1193" s="99"/>
      <c r="F1193" s="99"/>
    </row>
    <row r="1194" spans="1:6" ht="12.75" customHeight="1" x14ac:dyDescent="0.25">
      <c r="A1194" s="99"/>
      <c r="B1194" s="101">
        <v>2410504</v>
      </c>
      <c r="C1194" s="101" t="s">
        <v>2783</v>
      </c>
      <c r="D1194" s="101" t="s">
        <v>2673</v>
      </c>
      <c r="E1194" s="99"/>
      <c r="F1194" s="99"/>
    </row>
    <row r="1195" spans="1:6" ht="12.75" customHeight="1" x14ac:dyDescent="0.25">
      <c r="A1195" s="99"/>
      <c r="B1195" s="101">
        <v>2410603</v>
      </c>
      <c r="C1195" s="101" t="s">
        <v>2784</v>
      </c>
      <c r="D1195" s="101" t="s">
        <v>2673</v>
      </c>
      <c r="E1195" s="99"/>
      <c r="F1195" s="99"/>
    </row>
    <row r="1196" spans="1:6" ht="12.75" customHeight="1" x14ac:dyDescent="0.25">
      <c r="A1196" s="99"/>
      <c r="B1196" s="101">
        <v>2410702</v>
      </c>
      <c r="C1196" s="101" t="s">
        <v>2785</v>
      </c>
      <c r="D1196" s="101" t="s">
        <v>2673</v>
      </c>
      <c r="E1196" s="99"/>
      <c r="F1196" s="99"/>
    </row>
    <row r="1197" spans="1:6" ht="12.75" customHeight="1" x14ac:dyDescent="0.25">
      <c r="A1197" s="99"/>
      <c r="B1197" s="101">
        <v>2410801</v>
      </c>
      <c r="C1197" s="101" t="s">
        <v>2786</v>
      </c>
      <c r="D1197" s="101" t="s">
        <v>2673</v>
      </c>
      <c r="E1197" s="99"/>
      <c r="F1197" s="99"/>
    </row>
    <row r="1198" spans="1:6" ht="12.75" customHeight="1" x14ac:dyDescent="0.25">
      <c r="A1198" s="99"/>
      <c r="B1198" s="101">
        <v>2410900</v>
      </c>
      <c r="C1198" s="101" t="s">
        <v>2787</v>
      </c>
      <c r="D1198" s="101" t="s">
        <v>2673</v>
      </c>
      <c r="E1198" s="99"/>
      <c r="F1198" s="99"/>
    </row>
    <row r="1199" spans="1:6" ht="12.75" customHeight="1" x14ac:dyDescent="0.25">
      <c r="A1199" s="99"/>
      <c r="B1199" s="101">
        <v>2411007</v>
      </c>
      <c r="C1199" s="101" t="s">
        <v>2788</v>
      </c>
      <c r="D1199" s="101" t="s">
        <v>2673</v>
      </c>
      <c r="E1199" s="99"/>
      <c r="F1199" s="99"/>
    </row>
    <row r="1200" spans="1:6" ht="12.75" customHeight="1" x14ac:dyDescent="0.25">
      <c r="A1200" s="99"/>
      <c r="B1200" s="101">
        <v>2411056</v>
      </c>
      <c r="C1200" s="101" t="s">
        <v>2789</v>
      </c>
      <c r="D1200" s="101" t="s">
        <v>2673</v>
      </c>
      <c r="E1200" s="99"/>
      <c r="F1200" s="99"/>
    </row>
    <row r="1201" spans="1:6" ht="12.75" customHeight="1" x14ac:dyDescent="0.25">
      <c r="A1201" s="99"/>
      <c r="B1201" s="101">
        <v>2411106</v>
      </c>
      <c r="C1201" s="101" t="s">
        <v>2790</v>
      </c>
      <c r="D1201" s="101" t="s">
        <v>2673</v>
      </c>
      <c r="E1201" s="99"/>
      <c r="F1201" s="99"/>
    </row>
    <row r="1202" spans="1:6" ht="12.75" customHeight="1" x14ac:dyDescent="0.25">
      <c r="A1202" s="99"/>
      <c r="B1202" s="101">
        <v>2411205</v>
      </c>
      <c r="C1202" s="101" t="s">
        <v>2791</v>
      </c>
      <c r="D1202" s="101" t="s">
        <v>2673</v>
      </c>
      <c r="E1202" s="99"/>
      <c r="F1202" s="99"/>
    </row>
    <row r="1203" spans="1:6" ht="12.75" customHeight="1" x14ac:dyDescent="0.25">
      <c r="A1203" s="99"/>
      <c r="B1203" s="101">
        <v>2411403</v>
      </c>
      <c r="C1203" s="101" t="s">
        <v>2792</v>
      </c>
      <c r="D1203" s="101" t="s">
        <v>2673</v>
      </c>
      <c r="E1203" s="99"/>
      <c r="F1203" s="99"/>
    </row>
    <row r="1204" spans="1:6" ht="12.75" customHeight="1" x14ac:dyDescent="0.25">
      <c r="A1204" s="99"/>
      <c r="B1204" s="101">
        <v>2411429</v>
      </c>
      <c r="C1204" s="101" t="s">
        <v>2793</v>
      </c>
      <c r="D1204" s="101" t="s">
        <v>2673</v>
      </c>
      <c r="E1204" s="99"/>
      <c r="F1204" s="99"/>
    </row>
    <row r="1205" spans="1:6" ht="12.75" customHeight="1" x14ac:dyDescent="0.25">
      <c r="A1205" s="99"/>
      <c r="B1205" s="101">
        <v>2411502</v>
      </c>
      <c r="C1205" s="101" t="s">
        <v>2794</v>
      </c>
      <c r="D1205" s="101" t="s">
        <v>2673</v>
      </c>
      <c r="E1205" s="99"/>
      <c r="F1205" s="99"/>
    </row>
    <row r="1206" spans="1:6" ht="12.75" customHeight="1" x14ac:dyDescent="0.25">
      <c r="A1206" s="99"/>
      <c r="B1206" s="101">
        <v>2411601</v>
      </c>
      <c r="C1206" s="101" t="s">
        <v>2795</v>
      </c>
      <c r="D1206" s="101" t="s">
        <v>2673</v>
      </c>
      <c r="E1206" s="99"/>
      <c r="F1206" s="99"/>
    </row>
    <row r="1207" spans="1:6" ht="12.75" customHeight="1" x14ac:dyDescent="0.25">
      <c r="A1207" s="99"/>
      <c r="B1207" s="101">
        <v>2411700</v>
      </c>
      <c r="C1207" s="101" t="s">
        <v>2796</v>
      </c>
      <c r="D1207" s="101" t="s">
        <v>2673</v>
      </c>
      <c r="E1207" s="99"/>
      <c r="F1207" s="99"/>
    </row>
    <row r="1208" spans="1:6" ht="12.75" customHeight="1" x14ac:dyDescent="0.25">
      <c r="A1208" s="99"/>
      <c r="B1208" s="101">
        <v>2411809</v>
      </c>
      <c r="C1208" s="101" t="s">
        <v>2797</v>
      </c>
      <c r="D1208" s="101" t="s">
        <v>2673</v>
      </c>
      <c r="E1208" s="99"/>
      <c r="F1208" s="99"/>
    </row>
    <row r="1209" spans="1:6" ht="12.75" customHeight="1" x14ac:dyDescent="0.25">
      <c r="A1209" s="99"/>
      <c r="B1209" s="101">
        <v>2411908</v>
      </c>
      <c r="C1209" s="101" t="s">
        <v>2798</v>
      </c>
      <c r="D1209" s="101" t="s">
        <v>2673</v>
      </c>
      <c r="E1209" s="99"/>
      <c r="F1209" s="99"/>
    </row>
    <row r="1210" spans="1:6" ht="12.75" customHeight="1" x14ac:dyDescent="0.25">
      <c r="A1210" s="99"/>
      <c r="B1210" s="101">
        <v>2412005</v>
      </c>
      <c r="C1210" s="101" t="s">
        <v>2649</v>
      </c>
      <c r="D1210" s="101" t="s">
        <v>2673</v>
      </c>
      <c r="E1210" s="99"/>
      <c r="F1210" s="99"/>
    </row>
    <row r="1211" spans="1:6" ht="12.75" customHeight="1" x14ac:dyDescent="0.25">
      <c r="A1211" s="99"/>
      <c r="B1211" s="101">
        <v>2412104</v>
      </c>
      <c r="C1211" s="101" t="s">
        <v>2799</v>
      </c>
      <c r="D1211" s="101" t="s">
        <v>2673</v>
      </c>
      <c r="E1211" s="99"/>
      <c r="F1211" s="99"/>
    </row>
    <row r="1212" spans="1:6" ht="12.75" customHeight="1" x14ac:dyDescent="0.25">
      <c r="A1212" s="99"/>
      <c r="B1212" s="101">
        <v>2412203</v>
      </c>
      <c r="C1212" s="101" t="s">
        <v>2800</v>
      </c>
      <c r="D1212" s="101" t="s">
        <v>2673</v>
      </c>
      <c r="E1212" s="99"/>
      <c r="F1212" s="99"/>
    </row>
    <row r="1213" spans="1:6" ht="12.75" customHeight="1" x14ac:dyDescent="0.25">
      <c r="A1213" s="99"/>
      <c r="B1213" s="101">
        <v>2412302</v>
      </c>
      <c r="C1213" s="101" t="s">
        <v>2801</v>
      </c>
      <c r="D1213" s="101" t="s">
        <v>2673</v>
      </c>
      <c r="E1213" s="99"/>
      <c r="F1213" s="99"/>
    </row>
    <row r="1214" spans="1:6" ht="12.75" customHeight="1" x14ac:dyDescent="0.25">
      <c r="A1214" s="99"/>
      <c r="B1214" s="101">
        <v>2412401</v>
      </c>
      <c r="C1214" s="101" t="s">
        <v>2802</v>
      </c>
      <c r="D1214" s="101" t="s">
        <v>2673</v>
      </c>
      <c r="E1214" s="99"/>
      <c r="F1214" s="99"/>
    </row>
    <row r="1215" spans="1:6" ht="12.75" customHeight="1" x14ac:dyDescent="0.25">
      <c r="A1215" s="99"/>
      <c r="B1215" s="101">
        <v>2412500</v>
      </c>
      <c r="C1215" s="101" t="s">
        <v>2803</v>
      </c>
      <c r="D1215" s="101" t="s">
        <v>2673</v>
      </c>
      <c r="E1215" s="99"/>
      <c r="F1215" s="99"/>
    </row>
    <row r="1216" spans="1:6" ht="12.75" customHeight="1" x14ac:dyDescent="0.25">
      <c r="A1216" s="99"/>
      <c r="B1216" s="101">
        <v>2412559</v>
      </c>
      <c r="C1216" s="101" t="s">
        <v>2804</v>
      </c>
      <c r="D1216" s="101" t="s">
        <v>2673</v>
      </c>
      <c r="E1216" s="99"/>
      <c r="F1216" s="99"/>
    </row>
    <row r="1217" spans="1:6" ht="12.75" customHeight="1" x14ac:dyDescent="0.25">
      <c r="A1217" s="99"/>
      <c r="B1217" s="101">
        <v>2412609</v>
      </c>
      <c r="C1217" s="101" t="s">
        <v>2805</v>
      </c>
      <c r="D1217" s="101" t="s">
        <v>2673</v>
      </c>
      <c r="E1217" s="99"/>
      <c r="F1217" s="99"/>
    </row>
    <row r="1218" spans="1:6" ht="12.75" customHeight="1" x14ac:dyDescent="0.25">
      <c r="A1218" s="99"/>
      <c r="B1218" s="101">
        <v>2412708</v>
      </c>
      <c r="C1218" s="101" t="s">
        <v>2806</v>
      </c>
      <c r="D1218" s="101" t="s">
        <v>2673</v>
      </c>
      <c r="E1218" s="99"/>
      <c r="F1218" s="99"/>
    </row>
    <row r="1219" spans="1:6" ht="12.75" customHeight="1" x14ac:dyDescent="0.25">
      <c r="A1219" s="99"/>
      <c r="B1219" s="101">
        <v>2412807</v>
      </c>
      <c r="C1219" s="101" t="s">
        <v>2807</v>
      </c>
      <c r="D1219" s="101" t="s">
        <v>2673</v>
      </c>
      <c r="E1219" s="99"/>
      <c r="F1219" s="99"/>
    </row>
    <row r="1220" spans="1:6" ht="12.75" customHeight="1" x14ac:dyDescent="0.25">
      <c r="A1220" s="99"/>
      <c r="B1220" s="101">
        <v>2412906</v>
      </c>
      <c r="C1220" s="101" t="s">
        <v>2808</v>
      </c>
      <c r="D1220" s="101" t="s">
        <v>2673</v>
      </c>
      <c r="E1220" s="99"/>
      <c r="F1220" s="99"/>
    </row>
    <row r="1221" spans="1:6" ht="12.75" customHeight="1" x14ac:dyDescent="0.25">
      <c r="A1221" s="99"/>
      <c r="B1221" s="101">
        <v>2413003</v>
      </c>
      <c r="C1221" s="101" t="s">
        <v>2809</v>
      </c>
      <c r="D1221" s="101" t="s">
        <v>2673</v>
      </c>
      <c r="E1221" s="99"/>
      <c r="F1221" s="99"/>
    </row>
    <row r="1222" spans="1:6" ht="12.75" customHeight="1" x14ac:dyDescent="0.25">
      <c r="A1222" s="99"/>
      <c r="B1222" s="101">
        <v>2413102</v>
      </c>
      <c r="C1222" s="101" t="s">
        <v>2810</v>
      </c>
      <c r="D1222" s="101" t="s">
        <v>2673</v>
      </c>
      <c r="E1222" s="99"/>
      <c r="F1222" s="99"/>
    </row>
    <row r="1223" spans="1:6" ht="12.75" customHeight="1" x14ac:dyDescent="0.25">
      <c r="A1223" s="99"/>
      <c r="B1223" s="101">
        <v>2413201</v>
      </c>
      <c r="C1223" s="101" t="s">
        <v>2811</v>
      </c>
      <c r="D1223" s="101" t="s">
        <v>2673</v>
      </c>
      <c r="E1223" s="99"/>
      <c r="F1223" s="99"/>
    </row>
    <row r="1224" spans="1:6" ht="12.75" customHeight="1" x14ac:dyDescent="0.25">
      <c r="A1224" s="99"/>
      <c r="B1224" s="101">
        <v>2413300</v>
      </c>
      <c r="C1224" s="101" t="s">
        <v>2812</v>
      </c>
      <c r="D1224" s="101" t="s">
        <v>2673</v>
      </c>
      <c r="E1224" s="99"/>
      <c r="F1224" s="99"/>
    </row>
    <row r="1225" spans="1:6" ht="12.75" customHeight="1" x14ac:dyDescent="0.25">
      <c r="A1225" s="99"/>
      <c r="B1225" s="101">
        <v>2413359</v>
      </c>
      <c r="C1225" s="101" t="s">
        <v>2813</v>
      </c>
      <c r="D1225" s="101" t="s">
        <v>2673</v>
      </c>
      <c r="E1225" s="99"/>
      <c r="F1225" s="99"/>
    </row>
    <row r="1226" spans="1:6" ht="12.75" customHeight="1" x14ac:dyDescent="0.25">
      <c r="A1226" s="99"/>
      <c r="B1226" s="101">
        <v>2413409</v>
      </c>
      <c r="C1226" s="101" t="s">
        <v>2814</v>
      </c>
      <c r="D1226" s="101" t="s">
        <v>2673</v>
      </c>
      <c r="E1226" s="99"/>
      <c r="F1226" s="99"/>
    </row>
    <row r="1227" spans="1:6" ht="12.75" customHeight="1" x14ac:dyDescent="0.25">
      <c r="A1227" s="99"/>
      <c r="B1227" s="101">
        <v>2413508</v>
      </c>
      <c r="C1227" s="101" t="s">
        <v>2815</v>
      </c>
      <c r="D1227" s="101" t="s">
        <v>2673</v>
      </c>
      <c r="E1227" s="99"/>
      <c r="F1227" s="99"/>
    </row>
    <row r="1228" spans="1:6" ht="12.75" customHeight="1" x14ac:dyDescent="0.25">
      <c r="A1228" s="99"/>
      <c r="B1228" s="101">
        <v>2413557</v>
      </c>
      <c r="C1228" s="101" t="s">
        <v>2816</v>
      </c>
      <c r="D1228" s="101" t="s">
        <v>2673</v>
      </c>
      <c r="E1228" s="99"/>
      <c r="F1228" s="99"/>
    </row>
    <row r="1229" spans="1:6" ht="12.75" customHeight="1" x14ac:dyDescent="0.25">
      <c r="A1229" s="99"/>
      <c r="B1229" s="101">
        <v>2413607</v>
      </c>
      <c r="C1229" s="101" t="s">
        <v>2817</v>
      </c>
      <c r="D1229" s="101" t="s">
        <v>2673</v>
      </c>
      <c r="E1229" s="99"/>
      <c r="F1229" s="99"/>
    </row>
    <row r="1230" spans="1:6" ht="12.75" customHeight="1" x14ac:dyDescent="0.25">
      <c r="A1230" s="99"/>
      <c r="B1230" s="101">
        <v>2413706</v>
      </c>
      <c r="C1230" s="101" t="s">
        <v>2248</v>
      </c>
      <c r="D1230" s="101" t="s">
        <v>2673</v>
      </c>
      <c r="E1230" s="99"/>
      <c r="F1230" s="99"/>
    </row>
    <row r="1231" spans="1:6" ht="12.75" customHeight="1" x14ac:dyDescent="0.25">
      <c r="A1231" s="99"/>
      <c r="B1231" s="101">
        <v>2413805</v>
      </c>
      <c r="C1231" s="101" t="s">
        <v>2818</v>
      </c>
      <c r="D1231" s="101" t="s">
        <v>2673</v>
      </c>
      <c r="E1231" s="99"/>
      <c r="F1231" s="99"/>
    </row>
    <row r="1232" spans="1:6" ht="12.75" customHeight="1" x14ac:dyDescent="0.25">
      <c r="A1232" s="99"/>
      <c r="B1232" s="101">
        <v>2413904</v>
      </c>
      <c r="C1232" s="101" t="s">
        <v>2819</v>
      </c>
      <c r="D1232" s="101" t="s">
        <v>2673</v>
      </c>
      <c r="E1232" s="99"/>
      <c r="F1232" s="99"/>
    </row>
    <row r="1233" spans="1:6" ht="12.75" customHeight="1" x14ac:dyDescent="0.25">
      <c r="A1233" s="99"/>
      <c r="B1233" s="101">
        <v>2414001</v>
      </c>
      <c r="C1233" s="101" t="s">
        <v>2820</v>
      </c>
      <c r="D1233" s="101" t="s">
        <v>2673</v>
      </c>
      <c r="E1233" s="99"/>
      <c r="F1233" s="99"/>
    </row>
    <row r="1234" spans="1:6" ht="12.75" customHeight="1" x14ac:dyDescent="0.25">
      <c r="A1234" s="99"/>
      <c r="B1234" s="101">
        <v>2414100</v>
      </c>
      <c r="C1234" s="101" t="s">
        <v>2821</v>
      </c>
      <c r="D1234" s="101" t="s">
        <v>2673</v>
      </c>
      <c r="E1234" s="99"/>
      <c r="F1234" s="99"/>
    </row>
    <row r="1235" spans="1:6" ht="12.75" customHeight="1" x14ac:dyDescent="0.25">
      <c r="A1235" s="99"/>
      <c r="B1235" s="101">
        <v>2414159</v>
      </c>
      <c r="C1235" s="101" t="s">
        <v>2822</v>
      </c>
      <c r="D1235" s="101" t="s">
        <v>2673</v>
      </c>
      <c r="E1235" s="99"/>
      <c r="F1235" s="99"/>
    </row>
    <row r="1236" spans="1:6" ht="12.75" customHeight="1" x14ac:dyDescent="0.25">
      <c r="A1236" s="99"/>
      <c r="B1236" s="101">
        <v>2414209</v>
      </c>
      <c r="C1236" s="101" t="s">
        <v>2823</v>
      </c>
      <c r="D1236" s="101" t="s">
        <v>2673</v>
      </c>
      <c r="E1236" s="99"/>
      <c r="F1236" s="99"/>
    </row>
    <row r="1237" spans="1:6" ht="12.75" customHeight="1" x14ac:dyDescent="0.25">
      <c r="A1237" s="99"/>
      <c r="B1237" s="101">
        <v>2414308</v>
      </c>
      <c r="C1237" s="101" t="s">
        <v>2824</v>
      </c>
      <c r="D1237" s="101" t="s">
        <v>2673</v>
      </c>
      <c r="E1237" s="99"/>
      <c r="F1237" s="99"/>
    </row>
    <row r="1238" spans="1:6" ht="12.75" customHeight="1" x14ac:dyDescent="0.25">
      <c r="A1238" s="99"/>
      <c r="B1238" s="101">
        <v>2414407</v>
      </c>
      <c r="C1238" s="101" t="s">
        <v>2825</v>
      </c>
      <c r="D1238" s="101" t="s">
        <v>2673</v>
      </c>
      <c r="E1238" s="99"/>
      <c r="F1238" s="99"/>
    </row>
    <row r="1239" spans="1:6" ht="12.75" customHeight="1" x14ac:dyDescent="0.25">
      <c r="A1239" s="99"/>
      <c r="B1239" s="101">
        <v>2414456</v>
      </c>
      <c r="C1239" s="101" t="s">
        <v>2826</v>
      </c>
      <c r="D1239" s="101" t="s">
        <v>2673</v>
      </c>
      <c r="E1239" s="99"/>
      <c r="F1239" s="99"/>
    </row>
    <row r="1240" spans="1:6" ht="12.75" customHeight="1" x14ac:dyDescent="0.25">
      <c r="A1240" s="99"/>
      <c r="B1240" s="101">
        <v>2414506</v>
      </c>
      <c r="C1240" s="101" t="s">
        <v>2827</v>
      </c>
      <c r="D1240" s="101" t="s">
        <v>2673</v>
      </c>
      <c r="E1240" s="99"/>
      <c r="F1240" s="99"/>
    </row>
    <row r="1241" spans="1:6" ht="12.75" customHeight="1" x14ac:dyDescent="0.25">
      <c r="A1241" s="99"/>
      <c r="B1241" s="101">
        <v>2414605</v>
      </c>
      <c r="C1241" s="101" t="s">
        <v>2828</v>
      </c>
      <c r="D1241" s="101" t="s">
        <v>2673</v>
      </c>
      <c r="E1241" s="99"/>
      <c r="F1241" s="99"/>
    </row>
    <row r="1242" spans="1:6" ht="12.75" customHeight="1" x14ac:dyDescent="0.25">
      <c r="A1242" s="99"/>
      <c r="B1242" s="101">
        <v>2414704</v>
      </c>
      <c r="C1242" s="101" t="s">
        <v>2829</v>
      </c>
      <c r="D1242" s="101" t="s">
        <v>2673</v>
      </c>
      <c r="E1242" s="99"/>
      <c r="F1242" s="99"/>
    </row>
    <row r="1243" spans="1:6" ht="12.75" customHeight="1" x14ac:dyDescent="0.25">
      <c r="A1243" s="99"/>
      <c r="B1243" s="101">
        <v>2414753</v>
      </c>
      <c r="C1243" s="101" t="s">
        <v>2830</v>
      </c>
      <c r="D1243" s="101" t="s">
        <v>2673</v>
      </c>
      <c r="E1243" s="99"/>
      <c r="F1243" s="99"/>
    </row>
    <row r="1244" spans="1:6" ht="12.75" customHeight="1" x14ac:dyDescent="0.25">
      <c r="A1244" s="99"/>
      <c r="B1244" s="101">
        <v>2414803</v>
      </c>
      <c r="C1244" s="101" t="s">
        <v>2831</v>
      </c>
      <c r="D1244" s="101" t="s">
        <v>2673</v>
      </c>
      <c r="E1244" s="99"/>
      <c r="F1244" s="99"/>
    </row>
    <row r="1245" spans="1:6" ht="12.75" customHeight="1" x14ac:dyDescent="0.25">
      <c r="A1245" s="99"/>
      <c r="B1245" s="101">
        <v>2414902</v>
      </c>
      <c r="C1245" s="101" t="s">
        <v>2832</v>
      </c>
      <c r="D1245" s="101" t="s">
        <v>2673</v>
      </c>
      <c r="E1245" s="99"/>
      <c r="F1245" s="99"/>
    </row>
    <row r="1246" spans="1:6" ht="12.75" customHeight="1" x14ac:dyDescent="0.25">
      <c r="A1246" s="99"/>
      <c r="B1246" s="101">
        <v>2415008</v>
      </c>
      <c r="C1246" s="101" t="s">
        <v>2833</v>
      </c>
      <c r="D1246" s="101" t="s">
        <v>2673</v>
      </c>
      <c r="E1246" s="99"/>
      <c r="F1246" s="99"/>
    </row>
    <row r="1247" spans="1:6" ht="12.75" customHeight="1" x14ac:dyDescent="0.25">
      <c r="A1247" s="99"/>
      <c r="B1247" s="101">
        <v>2500106</v>
      </c>
      <c r="C1247" s="101" t="s">
        <v>2270</v>
      </c>
      <c r="D1247" s="101" t="s">
        <v>2834</v>
      </c>
      <c r="E1247" s="99"/>
      <c r="F1247" s="99"/>
    </row>
    <row r="1248" spans="1:6" ht="12.75" customHeight="1" x14ac:dyDescent="0.25">
      <c r="A1248" s="99"/>
      <c r="B1248" s="101">
        <v>2500205</v>
      </c>
      <c r="C1248" s="101" t="s">
        <v>2835</v>
      </c>
      <c r="D1248" s="101" t="s">
        <v>2834</v>
      </c>
      <c r="E1248" s="99"/>
      <c r="F1248" s="99"/>
    </row>
    <row r="1249" spans="1:6" ht="12.75" customHeight="1" x14ac:dyDescent="0.25">
      <c r="A1249" s="99"/>
      <c r="B1249" s="101">
        <v>2500304</v>
      </c>
      <c r="C1249" s="101" t="s">
        <v>2836</v>
      </c>
      <c r="D1249" s="101" t="s">
        <v>2834</v>
      </c>
      <c r="E1249" s="99"/>
      <c r="F1249" s="99"/>
    </row>
    <row r="1250" spans="1:6" ht="12.75" customHeight="1" x14ac:dyDescent="0.25">
      <c r="A1250" s="99"/>
      <c r="B1250" s="101">
        <v>2500403</v>
      </c>
      <c r="C1250" s="101" t="s">
        <v>2837</v>
      </c>
      <c r="D1250" s="101" t="s">
        <v>2834</v>
      </c>
      <c r="E1250" s="99"/>
      <c r="F1250" s="99"/>
    </row>
    <row r="1251" spans="1:6" ht="12.75" customHeight="1" x14ac:dyDescent="0.25">
      <c r="A1251" s="99"/>
      <c r="B1251" s="101">
        <v>2500502</v>
      </c>
      <c r="C1251" s="101" t="s">
        <v>2838</v>
      </c>
      <c r="D1251" s="101" t="s">
        <v>2834</v>
      </c>
      <c r="E1251" s="99"/>
      <c r="F1251" s="99"/>
    </row>
    <row r="1252" spans="1:6" ht="12.75" customHeight="1" x14ac:dyDescent="0.25">
      <c r="A1252" s="99"/>
      <c r="B1252" s="101">
        <v>2500536</v>
      </c>
      <c r="C1252" s="101" t="s">
        <v>2839</v>
      </c>
      <c r="D1252" s="101" t="s">
        <v>2834</v>
      </c>
      <c r="E1252" s="99"/>
      <c r="F1252" s="99"/>
    </row>
    <row r="1253" spans="1:6" ht="12.75" customHeight="1" x14ac:dyDescent="0.25">
      <c r="A1253" s="99"/>
      <c r="B1253" s="101">
        <v>2500577</v>
      </c>
      <c r="C1253" s="101" t="s">
        <v>2840</v>
      </c>
      <c r="D1253" s="101" t="s">
        <v>2834</v>
      </c>
      <c r="E1253" s="99"/>
      <c r="F1253" s="99"/>
    </row>
    <row r="1254" spans="1:6" ht="12.75" customHeight="1" x14ac:dyDescent="0.25">
      <c r="A1254" s="99"/>
      <c r="B1254" s="101">
        <v>2500601</v>
      </c>
      <c r="C1254" s="101" t="s">
        <v>2841</v>
      </c>
      <c r="D1254" s="101" t="s">
        <v>2834</v>
      </c>
      <c r="E1254" s="99"/>
      <c r="F1254" s="99"/>
    </row>
    <row r="1255" spans="1:6" ht="12.75" customHeight="1" x14ac:dyDescent="0.25">
      <c r="A1255" s="99"/>
      <c r="B1255" s="101">
        <v>2500700</v>
      </c>
      <c r="C1255" s="101" t="s">
        <v>2842</v>
      </c>
      <c r="D1255" s="101" t="s">
        <v>2834</v>
      </c>
      <c r="E1255" s="99"/>
      <c r="F1255" s="99"/>
    </row>
    <row r="1256" spans="1:6" ht="12.75" customHeight="1" x14ac:dyDescent="0.25">
      <c r="A1256" s="99"/>
      <c r="B1256" s="101">
        <v>2500734</v>
      </c>
      <c r="C1256" s="101" t="s">
        <v>2843</v>
      </c>
      <c r="D1256" s="101" t="s">
        <v>2834</v>
      </c>
      <c r="E1256" s="99"/>
      <c r="F1256" s="99"/>
    </row>
    <row r="1257" spans="1:6" ht="12.75" customHeight="1" x14ac:dyDescent="0.25">
      <c r="A1257" s="99"/>
      <c r="B1257" s="101">
        <v>2500775</v>
      </c>
      <c r="C1257" s="101" t="s">
        <v>2844</v>
      </c>
      <c r="D1257" s="101" t="s">
        <v>2834</v>
      </c>
      <c r="E1257" s="99"/>
      <c r="F1257" s="99"/>
    </row>
    <row r="1258" spans="1:6" ht="12.75" customHeight="1" x14ac:dyDescent="0.25">
      <c r="A1258" s="99"/>
      <c r="B1258" s="101">
        <v>2500809</v>
      </c>
      <c r="C1258" s="101" t="s">
        <v>2845</v>
      </c>
      <c r="D1258" s="101" t="s">
        <v>2834</v>
      </c>
      <c r="E1258" s="99"/>
      <c r="F1258" s="99"/>
    </row>
    <row r="1259" spans="1:6" ht="12.75" customHeight="1" x14ac:dyDescent="0.25">
      <c r="A1259" s="99"/>
      <c r="B1259" s="101">
        <v>2500908</v>
      </c>
      <c r="C1259" s="101" t="s">
        <v>2846</v>
      </c>
      <c r="D1259" s="101" t="s">
        <v>2834</v>
      </c>
      <c r="E1259" s="99"/>
      <c r="F1259" s="99"/>
    </row>
    <row r="1260" spans="1:6" ht="12.75" customHeight="1" x14ac:dyDescent="0.25">
      <c r="A1260" s="99"/>
      <c r="B1260" s="101">
        <v>2501005</v>
      </c>
      <c r="C1260" s="101" t="s">
        <v>2847</v>
      </c>
      <c r="D1260" s="101" t="s">
        <v>2834</v>
      </c>
      <c r="E1260" s="99"/>
      <c r="F1260" s="99"/>
    </row>
    <row r="1261" spans="1:6" ht="12.75" customHeight="1" x14ac:dyDescent="0.25">
      <c r="A1261" s="99"/>
      <c r="B1261" s="101">
        <v>2501104</v>
      </c>
      <c r="C1261" s="101" t="s">
        <v>2848</v>
      </c>
      <c r="D1261" s="101" t="s">
        <v>2834</v>
      </c>
      <c r="E1261" s="99"/>
      <c r="F1261" s="99"/>
    </row>
    <row r="1262" spans="1:6" ht="12.75" customHeight="1" x14ac:dyDescent="0.25">
      <c r="A1262" s="99"/>
      <c r="B1262" s="101">
        <v>2501153</v>
      </c>
      <c r="C1262" s="101" t="s">
        <v>2849</v>
      </c>
      <c r="D1262" s="101" t="s">
        <v>2834</v>
      </c>
      <c r="E1262" s="99"/>
      <c r="F1262" s="99"/>
    </row>
    <row r="1263" spans="1:6" ht="12.75" customHeight="1" x14ac:dyDescent="0.25">
      <c r="A1263" s="99"/>
      <c r="B1263" s="101">
        <v>2501203</v>
      </c>
      <c r="C1263" s="101" t="s">
        <v>2850</v>
      </c>
      <c r="D1263" s="101" t="s">
        <v>2834</v>
      </c>
      <c r="E1263" s="99"/>
      <c r="F1263" s="99"/>
    </row>
    <row r="1264" spans="1:6" ht="12.75" customHeight="1" x14ac:dyDescent="0.25">
      <c r="A1264" s="99"/>
      <c r="B1264" s="101">
        <v>2501302</v>
      </c>
      <c r="C1264" s="101" t="s">
        <v>2851</v>
      </c>
      <c r="D1264" s="101" t="s">
        <v>2834</v>
      </c>
      <c r="E1264" s="99"/>
      <c r="F1264" s="99"/>
    </row>
    <row r="1265" spans="1:6" ht="12.75" customHeight="1" x14ac:dyDescent="0.25">
      <c r="A1265" s="99"/>
      <c r="B1265" s="101">
        <v>2501351</v>
      </c>
      <c r="C1265" s="101" t="s">
        <v>2852</v>
      </c>
      <c r="D1265" s="101" t="s">
        <v>2834</v>
      </c>
      <c r="E1265" s="99"/>
      <c r="F1265" s="99"/>
    </row>
    <row r="1266" spans="1:6" ht="12.75" customHeight="1" x14ac:dyDescent="0.25">
      <c r="A1266" s="99"/>
      <c r="B1266" s="101">
        <v>2501401</v>
      </c>
      <c r="C1266" s="101" t="s">
        <v>2853</v>
      </c>
      <c r="D1266" s="101" t="s">
        <v>2834</v>
      </c>
      <c r="E1266" s="99"/>
      <c r="F1266" s="99"/>
    </row>
    <row r="1267" spans="1:6" ht="12.75" customHeight="1" x14ac:dyDescent="0.25">
      <c r="A1267" s="99"/>
      <c r="B1267" s="101">
        <v>2501500</v>
      </c>
      <c r="C1267" s="101" t="s">
        <v>2854</v>
      </c>
      <c r="D1267" s="101" t="s">
        <v>2834</v>
      </c>
      <c r="E1267" s="99"/>
      <c r="F1267" s="99"/>
    </row>
    <row r="1268" spans="1:6" ht="12.75" customHeight="1" x14ac:dyDescent="0.25">
      <c r="A1268" s="99"/>
      <c r="B1268" s="101">
        <v>2501534</v>
      </c>
      <c r="C1268" s="101" t="s">
        <v>2687</v>
      </c>
      <c r="D1268" s="101" t="s">
        <v>2834</v>
      </c>
      <c r="E1268" s="99"/>
      <c r="F1268" s="99"/>
    </row>
    <row r="1269" spans="1:6" ht="12.75" customHeight="1" x14ac:dyDescent="0.25">
      <c r="A1269" s="99"/>
      <c r="B1269" s="101">
        <v>2501575</v>
      </c>
      <c r="C1269" s="101" t="s">
        <v>2855</v>
      </c>
      <c r="D1269" s="101" t="s">
        <v>2834</v>
      </c>
      <c r="E1269" s="99"/>
      <c r="F1269" s="99"/>
    </row>
    <row r="1270" spans="1:6" ht="12.75" customHeight="1" x14ac:dyDescent="0.25">
      <c r="A1270" s="99"/>
      <c r="B1270" s="101">
        <v>2501609</v>
      </c>
      <c r="C1270" s="101" t="s">
        <v>2856</v>
      </c>
      <c r="D1270" s="101" t="s">
        <v>2834</v>
      </c>
      <c r="E1270" s="99"/>
      <c r="F1270" s="99"/>
    </row>
    <row r="1271" spans="1:6" ht="12.75" customHeight="1" x14ac:dyDescent="0.25">
      <c r="A1271" s="99"/>
      <c r="B1271" s="101">
        <v>2501708</v>
      </c>
      <c r="C1271" s="101" t="s">
        <v>2857</v>
      </c>
      <c r="D1271" s="101" t="s">
        <v>2834</v>
      </c>
      <c r="E1271" s="99"/>
      <c r="F1271" s="99"/>
    </row>
    <row r="1272" spans="1:6" ht="12.75" customHeight="1" x14ac:dyDescent="0.25">
      <c r="A1272" s="99"/>
      <c r="B1272" s="101">
        <v>2501807</v>
      </c>
      <c r="C1272" s="101" t="s">
        <v>2858</v>
      </c>
      <c r="D1272" s="101" t="s">
        <v>2834</v>
      </c>
      <c r="E1272" s="99"/>
      <c r="F1272" s="99"/>
    </row>
    <row r="1273" spans="1:6" ht="12.75" customHeight="1" x14ac:dyDescent="0.25">
      <c r="A1273" s="99"/>
      <c r="B1273" s="101">
        <v>2501906</v>
      </c>
      <c r="C1273" s="101" t="s">
        <v>1770</v>
      </c>
      <c r="D1273" s="101" t="s">
        <v>2834</v>
      </c>
      <c r="E1273" s="99"/>
      <c r="F1273" s="99"/>
    </row>
    <row r="1274" spans="1:6" ht="12.75" customHeight="1" x14ac:dyDescent="0.25">
      <c r="A1274" s="99"/>
      <c r="B1274" s="101">
        <v>2502003</v>
      </c>
      <c r="C1274" s="101" t="s">
        <v>2859</v>
      </c>
      <c r="D1274" s="101" t="s">
        <v>2834</v>
      </c>
      <c r="E1274" s="99"/>
      <c r="F1274" s="99"/>
    </row>
    <row r="1275" spans="1:6" ht="12.75" customHeight="1" x14ac:dyDescent="0.25">
      <c r="A1275" s="99"/>
      <c r="B1275" s="101">
        <v>2502052</v>
      </c>
      <c r="C1275" s="101" t="s">
        <v>2860</v>
      </c>
      <c r="D1275" s="101" t="s">
        <v>2834</v>
      </c>
      <c r="E1275" s="99"/>
      <c r="F1275" s="99"/>
    </row>
    <row r="1276" spans="1:6" ht="12.75" customHeight="1" x14ac:dyDescent="0.25">
      <c r="A1276" s="99"/>
      <c r="B1276" s="101">
        <v>2502102</v>
      </c>
      <c r="C1276" s="101" t="s">
        <v>2861</v>
      </c>
      <c r="D1276" s="101" t="s">
        <v>2834</v>
      </c>
      <c r="E1276" s="99"/>
      <c r="F1276" s="99"/>
    </row>
    <row r="1277" spans="1:6" ht="12.75" customHeight="1" x14ac:dyDescent="0.25">
      <c r="A1277" s="99"/>
      <c r="B1277" s="101">
        <v>2502151</v>
      </c>
      <c r="C1277" s="101" t="s">
        <v>1738</v>
      </c>
      <c r="D1277" s="101" t="s">
        <v>2834</v>
      </c>
      <c r="E1277" s="99"/>
      <c r="F1277" s="99"/>
    </row>
    <row r="1278" spans="1:6" ht="12.75" customHeight="1" x14ac:dyDescent="0.25">
      <c r="A1278" s="99"/>
      <c r="B1278" s="101">
        <v>2502201</v>
      </c>
      <c r="C1278" s="101" t="s">
        <v>2298</v>
      </c>
      <c r="D1278" s="101" t="s">
        <v>2834</v>
      </c>
      <c r="E1278" s="99"/>
      <c r="F1278" s="99"/>
    </row>
    <row r="1279" spans="1:6" ht="12.75" customHeight="1" x14ac:dyDescent="0.25">
      <c r="A1279" s="99"/>
      <c r="B1279" s="101">
        <v>2502300</v>
      </c>
      <c r="C1279" s="101" t="s">
        <v>2862</v>
      </c>
      <c r="D1279" s="101" t="s">
        <v>2834</v>
      </c>
      <c r="E1279" s="99"/>
      <c r="F1279" s="99"/>
    </row>
    <row r="1280" spans="1:6" ht="12.75" customHeight="1" x14ac:dyDescent="0.25">
      <c r="A1280" s="99"/>
      <c r="B1280" s="101">
        <v>2502409</v>
      </c>
      <c r="C1280" s="101" t="s">
        <v>2863</v>
      </c>
      <c r="D1280" s="101" t="s">
        <v>2834</v>
      </c>
      <c r="E1280" s="99"/>
      <c r="F1280" s="99"/>
    </row>
    <row r="1281" spans="1:6" ht="12.75" customHeight="1" x14ac:dyDescent="0.25">
      <c r="A1281" s="99"/>
      <c r="B1281" s="101">
        <v>2502508</v>
      </c>
      <c r="C1281" s="101" t="s">
        <v>2864</v>
      </c>
      <c r="D1281" s="101" t="s">
        <v>2834</v>
      </c>
      <c r="E1281" s="99"/>
      <c r="F1281" s="99"/>
    </row>
    <row r="1282" spans="1:6" ht="12.75" customHeight="1" x14ac:dyDescent="0.25">
      <c r="A1282" s="99"/>
      <c r="B1282" s="101">
        <v>2502607</v>
      </c>
      <c r="C1282" s="101" t="s">
        <v>2865</v>
      </c>
      <c r="D1282" s="101" t="s">
        <v>2834</v>
      </c>
      <c r="E1282" s="99"/>
      <c r="F1282" s="99"/>
    </row>
    <row r="1283" spans="1:6" ht="12.75" customHeight="1" x14ac:dyDescent="0.25">
      <c r="A1283" s="99"/>
      <c r="B1283" s="101">
        <v>2502706</v>
      </c>
      <c r="C1283" s="101" t="s">
        <v>2866</v>
      </c>
      <c r="D1283" s="101" t="s">
        <v>2834</v>
      </c>
      <c r="E1283" s="99"/>
      <c r="F1283" s="99"/>
    </row>
    <row r="1284" spans="1:6" ht="12.75" customHeight="1" x14ac:dyDescent="0.25">
      <c r="A1284" s="99"/>
      <c r="B1284" s="101">
        <v>2502805</v>
      </c>
      <c r="C1284" s="101" t="s">
        <v>2867</v>
      </c>
      <c r="D1284" s="101" t="s">
        <v>2834</v>
      </c>
      <c r="E1284" s="99"/>
      <c r="F1284" s="99"/>
    </row>
    <row r="1285" spans="1:6" ht="12.75" customHeight="1" x14ac:dyDescent="0.25">
      <c r="A1285" s="99"/>
      <c r="B1285" s="101">
        <v>2502904</v>
      </c>
      <c r="C1285" s="101" t="s">
        <v>2868</v>
      </c>
      <c r="D1285" s="101" t="s">
        <v>2834</v>
      </c>
      <c r="E1285" s="99"/>
      <c r="F1285" s="99"/>
    </row>
    <row r="1286" spans="1:6" ht="12.75" customHeight="1" x14ac:dyDescent="0.25">
      <c r="A1286" s="99"/>
      <c r="B1286" s="101">
        <v>2503001</v>
      </c>
      <c r="C1286" s="101" t="s">
        <v>2869</v>
      </c>
      <c r="D1286" s="101" t="s">
        <v>2834</v>
      </c>
      <c r="E1286" s="99"/>
      <c r="F1286" s="99"/>
    </row>
    <row r="1287" spans="1:6" ht="12.75" customHeight="1" x14ac:dyDescent="0.25">
      <c r="A1287" s="99"/>
      <c r="B1287" s="101">
        <v>2503100</v>
      </c>
      <c r="C1287" s="101" t="s">
        <v>2870</v>
      </c>
      <c r="D1287" s="101" t="s">
        <v>2834</v>
      </c>
      <c r="E1287" s="99"/>
      <c r="F1287" s="99"/>
    </row>
    <row r="1288" spans="1:6" ht="12.75" customHeight="1" x14ac:dyDescent="0.25">
      <c r="A1288" s="99"/>
      <c r="B1288" s="101">
        <v>2503209</v>
      </c>
      <c r="C1288" s="101" t="s">
        <v>2871</v>
      </c>
      <c r="D1288" s="101" t="s">
        <v>2834</v>
      </c>
      <c r="E1288" s="99"/>
      <c r="F1288" s="99"/>
    </row>
    <row r="1289" spans="1:6" ht="12.75" customHeight="1" x14ac:dyDescent="0.25">
      <c r="A1289" s="99"/>
      <c r="B1289" s="101">
        <v>2503308</v>
      </c>
      <c r="C1289" s="101" t="s">
        <v>2872</v>
      </c>
      <c r="D1289" s="101" t="s">
        <v>2834</v>
      </c>
      <c r="E1289" s="99"/>
      <c r="F1289" s="99"/>
    </row>
    <row r="1290" spans="1:6" ht="12.75" customHeight="1" x14ac:dyDescent="0.25">
      <c r="A1290" s="99"/>
      <c r="B1290" s="101">
        <v>2503407</v>
      </c>
      <c r="C1290" s="101" t="s">
        <v>2873</v>
      </c>
      <c r="D1290" s="101" t="s">
        <v>2834</v>
      </c>
      <c r="E1290" s="99"/>
      <c r="F1290" s="99"/>
    </row>
    <row r="1291" spans="1:6" ht="12.75" customHeight="1" x14ac:dyDescent="0.25">
      <c r="A1291" s="99"/>
      <c r="B1291" s="101">
        <v>2503506</v>
      </c>
      <c r="C1291" s="101" t="s">
        <v>2874</v>
      </c>
      <c r="D1291" s="101" t="s">
        <v>2834</v>
      </c>
      <c r="E1291" s="99"/>
      <c r="F1291" s="99"/>
    </row>
    <row r="1292" spans="1:6" ht="12.75" customHeight="1" x14ac:dyDescent="0.25">
      <c r="A1292" s="99"/>
      <c r="B1292" s="101">
        <v>2503555</v>
      </c>
      <c r="C1292" s="101" t="s">
        <v>2875</v>
      </c>
      <c r="D1292" s="101" t="s">
        <v>2834</v>
      </c>
      <c r="E1292" s="99"/>
      <c r="F1292" s="99"/>
    </row>
    <row r="1293" spans="1:6" ht="12.75" customHeight="1" x14ac:dyDescent="0.25">
      <c r="A1293" s="99"/>
      <c r="B1293" s="101">
        <v>2503605</v>
      </c>
      <c r="C1293" s="101" t="s">
        <v>2876</v>
      </c>
      <c r="D1293" s="101" t="s">
        <v>2834</v>
      </c>
      <c r="E1293" s="99"/>
      <c r="F1293" s="99"/>
    </row>
    <row r="1294" spans="1:6" ht="12.75" customHeight="1" x14ac:dyDescent="0.25">
      <c r="A1294" s="99"/>
      <c r="B1294" s="101">
        <v>2503704</v>
      </c>
      <c r="C1294" s="101" t="s">
        <v>2877</v>
      </c>
      <c r="D1294" s="101" t="s">
        <v>2834</v>
      </c>
      <c r="E1294" s="99"/>
      <c r="F1294" s="99"/>
    </row>
    <row r="1295" spans="1:6" ht="12.75" customHeight="1" x14ac:dyDescent="0.25">
      <c r="A1295" s="99"/>
      <c r="B1295" s="101">
        <v>2503753</v>
      </c>
      <c r="C1295" s="101" t="s">
        <v>2878</v>
      </c>
      <c r="D1295" s="101" t="s">
        <v>2834</v>
      </c>
      <c r="E1295" s="99"/>
      <c r="F1295" s="99"/>
    </row>
    <row r="1296" spans="1:6" ht="12.75" customHeight="1" x14ac:dyDescent="0.25">
      <c r="A1296" s="99"/>
      <c r="B1296" s="101">
        <v>2503803</v>
      </c>
      <c r="C1296" s="101" t="s">
        <v>2879</v>
      </c>
      <c r="D1296" s="101" t="s">
        <v>2834</v>
      </c>
      <c r="E1296" s="99"/>
      <c r="F1296" s="99"/>
    </row>
    <row r="1297" spans="1:6" ht="12.75" customHeight="1" x14ac:dyDescent="0.25">
      <c r="A1297" s="99"/>
      <c r="B1297" s="101">
        <v>2503902</v>
      </c>
      <c r="C1297" s="101" t="s">
        <v>2880</v>
      </c>
      <c r="D1297" s="101" t="s">
        <v>2834</v>
      </c>
      <c r="E1297" s="99"/>
      <c r="F1297" s="99"/>
    </row>
    <row r="1298" spans="1:6" ht="12.75" customHeight="1" x14ac:dyDescent="0.25">
      <c r="A1298" s="99"/>
      <c r="B1298" s="101">
        <v>2504009</v>
      </c>
      <c r="C1298" s="101" t="s">
        <v>2881</v>
      </c>
      <c r="D1298" s="101" t="s">
        <v>2834</v>
      </c>
      <c r="E1298" s="99"/>
      <c r="F1298" s="99"/>
    </row>
    <row r="1299" spans="1:6" ht="12.75" customHeight="1" x14ac:dyDescent="0.25">
      <c r="A1299" s="99"/>
      <c r="B1299" s="101">
        <v>2504033</v>
      </c>
      <c r="C1299" s="101" t="s">
        <v>2882</v>
      </c>
      <c r="D1299" s="101" t="s">
        <v>2834</v>
      </c>
      <c r="E1299" s="99"/>
      <c r="F1299" s="99"/>
    </row>
    <row r="1300" spans="1:6" ht="12.75" customHeight="1" x14ac:dyDescent="0.25">
      <c r="A1300" s="99"/>
      <c r="B1300" s="101">
        <v>2504074</v>
      </c>
      <c r="C1300" s="101" t="s">
        <v>2697</v>
      </c>
      <c r="D1300" s="101" t="s">
        <v>2834</v>
      </c>
      <c r="E1300" s="99"/>
      <c r="F1300" s="99"/>
    </row>
    <row r="1301" spans="1:6" ht="12.75" customHeight="1" x14ac:dyDescent="0.25">
      <c r="A1301" s="99"/>
      <c r="B1301" s="101">
        <v>2504108</v>
      </c>
      <c r="C1301" s="101" t="s">
        <v>2883</v>
      </c>
      <c r="D1301" s="101" t="s">
        <v>2834</v>
      </c>
      <c r="E1301" s="99"/>
      <c r="F1301" s="99"/>
    </row>
    <row r="1302" spans="1:6" ht="12.75" customHeight="1" x14ac:dyDescent="0.25">
      <c r="A1302" s="99"/>
      <c r="B1302" s="101">
        <v>2504157</v>
      </c>
      <c r="C1302" s="101" t="s">
        <v>2884</v>
      </c>
      <c r="D1302" s="101" t="s">
        <v>2834</v>
      </c>
      <c r="E1302" s="99"/>
      <c r="F1302" s="99"/>
    </row>
    <row r="1303" spans="1:6" ht="12.75" customHeight="1" x14ac:dyDescent="0.25">
      <c r="A1303" s="99"/>
      <c r="B1303" s="101">
        <v>2504207</v>
      </c>
      <c r="C1303" s="101" t="s">
        <v>2885</v>
      </c>
      <c r="D1303" s="101" t="s">
        <v>2834</v>
      </c>
      <c r="E1303" s="99"/>
      <c r="F1303" s="99"/>
    </row>
    <row r="1304" spans="1:6" ht="12.75" customHeight="1" x14ac:dyDescent="0.25">
      <c r="A1304" s="99"/>
      <c r="B1304" s="101">
        <v>2504306</v>
      </c>
      <c r="C1304" s="101" t="s">
        <v>2886</v>
      </c>
      <c r="D1304" s="101" t="s">
        <v>2834</v>
      </c>
      <c r="E1304" s="99"/>
      <c r="F1304" s="99"/>
    </row>
    <row r="1305" spans="1:6" ht="12.75" customHeight="1" x14ac:dyDescent="0.25">
      <c r="A1305" s="99"/>
      <c r="B1305" s="101">
        <v>2504355</v>
      </c>
      <c r="C1305" s="101" t="s">
        <v>2887</v>
      </c>
      <c r="D1305" s="101" t="s">
        <v>2834</v>
      </c>
      <c r="E1305" s="99"/>
      <c r="F1305" s="99"/>
    </row>
    <row r="1306" spans="1:6" ht="12.75" customHeight="1" x14ac:dyDescent="0.25">
      <c r="A1306" s="99"/>
      <c r="B1306" s="101">
        <v>2504405</v>
      </c>
      <c r="C1306" s="101" t="s">
        <v>2888</v>
      </c>
      <c r="D1306" s="101" t="s">
        <v>2834</v>
      </c>
      <c r="E1306" s="99"/>
      <c r="F1306" s="99"/>
    </row>
    <row r="1307" spans="1:6" ht="12.75" customHeight="1" x14ac:dyDescent="0.25">
      <c r="A1307" s="99"/>
      <c r="B1307" s="101">
        <v>2504504</v>
      </c>
      <c r="C1307" s="101" t="s">
        <v>2889</v>
      </c>
      <c r="D1307" s="101" t="s">
        <v>2834</v>
      </c>
      <c r="E1307" s="99"/>
      <c r="F1307" s="99"/>
    </row>
    <row r="1308" spans="1:6" ht="12.75" customHeight="1" x14ac:dyDescent="0.25">
      <c r="A1308" s="99"/>
      <c r="B1308" s="101">
        <v>2504603</v>
      </c>
      <c r="C1308" s="101" t="s">
        <v>2890</v>
      </c>
      <c r="D1308" s="101" t="s">
        <v>2834</v>
      </c>
      <c r="E1308" s="99"/>
      <c r="F1308" s="99"/>
    </row>
    <row r="1309" spans="1:6" ht="12.75" customHeight="1" x14ac:dyDescent="0.25">
      <c r="A1309" s="99"/>
      <c r="B1309" s="101">
        <v>2504702</v>
      </c>
      <c r="C1309" s="101" t="s">
        <v>2891</v>
      </c>
      <c r="D1309" s="101" t="s">
        <v>2834</v>
      </c>
      <c r="E1309" s="99"/>
      <c r="F1309" s="99"/>
    </row>
    <row r="1310" spans="1:6" ht="12.75" customHeight="1" x14ac:dyDescent="0.25">
      <c r="A1310" s="99"/>
      <c r="B1310" s="101">
        <v>2504801</v>
      </c>
      <c r="C1310" s="101" t="s">
        <v>2892</v>
      </c>
      <c r="D1310" s="101" t="s">
        <v>2834</v>
      </c>
      <c r="E1310" s="99"/>
      <c r="F1310" s="99"/>
    </row>
    <row r="1311" spans="1:6" ht="12.75" customHeight="1" x14ac:dyDescent="0.25">
      <c r="A1311" s="99"/>
      <c r="B1311" s="101">
        <v>2504850</v>
      </c>
      <c r="C1311" s="101" t="s">
        <v>2893</v>
      </c>
      <c r="D1311" s="101" t="s">
        <v>2834</v>
      </c>
      <c r="E1311" s="99"/>
      <c r="F1311" s="99"/>
    </row>
    <row r="1312" spans="1:6" ht="12.75" customHeight="1" x14ac:dyDescent="0.25">
      <c r="A1312" s="99"/>
      <c r="B1312" s="101">
        <v>2504900</v>
      </c>
      <c r="C1312" s="101" t="s">
        <v>2894</v>
      </c>
      <c r="D1312" s="101" t="s">
        <v>2834</v>
      </c>
      <c r="E1312" s="99"/>
      <c r="F1312" s="99"/>
    </row>
    <row r="1313" spans="1:6" ht="12.75" customHeight="1" x14ac:dyDescent="0.25">
      <c r="A1313" s="99"/>
      <c r="B1313" s="101">
        <v>2505006</v>
      </c>
      <c r="C1313" s="101" t="s">
        <v>2895</v>
      </c>
      <c r="D1313" s="101" t="s">
        <v>2834</v>
      </c>
      <c r="E1313" s="99"/>
      <c r="F1313" s="99"/>
    </row>
    <row r="1314" spans="1:6" ht="12.75" customHeight="1" x14ac:dyDescent="0.25">
      <c r="A1314" s="99"/>
      <c r="B1314" s="101">
        <v>2505105</v>
      </c>
      <c r="C1314" s="101" t="s">
        <v>2896</v>
      </c>
      <c r="D1314" s="101" t="s">
        <v>2834</v>
      </c>
      <c r="E1314" s="99"/>
      <c r="F1314" s="99"/>
    </row>
    <row r="1315" spans="1:6" ht="12.75" customHeight="1" x14ac:dyDescent="0.25">
      <c r="A1315" s="99"/>
      <c r="B1315" s="101">
        <v>2505204</v>
      </c>
      <c r="C1315" s="101" t="s">
        <v>2897</v>
      </c>
      <c r="D1315" s="101" t="s">
        <v>2834</v>
      </c>
      <c r="E1315" s="99"/>
      <c r="F1315" s="99"/>
    </row>
    <row r="1316" spans="1:6" ht="12.75" customHeight="1" x14ac:dyDescent="0.25">
      <c r="A1316" s="99"/>
      <c r="B1316" s="101">
        <v>2505238</v>
      </c>
      <c r="C1316" s="101" t="s">
        <v>2898</v>
      </c>
      <c r="D1316" s="101" t="s">
        <v>2834</v>
      </c>
      <c r="E1316" s="99"/>
      <c r="F1316" s="99"/>
    </row>
    <row r="1317" spans="1:6" ht="12.75" customHeight="1" x14ac:dyDescent="0.25">
      <c r="A1317" s="99"/>
      <c r="B1317" s="101">
        <v>2505279</v>
      </c>
      <c r="C1317" s="101" t="s">
        <v>2899</v>
      </c>
      <c r="D1317" s="101" t="s">
        <v>2834</v>
      </c>
      <c r="E1317" s="99"/>
      <c r="F1317" s="99"/>
    </row>
    <row r="1318" spans="1:6" ht="12.75" customHeight="1" x14ac:dyDescent="0.25">
      <c r="A1318" s="99"/>
      <c r="B1318" s="101">
        <v>2505303</v>
      </c>
      <c r="C1318" s="101" t="s">
        <v>2900</v>
      </c>
      <c r="D1318" s="101" t="s">
        <v>2834</v>
      </c>
      <c r="E1318" s="99"/>
      <c r="F1318" s="99"/>
    </row>
    <row r="1319" spans="1:6" ht="12.75" customHeight="1" x14ac:dyDescent="0.25">
      <c r="A1319" s="99"/>
      <c r="B1319" s="101">
        <v>2505352</v>
      </c>
      <c r="C1319" s="101" t="s">
        <v>2901</v>
      </c>
      <c r="D1319" s="101" t="s">
        <v>2834</v>
      </c>
      <c r="E1319" s="99"/>
      <c r="F1319" s="99"/>
    </row>
    <row r="1320" spans="1:6" ht="12.75" customHeight="1" x14ac:dyDescent="0.25">
      <c r="A1320" s="99"/>
      <c r="B1320" s="101">
        <v>2505402</v>
      </c>
      <c r="C1320" s="101" t="s">
        <v>2902</v>
      </c>
      <c r="D1320" s="101" t="s">
        <v>2834</v>
      </c>
      <c r="E1320" s="99"/>
      <c r="F1320" s="99"/>
    </row>
    <row r="1321" spans="1:6" ht="12.75" customHeight="1" x14ac:dyDescent="0.25">
      <c r="A1321" s="99"/>
      <c r="B1321" s="101">
        <v>2505501</v>
      </c>
      <c r="C1321" s="101" t="s">
        <v>2903</v>
      </c>
      <c r="D1321" s="101" t="s">
        <v>2834</v>
      </c>
      <c r="E1321" s="99"/>
      <c r="F1321" s="99"/>
    </row>
    <row r="1322" spans="1:6" ht="12.75" customHeight="1" x14ac:dyDescent="0.25">
      <c r="A1322" s="99"/>
      <c r="B1322" s="101">
        <v>2505600</v>
      </c>
      <c r="C1322" s="101" t="s">
        <v>2904</v>
      </c>
      <c r="D1322" s="101" t="s">
        <v>2834</v>
      </c>
      <c r="E1322" s="99"/>
      <c r="F1322" s="99"/>
    </row>
    <row r="1323" spans="1:6" ht="12.75" customHeight="1" x14ac:dyDescent="0.25">
      <c r="A1323" s="99"/>
      <c r="B1323" s="101">
        <v>2505709</v>
      </c>
      <c r="C1323" s="101" t="s">
        <v>2905</v>
      </c>
      <c r="D1323" s="101" t="s">
        <v>2834</v>
      </c>
      <c r="E1323" s="99"/>
      <c r="F1323" s="99"/>
    </row>
    <row r="1324" spans="1:6" ht="12.75" customHeight="1" x14ac:dyDescent="0.25">
      <c r="A1324" s="99"/>
      <c r="B1324" s="101">
        <v>2505808</v>
      </c>
      <c r="C1324" s="101" t="s">
        <v>2906</v>
      </c>
      <c r="D1324" s="101" t="s">
        <v>2834</v>
      </c>
      <c r="E1324" s="99"/>
      <c r="F1324" s="99"/>
    </row>
    <row r="1325" spans="1:6" ht="12.75" customHeight="1" x14ac:dyDescent="0.25">
      <c r="A1325" s="99"/>
      <c r="B1325" s="101">
        <v>2505907</v>
      </c>
      <c r="C1325" s="101" t="s">
        <v>2907</v>
      </c>
      <c r="D1325" s="101" t="s">
        <v>2834</v>
      </c>
      <c r="E1325" s="99"/>
      <c r="F1325" s="99"/>
    </row>
    <row r="1326" spans="1:6" ht="12.75" customHeight="1" x14ac:dyDescent="0.25">
      <c r="A1326" s="99"/>
      <c r="B1326" s="101">
        <v>2506004</v>
      </c>
      <c r="C1326" s="101" t="s">
        <v>2908</v>
      </c>
      <c r="D1326" s="101" t="s">
        <v>2834</v>
      </c>
      <c r="E1326" s="99"/>
      <c r="F1326" s="99"/>
    </row>
    <row r="1327" spans="1:6" ht="12.75" customHeight="1" x14ac:dyDescent="0.25">
      <c r="A1327" s="99"/>
      <c r="B1327" s="101">
        <v>2506103</v>
      </c>
      <c r="C1327" s="101" t="s">
        <v>2909</v>
      </c>
      <c r="D1327" s="101" t="s">
        <v>2834</v>
      </c>
      <c r="E1327" s="99"/>
      <c r="F1327" s="99"/>
    </row>
    <row r="1328" spans="1:6" ht="12.75" customHeight="1" x14ac:dyDescent="0.25">
      <c r="A1328" s="99"/>
      <c r="B1328" s="101">
        <v>2506202</v>
      </c>
      <c r="C1328" s="101" t="s">
        <v>2910</v>
      </c>
      <c r="D1328" s="101" t="s">
        <v>2834</v>
      </c>
      <c r="E1328" s="99"/>
      <c r="F1328" s="99"/>
    </row>
    <row r="1329" spans="1:6" ht="12.75" customHeight="1" x14ac:dyDescent="0.25">
      <c r="A1329" s="99"/>
      <c r="B1329" s="101">
        <v>2506251</v>
      </c>
      <c r="C1329" s="101" t="s">
        <v>2911</v>
      </c>
      <c r="D1329" s="101" t="s">
        <v>2834</v>
      </c>
      <c r="E1329" s="99"/>
      <c r="F1329" s="99"/>
    </row>
    <row r="1330" spans="1:6" ht="12.75" customHeight="1" x14ac:dyDescent="0.25">
      <c r="A1330" s="99"/>
      <c r="B1330" s="101">
        <v>2506301</v>
      </c>
      <c r="C1330" s="101" t="s">
        <v>2912</v>
      </c>
      <c r="D1330" s="101" t="s">
        <v>2834</v>
      </c>
      <c r="E1330" s="99"/>
      <c r="F1330" s="99"/>
    </row>
    <row r="1331" spans="1:6" ht="12.75" customHeight="1" x14ac:dyDescent="0.25">
      <c r="A1331" s="99"/>
      <c r="B1331" s="101">
        <v>2506400</v>
      </c>
      <c r="C1331" s="101" t="s">
        <v>2913</v>
      </c>
      <c r="D1331" s="101" t="s">
        <v>2834</v>
      </c>
      <c r="E1331" s="99"/>
      <c r="F1331" s="99"/>
    </row>
    <row r="1332" spans="1:6" ht="12.75" customHeight="1" x14ac:dyDescent="0.25">
      <c r="A1332" s="99"/>
      <c r="B1332" s="101">
        <v>2506509</v>
      </c>
      <c r="C1332" s="101" t="s">
        <v>2914</v>
      </c>
      <c r="D1332" s="101" t="s">
        <v>2834</v>
      </c>
      <c r="E1332" s="99"/>
      <c r="F1332" s="99"/>
    </row>
    <row r="1333" spans="1:6" ht="12.75" customHeight="1" x14ac:dyDescent="0.25">
      <c r="A1333" s="99"/>
      <c r="B1333" s="101">
        <v>2506608</v>
      </c>
      <c r="C1333" s="101" t="s">
        <v>2915</v>
      </c>
      <c r="D1333" s="101" t="s">
        <v>2834</v>
      </c>
      <c r="E1333" s="99"/>
      <c r="F1333" s="99"/>
    </row>
    <row r="1334" spans="1:6" ht="12.75" customHeight="1" x14ac:dyDescent="0.25">
      <c r="A1334" s="99"/>
      <c r="B1334" s="101">
        <v>2506707</v>
      </c>
      <c r="C1334" s="101" t="s">
        <v>2916</v>
      </c>
      <c r="D1334" s="101" t="s">
        <v>2834</v>
      </c>
      <c r="E1334" s="99"/>
      <c r="F1334" s="99"/>
    </row>
    <row r="1335" spans="1:6" ht="12.75" customHeight="1" x14ac:dyDescent="0.25">
      <c r="A1335" s="99"/>
      <c r="B1335" s="101">
        <v>2506806</v>
      </c>
      <c r="C1335" s="101" t="s">
        <v>2917</v>
      </c>
      <c r="D1335" s="101" t="s">
        <v>2834</v>
      </c>
      <c r="E1335" s="99"/>
      <c r="F1335" s="99"/>
    </row>
    <row r="1336" spans="1:6" ht="12.75" customHeight="1" x14ac:dyDescent="0.25">
      <c r="A1336" s="99"/>
      <c r="B1336" s="101">
        <v>2506905</v>
      </c>
      <c r="C1336" s="101" t="s">
        <v>2918</v>
      </c>
      <c r="D1336" s="101" t="s">
        <v>2834</v>
      </c>
      <c r="E1336" s="99"/>
      <c r="F1336" s="99"/>
    </row>
    <row r="1337" spans="1:6" ht="12.75" customHeight="1" x14ac:dyDescent="0.25">
      <c r="A1337" s="99"/>
      <c r="B1337" s="101">
        <v>2507002</v>
      </c>
      <c r="C1337" s="101" t="s">
        <v>2919</v>
      </c>
      <c r="D1337" s="101" t="s">
        <v>2834</v>
      </c>
      <c r="E1337" s="99"/>
      <c r="F1337" s="99"/>
    </row>
    <row r="1338" spans="1:6" ht="12.75" customHeight="1" x14ac:dyDescent="0.25">
      <c r="A1338" s="99"/>
      <c r="B1338" s="101">
        <v>2507101</v>
      </c>
      <c r="C1338" s="101" t="s">
        <v>2920</v>
      </c>
      <c r="D1338" s="101" t="s">
        <v>2834</v>
      </c>
      <c r="E1338" s="99"/>
      <c r="F1338" s="99"/>
    </row>
    <row r="1339" spans="1:6" ht="12.75" customHeight="1" x14ac:dyDescent="0.25">
      <c r="A1339" s="99"/>
      <c r="B1339" s="101">
        <v>2507200</v>
      </c>
      <c r="C1339" s="101" t="s">
        <v>2921</v>
      </c>
      <c r="D1339" s="101" t="s">
        <v>2834</v>
      </c>
      <c r="E1339" s="99"/>
      <c r="F1339" s="99"/>
    </row>
    <row r="1340" spans="1:6" ht="12.75" customHeight="1" x14ac:dyDescent="0.25">
      <c r="A1340" s="99"/>
      <c r="B1340" s="101">
        <v>2507309</v>
      </c>
      <c r="C1340" s="101" t="s">
        <v>2922</v>
      </c>
      <c r="D1340" s="101" t="s">
        <v>2834</v>
      </c>
      <c r="E1340" s="99"/>
      <c r="F1340" s="99"/>
    </row>
    <row r="1341" spans="1:6" ht="12.75" customHeight="1" x14ac:dyDescent="0.25">
      <c r="A1341" s="99"/>
      <c r="B1341" s="101">
        <v>2507408</v>
      </c>
      <c r="C1341" s="101" t="s">
        <v>2923</v>
      </c>
      <c r="D1341" s="101" t="s">
        <v>2834</v>
      </c>
      <c r="E1341" s="99"/>
      <c r="F1341" s="99"/>
    </row>
    <row r="1342" spans="1:6" ht="12.75" customHeight="1" x14ac:dyDescent="0.25">
      <c r="A1342" s="99"/>
      <c r="B1342" s="101">
        <v>2507507</v>
      </c>
      <c r="C1342" s="101" t="s">
        <v>2924</v>
      </c>
      <c r="D1342" s="101" t="s">
        <v>2834</v>
      </c>
      <c r="E1342" s="99"/>
      <c r="F1342" s="99"/>
    </row>
    <row r="1343" spans="1:6" ht="12.75" customHeight="1" x14ac:dyDescent="0.25">
      <c r="A1343" s="99"/>
      <c r="B1343" s="101">
        <v>2507606</v>
      </c>
      <c r="C1343" s="101" t="s">
        <v>2925</v>
      </c>
      <c r="D1343" s="101" t="s">
        <v>2834</v>
      </c>
      <c r="E1343" s="99"/>
      <c r="F1343" s="99"/>
    </row>
    <row r="1344" spans="1:6" ht="12.75" customHeight="1" x14ac:dyDescent="0.25">
      <c r="A1344" s="99"/>
      <c r="B1344" s="101">
        <v>2507705</v>
      </c>
      <c r="C1344" s="101" t="s">
        <v>2926</v>
      </c>
      <c r="D1344" s="101" t="s">
        <v>2834</v>
      </c>
      <c r="E1344" s="99"/>
      <c r="F1344" s="99"/>
    </row>
    <row r="1345" spans="1:6" ht="12.75" customHeight="1" x14ac:dyDescent="0.25">
      <c r="A1345" s="99"/>
      <c r="B1345" s="101">
        <v>2507804</v>
      </c>
      <c r="C1345" s="101" t="s">
        <v>2927</v>
      </c>
      <c r="D1345" s="101" t="s">
        <v>2834</v>
      </c>
      <c r="E1345" s="99"/>
      <c r="F1345" s="99"/>
    </row>
    <row r="1346" spans="1:6" ht="12.75" customHeight="1" x14ac:dyDescent="0.25">
      <c r="A1346" s="99"/>
      <c r="B1346" s="101">
        <v>2507903</v>
      </c>
      <c r="C1346" s="101" t="s">
        <v>2928</v>
      </c>
      <c r="D1346" s="101" t="s">
        <v>2834</v>
      </c>
      <c r="E1346" s="99"/>
      <c r="F1346" s="99"/>
    </row>
    <row r="1347" spans="1:6" ht="12.75" customHeight="1" x14ac:dyDescent="0.25">
      <c r="A1347" s="99"/>
      <c r="B1347" s="101">
        <v>2508000</v>
      </c>
      <c r="C1347" s="101" t="s">
        <v>2929</v>
      </c>
      <c r="D1347" s="101" t="s">
        <v>2834</v>
      </c>
      <c r="E1347" s="99"/>
      <c r="F1347" s="99"/>
    </row>
    <row r="1348" spans="1:6" ht="12.75" customHeight="1" x14ac:dyDescent="0.25">
      <c r="A1348" s="99"/>
      <c r="B1348" s="101">
        <v>2508109</v>
      </c>
      <c r="C1348" s="101" t="s">
        <v>2930</v>
      </c>
      <c r="D1348" s="101" t="s">
        <v>2834</v>
      </c>
      <c r="E1348" s="99"/>
      <c r="F1348" s="99"/>
    </row>
    <row r="1349" spans="1:6" ht="12.75" customHeight="1" x14ac:dyDescent="0.25">
      <c r="A1349" s="99"/>
      <c r="B1349" s="101">
        <v>2508208</v>
      </c>
      <c r="C1349" s="101" t="s">
        <v>2931</v>
      </c>
      <c r="D1349" s="101" t="s">
        <v>2834</v>
      </c>
      <c r="E1349" s="99"/>
      <c r="F1349" s="99"/>
    </row>
    <row r="1350" spans="1:6" ht="12.75" customHeight="1" x14ac:dyDescent="0.25">
      <c r="A1350" s="99"/>
      <c r="B1350" s="101">
        <v>2508307</v>
      </c>
      <c r="C1350" s="101" t="s">
        <v>2932</v>
      </c>
      <c r="D1350" s="101" t="s">
        <v>2834</v>
      </c>
      <c r="E1350" s="99"/>
      <c r="F1350" s="99"/>
    </row>
    <row r="1351" spans="1:6" ht="12.75" customHeight="1" x14ac:dyDescent="0.25">
      <c r="A1351" s="99"/>
      <c r="B1351" s="101">
        <v>2508406</v>
      </c>
      <c r="C1351" s="101" t="s">
        <v>2933</v>
      </c>
      <c r="D1351" s="101" t="s">
        <v>2834</v>
      </c>
      <c r="E1351" s="99"/>
      <c r="F1351" s="99"/>
    </row>
    <row r="1352" spans="1:6" ht="12.75" customHeight="1" x14ac:dyDescent="0.25">
      <c r="A1352" s="99"/>
      <c r="B1352" s="101">
        <v>2508505</v>
      </c>
      <c r="C1352" s="101" t="s">
        <v>2934</v>
      </c>
      <c r="D1352" s="101" t="s">
        <v>2834</v>
      </c>
      <c r="E1352" s="99"/>
      <c r="F1352" s="99"/>
    </row>
    <row r="1353" spans="1:6" ht="12.75" customHeight="1" x14ac:dyDescent="0.25">
      <c r="A1353" s="99"/>
      <c r="B1353" s="101">
        <v>2508554</v>
      </c>
      <c r="C1353" s="101" t="s">
        <v>2935</v>
      </c>
      <c r="D1353" s="101" t="s">
        <v>2834</v>
      </c>
      <c r="E1353" s="99"/>
      <c r="F1353" s="99"/>
    </row>
    <row r="1354" spans="1:6" ht="12.75" customHeight="1" x14ac:dyDescent="0.25">
      <c r="A1354" s="99"/>
      <c r="B1354" s="101">
        <v>2508604</v>
      </c>
      <c r="C1354" s="101" t="s">
        <v>2936</v>
      </c>
      <c r="D1354" s="101" t="s">
        <v>2834</v>
      </c>
      <c r="E1354" s="99"/>
      <c r="F1354" s="99"/>
    </row>
    <row r="1355" spans="1:6" ht="12.75" customHeight="1" x14ac:dyDescent="0.25">
      <c r="A1355" s="99"/>
      <c r="B1355" s="101">
        <v>2508703</v>
      </c>
      <c r="C1355" s="101" t="s">
        <v>2937</v>
      </c>
      <c r="D1355" s="101" t="s">
        <v>2834</v>
      </c>
      <c r="E1355" s="99"/>
      <c r="F1355" s="99"/>
    </row>
    <row r="1356" spans="1:6" ht="12.75" customHeight="1" x14ac:dyDescent="0.25">
      <c r="A1356" s="99"/>
      <c r="B1356" s="101">
        <v>2508802</v>
      </c>
      <c r="C1356" s="101" t="s">
        <v>2938</v>
      </c>
      <c r="D1356" s="101" t="s">
        <v>2834</v>
      </c>
      <c r="E1356" s="99"/>
      <c r="F1356" s="99"/>
    </row>
    <row r="1357" spans="1:6" ht="12.75" customHeight="1" x14ac:dyDescent="0.25">
      <c r="A1357" s="99"/>
      <c r="B1357" s="101">
        <v>2508901</v>
      </c>
      <c r="C1357" s="101" t="s">
        <v>2939</v>
      </c>
      <c r="D1357" s="101" t="s">
        <v>2834</v>
      </c>
      <c r="E1357" s="99"/>
      <c r="F1357" s="99"/>
    </row>
    <row r="1358" spans="1:6" ht="12.75" customHeight="1" x14ac:dyDescent="0.25">
      <c r="A1358" s="99"/>
      <c r="B1358" s="101">
        <v>2509008</v>
      </c>
      <c r="C1358" s="101" t="s">
        <v>2940</v>
      </c>
      <c r="D1358" s="101" t="s">
        <v>2834</v>
      </c>
      <c r="E1358" s="99"/>
      <c r="F1358" s="99"/>
    </row>
    <row r="1359" spans="1:6" ht="12.75" customHeight="1" x14ac:dyDescent="0.25">
      <c r="A1359" s="99"/>
      <c r="B1359" s="101">
        <v>2509057</v>
      </c>
      <c r="C1359" s="101" t="s">
        <v>2941</v>
      </c>
      <c r="D1359" s="101" t="s">
        <v>2834</v>
      </c>
      <c r="E1359" s="99"/>
      <c r="F1359" s="99"/>
    </row>
    <row r="1360" spans="1:6" ht="12.75" customHeight="1" x14ac:dyDescent="0.25">
      <c r="A1360" s="99"/>
      <c r="B1360" s="101">
        <v>2509107</v>
      </c>
      <c r="C1360" s="101" t="s">
        <v>2942</v>
      </c>
      <c r="D1360" s="101" t="s">
        <v>2834</v>
      </c>
      <c r="E1360" s="99"/>
      <c r="F1360" s="99"/>
    </row>
    <row r="1361" spans="1:6" ht="12.75" customHeight="1" x14ac:dyDescent="0.25">
      <c r="A1361" s="99"/>
      <c r="B1361" s="101">
        <v>2509156</v>
      </c>
      <c r="C1361" s="101" t="s">
        <v>2943</v>
      </c>
      <c r="D1361" s="101" t="s">
        <v>2834</v>
      </c>
      <c r="E1361" s="99"/>
      <c r="F1361" s="99"/>
    </row>
    <row r="1362" spans="1:6" ht="12.75" customHeight="1" x14ac:dyDescent="0.25">
      <c r="A1362" s="99"/>
      <c r="B1362" s="101">
        <v>2509206</v>
      </c>
      <c r="C1362" s="101" t="s">
        <v>2944</v>
      </c>
      <c r="D1362" s="101" t="s">
        <v>2834</v>
      </c>
      <c r="E1362" s="99"/>
      <c r="F1362" s="99"/>
    </row>
    <row r="1363" spans="1:6" ht="12.75" customHeight="1" x14ac:dyDescent="0.25">
      <c r="A1363" s="99"/>
      <c r="B1363" s="101">
        <v>2509305</v>
      </c>
      <c r="C1363" s="101" t="s">
        <v>2945</v>
      </c>
      <c r="D1363" s="101" t="s">
        <v>2834</v>
      </c>
      <c r="E1363" s="99"/>
      <c r="F1363" s="99"/>
    </row>
    <row r="1364" spans="1:6" ht="12.75" customHeight="1" x14ac:dyDescent="0.25">
      <c r="A1364" s="99"/>
      <c r="B1364" s="101">
        <v>2509339</v>
      </c>
      <c r="C1364" s="101" t="s">
        <v>2946</v>
      </c>
      <c r="D1364" s="101" t="s">
        <v>2834</v>
      </c>
      <c r="E1364" s="99"/>
      <c r="F1364" s="99"/>
    </row>
    <row r="1365" spans="1:6" ht="12.75" customHeight="1" x14ac:dyDescent="0.25">
      <c r="A1365" s="99"/>
      <c r="B1365" s="101">
        <v>2509370</v>
      </c>
      <c r="C1365" s="101" t="s">
        <v>2947</v>
      </c>
      <c r="D1365" s="101" t="s">
        <v>2834</v>
      </c>
      <c r="E1365" s="99"/>
      <c r="F1365" s="99"/>
    </row>
    <row r="1366" spans="1:6" ht="12.75" customHeight="1" x14ac:dyDescent="0.25">
      <c r="A1366" s="99"/>
      <c r="B1366" s="101">
        <v>2509396</v>
      </c>
      <c r="C1366" s="101" t="s">
        <v>2948</v>
      </c>
      <c r="D1366" s="101" t="s">
        <v>2834</v>
      </c>
      <c r="E1366" s="99"/>
      <c r="F1366" s="99"/>
    </row>
    <row r="1367" spans="1:6" ht="12.75" customHeight="1" x14ac:dyDescent="0.25">
      <c r="A1367" s="99"/>
      <c r="B1367" s="101">
        <v>2509404</v>
      </c>
      <c r="C1367" s="101" t="s">
        <v>2949</v>
      </c>
      <c r="D1367" s="101" t="s">
        <v>2834</v>
      </c>
      <c r="E1367" s="99"/>
      <c r="F1367" s="99"/>
    </row>
    <row r="1368" spans="1:6" ht="12.75" customHeight="1" x14ac:dyDescent="0.25">
      <c r="A1368" s="99"/>
      <c r="B1368" s="101">
        <v>2509503</v>
      </c>
      <c r="C1368" s="101" t="s">
        <v>2950</v>
      </c>
      <c r="D1368" s="101" t="s">
        <v>2834</v>
      </c>
      <c r="E1368" s="99"/>
      <c r="F1368" s="99"/>
    </row>
    <row r="1369" spans="1:6" ht="12.75" customHeight="1" x14ac:dyDescent="0.25">
      <c r="A1369" s="99"/>
      <c r="B1369" s="101">
        <v>2509602</v>
      </c>
      <c r="C1369" s="101" t="s">
        <v>2951</v>
      </c>
      <c r="D1369" s="101" t="s">
        <v>2834</v>
      </c>
      <c r="E1369" s="99"/>
      <c r="F1369" s="99"/>
    </row>
    <row r="1370" spans="1:6" ht="12.75" customHeight="1" x14ac:dyDescent="0.25">
      <c r="A1370" s="99"/>
      <c r="B1370" s="101">
        <v>2509701</v>
      </c>
      <c r="C1370" s="101" t="s">
        <v>2952</v>
      </c>
      <c r="D1370" s="101" t="s">
        <v>2834</v>
      </c>
      <c r="E1370" s="99"/>
      <c r="F1370" s="99"/>
    </row>
    <row r="1371" spans="1:6" ht="12.75" customHeight="1" x14ac:dyDescent="0.25">
      <c r="A1371" s="99"/>
      <c r="B1371" s="101">
        <v>2509800</v>
      </c>
      <c r="C1371" s="101" t="s">
        <v>2610</v>
      </c>
      <c r="D1371" s="101" t="s">
        <v>2834</v>
      </c>
      <c r="E1371" s="99"/>
      <c r="F1371" s="99"/>
    </row>
    <row r="1372" spans="1:6" ht="12.75" customHeight="1" x14ac:dyDescent="0.25">
      <c r="A1372" s="99"/>
      <c r="B1372" s="101">
        <v>2509909</v>
      </c>
      <c r="C1372" s="101" t="s">
        <v>2953</v>
      </c>
      <c r="D1372" s="101" t="s">
        <v>2834</v>
      </c>
      <c r="E1372" s="99"/>
      <c r="F1372" s="99"/>
    </row>
    <row r="1373" spans="1:6" ht="12.75" customHeight="1" x14ac:dyDescent="0.25">
      <c r="A1373" s="99"/>
      <c r="B1373" s="101">
        <v>2510006</v>
      </c>
      <c r="C1373" s="101" t="s">
        <v>2954</v>
      </c>
      <c r="D1373" s="101" t="s">
        <v>2834</v>
      </c>
      <c r="E1373" s="99"/>
      <c r="F1373" s="99"/>
    </row>
    <row r="1374" spans="1:6" ht="12.75" customHeight="1" x14ac:dyDescent="0.25">
      <c r="A1374" s="99"/>
      <c r="B1374" s="101">
        <v>2510105</v>
      </c>
      <c r="C1374" s="101" t="s">
        <v>2955</v>
      </c>
      <c r="D1374" s="101" t="s">
        <v>2834</v>
      </c>
      <c r="E1374" s="99"/>
      <c r="F1374" s="99"/>
    </row>
    <row r="1375" spans="1:6" ht="12.75" customHeight="1" x14ac:dyDescent="0.25">
      <c r="A1375" s="99"/>
      <c r="B1375" s="101">
        <v>2510204</v>
      </c>
      <c r="C1375" s="101" t="s">
        <v>1995</v>
      </c>
      <c r="D1375" s="101" t="s">
        <v>2834</v>
      </c>
      <c r="E1375" s="99"/>
      <c r="F1375" s="99"/>
    </row>
    <row r="1376" spans="1:6" ht="12.75" customHeight="1" x14ac:dyDescent="0.25">
      <c r="A1376" s="99"/>
      <c r="B1376" s="101">
        <v>2510303</v>
      </c>
      <c r="C1376" s="101" t="s">
        <v>2956</v>
      </c>
      <c r="D1376" s="101" t="s">
        <v>2834</v>
      </c>
      <c r="E1376" s="99"/>
      <c r="F1376" s="99"/>
    </row>
    <row r="1377" spans="1:6" ht="12.75" customHeight="1" x14ac:dyDescent="0.25">
      <c r="A1377" s="99"/>
      <c r="B1377" s="101">
        <v>2510402</v>
      </c>
      <c r="C1377" s="101" t="s">
        <v>2957</v>
      </c>
      <c r="D1377" s="101" t="s">
        <v>2834</v>
      </c>
      <c r="E1377" s="99"/>
      <c r="F1377" s="99"/>
    </row>
    <row r="1378" spans="1:6" ht="12.75" customHeight="1" x14ac:dyDescent="0.25">
      <c r="A1378" s="99"/>
      <c r="B1378" s="101">
        <v>2510501</v>
      </c>
      <c r="C1378" s="101" t="s">
        <v>2958</v>
      </c>
      <c r="D1378" s="101" t="s">
        <v>2834</v>
      </c>
      <c r="E1378" s="99"/>
      <c r="F1378" s="99"/>
    </row>
    <row r="1379" spans="1:6" ht="12.75" customHeight="1" x14ac:dyDescent="0.25">
      <c r="A1379" s="99"/>
      <c r="B1379" s="101">
        <v>2510600</v>
      </c>
      <c r="C1379" s="101" t="s">
        <v>2959</v>
      </c>
      <c r="D1379" s="101" t="s">
        <v>2834</v>
      </c>
      <c r="E1379" s="99"/>
      <c r="F1379" s="99"/>
    </row>
    <row r="1380" spans="1:6" ht="12.75" customHeight="1" x14ac:dyDescent="0.25">
      <c r="A1380" s="99"/>
      <c r="B1380" s="101">
        <v>2510659</v>
      </c>
      <c r="C1380" s="101" t="s">
        <v>2960</v>
      </c>
      <c r="D1380" s="101" t="s">
        <v>2834</v>
      </c>
      <c r="E1380" s="99"/>
      <c r="F1380" s="99"/>
    </row>
    <row r="1381" spans="1:6" ht="12.75" customHeight="1" x14ac:dyDescent="0.25">
      <c r="A1381" s="99"/>
      <c r="B1381" s="101">
        <v>2510709</v>
      </c>
      <c r="C1381" s="101" t="s">
        <v>2769</v>
      </c>
      <c r="D1381" s="101" t="s">
        <v>2834</v>
      </c>
      <c r="E1381" s="99"/>
      <c r="F1381" s="99"/>
    </row>
    <row r="1382" spans="1:6" ht="12.75" customHeight="1" x14ac:dyDescent="0.25">
      <c r="A1382" s="99"/>
      <c r="B1382" s="101">
        <v>2510808</v>
      </c>
      <c r="C1382" s="101" t="s">
        <v>2961</v>
      </c>
      <c r="D1382" s="101" t="s">
        <v>2834</v>
      </c>
      <c r="E1382" s="99"/>
      <c r="F1382" s="99"/>
    </row>
    <row r="1383" spans="1:6" ht="12.75" customHeight="1" x14ac:dyDescent="0.25">
      <c r="A1383" s="99"/>
      <c r="B1383" s="101">
        <v>2510907</v>
      </c>
      <c r="C1383" s="101" t="s">
        <v>2962</v>
      </c>
      <c r="D1383" s="101" t="s">
        <v>2834</v>
      </c>
      <c r="E1383" s="99"/>
      <c r="F1383" s="99"/>
    </row>
    <row r="1384" spans="1:6" ht="12.75" customHeight="1" x14ac:dyDescent="0.25">
      <c r="A1384" s="99"/>
      <c r="B1384" s="101">
        <v>2511004</v>
      </c>
      <c r="C1384" s="101" t="s">
        <v>2625</v>
      </c>
      <c r="D1384" s="101" t="s">
        <v>2834</v>
      </c>
      <c r="E1384" s="99"/>
      <c r="F1384" s="99"/>
    </row>
    <row r="1385" spans="1:6" ht="12.75" customHeight="1" x14ac:dyDescent="0.25">
      <c r="A1385" s="99"/>
      <c r="B1385" s="101">
        <v>2511103</v>
      </c>
      <c r="C1385" s="101" t="s">
        <v>2963</v>
      </c>
      <c r="D1385" s="101" t="s">
        <v>2834</v>
      </c>
      <c r="E1385" s="99"/>
      <c r="F1385" s="99"/>
    </row>
    <row r="1386" spans="1:6" ht="12.75" customHeight="1" x14ac:dyDescent="0.25">
      <c r="A1386" s="99"/>
      <c r="B1386" s="101">
        <v>2511202</v>
      </c>
      <c r="C1386" s="101" t="s">
        <v>2964</v>
      </c>
      <c r="D1386" s="101" t="s">
        <v>2834</v>
      </c>
      <c r="E1386" s="99"/>
      <c r="F1386" s="99"/>
    </row>
    <row r="1387" spans="1:6" ht="12.75" customHeight="1" x14ac:dyDescent="0.25">
      <c r="A1387" s="99"/>
      <c r="B1387" s="101">
        <v>2511301</v>
      </c>
      <c r="C1387" s="101" t="s">
        <v>2965</v>
      </c>
      <c r="D1387" s="101" t="s">
        <v>2834</v>
      </c>
      <c r="E1387" s="99"/>
      <c r="F1387" s="99"/>
    </row>
    <row r="1388" spans="1:6" ht="12.75" customHeight="1" x14ac:dyDescent="0.25">
      <c r="A1388" s="99"/>
      <c r="B1388" s="101">
        <v>2511400</v>
      </c>
      <c r="C1388" s="101" t="s">
        <v>2966</v>
      </c>
      <c r="D1388" s="101" t="s">
        <v>2834</v>
      </c>
      <c r="E1388" s="99"/>
      <c r="F1388" s="99"/>
    </row>
    <row r="1389" spans="1:6" ht="12.75" customHeight="1" x14ac:dyDescent="0.25">
      <c r="A1389" s="99"/>
      <c r="B1389" s="101">
        <v>2511509</v>
      </c>
      <c r="C1389" s="101" t="s">
        <v>2967</v>
      </c>
      <c r="D1389" s="101" t="s">
        <v>2834</v>
      </c>
      <c r="E1389" s="99"/>
      <c r="F1389" s="99"/>
    </row>
    <row r="1390" spans="1:6" ht="12.75" customHeight="1" x14ac:dyDescent="0.25">
      <c r="A1390" s="99"/>
      <c r="B1390" s="101">
        <v>2511608</v>
      </c>
      <c r="C1390" s="101" t="s">
        <v>2778</v>
      </c>
      <c r="D1390" s="101" t="s">
        <v>2834</v>
      </c>
      <c r="E1390" s="99"/>
      <c r="F1390" s="99"/>
    </row>
    <row r="1391" spans="1:6" ht="12.75" customHeight="1" x14ac:dyDescent="0.25">
      <c r="A1391" s="99"/>
      <c r="B1391" s="101">
        <v>2511707</v>
      </c>
      <c r="C1391" s="101" t="s">
        <v>2968</v>
      </c>
      <c r="D1391" s="101" t="s">
        <v>2834</v>
      </c>
      <c r="E1391" s="99"/>
      <c r="F1391" s="99"/>
    </row>
    <row r="1392" spans="1:6" ht="12.75" customHeight="1" x14ac:dyDescent="0.25">
      <c r="A1392" s="99"/>
      <c r="B1392" s="101">
        <v>2511806</v>
      </c>
      <c r="C1392" s="101" t="s">
        <v>2969</v>
      </c>
      <c r="D1392" s="101" t="s">
        <v>2834</v>
      </c>
      <c r="E1392" s="99"/>
      <c r="F1392" s="99"/>
    </row>
    <row r="1393" spans="1:6" ht="12.75" customHeight="1" x14ac:dyDescent="0.25">
      <c r="A1393" s="99"/>
      <c r="B1393" s="101">
        <v>2511905</v>
      </c>
      <c r="C1393" s="101" t="s">
        <v>2970</v>
      </c>
      <c r="D1393" s="101" t="s">
        <v>2834</v>
      </c>
      <c r="E1393" s="99"/>
      <c r="F1393" s="99"/>
    </row>
    <row r="1394" spans="1:6" ht="12.75" customHeight="1" x14ac:dyDescent="0.25">
      <c r="A1394" s="99"/>
      <c r="B1394" s="101">
        <v>2512002</v>
      </c>
      <c r="C1394" s="101" t="s">
        <v>2971</v>
      </c>
      <c r="D1394" s="101" t="s">
        <v>2834</v>
      </c>
      <c r="E1394" s="99"/>
      <c r="F1394" s="99"/>
    </row>
    <row r="1395" spans="1:6" ht="12.75" customHeight="1" x14ac:dyDescent="0.25">
      <c r="A1395" s="99"/>
      <c r="B1395" s="101">
        <v>2512036</v>
      </c>
      <c r="C1395" s="101" t="s">
        <v>2972</v>
      </c>
      <c r="D1395" s="101" t="s">
        <v>2834</v>
      </c>
      <c r="E1395" s="99"/>
      <c r="F1395" s="99"/>
    </row>
    <row r="1396" spans="1:6" ht="12.75" customHeight="1" x14ac:dyDescent="0.25">
      <c r="A1396" s="99"/>
      <c r="B1396" s="101">
        <v>2512077</v>
      </c>
      <c r="C1396" s="101" t="s">
        <v>2973</v>
      </c>
      <c r="D1396" s="101" t="s">
        <v>2834</v>
      </c>
      <c r="E1396" s="99"/>
      <c r="F1396" s="99"/>
    </row>
    <row r="1397" spans="1:6" ht="12.75" customHeight="1" x14ac:dyDescent="0.25">
      <c r="A1397" s="99"/>
      <c r="B1397" s="101">
        <v>2512101</v>
      </c>
      <c r="C1397" s="101" t="s">
        <v>2974</v>
      </c>
      <c r="D1397" s="101" t="s">
        <v>2834</v>
      </c>
      <c r="E1397" s="99"/>
      <c r="F1397" s="99"/>
    </row>
    <row r="1398" spans="1:6" ht="12.75" customHeight="1" x14ac:dyDescent="0.25">
      <c r="A1398" s="99"/>
      <c r="B1398" s="101">
        <v>2512200</v>
      </c>
      <c r="C1398" s="101" t="s">
        <v>2975</v>
      </c>
      <c r="D1398" s="101" t="s">
        <v>2834</v>
      </c>
      <c r="E1398" s="99"/>
      <c r="F1398" s="99"/>
    </row>
    <row r="1399" spans="1:6" ht="12.75" customHeight="1" x14ac:dyDescent="0.25">
      <c r="A1399" s="99"/>
      <c r="B1399" s="101">
        <v>2512309</v>
      </c>
      <c r="C1399" s="101" t="s">
        <v>2976</v>
      </c>
      <c r="D1399" s="101" t="s">
        <v>2834</v>
      </c>
      <c r="E1399" s="99"/>
      <c r="F1399" s="99"/>
    </row>
    <row r="1400" spans="1:6" ht="12.75" customHeight="1" x14ac:dyDescent="0.25">
      <c r="A1400" s="99"/>
      <c r="B1400" s="101">
        <v>2512408</v>
      </c>
      <c r="C1400" s="101" t="s">
        <v>2977</v>
      </c>
      <c r="D1400" s="101" t="s">
        <v>2834</v>
      </c>
      <c r="E1400" s="99"/>
      <c r="F1400" s="99"/>
    </row>
    <row r="1401" spans="1:6" ht="12.75" customHeight="1" x14ac:dyDescent="0.25">
      <c r="A1401" s="99"/>
      <c r="B1401" s="101">
        <v>2512507</v>
      </c>
      <c r="C1401" s="101" t="s">
        <v>2978</v>
      </c>
      <c r="D1401" s="101" t="s">
        <v>2834</v>
      </c>
      <c r="E1401" s="99"/>
      <c r="F1401" s="99"/>
    </row>
    <row r="1402" spans="1:6" ht="12.75" customHeight="1" x14ac:dyDescent="0.25">
      <c r="A1402" s="99"/>
      <c r="B1402" s="101">
        <v>2512606</v>
      </c>
      <c r="C1402" s="101" t="s">
        <v>2979</v>
      </c>
      <c r="D1402" s="101" t="s">
        <v>2834</v>
      </c>
      <c r="E1402" s="99"/>
      <c r="F1402" s="99"/>
    </row>
    <row r="1403" spans="1:6" ht="12.75" customHeight="1" x14ac:dyDescent="0.25">
      <c r="A1403" s="99"/>
      <c r="B1403" s="101">
        <v>2512705</v>
      </c>
      <c r="C1403" s="101" t="s">
        <v>2980</v>
      </c>
      <c r="D1403" s="101" t="s">
        <v>2834</v>
      </c>
      <c r="E1403" s="99"/>
      <c r="F1403" s="99"/>
    </row>
    <row r="1404" spans="1:6" ht="12.75" customHeight="1" x14ac:dyDescent="0.25">
      <c r="A1404" s="99"/>
      <c r="B1404" s="101">
        <v>2512721</v>
      </c>
      <c r="C1404" s="101" t="s">
        <v>2981</v>
      </c>
      <c r="D1404" s="101" t="s">
        <v>2834</v>
      </c>
      <c r="E1404" s="99"/>
      <c r="F1404" s="99"/>
    </row>
    <row r="1405" spans="1:6" ht="12.75" customHeight="1" x14ac:dyDescent="0.25">
      <c r="A1405" s="99"/>
      <c r="B1405" s="101">
        <v>2512747</v>
      </c>
      <c r="C1405" s="101" t="s">
        <v>2206</v>
      </c>
      <c r="D1405" s="101" t="s">
        <v>2834</v>
      </c>
      <c r="E1405" s="99"/>
      <c r="F1405" s="99"/>
    </row>
    <row r="1406" spans="1:6" ht="12.75" customHeight="1" x14ac:dyDescent="0.25">
      <c r="A1406" s="99"/>
      <c r="B1406" s="101">
        <v>2512754</v>
      </c>
      <c r="C1406" s="101" t="s">
        <v>2982</v>
      </c>
      <c r="D1406" s="101" t="s">
        <v>2834</v>
      </c>
      <c r="E1406" s="99"/>
      <c r="F1406" s="99"/>
    </row>
    <row r="1407" spans="1:6" ht="12.75" customHeight="1" x14ac:dyDescent="0.25">
      <c r="A1407" s="99"/>
      <c r="B1407" s="101">
        <v>2512762</v>
      </c>
      <c r="C1407" s="101" t="s">
        <v>2983</v>
      </c>
      <c r="D1407" s="101" t="s">
        <v>2834</v>
      </c>
      <c r="E1407" s="99"/>
      <c r="F1407" s="99"/>
    </row>
    <row r="1408" spans="1:6" ht="12.75" customHeight="1" x14ac:dyDescent="0.25">
      <c r="A1408" s="99"/>
      <c r="B1408" s="101">
        <v>2512788</v>
      </c>
      <c r="C1408" s="101" t="s">
        <v>2984</v>
      </c>
      <c r="D1408" s="101" t="s">
        <v>2834</v>
      </c>
      <c r="E1408" s="99"/>
      <c r="F1408" s="99"/>
    </row>
    <row r="1409" spans="1:6" ht="12.75" customHeight="1" x14ac:dyDescent="0.25">
      <c r="A1409" s="99"/>
      <c r="B1409" s="101">
        <v>2512804</v>
      </c>
      <c r="C1409" s="101" t="s">
        <v>2985</v>
      </c>
      <c r="D1409" s="101" t="s">
        <v>2834</v>
      </c>
      <c r="E1409" s="99"/>
      <c r="F1409" s="99"/>
    </row>
    <row r="1410" spans="1:6" ht="12.75" customHeight="1" x14ac:dyDescent="0.25">
      <c r="A1410" s="99"/>
      <c r="B1410" s="101">
        <v>2512903</v>
      </c>
      <c r="C1410" s="101" t="s">
        <v>2986</v>
      </c>
      <c r="D1410" s="101" t="s">
        <v>2834</v>
      </c>
      <c r="E1410" s="99"/>
      <c r="F1410" s="99"/>
    </row>
    <row r="1411" spans="1:6" ht="12.75" customHeight="1" x14ac:dyDescent="0.25">
      <c r="A1411" s="99"/>
      <c r="B1411" s="101">
        <v>2513000</v>
      </c>
      <c r="C1411" s="101" t="s">
        <v>2987</v>
      </c>
      <c r="D1411" s="101" t="s">
        <v>2834</v>
      </c>
      <c r="E1411" s="99"/>
      <c r="F1411" s="99"/>
    </row>
    <row r="1412" spans="1:6" ht="12.75" customHeight="1" x14ac:dyDescent="0.25">
      <c r="A1412" s="99"/>
      <c r="B1412" s="101">
        <v>2513109</v>
      </c>
      <c r="C1412" s="101" t="s">
        <v>2988</v>
      </c>
      <c r="D1412" s="101" t="s">
        <v>2834</v>
      </c>
      <c r="E1412" s="99"/>
      <c r="F1412" s="99"/>
    </row>
    <row r="1413" spans="1:6" ht="12.75" customHeight="1" x14ac:dyDescent="0.25">
      <c r="A1413" s="99"/>
      <c r="B1413" s="101">
        <v>2513158</v>
      </c>
      <c r="C1413" s="101" t="s">
        <v>2989</v>
      </c>
      <c r="D1413" s="101" t="s">
        <v>2834</v>
      </c>
      <c r="E1413" s="99"/>
      <c r="F1413" s="99"/>
    </row>
    <row r="1414" spans="1:6" ht="12.75" customHeight="1" x14ac:dyDescent="0.25">
      <c r="A1414" s="99"/>
      <c r="B1414" s="101">
        <v>2513208</v>
      </c>
      <c r="C1414" s="101" t="s">
        <v>2791</v>
      </c>
      <c r="D1414" s="101" t="s">
        <v>2834</v>
      </c>
      <c r="E1414" s="99"/>
      <c r="F1414" s="99"/>
    </row>
    <row r="1415" spans="1:6" ht="12.75" customHeight="1" x14ac:dyDescent="0.25">
      <c r="A1415" s="99"/>
      <c r="B1415" s="101">
        <v>2513307</v>
      </c>
      <c r="C1415" s="101" t="s">
        <v>2211</v>
      </c>
      <c r="D1415" s="101" t="s">
        <v>2834</v>
      </c>
      <c r="E1415" s="99"/>
      <c r="F1415" s="99"/>
    </row>
    <row r="1416" spans="1:6" ht="12.75" customHeight="1" x14ac:dyDescent="0.25">
      <c r="A1416" s="99"/>
      <c r="B1416" s="101">
        <v>2513356</v>
      </c>
      <c r="C1416" s="101" t="s">
        <v>2212</v>
      </c>
      <c r="D1416" s="101" t="s">
        <v>2834</v>
      </c>
      <c r="E1416" s="99"/>
      <c r="F1416" s="99"/>
    </row>
    <row r="1417" spans="1:6" ht="12.75" customHeight="1" x14ac:dyDescent="0.25">
      <c r="A1417" s="99"/>
      <c r="B1417" s="101">
        <v>2513406</v>
      </c>
      <c r="C1417" s="101" t="s">
        <v>2213</v>
      </c>
      <c r="D1417" s="101" t="s">
        <v>2834</v>
      </c>
      <c r="E1417" s="99"/>
      <c r="F1417" s="99"/>
    </row>
    <row r="1418" spans="1:6" ht="12.75" customHeight="1" x14ac:dyDescent="0.25">
      <c r="A1418" s="99"/>
      <c r="B1418" s="101">
        <v>2513505</v>
      </c>
      <c r="C1418" s="101" t="s">
        <v>2990</v>
      </c>
      <c r="D1418" s="101" t="s">
        <v>2834</v>
      </c>
      <c r="E1418" s="99"/>
      <c r="F1418" s="99"/>
    </row>
    <row r="1419" spans="1:6" ht="12.75" customHeight="1" x14ac:dyDescent="0.25">
      <c r="A1419" s="99"/>
      <c r="B1419" s="101">
        <v>2513604</v>
      </c>
      <c r="C1419" s="101" t="s">
        <v>2991</v>
      </c>
      <c r="D1419" s="101" t="s">
        <v>2834</v>
      </c>
      <c r="E1419" s="99"/>
      <c r="F1419" s="99"/>
    </row>
    <row r="1420" spans="1:6" ht="12.75" customHeight="1" x14ac:dyDescent="0.25">
      <c r="A1420" s="99"/>
      <c r="B1420" s="101">
        <v>2513653</v>
      </c>
      <c r="C1420" s="101" t="s">
        <v>1865</v>
      </c>
      <c r="D1420" s="101" t="s">
        <v>2834</v>
      </c>
      <c r="E1420" s="99"/>
      <c r="F1420" s="99"/>
    </row>
    <row r="1421" spans="1:6" ht="12.75" customHeight="1" x14ac:dyDescent="0.25">
      <c r="A1421" s="99"/>
      <c r="B1421" s="101">
        <v>2513703</v>
      </c>
      <c r="C1421" s="101" t="s">
        <v>2216</v>
      </c>
      <c r="D1421" s="101" t="s">
        <v>2834</v>
      </c>
      <c r="E1421" s="99"/>
      <c r="F1421" s="99"/>
    </row>
    <row r="1422" spans="1:6" ht="12.75" customHeight="1" x14ac:dyDescent="0.25">
      <c r="A1422" s="99"/>
      <c r="B1422" s="101">
        <v>2513802</v>
      </c>
      <c r="C1422" s="101" t="s">
        <v>2992</v>
      </c>
      <c r="D1422" s="101" t="s">
        <v>2834</v>
      </c>
      <c r="E1422" s="99"/>
      <c r="F1422" s="99"/>
    </row>
    <row r="1423" spans="1:6" ht="12.75" customHeight="1" x14ac:dyDescent="0.25">
      <c r="A1423" s="99"/>
      <c r="B1423" s="101">
        <v>2513851</v>
      </c>
      <c r="C1423" s="101" t="s">
        <v>2993</v>
      </c>
      <c r="D1423" s="101" t="s">
        <v>2834</v>
      </c>
      <c r="E1423" s="99"/>
      <c r="F1423" s="99"/>
    </row>
    <row r="1424" spans="1:6" ht="12.75" customHeight="1" x14ac:dyDescent="0.25">
      <c r="A1424" s="99"/>
      <c r="B1424" s="101">
        <v>2513901</v>
      </c>
      <c r="C1424" s="101" t="s">
        <v>2221</v>
      </c>
      <c r="D1424" s="101" t="s">
        <v>2834</v>
      </c>
      <c r="E1424" s="99"/>
      <c r="F1424" s="99"/>
    </row>
    <row r="1425" spans="1:6" ht="12.75" customHeight="1" x14ac:dyDescent="0.25">
      <c r="A1425" s="99"/>
      <c r="B1425" s="101">
        <v>2513927</v>
      </c>
      <c r="C1425" s="101" t="s">
        <v>2994</v>
      </c>
      <c r="D1425" s="101" t="s">
        <v>2834</v>
      </c>
      <c r="E1425" s="99"/>
      <c r="F1425" s="99"/>
    </row>
    <row r="1426" spans="1:6" ht="12.75" customHeight="1" x14ac:dyDescent="0.25">
      <c r="A1426" s="99"/>
      <c r="B1426" s="101">
        <v>2513943</v>
      </c>
      <c r="C1426" s="101" t="s">
        <v>2995</v>
      </c>
      <c r="D1426" s="101" t="s">
        <v>2834</v>
      </c>
      <c r="E1426" s="99"/>
      <c r="F1426" s="99"/>
    </row>
    <row r="1427" spans="1:6" ht="12.75" customHeight="1" x14ac:dyDescent="0.25">
      <c r="A1427" s="99"/>
      <c r="B1427" s="101">
        <v>2513968</v>
      </c>
      <c r="C1427" s="101" t="s">
        <v>2996</v>
      </c>
      <c r="D1427" s="101" t="s">
        <v>2834</v>
      </c>
      <c r="E1427" s="99"/>
      <c r="F1427" s="99"/>
    </row>
    <row r="1428" spans="1:6" ht="12.75" customHeight="1" x14ac:dyDescent="0.25">
      <c r="A1428" s="99"/>
      <c r="B1428" s="101">
        <v>2513984</v>
      </c>
      <c r="C1428" s="101" t="s">
        <v>2997</v>
      </c>
      <c r="D1428" s="101" t="s">
        <v>2834</v>
      </c>
      <c r="E1428" s="99"/>
      <c r="F1428" s="99"/>
    </row>
    <row r="1429" spans="1:6" ht="12.75" customHeight="1" x14ac:dyDescent="0.25">
      <c r="A1429" s="99"/>
      <c r="B1429" s="101">
        <v>2514008</v>
      </c>
      <c r="C1429" s="101" t="s">
        <v>2998</v>
      </c>
      <c r="D1429" s="101" t="s">
        <v>2834</v>
      </c>
      <c r="E1429" s="99"/>
      <c r="F1429" s="99"/>
    </row>
    <row r="1430" spans="1:6" ht="12.75" customHeight="1" x14ac:dyDescent="0.25">
      <c r="A1430" s="99"/>
      <c r="B1430" s="101">
        <v>2514107</v>
      </c>
      <c r="C1430" s="101" t="s">
        <v>2999</v>
      </c>
      <c r="D1430" s="101" t="s">
        <v>2834</v>
      </c>
      <c r="E1430" s="99"/>
      <c r="F1430" s="99"/>
    </row>
    <row r="1431" spans="1:6" ht="12.75" customHeight="1" x14ac:dyDescent="0.25">
      <c r="A1431" s="99"/>
      <c r="B1431" s="101">
        <v>2514206</v>
      </c>
      <c r="C1431" s="101" t="s">
        <v>3000</v>
      </c>
      <c r="D1431" s="101" t="s">
        <v>2834</v>
      </c>
      <c r="E1431" s="99"/>
      <c r="F1431" s="99"/>
    </row>
    <row r="1432" spans="1:6" ht="12.75" customHeight="1" x14ac:dyDescent="0.25">
      <c r="A1432" s="99"/>
      <c r="B1432" s="101">
        <v>2514305</v>
      </c>
      <c r="C1432" s="101" t="s">
        <v>3001</v>
      </c>
      <c r="D1432" s="101" t="s">
        <v>2834</v>
      </c>
      <c r="E1432" s="99"/>
      <c r="F1432" s="99"/>
    </row>
    <row r="1433" spans="1:6" ht="12.75" customHeight="1" x14ac:dyDescent="0.25">
      <c r="A1433" s="99"/>
      <c r="B1433" s="101">
        <v>2514404</v>
      </c>
      <c r="C1433" s="101" t="s">
        <v>3002</v>
      </c>
      <c r="D1433" s="101" t="s">
        <v>2834</v>
      </c>
      <c r="E1433" s="99"/>
      <c r="F1433" s="99"/>
    </row>
    <row r="1434" spans="1:6" ht="12.75" customHeight="1" x14ac:dyDescent="0.25">
      <c r="A1434" s="99"/>
      <c r="B1434" s="101">
        <v>2514453</v>
      </c>
      <c r="C1434" s="101" t="s">
        <v>3003</v>
      </c>
      <c r="D1434" s="101" t="s">
        <v>2834</v>
      </c>
      <c r="E1434" s="99"/>
      <c r="F1434" s="99"/>
    </row>
    <row r="1435" spans="1:6" ht="12.75" customHeight="1" x14ac:dyDescent="0.25">
      <c r="A1435" s="99"/>
      <c r="B1435" s="101">
        <v>2514503</v>
      </c>
      <c r="C1435" s="101" t="s">
        <v>3004</v>
      </c>
      <c r="D1435" s="101" t="s">
        <v>2834</v>
      </c>
      <c r="E1435" s="99"/>
      <c r="F1435" s="99"/>
    </row>
    <row r="1436" spans="1:6" ht="12.75" customHeight="1" x14ac:dyDescent="0.25">
      <c r="A1436" s="99"/>
      <c r="B1436" s="101">
        <v>2514552</v>
      </c>
      <c r="C1436" s="101" t="s">
        <v>3005</v>
      </c>
      <c r="D1436" s="101" t="s">
        <v>2834</v>
      </c>
      <c r="E1436" s="99"/>
      <c r="F1436" s="99"/>
    </row>
    <row r="1437" spans="1:6" ht="12.75" customHeight="1" x14ac:dyDescent="0.25">
      <c r="A1437" s="99"/>
      <c r="B1437" s="101">
        <v>2514602</v>
      </c>
      <c r="C1437" s="101" t="s">
        <v>3006</v>
      </c>
      <c r="D1437" s="101" t="s">
        <v>2834</v>
      </c>
      <c r="E1437" s="99"/>
      <c r="F1437" s="99"/>
    </row>
    <row r="1438" spans="1:6" ht="12.75" customHeight="1" x14ac:dyDescent="0.25">
      <c r="A1438" s="99"/>
      <c r="B1438" s="101">
        <v>2514651</v>
      </c>
      <c r="C1438" s="101" t="s">
        <v>3007</v>
      </c>
      <c r="D1438" s="101" t="s">
        <v>2834</v>
      </c>
      <c r="E1438" s="99"/>
      <c r="F1438" s="99"/>
    </row>
    <row r="1439" spans="1:6" ht="12.75" customHeight="1" x14ac:dyDescent="0.25">
      <c r="A1439" s="99"/>
      <c r="B1439" s="101">
        <v>2514701</v>
      </c>
      <c r="C1439" s="101" t="s">
        <v>3008</v>
      </c>
      <c r="D1439" s="101" t="s">
        <v>2834</v>
      </c>
      <c r="E1439" s="99"/>
      <c r="F1439" s="99"/>
    </row>
    <row r="1440" spans="1:6" ht="12.75" customHeight="1" x14ac:dyDescent="0.25">
      <c r="A1440" s="99"/>
      <c r="B1440" s="101">
        <v>2514800</v>
      </c>
      <c r="C1440" s="101" t="s">
        <v>3009</v>
      </c>
      <c r="D1440" s="101" t="s">
        <v>2834</v>
      </c>
      <c r="E1440" s="99"/>
      <c r="F1440" s="99"/>
    </row>
    <row r="1441" spans="1:6" ht="12.75" customHeight="1" x14ac:dyDescent="0.25">
      <c r="A1441" s="99"/>
      <c r="B1441" s="101">
        <v>2514909</v>
      </c>
      <c r="C1441" s="101" t="s">
        <v>3010</v>
      </c>
      <c r="D1441" s="101" t="s">
        <v>2834</v>
      </c>
      <c r="E1441" s="99"/>
      <c r="F1441" s="99"/>
    </row>
    <row r="1442" spans="1:6" ht="12.75" customHeight="1" x14ac:dyDescent="0.25">
      <c r="A1442" s="99"/>
      <c r="B1442" s="101">
        <v>2515005</v>
      </c>
      <c r="C1442" s="101" t="s">
        <v>3011</v>
      </c>
      <c r="D1442" s="101" t="s">
        <v>2834</v>
      </c>
      <c r="E1442" s="99"/>
      <c r="F1442" s="99"/>
    </row>
    <row r="1443" spans="1:6" ht="12.75" customHeight="1" x14ac:dyDescent="0.25">
      <c r="A1443" s="99"/>
      <c r="B1443" s="101">
        <v>2515104</v>
      </c>
      <c r="C1443" s="101" t="s">
        <v>3012</v>
      </c>
      <c r="D1443" s="101" t="s">
        <v>2834</v>
      </c>
      <c r="E1443" s="99"/>
      <c r="F1443" s="99"/>
    </row>
    <row r="1444" spans="1:6" ht="12.75" customHeight="1" x14ac:dyDescent="0.25">
      <c r="A1444" s="99"/>
      <c r="B1444" s="101">
        <v>2515203</v>
      </c>
      <c r="C1444" s="101" t="s">
        <v>3013</v>
      </c>
      <c r="D1444" s="101" t="s">
        <v>2834</v>
      </c>
      <c r="E1444" s="99"/>
      <c r="F1444" s="99"/>
    </row>
    <row r="1445" spans="1:6" ht="12.75" customHeight="1" x14ac:dyDescent="0.25">
      <c r="A1445" s="99"/>
      <c r="B1445" s="101">
        <v>2515302</v>
      </c>
      <c r="C1445" s="101" t="s">
        <v>3014</v>
      </c>
      <c r="D1445" s="101" t="s">
        <v>2834</v>
      </c>
      <c r="E1445" s="99"/>
      <c r="F1445" s="99"/>
    </row>
    <row r="1446" spans="1:6" ht="12.75" customHeight="1" x14ac:dyDescent="0.25">
      <c r="A1446" s="99"/>
      <c r="B1446" s="101">
        <v>2515401</v>
      </c>
      <c r="C1446" s="101" t="s">
        <v>3015</v>
      </c>
      <c r="D1446" s="101" t="s">
        <v>2834</v>
      </c>
      <c r="E1446" s="99"/>
      <c r="F1446" s="99"/>
    </row>
    <row r="1447" spans="1:6" ht="12.75" customHeight="1" x14ac:dyDescent="0.25">
      <c r="A1447" s="99"/>
      <c r="B1447" s="101">
        <v>2515500</v>
      </c>
      <c r="C1447" s="101" t="s">
        <v>3016</v>
      </c>
      <c r="D1447" s="101" t="s">
        <v>2834</v>
      </c>
      <c r="E1447" s="99"/>
      <c r="F1447" s="99"/>
    </row>
    <row r="1448" spans="1:6" ht="12.75" customHeight="1" x14ac:dyDescent="0.25">
      <c r="A1448" s="99"/>
      <c r="B1448" s="101">
        <v>2515609</v>
      </c>
      <c r="C1448" s="101" t="s">
        <v>3017</v>
      </c>
      <c r="D1448" s="101" t="s">
        <v>2834</v>
      </c>
      <c r="E1448" s="99"/>
      <c r="F1448" s="99"/>
    </row>
    <row r="1449" spans="1:6" ht="12.75" customHeight="1" x14ac:dyDescent="0.25">
      <c r="A1449" s="99"/>
      <c r="B1449" s="101">
        <v>2515708</v>
      </c>
      <c r="C1449" s="101" t="s">
        <v>3018</v>
      </c>
      <c r="D1449" s="101" t="s">
        <v>2834</v>
      </c>
      <c r="E1449" s="99"/>
      <c r="F1449" s="99"/>
    </row>
    <row r="1450" spans="1:6" ht="12.75" customHeight="1" x14ac:dyDescent="0.25">
      <c r="A1450" s="99"/>
      <c r="B1450" s="101">
        <v>2515807</v>
      </c>
      <c r="C1450" s="101" t="s">
        <v>3019</v>
      </c>
      <c r="D1450" s="101" t="s">
        <v>2834</v>
      </c>
      <c r="E1450" s="99"/>
      <c r="F1450" s="99"/>
    </row>
    <row r="1451" spans="1:6" ht="12.75" customHeight="1" x14ac:dyDescent="0.25">
      <c r="A1451" s="99"/>
      <c r="B1451" s="101">
        <v>2515906</v>
      </c>
      <c r="C1451" s="101" t="s">
        <v>3020</v>
      </c>
      <c r="D1451" s="101" t="s">
        <v>2834</v>
      </c>
      <c r="E1451" s="99"/>
      <c r="F1451" s="99"/>
    </row>
    <row r="1452" spans="1:6" ht="12.75" customHeight="1" x14ac:dyDescent="0.25">
      <c r="A1452" s="99"/>
      <c r="B1452" s="101">
        <v>2515930</v>
      </c>
      <c r="C1452" s="101" t="s">
        <v>3021</v>
      </c>
      <c r="D1452" s="101" t="s">
        <v>2834</v>
      </c>
      <c r="E1452" s="99"/>
      <c r="F1452" s="99"/>
    </row>
    <row r="1453" spans="1:6" ht="12.75" customHeight="1" x14ac:dyDescent="0.25">
      <c r="A1453" s="99"/>
      <c r="B1453" s="101">
        <v>2515971</v>
      </c>
      <c r="C1453" s="101" t="s">
        <v>3022</v>
      </c>
      <c r="D1453" s="101" t="s">
        <v>2834</v>
      </c>
      <c r="E1453" s="99"/>
      <c r="F1453" s="99"/>
    </row>
    <row r="1454" spans="1:6" ht="12.75" customHeight="1" x14ac:dyDescent="0.25">
      <c r="A1454" s="99"/>
      <c r="B1454" s="101">
        <v>2516003</v>
      </c>
      <c r="C1454" s="101" t="s">
        <v>3023</v>
      </c>
      <c r="D1454" s="101" t="s">
        <v>2834</v>
      </c>
      <c r="E1454" s="99"/>
      <c r="F1454" s="99"/>
    </row>
    <row r="1455" spans="1:6" ht="12.75" customHeight="1" x14ac:dyDescent="0.25">
      <c r="A1455" s="99"/>
      <c r="B1455" s="101">
        <v>2516102</v>
      </c>
      <c r="C1455" s="101" t="s">
        <v>3024</v>
      </c>
      <c r="D1455" s="101" t="s">
        <v>2834</v>
      </c>
      <c r="E1455" s="99"/>
      <c r="F1455" s="99"/>
    </row>
    <row r="1456" spans="1:6" ht="12.75" customHeight="1" x14ac:dyDescent="0.25">
      <c r="A1456" s="99"/>
      <c r="B1456" s="101">
        <v>2516151</v>
      </c>
      <c r="C1456" s="101" t="s">
        <v>3025</v>
      </c>
      <c r="D1456" s="101" t="s">
        <v>2834</v>
      </c>
      <c r="E1456" s="99"/>
      <c r="F1456" s="99"/>
    </row>
    <row r="1457" spans="1:6" ht="12.75" customHeight="1" x14ac:dyDescent="0.25">
      <c r="A1457" s="99"/>
      <c r="B1457" s="101">
        <v>2516201</v>
      </c>
      <c r="C1457" s="101" t="s">
        <v>3026</v>
      </c>
      <c r="D1457" s="101" t="s">
        <v>2834</v>
      </c>
      <c r="E1457" s="99"/>
      <c r="F1457" s="99"/>
    </row>
    <row r="1458" spans="1:6" ht="12.75" customHeight="1" x14ac:dyDescent="0.25">
      <c r="A1458" s="99"/>
      <c r="B1458" s="101">
        <v>2516300</v>
      </c>
      <c r="C1458" s="101" t="s">
        <v>3027</v>
      </c>
      <c r="D1458" s="101" t="s">
        <v>2834</v>
      </c>
      <c r="E1458" s="99"/>
      <c r="F1458" s="99"/>
    </row>
    <row r="1459" spans="1:6" ht="12.75" customHeight="1" x14ac:dyDescent="0.25">
      <c r="A1459" s="99"/>
      <c r="B1459" s="101">
        <v>2516409</v>
      </c>
      <c r="C1459" s="101" t="s">
        <v>3028</v>
      </c>
      <c r="D1459" s="101" t="s">
        <v>2834</v>
      </c>
      <c r="E1459" s="99"/>
      <c r="F1459" s="99"/>
    </row>
    <row r="1460" spans="1:6" ht="12.75" customHeight="1" x14ac:dyDescent="0.25">
      <c r="A1460" s="99"/>
      <c r="B1460" s="101">
        <v>2516508</v>
      </c>
      <c r="C1460" s="101" t="s">
        <v>3029</v>
      </c>
      <c r="D1460" s="101" t="s">
        <v>2834</v>
      </c>
      <c r="E1460" s="99"/>
      <c r="F1460" s="99"/>
    </row>
    <row r="1461" spans="1:6" ht="12.75" customHeight="1" x14ac:dyDescent="0.25">
      <c r="A1461" s="99"/>
      <c r="B1461" s="101">
        <v>2516607</v>
      </c>
      <c r="C1461" s="101" t="s">
        <v>3030</v>
      </c>
      <c r="D1461" s="101" t="s">
        <v>2834</v>
      </c>
      <c r="E1461" s="99"/>
      <c r="F1461" s="99"/>
    </row>
    <row r="1462" spans="1:6" ht="12.75" customHeight="1" x14ac:dyDescent="0.25">
      <c r="A1462" s="99"/>
      <c r="B1462" s="101">
        <v>2516706</v>
      </c>
      <c r="C1462" s="101" t="s">
        <v>3031</v>
      </c>
      <c r="D1462" s="101" t="s">
        <v>2834</v>
      </c>
      <c r="E1462" s="99"/>
      <c r="F1462" s="99"/>
    </row>
    <row r="1463" spans="1:6" ht="12.75" customHeight="1" x14ac:dyDescent="0.25">
      <c r="A1463" s="99"/>
      <c r="B1463" s="101">
        <v>2516755</v>
      </c>
      <c r="C1463" s="101" t="s">
        <v>3032</v>
      </c>
      <c r="D1463" s="101" t="s">
        <v>2834</v>
      </c>
      <c r="E1463" s="99"/>
      <c r="F1463" s="99"/>
    </row>
    <row r="1464" spans="1:6" ht="12.75" customHeight="1" x14ac:dyDescent="0.25">
      <c r="A1464" s="99"/>
      <c r="B1464" s="101">
        <v>2516805</v>
      </c>
      <c r="C1464" s="101" t="s">
        <v>3033</v>
      </c>
      <c r="D1464" s="101" t="s">
        <v>2834</v>
      </c>
      <c r="E1464" s="99"/>
      <c r="F1464" s="99"/>
    </row>
    <row r="1465" spans="1:6" ht="12.75" customHeight="1" x14ac:dyDescent="0.25">
      <c r="A1465" s="99"/>
      <c r="B1465" s="101">
        <v>2516904</v>
      </c>
      <c r="C1465" s="101" t="s">
        <v>3034</v>
      </c>
      <c r="D1465" s="101" t="s">
        <v>2834</v>
      </c>
      <c r="E1465" s="99"/>
      <c r="F1465" s="99"/>
    </row>
    <row r="1466" spans="1:6" ht="12.75" customHeight="1" x14ac:dyDescent="0.25">
      <c r="A1466" s="99"/>
      <c r="B1466" s="101">
        <v>2517001</v>
      </c>
      <c r="C1466" s="101" t="s">
        <v>3035</v>
      </c>
      <c r="D1466" s="101" t="s">
        <v>2834</v>
      </c>
      <c r="E1466" s="99"/>
      <c r="F1466" s="99"/>
    </row>
    <row r="1467" spans="1:6" ht="12.75" customHeight="1" x14ac:dyDescent="0.25">
      <c r="A1467" s="99"/>
      <c r="B1467" s="101">
        <v>2517100</v>
      </c>
      <c r="C1467" s="101" t="s">
        <v>2829</v>
      </c>
      <c r="D1467" s="101" t="s">
        <v>2834</v>
      </c>
      <c r="E1467" s="99"/>
      <c r="F1467" s="99"/>
    </row>
    <row r="1468" spans="1:6" ht="12.75" customHeight="1" x14ac:dyDescent="0.25">
      <c r="A1468" s="99"/>
      <c r="B1468" s="101">
        <v>2517209</v>
      </c>
      <c r="C1468" s="101" t="s">
        <v>3036</v>
      </c>
      <c r="D1468" s="101" t="s">
        <v>2834</v>
      </c>
      <c r="E1468" s="99"/>
      <c r="F1468" s="99"/>
    </row>
    <row r="1469" spans="1:6" ht="12.75" customHeight="1" x14ac:dyDescent="0.25">
      <c r="A1469" s="99"/>
      <c r="B1469" s="101">
        <v>2517407</v>
      </c>
      <c r="C1469" s="101" t="s">
        <v>3037</v>
      </c>
      <c r="D1469" s="101" t="s">
        <v>2834</v>
      </c>
      <c r="E1469" s="99"/>
      <c r="F1469" s="99"/>
    </row>
    <row r="1470" spans="1:6" ht="12.75" customHeight="1" x14ac:dyDescent="0.25">
      <c r="A1470" s="99"/>
      <c r="B1470" s="101">
        <v>2600054</v>
      </c>
      <c r="C1470" s="101" t="s">
        <v>3038</v>
      </c>
      <c r="D1470" s="101" t="s">
        <v>3039</v>
      </c>
      <c r="E1470" s="99"/>
      <c r="F1470" s="99"/>
    </row>
    <row r="1471" spans="1:6" ht="12.75" customHeight="1" x14ac:dyDescent="0.25">
      <c r="A1471" s="99"/>
      <c r="B1471" s="101">
        <v>2600104</v>
      </c>
      <c r="C1471" s="101" t="s">
        <v>3040</v>
      </c>
      <c r="D1471" s="101" t="s">
        <v>3039</v>
      </c>
      <c r="E1471" s="99"/>
      <c r="F1471" s="99"/>
    </row>
    <row r="1472" spans="1:6" ht="12.75" customHeight="1" x14ac:dyDescent="0.25">
      <c r="A1472" s="99"/>
      <c r="B1472" s="101">
        <v>2600203</v>
      </c>
      <c r="C1472" s="101" t="s">
        <v>3041</v>
      </c>
      <c r="D1472" s="101" t="s">
        <v>3039</v>
      </c>
      <c r="E1472" s="99"/>
      <c r="F1472" s="99"/>
    </row>
    <row r="1473" spans="1:6" ht="12.75" customHeight="1" x14ac:dyDescent="0.25">
      <c r="A1473" s="99"/>
      <c r="B1473" s="101">
        <v>2600302</v>
      </c>
      <c r="C1473" s="101" t="s">
        <v>3042</v>
      </c>
      <c r="D1473" s="101" t="s">
        <v>3039</v>
      </c>
      <c r="E1473" s="99"/>
      <c r="F1473" s="99"/>
    </row>
    <row r="1474" spans="1:6" ht="12.75" customHeight="1" x14ac:dyDescent="0.25">
      <c r="A1474" s="99"/>
      <c r="B1474" s="101">
        <v>2600401</v>
      </c>
      <c r="C1474" s="101" t="s">
        <v>3043</v>
      </c>
      <c r="D1474" s="101" t="s">
        <v>3039</v>
      </c>
      <c r="E1474" s="99"/>
      <c r="F1474" s="99"/>
    </row>
    <row r="1475" spans="1:6" ht="12.75" customHeight="1" x14ac:dyDescent="0.25">
      <c r="A1475" s="99"/>
      <c r="B1475" s="101">
        <v>2600500</v>
      </c>
      <c r="C1475" s="101" t="s">
        <v>3044</v>
      </c>
      <c r="D1475" s="101" t="s">
        <v>3039</v>
      </c>
      <c r="E1475" s="99"/>
      <c r="F1475" s="99"/>
    </row>
    <row r="1476" spans="1:6" ht="12.75" customHeight="1" x14ac:dyDescent="0.25">
      <c r="A1476" s="99"/>
      <c r="B1476" s="101">
        <v>2600609</v>
      </c>
      <c r="C1476" s="101" t="s">
        <v>2838</v>
      </c>
      <c r="D1476" s="101" t="s">
        <v>3039</v>
      </c>
      <c r="E1476" s="99"/>
      <c r="F1476" s="99"/>
    </row>
    <row r="1477" spans="1:6" ht="12.75" customHeight="1" x14ac:dyDescent="0.25">
      <c r="A1477" s="99"/>
      <c r="B1477" s="101">
        <v>2600708</v>
      </c>
      <c r="C1477" s="101" t="s">
        <v>3045</v>
      </c>
      <c r="D1477" s="101" t="s">
        <v>3039</v>
      </c>
      <c r="E1477" s="99"/>
      <c r="F1477" s="99"/>
    </row>
    <row r="1478" spans="1:6" ht="12.75" customHeight="1" x14ac:dyDescent="0.25">
      <c r="A1478" s="99"/>
      <c r="B1478" s="101">
        <v>2600807</v>
      </c>
      <c r="C1478" s="101" t="s">
        <v>3046</v>
      </c>
      <c r="D1478" s="101" t="s">
        <v>3039</v>
      </c>
      <c r="E1478" s="99"/>
      <c r="F1478" s="99"/>
    </row>
    <row r="1479" spans="1:6" ht="12.75" customHeight="1" x14ac:dyDescent="0.25">
      <c r="A1479" s="99"/>
      <c r="B1479" s="101">
        <v>2600906</v>
      </c>
      <c r="C1479" s="101" t="s">
        <v>3047</v>
      </c>
      <c r="D1479" s="101" t="s">
        <v>3039</v>
      </c>
      <c r="E1479" s="99"/>
      <c r="F1479" s="99"/>
    </row>
    <row r="1480" spans="1:6" ht="12.75" customHeight="1" x14ac:dyDescent="0.25">
      <c r="A1480" s="99"/>
      <c r="B1480" s="101">
        <v>2601003</v>
      </c>
      <c r="C1480" s="101" t="s">
        <v>3048</v>
      </c>
      <c r="D1480" s="101" t="s">
        <v>3039</v>
      </c>
      <c r="E1480" s="99"/>
      <c r="F1480" s="99"/>
    </row>
    <row r="1481" spans="1:6" ht="12.75" customHeight="1" x14ac:dyDescent="0.25">
      <c r="A1481" s="99"/>
      <c r="B1481" s="101">
        <v>2601052</v>
      </c>
      <c r="C1481" s="101" t="s">
        <v>2505</v>
      </c>
      <c r="D1481" s="101" t="s">
        <v>3039</v>
      </c>
      <c r="E1481" s="99"/>
      <c r="F1481" s="99"/>
    </row>
    <row r="1482" spans="1:6" ht="12.75" customHeight="1" x14ac:dyDescent="0.25">
      <c r="A1482" s="99"/>
      <c r="B1482" s="101">
        <v>2601102</v>
      </c>
      <c r="C1482" s="101" t="s">
        <v>3049</v>
      </c>
      <c r="D1482" s="101" t="s">
        <v>3039</v>
      </c>
      <c r="E1482" s="99"/>
      <c r="F1482" s="99"/>
    </row>
    <row r="1483" spans="1:6" ht="12.75" customHeight="1" x14ac:dyDescent="0.25">
      <c r="A1483" s="99"/>
      <c r="B1483" s="101">
        <v>2601201</v>
      </c>
      <c r="C1483" s="101" t="s">
        <v>3050</v>
      </c>
      <c r="D1483" s="101" t="s">
        <v>3039</v>
      </c>
      <c r="E1483" s="99"/>
      <c r="F1483" s="99"/>
    </row>
    <row r="1484" spans="1:6" ht="12.75" customHeight="1" x14ac:dyDescent="0.25">
      <c r="A1484" s="99"/>
      <c r="B1484" s="101">
        <v>2601300</v>
      </c>
      <c r="C1484" s="101" t="s">
        <v>3051</v>
      </c>
      <c r="D1484" s="101" t="s">
        <v>3039</v>
      </c>
      <c r="E1484" s="99"/>
      <c r="F1484" s="99"/>
    </row>
    <row r="1485" spans="1:6" ht="12.75" customHeight="1" x14ac:dyDescent="0.25">
      <c r="A1485" s="99"/>
      <c r="B1485" s="101">
        <v>2601409</v>
      </c>
      <c r="C1485" s="101" t="s">
        <v>3052</v>
      </c>
      <c r="D1485" s="101" t="s">
        <v>3039</v>
      </c>
      <c r="E1485" s="99"/>
      <c r="F1485" s="99"/>
    </row>
    <row r="1486" spans="1:6" ht="12.75" customHeight="1" x14ac:dyDescent="0.25">
      <c r="A1486" s="99"/>
      <c r="B1486" s="101">
        <v>2601508</v>
      </c>
      <c r="C1486" s="101" t="s">
        <v>3053</v>
      </c>
      <c r="D1486" s="101" t="s">
        <v>3039</v>
      </c>
      <c r="E1486" s="99"/>
      <c r="F1486" s="99"/>
    </row>
    <row r="1487" spans="1:6" ht="12.75" customHeight="1" x14ac:dyDescent="0.25">
      <c r="A1487" s="99"/>
      <c r="B1487" s="101">
        <v>2601607</v>
      </c>
      <c r="C1487" s="101" t="s">
        <v>3054</v>
      </c>
      <c r="D1487" s="101" t="s">
        <v>3039</v>
      </c>
      <c r="E1487" s="99"/>
      <c r="F1487" s="99"/>
    </row>
    <row r="1488" spans="1:6" ht="12.75" customHeight="1" x14ac:dyDescent="0.25">
      <c r="A1488" s="99"/>
      <c r="B1488" s="101">
        <v>2601706</v>
      </c>
      <c r="C1488" s="101" t="s">
        <v>3055</v>
      </c>
      <c r="D1488" s="101" t="s">
        <v>3039</v>
      </c>
      <c r="E1488" s="99"/>
      <c r="F1488" s="99"/>
    </row>
    <row r="1489" spans="1:6" ht="12.75" customHeight="1" x14ac:dyDescent="0.25">
      <c r="A1489" s="99"/>
      <c r="B1489" s="101">
        <v>2601805</v>
      </c>
      <c r="C1489" s="101" t="s">
        <v>3056</v>
      </c>
      <c r="D1489" s="101" t="s">
        <v>3039</v>
      </c>
      <c r="E1489" s="99"/>
      <c r="F1489" s="99"/>
    </row>
    <row r="1490" spans="1:6" ht="12.75" customHeight="1" x14ac:dyDescent="0.25">
      <c r="A1490" s="99"/>
      <c r="B1490" s="101">
        <v>2601904</v>
      </c>
      <c r="C1490" s="101" t="s">
        <v>3057</v>
      </c>
      <c r="D1490" s="101" t="s">
        <v>3039</v>
      </c>
      <c r="E1490" s="99"/>
      <c r="F1490" s="99"/>
    </row>
    <row r="1491" spans="1:6" ht="12.75" customHeight="1" x14ac:dyDescent="0.25">
      <c r="A1491" s="99"/>
      <c r="B1491" s="101">
        <v>2602001</v>
      </c>
      <c r="C1491" s="101" t="s">
        <v>3058</v>
      </c>
      <c r="D1491" s="101" t="s">
        <v>3039</v>
      </c>
      <c r="E1491" s="99"/>
      <c r="F1491" s="99"/>
    </row>
    <row r="1492" spans="1:6" ht="12.75" customHeight="1" x14ac:dyDescent="0.25">
      <c r="A1492" s="99"/>
      <c r="B1492" s="101">
        <v>2602100</v>
      </c>
      <c r="C1492" s="101" t="s">
        <v>3059</v>
      </c>
      <c r="D1492" s="101" t="s">
        <v>3039</v>
      </c>
      <c r="E1492" s="99"/>
      <c r="F1492" s="99"/>
    </row>
    <row r="1493" spans="1:6" ht="12.75" customHeight="1" x14ac:dyDescent="0.25">
      <c r="A1493" s="99"/>
      <c r="B1493" s="101">
        <v>2602209</v>
      </c>
      <c r="C1493" s="101" t="s">
        <v>2084</v>
      </c>
      <c r="D1493" s="101" t="s">
        <v>3039</v>
      </c>
      <c r="E1493" s="99"/>
      <c r="F1493" s="99"/>
    </row>
    <row r="1494" spans="1:6" ht="12.75" customHeight="1" x14ac:dyDescent="0.25">
      <c r="A1494" s="99"/>
      <c r="B1494" s="101">
        <v>2602308</v>
      </c>
      <c r="C1494" s="101" t="s">
        <v>1774</v>
      </c>
      <c r="D1494" s="101" t="s">
        <v>3039</v>
      </c>
      <c r="E1494" s="99"/>
      <c r="F1494" s="99"/>
    </row>
    <row r="1495" spans="1:6" ht="12.75" customHeight="1" x14ac:dyDescent="0.25">
      <c r="A1495" s="99"/>
      <c r="B1495" s="101">
        <v>2602407</v>
      </c>
      <c r="C1495" s="101" t="s">
        <v>3060</v>
      </c>
      <c r="D1495" s="101" t="s">
        <v>3039</v>
      </c>
      <c r="E1495" s="99"/>
      <c r="F1495" s="99"/>
    </row>
    <row r="1496" spans="1:6" ht="12.75" customHeight="1" x14ac:dyDescent="0.25">
      <c r="A1496" s="99"/>
      <c r="B1496" s="101">
        <v>2602506</v>
      </c>
      <c r="C1496" s="101" t="s">
        <v>2691</v>
      </c>
      <c r="D1496" s="101" t="s">
        <v>3039</v>
      </c>
      <c r="E1496" s="99"/>
      <c r="F1496" s="99"/>
    </row>
    <row r="1497" spans="1:6" ht="12.75" customHeight="1" x14ac:dyDescent="0.25">
      <c r="A1497" s="99"/>
      <c r="B1497" s="101">
        <v>2602605</v>
      </c>
      <c r="C1497" s="101" t="s">
        <v>3061</v>
      </c>
      <c r="D1497" s="101" t="s">
        <v>3039</v>
      </c>
      <c r="E1497" s="99"/>
      <c r="F1497" s="99"/>
    </row>
    <row r="1498" spans="1:6" ht="12.75" customHeight="1" x14ac:dyDescent="0.25">
      <c r="A1498" s="99"/>
      <c r="B1498" s="101">
        <v>2602704</v>
      </c>
      <c r="C1498" s="101" t="s">
        <v>3062</v>
      </c>
      <c r="D1498" s="101" t="s">
        <v>3039</v>
      </c>
      <c r="E1498" s="99"/>
      <c r="F1498" s="99"/>
    </row>
    <row r="1499" spans="1:6" ht="12.75" customHeight="1" x14ac:dyDescent="0.25">
      <c r="A1499" s="99"/>
      <c r="B1499" s="101">
        <v>2602803</v>
      </c>
      <c r="C1499" s="101" t="s">
        <v>3063</v>
      </c>
      <c r="D1499" s="101" t="s">
        <v>3039</v>
      </c>
      <c r="E1499" s="99"/>
      <c r="F1499" s="99"/>
    </row>
    <row r="1500" spans="1:6" ht="12.75" customHeight="1" x14ac:dyDescent="0.25">
      <c r="A1500" s="99"/>
      <c r="B1500" s="101">
        <v>2602902</v>
      </c>
      <c r="C1500" s="101" t="s">
        <v>3064</v>
      </c>
      <c r="D1500" s="101" t="s">
        <v>3039</v>
      </c>
      <c r="E1500" s="99"/>
      <c r="F1500" s="99"/>
    </row>
    <row r="1501" spans="1:6" ht="12.75" customHeight="1" x14ac:dyDescent="0.25">
      <c r="A1501" s="99"/>
      <c r="B1501" s="101">
        <v>2603009</v>
      </c>
      <c r="C1501" s="101" t="s">
        <v>3065</v>
      </c>
      <c r="D1501" s="101" t="s">
        <v>3039</v>
      </c>
      <c r="E1501" s="99"/>
      <c r="F1501" s="99"/>
    </row>
    <row r="1502" spans="1:6" ht="12.75" customHeight="1" x14ac:dyDescent="0.25">
      <c r="A1502" s="99"/>
      <c r="B1502" s="101">
        <v>2603108</v>
      </c>
      <c r="C1502" s="101" t="s">
        <v>1941</v>
      </c>
      <c r="D1502" s="101" t="s">
        <v>3039</v>
      </c>
      <c r="E1502" s="99"/>
      <c r="F1502" s="99"/>
    </row>
    <row r="1503" spans="1:6" ht="12.75" customHeight="1" x14ac:dyDescent="0.25">
      <c r="A1503" s="99"/>
      <c r="B1503" s="101">
        <v>2603207</v>
      </c>
      <c r="C1503" s="101" t="s">
        <v>3066</v>
      </c>
      <c r="D1503" s="101" t="s">
        <v>3039</v>
      </c>
      <c r="E1503" s="99"/>
      <c r="F1503" s="99"/>
    </row>
    <row r="1504" spans="1:6" ht="12.75" customHeight="1" x14ac:dyDescent="0.25">
      <c r="A1504" s="99"/>
      <c r="B1504" s="101">
        <v>2603306</v>
      </c>
      <c r="C1504" s="101" t="s">
        <v>3067</v>
      </c>
      <c r="D1504" s="101" t="s">
        <v>3039</v>
      </c>
      <c r="E1504" s="99"/>
      <c r="F1504" s="99"/>
    </row>
    <row r="1505" spans="1:6" ht="12.75" customHeight="1" x14ac:dyDescent="0.25">
      <c r="A1505" s="99"/>
      <c r="B1505" s="101">
        <v>2603405</v>
      </c>
      <c r="C1505" s="101" t="s">
        <v>3068</v>
      </c>
      <c r="D1505" s="101" t="s">
        <v>3039</v>
      </c>
      <c r="E1505" s="99"/>
      <c r="F1505" s="99"/>
    </row>
    <row r="1506" spans="1:6" ht="12.75" customHeight="1" x14ac:dyDescent="0.25">
      <c r="A1506" s="99"/>
      <c r="B1506" s="101">
        <v>2603454</v>
      </c>
      <c r="C1506" s="101" t="s">
        <v>3069</v>
      </c>
      <c r="D1506" s="101" t="s">
        <v>3039</v>
      </c>
      <c r="E1506" s="99"/>
      <c r="F1506" s="99"/>
    </row>
    <row r="1507" spans="1:6" ht="12.75" customHeight="1" x14ac:dyDescent="0.25">
      <c r="A1507" s="99"/>
      <c r="B1507" s="101">
        <v>2603504</v>
      </c>
      <c r="C1507" s="101" t="s">
        <v>3070</v>
      </c>
      <c r="D1507" s="101" t="s">
        <v>3039</v>
      </c>
      <c r="E1507" s="99"/>
      <c r="F1507" s="99"/>
    </row>
    <row r="1508" spans="1:6" ht="12.75" customHeight="1" x14ac:dyDescent="0.25">
      <c r="A1508" s="99"/>
      <c r="B1508" s="101">
        <v>2603603</v>
      </c>
      <c r="C1508" s="101" t="s">
        <v>3071</v>
      </c>
      <c r="D1508" s="101" t="s">
        <v>3039</v>
      </c>
      <c r="E1508" s="99"/>
      <c r="F1508" s="99"/>
    </row>
    <row r="1509" spans="1:6" ht="12.75" customHeight="1" x14ac:dyDescent="0.25">
      <c r="A1509" s="99"/>
      <c r="B1509" s="101">
        <v>2603702</v>
      </c>
      <c r="C1509" s="101" t="s">
        <v>3072</v>
      </c>
      <c r="D1509" s="101" t="s">
        <v>3039</v>
      </c>
      <c r="E1509" s="99"/>
      <c r="F1509" s="99"/>
    </row>
    <row r="1510" spans="1:6" ht="12.75" customHeight="1" x14ac:dyDescent="0.25">
      <c r="A1510" s="99"/>
      <c r="B1510" s="101">
        <v>2603801</v>
      </c>
      <c r="C1510" s="101" t="s">
        <v>3073</v>
      </c>
      <c r="D1510" s="101" t="s">
        <v>3039</v>
      </c>
      <c r="E1510" s="99"/>
      <c r="F1510" s="99"/>
    </row>
    <row r="1511" spans="1:6" ht="12.75" customHeight="1" x14ac:dyDescent="0.25">
      <c r="A1511" s="99"/>
      <c r="B1511" s="101">
        <v>2603900</v>
      </c>
      <c r="C1511" s="101" t="s">
        <v>3074</v>
      </c>
      <c r="D1511" s="101" t="s">
        <v>3039</v>
      </c>
      <c r="E1511" s="99"/>
      <c r="F1511" s="99"/>
    </row>
    <row r="1512" spans="1:6" ht="12.75" customHeight="1" x14ac:dyDescent="0.25">
      <c r="A1512" s="99"/>
      <c r="B1512" s="101">
        <v>2603926</v>
      </c>
      <c r="C1512" s="101" t="s">
        <v>3075</v>
      </c>
      <c r="D1512" s="101" t="s">
        <v>3039</v>
      </c>
      <c r="E1512" s="99"/>
      <c r="F1512" s="99"/>
    </row>
    <row r="1513" spans="1:6" ht="12.75" customHeight="1" x14ac:dyDescent="0.25">
      <c r="A1513" s="99"/>
      <c r="B1513" s="101">
        <v>2604007</v>
      </c>
      <c r="C1513" s="101" t="s">
        <v>3076</v>
      </c>
      <c r="D1513" s="101" t="s">
        <v>3039</v>
      </c>
      <c r="E1513" s="99"/>
      <c r="F1513" s="99"/>
    </row>
    <row r="1514" spans="1:6" ht="12.75" customHeight="1" x14ac:dyDescent="0.25">
      <c r="A1514" s="99"/>
      <c r="B1514" s="101">
        <v>2604106</v>
      </c>
      <c r="C1514" s="101" t="s">
        <v>3077</v>
      </c>
      <c r="D1514" s="101" t="s">
        <v>3039</v>
      </c>
      <c r="E1514" s="99"/>
      <c r="F1514" s="99"/>
    </row>
    <row r="1515" spans="1:6" ht="12.75" customHeight="1" x14ac:dyDescent="0.25">
      <c r="A1515" s="99"/>
      <c r="B1515" s="101">
        <v>2604155</v>
      </c>
      <c r="C1515" s="101" t="s">
        <v>3078</v>
      </c>
      <c r="D1515" s="101" t="s">
        <v>3039</v>
      </c>
      <c r="E1515" s="99"/>
      <c r="F1515" s="99"/>
    </row>
    <row r="1516" spans="1:6" ht="12.75" customHeight="1" x14ac:dyDescent="0.25">
      <c r="A1516" s="99"/>
      <c r="B1516" s="101">
        <v>2604205</v>
      </c>
      <c r="C1516" s="101" t="s">
        <v>3079</v>
      </c>
      <c r="D1516" s="101" t="s">
        <v>3039</v>
      </c>
      <c r="E1516" s="99"/>
      <c r="F1516" s="99"/>
    </row>
    <row r="1517" spans="1:6" ht="12.75" customHeight="1" x14ac:dyDescent="0.25">
      <c r="A1517" s="99"/>
      <c r="B1517" s="101">
        <v>2604304</v>
      </c>
      <c r="C1517" s="101" t="s">
        <v>2536</v>
      </c>
      <c r="D1517" s="101" t="s">
        <v>3039</v>
      </c>
      <c r="E1517" s="99"/>
      <c r="F1517" s="99"/>
    </row>
    <row r="1518" spans="1:6" ht="12.75" customHeight="1" x14ac:dyDescent="0.25">
      <c r="A1518" s="99"/>
      <c r="B1518" s="101">
        <v>2604403</v>
      </c>
      <c r="C1518" s="101" t="s">
        <v>3080</v>
      </c>
      <c r="D1518" s="101" t="s">
        <v>3039</v>
      </c>
      <c r="E1518" s="99"/>
      <c r="F1518" s="99"/>
    </row>
    <row r="1519" spans="1:6" ht="12.75" customHeight="1" x14ac:dyDescent="0.25">
      <c r="A1519" s="99"/>
      <c r="B1519" s="101">
        <v>2604502</v>
      </c>
      <c r="C1519" s="101" t="s">
        <v>3081</v>
      </c>
      <c r="D1519" s="101" t="s">
        <v>3039</v>
      </c>
      <c r="E1519" s="99"/>
      <c r="F1519" s="99"/>
    </row>
    <row r="1520" spans="1:6" ht="12.75" customHeight="1" x14ac:dyDescent="0.25">
      <c r="A1520" s="99"/>
      <c r="B1520" s="101">
        <v>2604601</v>
      </c>
      <c r="C1520" s="101" t="s">
        <v>2889</v>
      </c>
      <c r="D1520" s="101" t="s">
        <v>3039</v>
      </c>
      <c r="E1520" s="99"/>
      <c r="F1520" s="99"/>
    </row>
    <row r="1521" spans="1:6" ht="12.75" customHeight="1" x14ac:dyDescent="0.25">
      <c r="A1521" s="99"/>
      <c r="B1521" s="101">
        <v>2604700</v>
      </c>
      <c r="C1521" s="101" t="s">
        <v>3082</v>
      </c>
      <c r="D1521" s="101" t="s">
        <v>3039</v>
      </c>
      <c r="E1521" s="99"/>
      <c r="F1521" s="99"/>
    </row>
    <row r="1522" spans="1:6" ht="12.75" customHeight="1" x14ac:dyDescent="0.25">
      <c r="A1522" s="99"/>
      <c r="B1522" s="101">
        <v>2604809</v>
      </c>
      <c r="C1522" s="101" t="s">
        <v>3083</v>
      </c>
      <c r="D1522" s="101" t="s">
        <v>3039</v>
      </c>
      <c r="E1522" s="99"/>
      <c r="F1522" s="99"/>
    </row>
    <row r="1523" spans="1:6" ht="12.75" customHeight="1" x14ac:dyDescent="0.25">
      <c r="A1523" s="99"/>
      <c r="B1523" s="101">
        <v>2604908</v>
      </c>
      <c r="C1523" s="101" t="s">
        <v>3084</v>
      </c>
      <c r="D1523" s="101" t="s">
        <v>3039</v>
      </c>
      <c r="E1523" s="99"/>
      <c r="F1523" s="99"/>
    </row>
    <row r="1524" spans="1:6" ht="12.75" customHeight="1" x14ac:dyDescent="0.25">
      <c r="A1524" s="99"/>
      <c r="B1524" s="101">
        <v>2605004</v>
      </c>
      <c r="C1524" s="101" t="s">
        <v>3085</v>
      </c>
      <c r="D1524" s="101" t="s">
        <v>3039</v>
      </c>
      <c r="E1524" s="99"/>
      <c r="F1524" s="99"/>
    </row>
    <row r="1525" spans="1:6" ht="12.75" customHeight="1" x14ac:dyDescent="0.25">
      <c r="A1525" s="99"/>
      <c r="B1525" s="101">
        <v>2605103</v>
      </c>
      <c r="C1525" s="101" t="s">
        <v>3086</v>
      </c>
      <c r="D1525" s="101" t="s">
        <v>3039</v>
      </c>
      <c r="E1525" s="99"/>
      <c r="F1525" s="99"/>
    </row>
    <row r="1526" spans="1:6" ht="12.75" customHeight="1" x14ac:dyDescent="0.25">
      <c r="A1526" s="99"/>
      <c r="B1526" s="101">
        <v>2605152</v>
      </c>
      <c r="C1526" s="101" t="s">
        <v>3087</v>
      </c>
      <c r="D1526" s="101" t="s">
        <v>3039</v>
      </c>
      <c r="E1526" s="99"/>
      <c r="F1526" s="99"/>
    </row>
    <row r="1527" spans="1:6" ht="12.75" customHeight="1" x14ac:dyDescent="0.25">
      <c r="A1527" s="99"/>
      <c r="B1527" s="101">
        <v>2605202</v>
      </c>
      <c r="C1527" s="101" t="s">
        <v>3088</v>
      </c>
      <c r="D1527" s="101" t="s">
        <v>3039</v>
      </c>
      <c r="E1527" s="99"/>
      <c r="F1527" s="99"/>
    </row>
    <row r="1528" spans="1:6" ht="12.75" customHeight="1" x14ac:dyDescent="0.25">
      <c r="A1528" s="99"/>
      <c r="B1528" s="101">
        <v>2605301</v>
      </c>
      <c r="C1528" s="101" t="s">
        <v>3089</v>
      </c>
      <c r="D1528" s="101" t="s">
        <v>3039</v>
      </c>
      <c r="E1528" s="99"/>
      <c r="F1528" s="99"/>
    </row>
    <row r="1529" spans="1:6" ht="12.75" customHeight="1" x14ac:dyDescent="0.25">
      <c r="A1529" s="99"/>
      <c r="B1529" s="101">
        <v>2605400</v>
      </c>
      <c r="C1529" s="101" t="s">
        <v>3090</v>
      </c>
      <c r="D1529" s="101" t="s">
        <v>3039</v>
      </c>
      <c r="E1529" s="99"/>
      <c r="F1529" s="99"/>
    </row>
    <row r="1530" spans="1:6" ht="12.75" customHeight="1" x14ac:dyDescent="0.25">
      <c r="A1530" s="99"/>
      <c r="B1530" s="101">
        <v>2605459</v>
      </c>
      <c r="C1530" s="101" t="s">
        <v>3091</v>
      </c>
      <c r="D1530" s="101" t="s">
        <v>3039</v>
      </c>
      <c r="E1530" s="99"/>
      <c r="F1530" s="99"/>
    </row>
    <row r="1531" spans="1:6" ht="12.75" customHeight="1" x14ac:dyDescent="0.25">
      <c r="A1531" s="99"/>
      <c r="B1531" s="101">
        <v>2605509</v>
      </c>
      <c r="C1531" s="101" t="s">
        <v>3092</v>
      </c>
      <c r="D1531" s="101" t="s">
        <v>3039</v>
      </c>
      <c r="E1531" s="99"/>
      <c r="F1531" s="99"/>
    </row>
    <row r="1532" spans="1:6" ht="12.75" customHeight="1" x14ac:dyDescent="0.25">
      <c r="A1532" s="99"/>
      <c r="B1532" s="101">
        <v>2605608</v>
      </c>
      <c r="C1532" s="101" t="s">
        <v>3093</v>
      </c>
      <c r="D1532" s="101" t="s">
        <v>3039</v>
      </c>
      <c r="E1532" s="99"/>
      <c r="F1532" s="99"/>
    </row>
    <row r="1533" spans="1:6" ht="12.75" customHeight="1" x14ac:dyDescent="0.25">
      <c r="A1533" s="99"/>
      <c r="B1533" s="101">
        <v>2605707</v>
      </c>
      <c r="C1533" s="101" t="s">
        <v>3094</v>
      </c>
      <c r="D1533" s="101" t="s">
        <v>3039</v>
      </c>
      <c r="E1533" s="99"/>
      <c r="F1533" s="99"/>
    </row>
    <row r="1534" spans="1:6" ht="12.75" customHeight="1" x14ac:dyDescent="0.25">
      <c r="A1534" s="99"/>
      <c r="B1534" s="101">
        <v>2605806</v>
      </c>
      <c r="C1534" s="101" t="s">
        <v>3095</v>
      </c>
      <c r="D1534" s="101" t="s">
        <v>3039</v>
      </c>
      <c r="E1534" s="99"/>
      <c r="F1534" s="99"/>
    </row>
    <row r="1535" spans="1:6" ht="12.75" customHeight="1" x14ac:dyDescent="0.25">
      <c r="A1535" s="99"/>
      <c r="B1535" s="101">
        <v>2605905</v>
      </c>
      <c r="C1535" s="101" t="s">
        <v>3096</v>
      </c>
      <c r="D1535" s="101" t="s">
        <v>3039</v>
      </c>
      <c r="E1535" s="99"/>
      <c r="F1535" s="99"/>
    </row>
    <row r="1536" spans="1:6" ht="12.75" customHeight="1" x14ac:dyDescent="0.25">
      <c r="A1536" s="99"/>
      <c r="B1536" s="101">
        <v>2606002</v>
      </c>
      <c r="C1536" s="101" t="s">
        <v>3097</v>
      </c>
      <c r="D1536" s="101" t="s">
        <v>3039</v>
      </c>
      <c r="E1536" s="99"/>
      <c r="F1536" s="99"/>
    </row>
    <row r="1537" spans="1:6" ht="12.75" customHeight="1" x14ac:dyDescent="0.25">
      <c r="A1537" s="99"/>
      <c r="B1537" s="101">
        <v>2606101</v>
      </c>
      <c r="C1537" s="101" t="s">
        <v>3098</v>
      </c>
      <c r="D1537" s="101" t="s">
        <v>3039</v>
      </c>
      <c r="E1537" s="99"/>
      <c r="F1537" s="99"/>
    </row>
    <row r="1538" spans="1:6" ht="12.75" customHeight="1" x14ac:dyDescent="0.25">
      <c r="A1538" s="99"/>
      <c r="B1538" s="101">
        <v>2606200</v>
      </c>
      <c r="C1538" s="101" t="s">
        <v>3099</v>
      </c>
      <c r="D1538" s="101" t="s">
        <v>3039</v>
      </c>
      <c r="E1538" s="99"/>
      <c r="F1538" s="99"/>
    </row>
    <row r="1539" spans="1:6" ht="12.75" customHeight="1" x14ac:dyDescent="0.25">
      <c r="A1539" s="99"/>
      <c r="B1539" s="101">
        <v>2606309</v>
      </c>
      <c r="C1539" s="101" t="s">
        <v>3100</v>
      </c>
      <c r="D1539" s="101" t="s">
        <v>3039</v>
      </c>
      <c r="E1539" s="99"/>
      <c r="F1539" s="99"/>
    </row>
    <row r="1540" spans="1:6" ht="12.75" customHeight="1" x14ac:dyDescent="0.25">
      <c r="A1540" s="99"/>
      <c r="B1540" s="101">
        <v>2606408</v>
      </c>
      <c r="C1540" s="101" t="s">
        <v>3101</v>
      </c>
      <c r="D1540" s="101" t="s">
        <v>3039</v>
      </c>
      <c r="E1540" s="99"/>
      <c r="F1540" s="99"/>
    </row>
    <row r="1541" spans="1:6" ht="12.75" customHeight="1" x14ac:dyDescent="0.25">
      <c r="A1541" s="99"/>
      <c r="B1541" s="101">
        <v>2606507</v>
      </c>
      <c r="C1541" s="101" t="s">
        <v>3102</v>
      </c>
      <c r="D1541" s="101" t="s">
        <v>3039</v>
      </c>
      <c r="E1541" s="99"/>
      <c r="F1541" s="99"/>
    </row>
    <row r="1542" spans="1:6" ht="12.75" customHeight="1" x14ac:dyDescent="0.25">
      <c r="A1542" s="99"/>
      <c r="B1542" s="101">
        <v>2606606</v>
      </c>
      <c r="C1542" s="101" t="s">
        <v>3103</v>
      </c>
      <c r="D1542" s="101" t="s">
        <v>3039</v>
      </c>
      <c r="E1542" s="99"/>
      <c r="F1542" s="99"/>
    </row>
    <row r="1543" spans="1:6" ht="12.75" customHeight="1" x14ac:dyDescent="0.25">
      <c r="A1543" s="99"/>
      <c r="B1543" s="101">
        <v>2606705</v>
      </c>
      <c r="C1543" s="101" t="s">
        <v>3104</v>
      </c>
      <c r="D1543" s="101" t="s">
        <v>3039</v>
      </c>
      <c r="E1543" s="99"/>
      <c r="F1543" s="99"/>
    </row>
    <row r="1544" spans="1:6" ht="12.75" customHeight="1" x14ac:dyDescent="0.25">
      <c r="A1544" s="99"/>
      <c r="B1544" s="101">
        <v>2606804</v>
      </c>
      <c r="C1544" s="101" t="s">
        <v>3105</v>
      </c>
      <c r="D1544" s="101" t="s">
        <v>3039</v>
      </c>
      <c r="E1544" s="99"/>
      <c r="F1544" s="99"/>
    </row>
    <row r="1545" spans="1:6" ht="12.75" customHeight="1" x14ac:dyDescent="0.25">
      <c r="A1545" s="99"/>
      <c r="B1545" s="101">
        <v>2606903</v>
      </c>
      <c r="C1545" s="101" t="s">
        <v>3106</v>
      </c>
      <c r="D1545" s="101" t="s">
        <v>3039</v>
      </c>
      <c r="E1545" s="99"/>
      <c r="F1545" s="99"/>
    </row>
    <row r="1546" spans="1:6" ht="12.75" customHeight="1" x14ac:dyDescent="0.25">
      <c r="A1546" s="99"/>
      <c r="B1546" s="101">
        <v>2607000</v>
      </c>
      <c r="C1546" s="101" t="s">
        <v>3107</v>
      </c>
      <c r="D1546" s="101" t="s">
        <v>3039</v>
      </c>
      <c r="E1546" s="99"/>
      <c r="F1546" s="99"/>
    </row>
    <row r="1547" spans="1:6" ht="12.75" customHeight="1" x14ac:dyDescent="0.25">
      <c r="A1547" s="99"/>
      <c r="B1547" s="101">
        <v>2607109</v>
      </c>
      <c r="C1547" s="101" t="s">
        <v>3108</v>
      </c>
      <c r="D1547" s="101" t="s">
        <v>3039</v>
      </c>
      <c r="E1547" s="99"/>
      <c r="F1547" s="99"/>
    </row>
    <row r="1548" spans="1:6" ht="12.75" customHeight="1" x14ac:dyDescent="0.25">
      <c r="A1548" s="99"/>
      <c r="B1548" s="101">
        <v>2607208</v>
      </c>
      <c r="C1548" s="101" t="s">
        <v>3109</v>
      </c>
      <c r="D1548" s="101" t="s">
        <v>3039</v>
      </c>
      <c r="E1548" s="99"/>
      <c r="F1548" s="99"/>
    </row>
    <row r="1549" spans="1:6" ht="12.75" customHeight="1" x14ac:dyDescent="0.25">
      <c r="A1549" s="99"/>
      <c r="B1549" s="101">
        <v>2607307</v>
      </c>
      <c r="C1549" s="101" t="s">
        <v>3110</v>
      </c>
      <c r="D1549" s="101" t="s">
        <v>3039</v>
      </c>
      <c r="E1549" s="99"/>
      <c r="F1549" s="99"/>
    </row>
    <row r="1550" spans="1:6" ht="12.75" customHeight="1" x14ac:dyDescent="0.25">
      <c r="A1550" s="99"/>
      <c r="B1550" s="101">
        <v>2607406</v>
      </c>
      <c r="C1550" s="101" t="s">
        <v>3111</v>
      </c>
      <c r="D1550" s="101" t="s">
        <v>3039</v>
      </c>
      <c r="E1550" s="99"/>
      <c r="F1550" s="99"/>
    </row>
    <row r="1551" spans="1:6" ht="12.75" customHeight="1" x14ac:dyDescent="0.25">
      <c r="A1551" s="99"/>
      <c r="B1551" s="101">
        <v>2607505</v>
      </c>
      <c r="C1551" s="101" t="s">
        <v>3112</v>
      </c>
      <c r="D1551" s="101" t="s">
        <v>3039</v>
      </c>
      <c r="E1551" s="99"/>
      <c r="F1551" s="99"/>
    </row>
    <row r="1552" spans="1:6" ht="12.75" customHeight="1" x14ac:dyDescent="0.25">
      <c r="A1552" s="99"/>
      <c r="B1552" s="101">
        <v>2607604</v>
      </c>
      <c r="C1552" s="101" t="s">
        <v>3113</v>
      </c>
      <c r="D1552" s="101" t="s">
        <v>3039</v>
      </c>
      <c r="E1552" s="99"/>
      <c r="F1552" s="99"/>
    </row>
    <row r="1553" spans="1:6" ht="12.75" customHeight="1" x14ac:dyDescent="0.25">
      <c r="A1553" s="99"/>
      <c r="B1553" s="101">
        <v>2607653</v>
      </c>
      <c r="C1553" s="101" t="s">
        <v>3114</v>
      </c>
      <c r="D1553" s="101" t="s">
        <v>3039</v>
      </c>
      <c r="E1553" s="99"/>
      <c r="F1553" s="99"/>
    </row>
    <row r="1554" spans="1:6" ht="12.75" customHeight="1" x14ac:dyDescent="0.25">
      <c r="A1554" s="99"/>
      <c r="B1554" s="101">
        <v>2607703</v>
      </c>
      <c r="C1554" s="101" t="s">
        <v>3115</v>
      </c>
      <c r="D1554" s="101" t="s">
        <v>3039</v>
      </c>
      <c r="E1554" s="99"/>
      <c r="F1554" s="99"/>
    </row>
    <row r="1555" spans="1:6" ht="12.75" customHeight="1" x14ac:dyDescent="0.25">
      <c r="A1555" s="99"/>
      <c r="B1555" s="101">
        <v>2607752</v>
      </c>
      <c r="C1555" s="101" t="s">
        <v>3116</v>
      </c>
      <c r="D1555" s="101" t="s">
        <v>3039</v>
      </c>
      <c r="E1555" s="99"/>
      <c r="F1555" s="99"/>
    </row>
    <row r="1556" spans="1:6" ht="12.75" customHeight="1" x14ac:dyDescent="0.25">
      <c r="A1556" s="99"/>
      <c r="B1556" s="101">
        <v>2607802</v>
      </c>
      <c r="C1556" s="101" t="s">
        <v>3117</v>
      </c>
      <c r="D1556" s="101" t="s">
        <v>3039</v>
      </c>
      <c r="E1556" s="99"/>
      <c r="F1556" s="99"/>
    </row>
    <row r="1557" spans="1:6" ht="12.75" customHeight="1" x14ac:dyDescent="0.25">
      <c r="A1557" s="99"/>
      <c r="B1557" s="101">
        <v>2607901</v>
      </c>
      <c r="C1557" s="101" t="s">
        <v>3118</v>
      </c>
      <c r="D1557" s="101" t="s">
        <v>3039</v>
      </c>
      <c r="E1557" s="99"/>
      <c r="F1557" s="99"/>
    </row>
    <row r="1558" spans="1:6" ht="12.75" customHeight="1" x14ac:dyDescent="0.25">
      <c r="A1558" s="99"/>
      <c r="B1558" s="101">
        <v>2607950</v>
      </c>
      <c r="C1558" s="101" t="s">
        <v>3119</v>
      </c>
      <c r="D1558" s="101" t="s">
        <v>3039</v>
      </c>
      <c r="E1558" s="99"/>
      <c r="F1558" s="99"/>
    </row>
    <row r="1559" spans="1:6" ht="12.75" customHeight="1" x14ac:dyDescent="0.25">
      <c r="A1559" s="99"/>
      <c r="B1559" s="101">
        <v>2608008</v>
      </c>
      <c r="C1559" s="101" t="s">
        <v>3120</v>
      </c>
      <c r="D1559" s="101" t="s">
        <v>3039</v>
      </c>
      <c r="E1559" s="99"/>
      <c r="F1559" s="99"/>
    </row>
    <row r="1560" spans="1:6" ht="12.75" customHeight="1" x14ac:dyDescent="0.25">
      <c r="A1560" s="99"/>
      <c r="B1560" s="101">
        <v>2608057</v>
      </c>
      <c r="C1560" s="101" t="s">
        <v>2144</v>
      </c>
      <c r="D1560" s="101" t="s">
        <v>3039</v>
      </c>
      <c r="E1560" s="99"/>
      <c r="F1560" s="99"/>
    </row>
    <row r="1561" spans="1:6" ht="12.75" customHeight="1" x14ac:dyDescent="0.25">
      <c r="A1561" s="99"/>
      <c r="B1561" s="101">
        <v>2608107</v>
      </c>
      <c r="C1561" s="101" t="s">
        <v>3121</v>
      </c>
      <c r="D1561" s="101" t="s">
        <v>3039</v>
      </c>
      <c r="E1561" s="99"/>
      <c r="F1561" s="99"/>
    </row>
    <row r="1562" spans="1:6" ht="12.75" customHeight="1" x14ac:dyDescent="0.25">
      <c r="A1562" s="99"/>
      <c r="B1562" s="101">
        <v>2608206</v>
      </c>
      <c r="C1562" s="101" t="s">
        <v>3122</v>
      </c>
      <c r="D1562" s="101" t="s">
        <v>3039</v>
      </c>
      <c r="E1562" s="99"/>
      <c r="F1562" s="99"/>
    </row>
    <row r="1563" spans="1:6" ht="12.75" customHeight="1" x14ac:dyDescent="0.25">
      <c r="A1563" s="99"/>
      <c r="B1563" s="101">
        <v>2608255</v>
      </c>
      <c r="C1563" s="101" t="s">
        <v>3123</v>
      </c>
      <c r="D1563" s="101" t="s">
        <v>3039</v>
      </c>
      <c r="E1563" s="99"/>
      <c r="F1563" s="99"/>
    </row>
    <row r="1564" spans="1:6" ht="12.75" customHeight="1" x14ac:dyDescent="0.25">
      <c r="A1564" s="99"/>
      <c r="B1564" s="101">
        <v>2608305</v>
      </c>
      <c r="C1564" s="101" t="s">
        <v>3124</v>
      </c>
      <c r="D1564" s="101" t="s">
        <v>3039</v>
      </c>
      <c r="E1564" s="99"/>
      <c r="F1564" s="99"/>
    </row>
    <row r="1565" spans="1:6" ht="12.75" customHeight="1" x14ac:dyDescent="0.25">
      <c r="A1565" s="99"/>
      <c r="B1565" s="101">
        <v>2608404</v>
      </c>
      <c r="C1565" s="101" t="s">
        <v>2377</v>
      </c>
      <c r="D1565" s="101" t="s">
        <v>3039</v>
      </c>
      <c r="E1565" s="99"/>
      <c r="F1565" s="99"/>
    </row>
    <row r="1566" spans="1:6" ht="12.75" customHeight="1" x14ac:dyDescent="0.25">
      <c r="A1566" s="99"/>
      <c r="B1566" s="101">
        <v>2608453</v>
      </c>
      <c r="C1566" s="101" t="s">
        <v>3125</v>
      </c>
      <c r="D1566" s="101" t="s">
        <v>3039</v>
      </c>
      <c r="E1566" s="99"/>
      <c r="F1566" s="99"/>
    </row>
    <row r="1567" spans="1:6" ht="12.75" customHeight="1" x14ac:dyDescent="0.25">
      <c r="A1567" s="99"/>
      <c r="B1567" s="101">
        <v>2608503</v>
      </c>
      <c r="C1567" s="101" t="s">
        <v>3126</v>
      </c>
      <c r="D1567" s="101" t="s">
        <v>3039</v>
      </c>
      <c r="E1567" s="99"/>
      <c r="F1567" s="99"/>
    </row>
    <row r="1568" spans="1:6" ht="12.75" customHeight="1" x14ac:dyDescent="0.25">
      <c r="A1568" s="99"/>
      <c r="B1568" s="101">
        <v>2608602</v>
      </c>
      <c r="C1568" s="101" t="s">
        <v>3127</v>
      </c>
      <c r="D1568" s="101" t="s">
        <v>3039</v>
      </c>
      <c r="E1568" s="99"/>
      <c r="F1568" s="99"/>
    </row>
    <row r="1569" spans="1:6" ht="12.75" customHeight="1" x14ac:dyDescent="0.25">
      <c r="A1569" s="99"/>
      <c r="B1569" s="101">
        <v>2608701</v>
      </c>
      <c r="C1569" s="101" t="s">
        <v>3128</v>
      </c>
      <c r="D1569" s="101" t="s">
        <v>3039</v>
      </c>
      <c r="E1569" s="99"/>
      <c r="F1569" s="99"/>
    </row>
    <row r="1570" spans="1:6" ht="12.75" customHeight="1" x14ac:dyDescent="0.25">
      <c r="A1570" s="99"/>
      <c r="B1570" s="101">
        <v>2608750</v>
      </c>
      <c r="C1570" s="101" t="s">
        <v>3129</v>
      </c>
      <c r="D1570" s="101" t="s">
        <v>3039</v>
      </c>
      <c r="E1570" s="99"/>
      <c r="F1570" s="99"/>
    </row>
    <row r="1571" spans="1:6" ht="12.75" customHeight="1" x14ac:dyDescent="0.25">
      <c r="A1571" s="99"/>
      <c r="B1571" s="101">
        <v>2608800</v>
      </c>
      <c r="C1571" s="101" t="s">
        <v>3130</v>
      </c>
      <c r="D1571" s="101" t="s">
        <v>3039</v>
      </c>
      <c r="E1571" s="99"/>
      <c r="F1571" s="99"/>
    </row>
    <row r="1572" spans="1:6" ht="12.75" customHeight="1" x14ac:dyDescent="0.25">
      <c r="A1572" s="99"/>
      <c r="B1572" s="101">
        <v>2608909</v>
      </c>
      <c r="C1572" s="101" t="s">
        <v>3131</v>
      </c>
      <c r="D1572" s="101" t="s">
        <v>3039</v>
      </c>
      <c r="E1572" s="99"/>
      <c r="F1572" s="99"/>
    </row>
    <row r="1573" spans="1:6" ht="12.75" customHeight="1" x14ac:dyDescent="0.25">
      <c r="A1573" s="99"/>
      <c r="B1573" s="101">
        <v>2609006</v>
      </c>
      <c r="C1573" s="101" t="s">
        <v>3132</v>
      </c>
      <c r="D1573" s="101" t="s">
        <v>3039</v>
      </c>
      <c r="E1573" s="99"/>
      <c r="F1573" s="99"/>
    </row>
    <row r="1574" spans="1:6" ht="12.75" customHeight="1" x14ac:dyDescent="0.25">
      <c r="A1574" s="99"/>
      <c r="B1574" s="101">
        <v>2609105</v>
      </c>
      <c r="C1574" s="101" t="s">
        <v>3133</v>
      </c>
      <c r="D1574" s="101" t="s">
        <v>3039</v>
      </c>
      <c r="E1574" s="99"/>
      <c r="F1574" s="99"/>
    </row>
    <row r="1575" spans="1:6" ht="12.75" customHeight="1" x14ac:dyDescent="0.25">
      <c r="A1575" s="99"/>
      <c r="B1575" s="101">
        <v>2609154</v>
      </c>
      <c r="C1575" s="101" t="s">
        <v>3134</v>
      </c>
      <c r="D1575" s="101" t="s">
        <v>3039</v>
      </c>
      <c r="E1575" s="99"/>
      <c r="F1575" s="99"/>
    </row>
    <row r="1576" spans="1:6" ht="12.75" customHeight="1" x14ac:dyDescent="0.25">
      <c r="A1576" s="99"/>
      <c r="B1576" s="101">
        <v>2609204</v>
      </c>
      <c r="C1576" s="101" t="s">
        <v>3135</v>
      </c>
      <c r="D1576" s="101" t="s">
        <v>3039</v>
      </c>
      <c r="E1576" s="99"/>
      <c r="F1576" s="99"/>
    </row>
    <row r="1577" spans="1:6" ht="12.75" customHeight="1" x14ac:dyDescent="0.25">
      <c r="A1577" s="99"/>
      <c r="B1577" s="101">
        <v>2609303</v>
      </c>
      <c r="C1577" s="101" t="s">
        <v>3136</v>
      </c>
      <c r="D1577" s="101" t="s">
        <v>3039</v>
      </c>
      <c r="E1577" s="99"/>
      <c r="F1577" s="99"/>
    </row>
    <row r="1578" spans="1:6" ht="12.75" customHeight="1" x14ac:dyDescent="0.25">
      <c r="A1578" s="99"/>
      <c r="B1578" s="101">
        <v>2609402</v>
      </c>
      <c r="C1578" s="101" t="s">
        <v>3137</v>
      </c>
      <c r="D1578" s="101" t="s">
        <v>3039</v>
      </c>
      <c r="E1578" s="99"/>
      <c r="F1578" s="99"/>
    </row>
    <row r="1579" spans="1:6" ht="12.75" customHeight="1" x14ac:dyDescent="0.25">
      <c r="A1579" s="99"/>
      <c r="B1579" s="101">
        <v>2609501</v>
      </c>
      <c r="C1579" s="101" t="s">
        <v>3138</v>
      </c>
      <c r="D1579" s="101" t="s">
        <v>3039</v>
      </c>
      <c r="E1579" s="99"/>
      <c r="F1579" s="99"/>
    </row>
    <row r="1580" spans="1:6" ht="12.75" customHeight="1" x14ac:dyDescent="0.25">
      <c r="A1580" s="99"/>
      <c r="B1580" s="101">
        <v>2609600</v>
      </c>
      <c r="C1580" s="101" t="s">
        <v>3139</v>
      </c>
      <c r="D1580" s="101" t="s">
        <v>3039</v>
      </c>
      <c r="E1580" s="99"/>
      <c r="F1580" s="99"/>
    </row>
    <row r="1581" spans="1:6" ht="12.75" customHeight="1" x14ac:dyDescent="0.25">
      <c r="A1581" s="99"/>
      <c r="B1581" s="101">
        <v>2609709</v>
      </c>
      <c r="C1581" s="101" t="s">
        <v>3140</v>
      </c>
      <c r="D1581" s="101" t="s">
        <v>3039</v>
      </c>
      <c r="E1581" s="99"/>
      <c r="F1581" s="99"/>
    </row>
    <row r="1582" spans="1:6" ht="12.75" customHeight="1" x14ac:dyDescent="0.25">
      <c r="A1582" s="99"/>
      <c r="B1582" s="101">
        <v>2609808</v>
      </c>
      <c r="C1582" s="101" t="s">
        <v>3141</v>
      </c>
      <c r="D1582" s="101" t="s">
        <v>3039</v>
      </c>
      <c r="E1582" s="99"/>
      <c r="F1582" s="99"/>
    </row>
    <row r="1583" spans="1:6" ht="12.75" customHeight="1" x14ac:dyDescent="0.25">
      <c r="A1583" s="99"/>
      <c r="B1583" s="101">
        <v>2609907</v>
      </c>
      <c r="C1583" s="101" t="s">
        <v>3142</v>
      </c>
      <c r="D1583" s="101" t="s">
        <v>3039</v>
      </c>
      <c r="E1583" s="99"/>
      <c r="F1583" s="99"/>
    </row>
    <row r="1584" spans="1:6" ht="12.75" customHeight="1" x14ac:dyDescent="0.25">
      <c r="A1584" s="99"/>
      <c r="B1584" s="101">
        <v>2610004</v>
      </c>
      <c r="C1584" s="101" t="s">
        <v>3143</v>
      </c>
      <c r="D1584" s="101" t="s">
        <v>3039</v>
      </c>
      <c r="E1584" s="99"/>
      <c r="F1584" s="99"/>
    </row>
    <row r="1585" spans="1:6" ht="12.75" customHeight="1" x14ac:dyDescent="0.25">
      <c r="A1585" s="99"/>
      <c r="B1585" s="101">
        <v>2610103</v>
      </c>
      <c r="C1585" s="101" t="s">
        <v>3144</v>
      </c>
      <c r="D1585" s="101" t="s">
        <v>3039</v>
      </c>
      <c r="E1585" s="99"/>
      <c r="F1585" s="99"/>
    </row>
    <row r="1586" spans="1:6" ht="12.75" customHeight="1" x14ac:dyDescent="0.25">
      <c r="A1586" s="99"/>
      <c r="B1586" s="101">
        <v>2610202</v>
      </c>
      <c r="C1586" s="101" t="s">
        <v>3145</v>
      </c>
      <c r="D1586" s="101" t="s">
        <v>3039</v>
      </c>
      <c r="E1586" s="99"/>
      <c r="F1586" s="99"/>
    </row>
    <row r="1587" spans="1:6" ht="12.75" customHeight="1" x14ac:dyDescent="0.25">
      <c r="A1587" s="99"/>
      <c r="B1587" s="101">
        <v>2610301</v>
      </c>
      <c r="C1587" s="101" t="s">
        <v>3146</v>
      </c>
      <c r="D1587" s="101" t="s">
        <v>3039</v>
      </c>
      <c r="E1587" s="99"/>
      <c r="F1587" s="99"/>
    </row>
    <row r="1588" spans="1:6" ht="12.75" customHeight="1" x14ac:dyDescent="0.25">
      <c r="A1588" s="99"/>
      <c r="B1588" s="101">
        <v>2610400</v>
      </c>
      <c r="C1588" s="101" t="s">
        <v>2707</v>
      </c>
      <c r="D1588" s="101" t="s">
        <v>3039</v>
      </c>
      <c r="E1588" s="99"/>
      <c r="F1588" s="99"/>
    </row>
    <row r="1589" spans="1:6" ht="12.75" customHeight="1" x14ac:dyDescent="0.25">
      <c r="A1589" s="99"/>
      <c r="B1589" s="101">
        <v>2610509</v>
      </c>
      <c r="C1589" s="101" t="s">
        <v>3147</v>
      </c>
      <c r="D1589" s="101" t="s">
        <v>3039</v>
      </c>
      <c r="E1589" s="99"/>
      <c r="F1589" s="99"/>
    </row>
    <row r="1590" spans="1:6" ht="12.75" customHeight="1" x14ac:dyDescent="0.25">
      <c r="A1590" s="99"/>
      <c r="B1590" s="101">
        <v>2610608</v>
      </c>
      <c r="C1590" s="101" t="s">
        <v>3148</v>
      </c>
      <c r="D1590" s="101" t="s">
        <v>3039</v>
      </c>
      <c r="E1590" s="99"/>
      <c r="F1590" s="99"/>
    </row>
    <row r="1591" spans="1:6" ht="12.75" customHeight="1" x14ac:dyDescent="0.25">
      <c r="A1591" s="99"/>
      <c r="B1591" s="101">
        <v>2610707</v>
      </c>
      <c r="C1591" s="101" t="s">
        <v>2962</v>
      </c>
      <c r="D1591" s="101" t="s">
        <v>3039</v>
      </c>
      <c r="E1591" s="99"/>
      <c r="F1591" s="99"/>
    </row>
    <row r="1592" spans="1:6" ht="12.75" customHeight="1" x14ac:dyDescent="0.25">
      <c r="A1592" s="99"/>
      <c r="B1592" s="101">
        <v>2610806</v>
      </c>
      <c r="C1592" s="101" t="s">
        <v>3149</v>
      </c>
      <c r="D1592" s="101" t="s">
        <v>3039</v>
      </c>
      <c r="E1592" s="99"/>
      <c r="F1592" s="99"/>
    </row>
    <row r="1593" spans="1:6" ht="12.75" customHeight="1" x14ac:dyDescent="0.25">
      <c r="A1593" s="99"/>
      <c r="B1593" s="101">
        <v>2610905</v>
      </c>
      <c r="C1593" s="101" t="s">
        <v>3150</v>
      </c>
      <c r="D1593" s="101" t="s">
        <v>3039</v>
      </c>
      <c r="E1593" s="99"/>
      <c r="F1593" s="99"/>
    </row>
    <row r="1594" spans="1:6" ht="12.75" customHeight="1" x14ac:dyDescent="0.25">
      <c r="A1594" s="99"/>
      <c r="B1594" s="101">
        <v>2611002</v>
      </c>
      <c r="C1594" s="101" t="s">
        <v>3151</v>
      </c>
      <c r="D1594" s="101" t="s">
        <v>3039</v>
      </c>
      <c r="E1594" s="99"/>
      <c r="F1594" s="99"/>
    </row>
    <row r="1595" spans="1:6" ht="12.75" customHeight="1" x14ac:dyDescent="0.25">
      <c r="A1595" s="99"/>
      <c r="B1595" s="101">
        <v>2611101</v>
      </c>
      <c r="C1595" s="101" t="s">
        <v>3152</v>
      </c>
      <c r="D1595" s="101" t="s">
        <v>3039</v>
      </c>
      <c r="E1595" s="99"/>
      <c r="F1595" s="99"/>
    </row>
    <row r="1596" spans="1:6" ht="12.75" customHeight="1" x14ac:dyDescent="0.25">
      <c r="A1596" s="99"/>
      <c r="B1596" s="101">
        <v>2611200</v>
      </c>
      <c r="C1596" s="101" t="s">
        <v>3153</v>
      </c>
      <c r="D1596" s="101" t="s">
        <v>3039</v>
      </c>
      <c r="E1596" s="99"/>
      <c r="F1596" s="99"/>
    </row>
    <row r="1597" spans="1:6" ht="12.75" customHeight="1" x14ac:dyDescent="0.25">
      <c r="A1597" s="99"/>
      <c r="B1597" s="101">
        <v>2611309</v>
      </c>
      <c r="C1597" s="101" t="s">
        <v>3154</v>
      </c>
      <c r="D1597" s="101" t="s">
        <v>3039</v>
      </c>
      <c r="E1597" s="99"/>
      <c r="F1597" s="99"/>
    </row>
    <row r="1598" spans="1:6" ht="12.75" customHeight="1" x14ac:dyDescent="0.25">
      <c r="A1598" s="99"/>
      <c r="B1598" s="101">
        <v>2611408</v>
      </c>
      <c r="C1598" s="101" t="s">
        <v>1850</v>
      </c>
      <c r="D1598" s="101" t="s">
        <v>3039</v>
      </c>
      <c r="E1598" s="99"/>
      <c r="F1598" s="99"/>
    </row>
    <row r="1599" spans="1:6" ht="12.75" customHeight="1" x14ac:dyDescent="0.25">
      <c r="A1599" s="99"/>
      <c r="B1599" s="101">
        <v>2611507</v>
      </c>
      <c r="C1599" s="101" t="s">
        <v>3155</v>
      </c>
      <c r="D1599" s="101" t="s">
        <v>3039</v>
      </c>
      <c r="E1599" s="99"/>
      <c r="F1599" s="99"/>
    </row>
    <row r="1600" spans="1:6" ht="12.75" customHeight="1" x14ac:dyDescent="0.25">
      <c r="A1600" s="99"/>
      <c r="B1600" s="101">
        <v>2611533</v>
      </c>
      <c r="C1600" s="101" t="s">
        <v>2979</v>
      </c>
      <c r="D1600" s="101" t="s">
        <v>3039</v>
      </c>
      <c r="E1600" s="99"/>
      <c r="F1600" s="99"/>
    </row>
    <row r="1601" spans="1:6" ht="12.75" customHeight="1" x14ac:dyDescent="0.25">
      <c r="A1601" s="99"/>
      <c r="B1601" s="101">
        <v>2611606</v>
      </c>
      <c r="C1601" s="101" t="s">
        <v>3156</v>
      </c>
      <c r="D1601" s="101" t="s">
        <v>3039</v>
      </c>
      <c r="E1601" s="99"/>
      <c r="F1601" s="99"/>
    </row>
    <row r="1602" spans="1:6" ht="12.75" customHeight="1" x14ac:dyDescent="0.25">
      <c r="A1602" s="99"/>
      <c r="B1602" s="101">
        <v>2611705</v>
      </c>
      <c r="C1602" s="101" t="s">
        <v>3157</v>
      </c>
      <c r="D1602" s="101" t="s">
        <v>3039</v>
      </c>
      <c r="E1602" s="99"/>
      <c r="F1602" s="99"/>
    </row>
    <row r="1603" spans="1:6" ht="12.75" customHeight="1" x14ac:dyDescent="0.25">
      <c r="A1603" s="99"/>
      <c r="B1603" s="101">
        <v>2611804</v>
      </c>
      <c r="C1603" s="101" t="s">
        <v>3158</v>
      </c>
      <c r="D1603" s="101" t="s">
        <v>3039</v>
      </c>
      <c r="E1603" s="99"/>
      <c r="F1603" s="99"/>
    </row>
    <row r="1604" spans="1:6" ht="12.75" customHeight="1" x14ac:dyDescent="0.25">
      <c r="A1604" s="99"/>
      <c r="B1604" s="101">
        <v>2611903</v>
      </c>
      <c r="C1604" s="101" t="s">
        <v>3159</v>
      </c>
      <c r="D1604" s="101" t="s">
        <v>3039</v>
      </c>
      <c r="E1604" s="99"/>
      <c r="F1604" s="99"/>
    </row>
    <row r="1605" spans="1:6" ht="12.75" customHeight="1" x14ac:dyDescent="0.25">
      <c r="A1605" s="99"/>
      <c r="B1605" s="101">
        <v>2612000</v>
      </c>
      <c r="C1605" s="101" t="s">
        <v>3160</v>
      </c>
      <c r="D1605" s="101" t="s">
        <v>3039</v>
      </c>
      <c r="E1605" s="99"/>
      <c r="F1605" s="99"/>
    </row>
    <row r="1606" spans="1:6" ht="12.75" customHeight="1" x14ac:dyDescent="0.25">
      <c r="A1606" s="99"/>
      <c r="B1606" s="101">
        <v>2612109</v>
      </c>
      <c r="C1606" s="101" t="s">
        <v>2987</v>
      </c>
      <c r="D1606" s="101" t="s">
        <v>3039</v>
      </c>
      <c r="E1606" s="99"/>
      <c r="F1606" s="99"/>
    </row>
    <row r="1607" spans="1:6" ht="12.75" customHeight="1" x14ac:dyDescent="0.25">
      <c r="A1607" s="99"/>
      <c r="B1607" s="101">
        <v>2612208</v>
      </c>
      <c r="C1607" s="101" t="s">
        <v>3161</v>
      </c>
      <c r="D1607" s="101" t="s">
        <v>3039</v>
      </c>
      <c r="E1607" s="99"/>
      <c r="F1607" s="99"/>
    </row>
    <row r="1608" spans="1:6" ht="12.75" customHeight="1" x14ac:dyDescent="0.25">
      <c r="A1608" s="99"/>
      <c r="B1608" s="101">
        <v>2612307</v>
      </c>
      <c r="C1608" s="101" t="s">
        <v>3162</v>
      </c>
      <c r="D1608" s="101" t="s">
        <v>3039</v>
      </c>
      <c r="E1608" s="99"/>
      <c r="F1608" s="99"/>
    </row>
    <row r="1609" spans="1:6" ht="12.75" customHeight="1" x14ac:dyDescent="0.25">
      <c r="A1609" s="99"/>
      <c r="B1609" s="101">
        <v>2612406</v>
      </c>
      <c r="C1609" s="101" t="s">
        <v>3163</v>
      </c>
      <c r="D1609" s="101" t="s">
        <v>3039</v>
      </c>
      <c r="E1609" s="99"/>
      <c r="F1609" s="99"/>
    </row>
    <row r="1610" spans="1:6" ht="12.75" customHeight="1" x14ac:dyDescent="0.25">
      <c r="A1610" s="99"/>
      <c r="B1610" s="101">
        <v>2612455</v>
      </c>
      <c r="C1610" s="101" t="s">
        <v>2791</v>
      </c>
      <c r="D1610" s="101" t="s">
        <v>3039</v>
      </c>
      <c r="E1610" s="99"/>
      <c r="F1610" s="99"/>
    </row>
    <row r="1611" spans="1:6" ht="12.75" customHeight="1" x14ac:dyDescent="0.25">
      <c r="A1611" s="99"/>
      <c r="B1611" s="101">
        <v>2612471</v>
      </c>
      <c r="C1611" s="101" t="s">
        <v>3164</v>
      </c>
      <c r="D1611" s="101" t="s">
        <v>3039</v>
      </c>
      <c r="E1611" s="99"/>
      <c r="F1611" s="99"/>
    </row>
    <row r="1612" spans="1:6" ht="12.75" customHeight="1" x14ac:dyDescent="0.25">
      <c r="A1612" s="99"/>
      <c r="B1612" s="101">
        <v>2612505</v>
      </c>
      <c r="C1612" s="101" t="s">
        <v>3165</v>
      </c>
      <c r="D1612" s="101" t="s">
        <v>3039</v>
      </c>
      <c r="E1612" s="99"/>
      <c r="F1612" s="99"/>
    </row>
    <row r="1613" spans="1:6" ht="12.75" customHeight="1" x14ac:dyDescent="0.25">
      <c r="A1613" s="99"/>
      <c r="B1613" s="101">
        <v>2612554</v>
      </c>
      <c r="C1613" s="101" t="s">
        <v>2443</v>
      </c>
      <c r="D1613" s="101" t="s">
        <v>3039</v>
      </c>
      <c r="E1613" s="99"/>
      <c r="F1613" s="99"/>
    </row>
    <row r="1614" spans="1:6" ht="12.75" customHeight="1" x14ac:dyDescent="0.25">
      <c r="A1614" s="99"/>
      <c r="B1614" s="101">
        <v>2612604</v>
      </c>
      <c r="C1614" s="101" t="s">
        <v>3166</v>
      </c>
      <c r="D1614" s="101" t="s">
        <v>3039</v>
      </c>
      <c r="E1614" s="99"/>
      <c r="F1614" s="99"/>
    </row>
    <row r="1615" spans="1:6" ht="12.75" customHeight="1" x14ac:dyDescent="0.25">
      <c r="A1615" s="99"/>
      <c r="B1615" s="101">
        <v>2612703</v>
      </c>
      <c r="C1615" s="101" t="s">
        <v>3167</v>
      </c>
      <c r="D1615" s="101" t="s">
        <v>3039</v>
      </c>
      <c r="E1615" s="99"/>
      <c r="F1615" s="99"/>
    </row>
    <row r="1616" spans="1:6" ht="12.75" customHeight="1" x14ac:dyDescent="0.25">
      <c r="A1616" s="99"/>
      <c r="B1616" s="101">
        <v>2612802</v>
      </c>
      <c r="C1616" s="101" t="s">
        <v>3168</v>
      </c>
      <c r="D1616" s="101" t="s">
        <v>3039</v>
      </c>
      <c r="E1616" s="99"/>
      <c r="F1616" s="99"/>
    </row>
    <row r="1617" spans="1:6" ht="12.75" customHeight="1" x14ac:dyDescent="0.25">
      <c r="A1617" s="99"/>
      <c r="B1617" s="101">
        <v>2612901</v>
      </c>
      <c r="C1617" s="101" t="s">
        <v>3169</v>
      </c>
      <c r="D1617" s="101" t="s">
        <v>3039</v>
      </c>
      <c r="E1617" s="99"/>
      <c r="F1617" s="99"/>
    </row>
    <row r="1618" spans="1:6" ht="12.75" customHeight="1" x14ac:dyDescent="0.25">
      <c r="A1618" s="99"/>
      <c r="B1618" s="101">
        <v>2613008</v>
      </c>
      <c r="C1618" s="101" t="s">
        <v>3170</v>
      </c>
      <c r="D1618" s="101" t="s">
        <v>3039</v>
      </c>
      <c r="E1618" s="99"/>
      <c r="F1618" s="99"/>
    </row>
    <row r="1619" spans="1:6" ht="12.75" customHeight="1" x14ac:dyDescent="0.25">
      <c r="A1619" s="99"/>
      <c r="B1619" s="101">
        <v>2613107</v>
      </c>
      <c r="C1619" s="101" t="s">
        <v>3171</v>
      </c>
      <c r="D1619" s="101" t="s">
        <v>3039</v>
      </c>
      <c r="E1619" s="99"/>
      <c r="F1619" s="99"/>
    </row>
    <row r="1620" spans="1:6" ht="12.75" customHeight="1" x14ac:dyDescent="0.25">
      <c r="A1620" s="99"/>
      <c r="B1620" s="101">
        <v>2613206</v>
      </c>
      <c r="C1620" s="101" t="s">
        <v>3172</v>
      </c>
      <c r="D1620" s="101" t="s">
        <v>3039</v>
      </c>
      <c r="E1620" s="99"/>
      <c r="F1620" s="99"/>
    </row>
    <row r="1621" spans="1:6" ht="12.75" customHeight="1" x14ac:dyDescent="0.25">
      <c r="A1621" s="99"/>
      <c r="B1621" s="101">
        <v>2613305</v>
      </c>
      <c r="C1621" s="101" t="s">
        <v>3173</v>
      </c>
      <c r="D1621" s="101" t="s">
        <v>3039</v>
      </c>
      <c r="E1621" s="99"/>
      <c r="F1621" s="99"/>
    </row>
    <row r="1622" spans="1:6" ht="12.75" customHeight="1" x14ac:dyDescent="0.25">
      <c r="A1622" s="99"/>
      <c r="B1622" s="101">
        <v>2613404</v>
      </c>
      <c r="C1622" s="101" t="s">
        <v>3174</v>
      </c>
      <c r="D1622" s="101" t="s">
        <v>3039</v>
      </c>
      <c r="E1622" s="99"/>
      <c r="F1622" s="99"/>
    </row>
    <row r="1623" spans="1:6" ht="12.75" customHeight="1" x14ac:dyDescent="0.25">
      <c r="A1623" s="99"/>
      <c r="B1623" s="101">
        <v>2613503</v>
      </c>
      <c r="C1623" s="101" t="s">
        <v>3175</v>
      </c>
      <c r="D1623" s="101" t="s">
        <v>3039</v>
      </c>
      <c r="E1623" s="99"/>
      <c r="F1623" s="99"/>
    </row>
    <row r="1624" spans="1:6" ht="12.75" customHeight="1" x14ac:dyDescent="0.25">
      <c r="A1624" s="99"/>
      <c r="B1624" s="101">
        <v>2613602</v>
      </c>
      <c r="C1624" s="101" t="s">
        <v>3176</v>
      </c>
      <c r="D1624" s="101" t="s">
        <v>3039</v>
      </c>
      <c r="E1624" s="99"/>
      <c r="F1624" s="99"/>
    </row>
    <row r="1625" spans="1:6" ht="12.75" customHeight="1" x14ac:dyDescent="0.25">
      <c r="A1625" s="99"/>
      <c r="B1625" s="101">
        <v>2613701</v>
      </c>
      <c r="C1625" s="101" t="s">
        <v>3177</v>
      </c>
      <c r="D1625" s="101" t="s">
        <v>3039</v>
      </c>
      <c r="E1625" s="99"/>
      <c r="F1625" s="99"/>
    </row>
    <row r="1626" spans="1:6" ht="12.75" customHeight="1" x14ac:dyDescent="0.25">
      <c r="A1626" s="99"/>
      <c r="B1626" s="101">
        <v>2613800</v>
      </c>
      <c r="C1626" s="101" t="s">
        <v>2243</v>
      </c>
      <c r="D1626" s="101" t="s">
        <v>3039</v>
      </c>
      <c r="E1626" s="99"/>
      <c r="F1626" s="99"/>
    </row>
    <row r="1627" spans="1:6" ht="12.75" customHeight="1" x14ac:dyDescent="0.25">
      <c r="A1627" s="99"/>
      <c r="B1627" s="101">
        <v>2613909</v>
      </c>
      <c r="C1627" s="101" t="s">
        <v>3178</v>
      </c>
      <c r="D1627" s="101" t="s">
        <v>3039</v>
      </c>
      <c r="E1627" s="99"/>
      <c r="F1627" s="99"/>
    </row>
    <row r="1628" spans="1:6" ht="12.75" customHeight="1" x14ac:dyDescent="0.25">
      <c r="A1628" s="99"/>
      <c r="B1628" s="101">
        <v>2614006</v>
      </c>
      <c r="C1628" s="101" t="s">
        <v>3179</v>
      </c>
      <c r="D1628" s="101" t="s">
        <v>3039</v>
      </c>
      <c r="E1628" s="99"/>
      <c r="F1628" s="99"/>
    </row>
    <row r="1629" spans="1:6" ht="12.75" customHeight="1" x14ac:dyDescent="0.25">
      <c r="A1629" s="99"/>
      <c r="B1629" s="101">
        <v>2614105</v>
      </c>
      <c r="C1629" s="101" t="s">
        <v>3180</v>
      </c>
      <c r="D1629" s="101" t="s">
        <v>3039</v>
      </c>
      <c r="E1629" s="99"/>
      <c r="F1629" s="99"/>
    </row>
    <row r="1630" spans="1:6" ht="12.75" customHeight="1" x14ac:dyDescent="0.25">
      <c r="A1630" s="99"/>
      <c r="B1630" s="101">
        <v>2614204</v>
      </c>
      <c r="C1630" s="101" t="s">
        <v>3181</v>
      </c>
      <c r="D1630" s="101" t="s">
        <v>3039</v>
      </c>
      <c r="E1630" s="99"/>
      <c r="F1630" s="99"/>
    </row>
    <row r="1631" spans="1:6" ht="12.75" customHeight="1" x14ac:dyDescent="0.25">
      <c r="A1631" s="99"/>
      <c r="B1631" s="101">
        <v>2614303</v>
      </c>
      <c r="C1631" s="101" t="s">
        <v>3182</v>
      </c>
      <c r="D1631" s="101" t="s">
        <v>3039</v>
      </c>
      <c r="E1631" s="99"/>
      <c r="F1631" s="99"/>
    </row>
    <row r="1632" spans="1:6" ht="12.75" customHeight="1" x14ac:dyDescent="0.25">
      <c r="A1632" s="99"/>
      <c r="B1632" s="101">
        <v>2614402</v>
      </c>
      <c r="C1632" s="101" t="s">
        <v>3183</v>
      </c>
      <c r="D1632" s="101" t="s">
        <v>3039</v>
      </c>
      <c r="E1632" s="99"/>
      <c r="F1632" s="99"/>
    </row>
    <row r="1633" spans="1:6" ht="12.75" customHeight="1" x14ac:dyDescent="0.25">
      <c r="A1633" s="99"/>
      <c r="B1633" s="101">
        <v>2614501</v>
      </c>
      <c r="C1633" s="101" t="s">
        <v>3184</v>
      </c>
      <c r="D1633" s="101" t="s">
        <v>3039</v>
      </c>
      <c r="E1633" s="99"/>
      <c r="F1633" s="99"/>
    </row>
    <row r="1634" spans="1:6" ht="12.75" customHeight="1" x14ac:dyDescent="0.25">
      <c r="A1634" s="99"/>
      <c r="B1634" s="101">
        <v>2614600</v>
      </c>
      <c r="C1634" s="101" t="s">
        <v>3185</v>
      </c>
      <c r="D1634" s="101" t="s">
        <v>3039</v>
      </c>
      <c r="E1634" s="99"/>
      <c r="F1634" s="99"/>
    </row>
    <row r="1635" spans="1:6" ht="12.75" customHeight="1" x14ac:dyDescent="0.25">
      <c r="A1635" s="99"/>
      <c r="B1635" s="101">
        <v>2614709</v>
      </c>
      <c r="C1635" s="101" t="s">
        <v>3186</v>
      </c>
      <c r="D1635" s="101" t="s">
        <v>3039</v>
      </c>
      <c r="E1635" s="99"/>
      <c r="F1635" s="99"/>
    </row>
    <row r="1636" spans="1:6" ht="12.75" customHeight="1" x14ac:dyDescent="0.25">
      <c r="A1636" s="99"/>
      <c r="B1636" s="101">
        <v>2614808</v>
      </c>
      <c r="C1636" s="101" t="s">
        <v>3187</v>
      </c>
      <c r="D1636" s="101" t="s">
        <v>3039</v>
      </c>
      <c r="E1636" s="99"/>
      <c r="F1636" s="99"/>
    </row>
    <row r="1637" spans="1:6" ht="12.75" customHeight="1" x14ac:dyDescent="0.25">
      <c r="A1637" s="99"/>
      <c r="B1637" s="101">
        <v>2614857</v>
      </c>
      <c r="C1637" s="101" t="s">
        <v>3188</v>
      </c>
      <c r="D1637" s="101" t="s">
        <v>3039</v>
      </c>
      <c r="E1637" s="99"/>
      <c r="F1637" s="99"/>
    </row>
    <row r="1638" spans="1:6" ht="12.75" customHeight="1" x14ac:dyDescent="0.25">
      <c r="A1638" s="99"/>
      <c r="B1638" s="101">
        <v>2615003</v>
      </c>
      <c r="C1638" s="101" t="s">
        <v>3189</v>
      </c>
      <c r="D1638" s="101" t="s">
        <v>3039</v>
      </c>
      <c r="E1638" s="99"/>
      <c r="F1638" s="99"/>
    </row>
    <row r="1639" spans="1:6" ht="12.75" customHeight="1" x14ac:dyDescent="0.25">
      <c r="A1639" s="99"/>
      <c r="B1639" s="101">
        <v>2615102</v>
      </c>
      <c r="C1639" s="101" t="s">
        <v>3190</v>
      </c>
      <c r="D1639" s="101" t="s">
        <v>3039</v>
      </c>
      <c r="E1639" s="99"/>
      <c r="F1639" s="99"/>
    </row>
    <row r="1640" spans="1:6" ht="12.75" customHeight="1" x14ac:dyDescent="0.25">
      <c r="A1640" s="99"/>
      <c r="B1640" s="101">
        <v>2615201</v>
      </c>
      <c r="C1640" s="101" t="s">
        <v>3191</v>
      </c>
      <c r="D1640" s="101" t="s">
        <v>3039</v>
      </c>
      <c r="E1640" s="99"/>
      <c r="F1640" s="99"/>
    </row>
    <row r="1641" spans="1:6" ht="12.75" customHeight="1" x14ac:dyDescent="0.25">
      <c r="A1641" s="99"/>
      <c r="B1641" s="101">
        <v>2615300</v>
      </c>
      <c r="C1641" s="101" t="s">
        <v>3192</v>
      </c>
      <c r="D1641" s="101" t="s">
        <v>3039</v>
      </c>
      <c r="E1641" s="99"/>
      <c r="F1641" s="99"/>
    </row>
    <row r="1642" spans="1:6" ht="12.75" customHeight="1" x14ac:dyDescent="0.25">
      <c r="A1642" s="99"/>
      <c r="B1642" s="101">
        <v>2615409</v>
      </c>
      <c r="C1642" s="101" t="s">
        <v>3193</v>
      </c>
      <c r="D1642" s="101" t="s">
        <v>3039</v>
      </c>
      <c r="E1642" s="99"/>
      <c r="F1642" s="99"/>
    </row>
    <row r="1643" spans="1:6" ht="12.75" customHeight="1" x14ac:dyDescent="0.25">
      <c r="A1643" s="99"/>
      <c r="B1643" s="101">
        <v>2615508</v>
      </c>
      <c r="C1643" s="101" t="s">
        <v>3194</v>
      </c>
      <c r="D1643" s="101" t="s">
        <v>3039</v>
      </c>
      <c r="E1643" s="99"/>
      <c r="F1643" s="99"/>
    </row>
    <row r="1644" spans="1:6" ht="12.75" customHeight="1" x14ac:dyDescent="0.25">
      <c r="A1644" s="99"/>
      <c r="B1644" s="101">
        <v>2615607</v>
      </c>
      <c r="C1644" s="101" t="s">
        <v>3195</v>
      </c>
      <c r="D1644" s="101" t="s">
        <v>3039</v>
      </c>
      <c r="E1644" s="99"/>
      <c r="F1644" s="99"/>
    </row>
    <row r="1645" spans="1:6" ht="12.75" customHeight="1" x14ac:dyDescent="0.25">
      <c r="A1645" s="99"/>
      <c r="B1645" s="101">
        <v>2615706</v>
      </c>
      <c r="C1645" s="101" t="s">
        <v>3033</v>
      </c>
      <c r="D1645" s="101" t="s">
        <v>3039</v>
      </c>
      <c r="E1645" s="99"/>
      <c r="F1645" s="99"/>
    </row>
    <row r="1646" spans="1:6" ht="12.75" customHeight="1" x14ac:dyDescent="0.25">
      <c r="A1646" s="99"/>
      <c r="B1646" s="101">
        <v>2615805</v>
      </c>
      <c r="C1646" s="101" t="s">
        <v>3196</v>
      </c>
      <c r="D1646" s="101" t="s">
        <v>3039</v>
      </c>
      <c r="E1646" s="99"/>
      <c r="F1646" s="99"/>
    </row>
    <row r="1647" spans="1:6" ht="12.75" customHeight="1" x14ac:dyDescent="0.25">
      <c r="A1647" s="99"/>
      <c r="B1647" s="101">
        <v>2615904</v>
      </c>
      <c r="C1647" s="101" t="s">
        <v>3197</v>
      </c>
      <c r="D1647" s="101" t="s">
        <v>3039</v>
      </c>
      <c r="E1647" s="99"/>
      <c r="F1647" s="99"/>
    </row>
    <row r="1648" spans="1:6" ht="12.75" customHeight="1" x14ac:dyDescent="0.25">
      <c r="A1648" s="99"/>
      <c r="B1648" s="101">
        <v>2616001</v>
      </c>
      <c r="C1648" s="101" t="s">
        <v>3198</v>
      </c>
      <c r="D1648" s="101" t="s">
        <v>3039</v>
      </c>
      <c r="E1648" s="99"/>
      <c r="F1648" s="99"/>
    </row>
    <row r="1649" spans="1:6" ht="12.75" customHeight="1" x14ac:dyDescent="0.25">
      <c r="A1649" s="99"/>
      <c r="B1649" s="101">
        <v>2616100</v>
      </c>
      <c r="C1649" s="101" t="s">
        <v>3199</v>
      </c>
      <c r="D1649" s="101" t="s">
        <v>3039</v>
      </c>
      <c r="E1649" s="99"/>
      <c r="F1649" s="99"/>
    </row>
    <row r="1650" spans="1:6" ht="12.75" customHeight="1" x14ac:dyDescent="0.25">
      <c r="A1650" s="99"/>
      <c r="B1650" s="101">
        <v>2616183</v>
      </c>
      <c r="C1650" s="101" t="s">
        <v>3200</v>
      </c>
      <c r="D1650" s="101" t="s">
        <v>3039</v>
      </c>
      <c r="E1650" s="99"/>
      <c r="F1650" s="99"/>
    </row>
    <row r="1651" spans="1:6" ht="12.75" customHeight="1" x14ac:dyDescent="0.25">
      <c r="A1651" s="99"/>
      <c r="B1651" s="101">
        <v>2616209</v>
      </c>
      <c r="C1651" s="101" t="s">
        <v>3201</v>
      </c>
      <c r="D1651" s="101" t="s">
        <v>3039</v>
      </c>
      <c r="E1651" s="99"/>
      <c r="F1651" s="99"/>
    </row>
    <row r="1652" spans="1:6" ht="12.75" customHeight="1" x14ac:dyDescent="0.25">
      <c r="A1652" s="99"/>
      <c r="B1652" s="101">
        <v>2616308</v>
      </c>
      <c r="C1652" s="101" t="s">
        <v>3202</v>
      </c>
      <c r="D1652" s="101" t="s">
        <v>3039</v>
      </c>
      <c r="E1652" s="99"/>
      <c r="F1652" s="99"/>
    </row>
    <row r="1653" spans="1:6" ht="12.75" customHeight="1" x14ac:dyDescent="0.25">
      <c r="A1653" s="99"/>
      <c r="B1653" s="101">
        <v>2616407</v>
      </c>
      <c r="C1653" s="101" t="s">
        <v>3203</v>
      </c>
      <c r="D1653" s="101" t="s">
        <v>3039</v>
      </c>
      <c r="E1653" s="99"/>
      <c r="F1653" s="99"/>
    </row>
    <row r="1654" spans="1:6" ht="12.75" customHeight="1" x14ac:dyDescent="0.25">
      <c r="A1654" s="99"/>
      <c r="B1654" s="101">
        <v>2616506</v>
      </c>
      <c r="C1654" s="101" t="s">
        <v>3204</v>
      </c>
      <c r="D1654" s="101" t="s">
        <v>3039</v>
      </c>
      <c r="E1654" s="99"/>
      <c r="F1654" s="99"/>
    </row>
    <row r="1655" spans="1:6" ht="12.75" customHeight="1" x14ac:dyDescent="0.25">
      <c r="A1655" s="99"/>
      <c r="B1655" s="101">
        <v>2700102</v>
      </c>
      <c r="C1655" s="101" t="s">
        <v>2270</v>
      </c>
      <c r="D1655" s="101" t="s">
        <v>3205</v>
      </c>
      <c r="E1655" s="99"/>
      <c r="F1655" s="99"/>
    </row>
    <row r="1656" spans="1:6" ht="12.75" customHeight="1" x14ac:dyDescent="0.25">
      <c r="A1656" s="99"/>
      <c r="B1656" s="101">
        <v>2700201</v>
      </c>
      <c r="C1656" s="101" t="s">
        <v>3206</v>
      </c>
      <c r="D1656" s="101" t="s">
        <v>3205</v>
      </c>
      <c r="E1656" s="99"/>
      <c r="F1656" s="99"/>
    </row>
    <row r="1657" spans="1:6" ht="12.75" customHeight="1" x14ac:dyDescent="0.25">
      <c r="A1657" s="99"/>
      <c r="B1657" s="101">
        <v>2700300</v>
      </c>
      <c r="C1657" s="101" t="s">
        <v>3207</v>
      </c>
      <c r="D1657" s="101" t="s">
        <v>3205</v>
      </c>
      <c r="E1657" s="99"/>
      <c r="F1657" s="99"/>
    </row>
    <row r="1658" spans="1:6" ht="12.75" customHeight="1" x14ac:dyDescent="0.25">
      <c r="A1658" s="99"/>
      <c r="B1658" s="101">
        <v>2700409</v>
      </c>
      <c r="C1658" s="101" t="s">
        <v>3208</v>
      </c>
      <c r="D1658" s="101" t="s">
        <v>3205</v>
      </c>
      <c r="E1658" s="99"/>
      <c r="F1658" s="99"/>
    </row>
    <row r="1659" spans="1:6" ht="12.75" customHeight="1" x14ac:dyDescent="0.25">
      <c r="A1659" s="99"/>
      <c r="B1659" s="101">
        <v>2700508</v>
      </c>
      <c r="C1659" s="101" t="s">
        <v>3209</v>
      </c>
      <c r="D1659" s="101" t="s">
        <v>3205</v>
      </c>
      <c r="E1659" s="99"/>
      <c r="F1659" s="99"/>
    </row>
    <row r="1660" spans="1:6" ht="12.75" customHeight="1" x14ac:dyDescent="0.25">
      <c r="A1660" s="99"/>
      <c r="B1660" s="101">
        <v>2700607</v>
      </c>
      <c r="C1660" s="101" t="s">
        <v>2857</v>
      </c>
      <c r="D1660" s="101" t="s">
        <v>3205</v>
      </c>
      <c r="E1660" s="99"/>
      <c r="F1660" s="99"/>
    </row>
    <row r="1661" spans="1:6" ht="12.75" customHeight="1" x14ac:dyDescent="0.25">
      <c r="A1661" s="99"/>
      <c r="B1661" s="101">
        <v>2700706</v>
      </c>
      <c r="C1661" s="101" t="s">
        <v>2290</v>
      </c>
      <c r="D1661" s="101" t="s">
        <v>3205</v>
      </c>
      <c r="E1661" s="99"/>
      <c r="F1661" s="99"/>
    </row>
    <row r="1662" spans="1:6" ht="12.75" customHeight="1" x14ac:dyDescent="0.25">
      <c r="A1662" s="99"/>
      <c r="B1662" s="101">
        <v>2700805</v>
      </c>
      <c r="C1662" s="101" t="s">
        <v>1770</v>
      </c>
      <c r="D1662" s="101" t="s">
        <v>3205</v>
      </c>
      <c r="E1662" s="99"/>
      <c r="F1662" s="99"/>
    </row>
    <row r="1663" spans="1:6" ht="12.75" customHeight="1" x14ac:dyDescent="0.25">
      <c r="A1663" s="99"/>
      <c r="B1663" s="101">
        <v>2700904</v>
      </c>
      <c r="C1663" s="101" t="s">
        <v>3210</v>
      </c>
      <c r="D1663" s="101" t="s">
        <v>3205</v>
      </c>
      <c r="E1663" s="99"/>
      <c r="F1663" s="99"/>
    </row>
    <row r="1664" spans="1:6" ht="12.75" customHeight="1" x14ac:dyDescent="0.25">
      <c r="A1664" s="99"/>
      <c r="B1664" s="101">
        <v>2701001</v>
      </c>
      <c r="C1664" s="101" t="s">
        <v>3211</v>
      </c>
      <c r="D1664" s="101" t="s">
        <v>3205</v>
      </c>
      <c r="E1664" s="99"/>
      <c r="F1664" s="99"/>
    </row>
    <row r="1665" spans="1:6" ht="12.75" customHeight="1" x14ac:dyDescent="0.25">
      <c r="A1665" s="99"/>
      <c r="B1665" s="101">
        <v>2701100</v>
      </c>
      <c r="C1665" s="101" t="s">
        <v>3212</v>
      </c>
      <c r="D1665" s="101" t="s">
        <v>3205</v>
      </c>
      <c r="E1665" s="99"/>
      <c r="F1665" s="99"/>
    </row>
    <row r="1666" spans="1:6" ht="12.75" customHeight="1" x14ac:dyDescent="0.25">
      <c r="A1666" s="99"/>
      <c r="B1666" s="101">
        <v>2701209</v>
      </c>
      <c r="C1666" s="101" t="s">
        <v>3213</v>
      </c>
      <c r="D1666" s="101" t="s">
        <v>3205</v>
      </c>
      <c r="E1666" s="99"/>
      <c r="F1666" s="99"/>
    </row>
    <row r="1667" spans="1:6" ht="12.75" customHeight="1" x14ac:dyDescent="0.25">
      <c r="A1667" s="99"/>
      <c r="B1667" s="101">
        <v>2701308</v>
      </c>
      <c r="C1667" s="101" t="s">
        <v>3214</v>
      </c>
      <c r="D1667" s="101" t="s">
        <v>3205</v>
      </c>
      <c r="E1667" s="99"/>
      <c r="F1667" s="99"/>
    </row>
    <row r="1668" spans="1:6" ht="12.75" customHeight="1" x14ac:dyDescent="0.25">
      <c r="A1668" s="99"/>
      <c r="B1668" s="101">
        <v>2701357</v>
      </c>
      <c r="C1668" s="101" t="s">
        <v>3215</v>
      </c>
      <c r="D1668" s="101" t="s">
        <v>3205</v>
      </c>
      <c r="E1668" s="99"/>
      <c r="F1668" s="99"/>
    </row>
    <row r="1669" spans="1:6" ht="12.75" customHeight="1" x14ac:dyDescent="0.25">
      <c r="A1669" s="99"/>
      <c r="B1669" s="101">
        <v>2701407</v>
      </c>
      <c r="C1669" s="101" t="s">
        <v>3216</v>
      </c>
      <c r="D1669" s="101" t="s">
        <v>3205</v>
      </c>
      <c r="E1669" s="99"/>
      <c r="F1669" s="99"/>
    </row>
    <row r="1670" spans="1:6" ht="12.75" customHeight="1" x14ac:dyDescent="0.25">
      <c r="A1670" s="99"/>
      <c r="B1670" s="101">
        <v>2701506</v>
      </c>
      <c r="C1670" s="101" t="s">
        <v>3217</v>
      </c>
      <c r="D1670" s="101" t="s">
        <v>3205</v>
      </c>
      <c r="E1670" s="99"/>
      <c r="F1670" s="99"/>
    </row>
    <row r="1671" spans="1:6" ht="12.75" customHeight="1" x14ac:dyDescent="0.25">
      <c r="A1671" s="99"/>
      <c r="B1671" s="101">
        <v>2701605</v>
      </c>
      <c r="C1671" s="101" t="s">
        <v>3218</v>
      </c>
      <c r="D1671" s="101" t="s">
        <v>3205</v>
      </c>
      <c r="E1671" s="99"/>
      <c r="F1671" s="99"/>
    </row>
    <row r="1672" spans="1:6" ht="12.75" customHeight="1" x14ac:dyDescent="0.25">
      <c r="A1672" s="99"/>
      <c r="B1672" s="101">
        <v>2701704</v>
      </c>
      <c r="C1672" s="101" t="s">
        <v>3219</v>
      </c>
      <c r="D1672" s="101" t="s">
        <v>3205</v>
      </c>
      <c r="E1672" s="99"/>
      <c r="F1672" s="99"/>
    </row>
    <row r="1673" spans="1:6" ht="12.75" customHeight="1" x14ac:dyDescent="0.25">
      <c r="A1673" s="99"/>
      <c r="B1673" s="101">
        <v>2701803</v>
      </c>
      <c r="C1673" s="101" t="s">
        <v>3220</v>
      </c>
      <c r="D1673" s="101" t="s">
        <v>3205</v>
      </c>
      <c r="E1673" s="99"/>
      <c r="F1673" s="99"/>
    </row>
    <row r="1674" spans="1:6" ht="12.75" customHeight="1" x14ac:dyDescent="0.25">
      <c r="A1674" s="99"/>
      <c r="B1674" s="101">
        <v>2701902</v>
      </c>
      <c r="C1674" s="101" t="s">
        <v>3221</v>
      </c>
      <c r="D1674" s="101" t="s">
        <v>3205</v>
      </c>
      <c r="E1674" s="99"/>
      <c r="F1674" s="99"/>
    </row>
    <row r="1675" spans="1:6" ht="12.75" customHeight="1" x14ac:dyDescent="0.25">
      <c r="A1675" s="99"/>
      <c r="B1675" s="101">
        <v>2702009</v>
      </c>
      <c r="C1675" s="101" t="s">
        <v>3222</v>
      </c>
      <c r="D1675" s="101" t="s">
        <v>3205</v>
      </c>
      <c r="E1675" s="99"/>
      <c r="F1675" s="99"/>
    </row>
    <row r="1676" spans="1:6" ht="12.75" customHeight="1" x14ac:dyDescent="0.25">
      <c r="A1676" s="99"/>
      <c r="B1676" s="101">
        <v>2702108</v>
      </c>
      <c r="C1676" s="101" t="s">
        <v>3223</v>
      </c>
      <c r="D1676" s="101" t="s">
        <v>3205</v>
      </c>
      <c r="E1676" s="99"/>
      <c r="F1676" s="99"/>
    </row>
    <row r="1677" spans="1:6" ht="12.75" customHeight="1" x14ac:dyDescent="0.25">
      <c r="A1677" s="99"/>
      <c r="B1677" s="101">
        <v>2702207</v>
      </c>
      <c r="C1677" s="101" t="s">
        <v>3224</v>
      </c>
      <c r="D1677" s="101" t="s">
        <v>3205</v>
      </c>
      <c r="E1677" s="99"/>
      <c r="F1677" s="99"/>
    </row>
    <row r="1678" spans="1:6" ht="12.75" customHeight="1" x14ac:dyDescent="0.25">
      <c r="A1678" s="99"/>
      <c r="B1678" s="101">
        <v>2702306</v>
      </c>
      <c r="C1678" s="101" t="s">
        <v>3225</v>
      </c>
      <c r="D1678" s="101" t="s">
        <v>3205</v>
      </c>
      <c r="E1678" s="99"/>
      <c r="F1678" s="99"/>
    </row>
    <row r="1679" spans="1:6" ht="12.75" customHeight="1" x14ac:dyDescent="0.25">
      <c r="A1679" s="99"/>
      <c r="B1679" s="101">
        <v>2702355</v>
      </c>
      <c r="C1679" s="101" t="s">
        <v>3226</v>
      </c>
      <c r="D1679" s="101" t="s">
        <v>3205</v>
      </c>
      <c r="E1679" s="99"/>
      <c r="F1679" s="99"/>
    </row>
    <row r="1680" spans="1:6" ht="12.75" customHeight="1" x14ac:dyDescent="0.25">
      <c r="A1680" s="99"/>
      <c r="B1680" s="101">
        <v>2702405</v>
      </c>
      <c r="C1680" s="101" t="s">
        <v>3227</v>
      </c>
      <c r="D1680" s="101" t="s">
        <v>3205</v>
      </c>
      <c r="E1680" s="99"/>
      <c r="F1680" s="99"/>
    </row>
    <row r="1681" spans="1:6" ht="12.75" customHeight="1" x14ac:dyDescent="0.25">
      <c r="A1681" s="99"/>
      <c r="B1681" s="101">
        <v>2702504</v>
      </c>
      <c r="C1681" s="101" t="s">
        <v>3228</v>
      </c>
      <c r="D1681" s="101" t="s">
        <v>3205</v>
      </c>
      <c r="E1681" s="99"/>
      <c r="F1681" s="99"/>
    </row>
    <row r="1682" spans="1:6" ht="12.75" customHeight="1" x14ac:dyDescent="0.25">
      <c r="A1682" s="99"/>
      <c r="B1682" s="101">
        <v>2702553</v>
      </c>
      <c r="C1682" s="101" t="s">
        <v>3229</v>
      </c>
      <c r="D1682" s="101" t="s">
        <v>3205</v>
      </c>
      <c r="E1682" s="99"/>
      <c r="F1682" s="99"/>
    </row>
    <row r="1683" spans="1:6" ht="12.75" customHeight="1" x14ac:dyDescent="0.25">
      <c r="A1683" s="99"/>
      <c r="B1683" s="101">
        <v>2702603</v>
      </c>
      <c r="C1683" s="101" t="s">
        <v>3230</v>
      </c>
      <c r="D1683" s="101" t="s">
        <v>3205</v>
      </c>
      <c r="E1683" s="99"/>
      <c r="F1683" s="99"/>
    </row>
    <row r="1684" spans="1:6" ht="12.75" customHeight="1" x14ac:dyDescent="0.25">
      <c r="A1684" s="99"/>
      <c r="B1684" s="101">
        <v>2702702</v>
      </c>
      <c r="C1684" s="101" t="s">
        <v>3231</v>
      </c>
      <c r="D1684" s="101" t="s">
        <v>3205</v>
      </c>
      <c r="E1684" s="99"/>
      <c r="F1684" s="99"/>
    </row>
    <row r="1685" spans="1:6" ht="12.75" customHeight="1" x14ac:dyDescent="0.25">
      <c r="A1685" s="99"/>
      <c r="B1685" s="101">
        <v>2702801</v>
      </c>
      <c r="C1685" s="101" t="s">
        <v>3232</v>
      </c>
      <c r="D1685" s="101" t="s">
        <v>3205</v>
      </c>
      <c r="E1685" s="99"/>
      <c r="F1685" s="99"/>
    </row>
    <row r="1686" spans="1:6" ht="12.75" customHeight="1" x14ac:dyDescent="0.25">
      <c r="A1686" s="99"/>
      <c r="B1686" s="101">
        <v>2702900</v>
      </c>
      <c r="C1686" s="101" t="s">
        <v>3233</v>
      </c>
      <c r="D1686" s="101" t="s">
        <v>3205</v>
      </c>
      <c r="E1686" s="99"/>
      <c r="F1686" s="99"/>
    </row>
    <row r="1687" spans="1:6" ht="12.75" customHeight="1" x14ac:dyDescent="0.25">
      <c r="A1687" s="99"/>
      <c r="B1687" s="101">
        <v>2703007</v>
      </c>
      <c r="C1687" s="101" t="s">
        <v>3234</v>
      </c>
      <c r="D1687" s="101" t="s">
        <v>3205</v>
      </c>
      <c r="E1687" s="99"/>
      <c r="F1687" s="99"/>
    </row>
    <row r="1688" spans="1:6" ht="12.75" customHeight="1" x14ac:dyDescent="0.25">
      <c r="A1688" s="99"/>
      <c r="B1688" s="101">
        <v>2703106</v>
      </c>
      <c r="C1688" s="101" t="s">
        <v>3235</v>
      </c>
      <c r="D1688" s="101" t="s">
        <v>3205</v>
      </c>
      <c r="E1688" s="99"/>
      <c r="F1688" s="99"/>
    </row>
    <row r="1689" spans="1:6" ht="12.75" customHeight="1" x14ac:dyDescent="0.25">
      <c r="A1689" s="99"/>
      <c r="B1689" s="101">
        <v>2703205</v>
      </c>
      <c r="C1689" s="101" t="s">
        <v>3236</v>
      </c>
      <c r="D1689" s="101" t="s">
        <v>3205</v>
      </c>
      <c r="E1689" s="99"/>
      <c r="F1689" s="99"/>
    </row>
    <row r="1690" spans="1:6" ht="12.75" customHeight="1" x14ac:dyDescent="0.25">
      <c r="A1690" s="99"/>
      <c r="B1690" s="101">
        <v>2703304</v>
      </c>
      <c r="C1690" s="101" t="s">
        <v>3237</v>
      </c>
      <c r="D1690" s="101" t="s">
        <v>3205</v>
      </c>
      <c r="E1690" s="99"/>
      <c r="F1690" s="99"/>
    </row>
    <row r="1691" spans="1:6" ht="12.75" customHeight="1" x14ac:dyDescent="0.25">
      <c r="A1691" s="99"/>
      <c r="B1691" s="101">
        <v>2703403</v>
      </c>
      <c r="C1691" s="101" t="s">
        <v>3238</v>
      </c>
      <c r="D1691" s="101" t="s">
        <v>3205</v>
      </c>
      <c r="E1691" s="99"/>
      <c r="F1691" s="99"/>
    </row>
    <row r="1692" spans="1:6" ht="12.75" customHeight="1" x14ac:dyDescent="0.25">
      <c r="A1692" s="99"/>
      <c r="B1692" s="101">
        <v>2703502</v>
      </c>
      <c r="C1692" s="101" t="s">
        <v>3239</v>
      </c>
      <c r="D1692" s="101" t="s">
        <v>3205</v>
      </c>
      <c r="E1692" s="99"/>
      <c r="F1692" s="99"/>
    </row>
    <row r="1693" spans="1:6" ht="12.75" customHeight="1" x14ac:dyDescent="0.25">
      <c r="A1693" s="99"/>
      <c r="B1693" s="101">
        <v>2703601</v>
      </c>
      <c r="C1693" s="101" t="s">
        <v>3240</v>
      </c>
      <c r="D1693" s="101" t="s">
        <v>3205</v>
      </c>
      <c r="E1693" s="99"/>
      <c r="F1693" s="99"/>
    </row>
    <row r="1694" spans="1:6" ht="12.75" customHeight="1" x14ac:dyDescent="0.25">
      <c r="A1694" s="99"/>
      <c r="B1694" s="101">
        <v>2703700</v>
      </c>
      <c r="C1694" s="101" t="s">
        <v>3241</v>
      </c>
      <c r="D1694" s="101" t="s">
        <v>3205</v>
      </c>
      <c r="E1694" s="99"/>
      <c r="F1694" s="99"/>
    </row>
    <row r="1695" spans="1:6" ht="12.75" customHeight="1" x14ac:dyDescent="0.25">
      <c r="A1695" s="99"/>
      <c r="B1695" s="101">
        <v>2703759</v>
      </c>
      <c r="C1695" s="101" t="s">
        <v>3242</v>
      </c>
      <c r="D1695" s="101" t="s">
        <v>3205</v>
      </c>
      <c r="E1695" s="99"/>
      <c r="F1695" s="99"/>
    </row>
    <row r="1696" spans="1:6" ht="12.75" customHeight="1" x14ac:dyDescent="0.25">
      <c r="A1696" s="99"/>
      <c r="B1696" s="101">
        <v>2703809</v>
      </c>
      <c r="C1696" s="101" t="s">
        <v>3243</v>
      </c>
      <c r="D1696" s="101" t="s">
        <v>3205</v>
      </c>
      <c r="E1696" s="99"/>
      <c r="F1696" s="99"/>
    </row>
    <row r="1697" spans="1:6" ht="12.75" customHeight="1" x14ac:dyDescent="0.25">
      <c r="A1697" s="99"/>
      <c r="B1697" s="101">
        <v>2703908</v>
      </c>
      <c r="C1697" s="101" t="s">
        <v>2739</v>
      </c>
      <c r="D1697" s="101" t="s">
        <v>3205</v>
      </c>
      <c r="E1697" s="99"/>
      <c r="F1697" s="99"/>
    </row>
    <row r="1698" spans="1:6" ht="12.75" customHeight="1" x14ac:dyDescent="0.25">
      <c r="A1698" s="99"/>
      <c r="B1698" s="101">
        <v>2704005</v>
      </c>
      <c r="C1698" s="101" t="s">
        <v>3244</v>
      </c>
      <c r="D1698" s="101" t="s">
        <v>3205</v>
      </c>
      <c r="E1698" s="99"/>
      <c r="F1698" s="99"/>
    </row>
    <row r="1699" spans="1:6" ht="12.75" customHeight="1" x14ac:dyDescent="0.25">
      <c r="A1699" s="99"/>
      <c r="B1699" s="101">
        <v>2704104</v>
      </c>
      <c r="C1699" s="101" t="s">
        <v>3245</v>
      </c>
      <c r="D1699" s="101" t="s">
        <v>3205</v>
      </c>
      <c r="E1699" s="99"/>
      <c r="F1699" s="99"/>
    </row>
    <row r="1700" spans="1:6" ht="12.75" customHeight="1" x14ac:dyDescent="0.25">
      <c r="A1700" s="99"/>
      <c r="B1700" s="101">
        <v>2704203</v>
      </c>
      <c r="C1700" s="101" t="s">
        <v>3246</v>
      </c>
      <c r="D1700" s="101" t="s">
        <v>3205</v>
      </c>
      <c r="E1700" s="99"/>
      <c r="F1700" s="99"/>
    </row>
    <row r="1701" spans="1:6" ht="12.75" customHeight="1" x14ac:dyDescent="0.25">
      <c r="A1701" s="99"/>
      <c r="B1701" s="101">
        <v>2704302</v>
      </c>
      <c r="C1701" s="101" t="s">
        <v>3247</v>
      </c>
      <c r="D1701" s="101" t="s">
        <v>3205</v>
      </c>
      <c r="E1701" s="99"/>
      <c r="F1701" s="99"/>
    </row>
    <row r="1702" spans="1:6" ht="12.75" customHeight="1" x14ac:dyDescent="0.25">
      <c r="A1702" s="99"/>
      <c r="B1702" s="101">
        <v>2704401</v>
      </c>
      <c r="C1702" s="101" t="s">
        <v>3248</v>
      </c>
      <c r="D1702" s="101" t="s">
        <v>3205</v>
      </c>
      <c r="E1702" s="99"/>
      <c r="F1702" s="99"/>
    </row>
    <row r="1703" spans="1:6" ht="12.75" customHeight="1" x14ac:dyDescent="0.25">
      <c r="A1703" s="99"/>
      <c r="B1703" s="101">
        <v>2704500</v>
      </c>
      <c r="C1703" s="101" t="s">
        <v>3249</v>
      </c>
      <c r="D1703" s="101" t="s">
        <v>3205</v>
      </c>
      <c r="E1703" s="99"/>
      <c r="F1703" s="99"/>
    </row>
    <row r="1704" spans="1:6" ht="12.75" customHeight="1" x14ac:dyDescent="0.25">
      <c r="A1704" s="99"/>
      <c r="B1704" s="101">
        <v>2704609</v>
      </c>
      <c r="C1704" s="101" t="s">
        <v>3250</v>
      </c>
      <c r="D1704" s="101" t="s">
        <v>3205</v>
      </c>
      <c r="E1704" s="99"/>
      <c r="F1704" s="99"/>
    </row>
    <row r="1705" spans="1:6" ht="12.75" customHeight="1" x14ac:dyDescent="0.25">
      <c r="A1705" s="99"/>
      <c r="B1705" s="101">
        <v>2704708</v>
      </c>
      <c r="C1705" s="101" t="s">
        <v>3251</v>
      </c>
      <c r="D1705" s="101" t="s">
        <v>3205</v>
      </c>
      <c r="E1705" s="99"/>
      <c r="F1705" s="99"/>
    </row>
    <row r="1706" spans="1:6" ht="12.75" customHeight="1" x14ac:dyDescent="0.25">
      <c r="A1706" s="99"/>
      <c r="B1706" s="101">
        <v>2704807</v>
      </c>
      <c r="C1706" s="101" t="s">
        <v>3252</v>
      </c>
      <c r="D1706" s="101" t="s">
        <v>3205</v>
      </c>
      <c r="E1706" s="99"/>
      <c r="F1706" s="99"/>
    </row>
    <row r="1707" spans="1:6" ht="12.75" customHeight="1" x14ac:dyDescent="0.25">
      <c r="A1707" s="99"/>
      <c r="B1707" s="101">
        <v>2704906</v>
      </c>
      <c r="C1707" s="101" t="s">
        <v>3253</v>
      </c>
      <c r="D1707" s="101" t="s">
        <v>3205</v>
      </c>
      <c r="E1707" s="99"/>
      <c r="F1707" s="99"/>
    </row>
    <row r="1708" spans="1:6" ht="12.75" customHeight="1" x14ac:dyDescent="0.25">
      <c r="A1708" s="99"/>
      <c r="B1708" s="101">
        <v>2705002</v>
      </c>
      <c r="C1708" s="101" t="s">
        <v>3254</v>
      </c>
      <c r="D1708" s="101" t="s">
        <v>3205</v>
      </c>
      <c r="E1708" s="99"/>
      <c r="F1708" s="99"/>
    </row>
    <row r="1709" spans="1:6" ht="12.75" customHeight="1" x14ac:dyDescent="0.25">
      <c r="A1709" s="99"/>
      <c r="B1709" s="101">
        <v>2705101</v>
      </c>
      <c r="C1709" s="101" t="s">
        <v>3255</v>
      </c>
      <c r="D1709" s="101" t="s">
        <v>3205</v>
      </c>
      <c r="E1709" s="99"/>
      <c r="F1709" s="99"/>
    </row>
    <row r="1710" spans="1:6" ht="12.75" customHeight="1" x14ac:dyDescent="0.25">
      <c r="A1710" s="99"/>
      <c r="B1710" s="101">
        <v>2705200</v>
      </c>
      <c r="C1710" s="101" t="s">
        <v>3256</v>
      </c>
      <c r="D1710" s="101" t="s">
        <v>3205</v>
      </c>
      <c r="E1710" s="99"/>
      <c r="F1710" s="99"/>
    </row>
    <row r="1711" spans="1:6" ht="12.75" customHeight="1" x14ac:dyDescent="0.25">
      <c r="A1711" s="99"/>
      <c r="B1711" s="101">
        <v>2705309</v>
      </c>
      <c r="C1711" s="101" t="s">
        <v>3257</v>
      </c>
      <c r="D1711" s="101" t="s">
        <v>3205</v>
      </c>
      <c r="E1711" s="99"/>
      <c r="F1711" s="99"/>
    </row>
    <row r="1712" spans="1:6" ht="12.75" customHeight="1" x14ac:dyDescent="0.25">
      <c r="A1712" s="99"/>
      <c r="B1712" s="101">
        <v>2705408</v>
      </c>
      <c r="C1712" s="101" t="s">
        <v>3258</v>
      </c>
      <c r="D1712" s="101" t="s">
        <v>3205</v>
      </c>
      <c r="E1712" s="99"/>
      <c r="F1712" s="99"/>
    </row>
    <row r="1713" spans="1:6" ht="12.75" customHeight="1" x14ac:dyDescent="0.25">
      <c r="A1713" s="99"/>
      <c r="B1713" s="101">
        <v>2705507</v>
      </c>
      <c r="C1713" s="101" t="s">
        <v>3259</v>
      </c>
      <c r="D1713" s="101" t="s">
        <v>3205</v>
      </c>
      <c r="E1713" s="99"/>
      <c r="F1713" s="99"/>
    </row>
    <row r="1714" spans="1:6" ht="12.75" customHeight="1" x14ac:dyDescent="0.25">
      <c r="A1714" s="99"/>
      <c r="B1714" s="101">
        <v>2705606</v>
      </c>
      <c r="C1714" s="101" t="s">
        <v>3260</v>
      </c>
      <c r="D1714" s="101" t="s">
        <v>3205</v>
      </c>
      <c r="E1714" s="99"/>
      <c r="F1714" s="99"/>
    </row>
    <row r="1715" spans="1:6" ht="12.75" customHeight="1" x14ac:dyDescent="0.25">
      <c r="A1715" s="99"/>
      <c r="B1715" s="101">
        <v>2705705</v>
      </c>
      <c r="C1715" s="101" t="s">
        <v>3261</v>
      </c>
      <c r="D1715" s="101" t="s">
        <v>3205</v>
      </c>
      <c r="E1715" s="99"/>
      <c r="F1715" s="99"/>
    </row>
    <row r="1716" spans="1:6" ht="12.75" customHeight="1" x14ac:dyDescent="0.25">
      <c r="A1716" s="99"/>
      <c r="B1716" s="101">
        <v>2705804</v>
      </c>
      <c r="C1716" s="101" t="s">
        <v>3262</v>
      </c>
      <c r="D1716" s="101" t="s">
        <v>3205</v>
      </c>
      <c r="E1716" s="99"/>
      <c r="F1716" s="99"/>
    </row>
    <row r="1717" spans="1:6" ht="12.75" customHeight="1" x14ac:dyDescent="0.25">
      <c r="A1717" s="99"/>
      <c r="B1717" s="101">
        <v>2705903</v>
      </c>
      <c r="C1717" s="101" t="s">
        <v>3263</v>
      </c>
      <c r="D1717" s="101" t="s">
        <v>3205</v>
      </c>
      <c r="E1717" s="99"/>
      <c r="F1717" s="99"/>
    </row>
    <row r="1718" spans="1:6" ht="12.75" customHeight="1" x14ac:dyDescent="0.25">
      <c r="A1718" s="99"/>
      <c r="B1718" s="101">
        <v>2706000</v>
      </c>
      <c r="C1718" s="101" t="s">
        <v>3264</v>
      </c>
      <c r="D1718" s="101" t="s">
        <v>3205</v>
      </c>
      <c r="E1718" s="99"/>
      <c r="F1718" s="99"/>
    </row>
    <row r="1719" spans="1:6" ht="12.75" customHeight="1" x14ac:dyDescent="0.25">
      <c r="A1719" s="99"/>
      <c r="B1719" s="101">
        <v>2706109</v>
      </c>
      <c r="C1719" s="101" t="s">
        <v>2763</v>
      </c>
      <c r="D1719" s="101" t="s">
        <v>3205</v>
      </c>
      <c r="E1719" s="99"/>
      <c r="F1719" s="99"/>
    </row>
    <row r="1720" spans="1:6" ht="12.75" customHeight="1" x14ac:dyDescent="0.25">
      <c r="A1720" s="99"/>
      <c r="B1720" s="101">
        <v>2706208</v>
      </c>
      <c r="C1720" s="101" t="s">
        <v>3265</v>
      </c>
      <c r="D1720" s="101" t="s">
        <v>3205</v>
      </c>
      <c r="E1720" s="99"/>
      <c r="F1720" s="99"/>
    </row>
    <row r="1721" spans="1:6" ht="12.75" customHeight="1" x14ac:dyDescent="0.25">
      <c r="A1721" s="99"/>
      <c r="B1721" s="101">
        <v>2706307</v>
      </c>
      <c r="C1721" s="101" t="s">
        <v>3266</v>
      </c>
      <c r="D1721" s="101" t="s">
        <v>3205</v>
      </c>
      <c r="E1721" s="99"/>
      <c r="F1721" s="99"/>
    </row>
    <row r="1722" spans="1:6" ht="12.75" customHeight="1" x14ac:dyDescent="0.25">
      <c r="A1722" s="99"/>
      <c r="B1722" s="101">
        <v>2706406</v>
      </c>
      <c r="C1722" s="101" t="s">
        <v>3267</v>
      </c>
      <c r="D1722" s="101" t="s">
        <v>3205</v>
      </c>
      <c r="E1722" s="99"/>
      <c r="F1722" s="99"/>
    </row>
    <row r="1723" spans="1:6" ht="12.75" customHeight="1" x14ac:dyDescent="0.25">
      <c r="A1723" s="99"/>
      <c r="B1723" s="101">
        <v>2706422</v>
      </c>
      <c r="C1723" s="101" t="s">
        <v>3268</v>
      </c>
      <c r="D1723" s="101" t="s">
        <v>3205</v>
      </c>
      <c r="E1723" s="99"/>
      <c r="F1723" s="99"/>
    </row>
    <row r="1724" spans="1:6" ht="12.75" customHeight="1" x14ac:dyDescent="0.25">
      <c r="A1724" s="99"/>
      <c r="B1724" s="101">
        <v>2706448</v>
      </c>
      <c r="C1724" s="101" t="s">
        <v>3269</v>
      </c>
      <c r="D1724" s="101" t="s">
        <v>3205</v>
      </c>
      <c r="E1724" s="99"/>
      <c r="F1724" s="99"/>
    </row>
    <row r="1725" spans="1:6" ht="12.75" customHeight="1" x14ac:dyDescent="0.25">
      <c r="A1725" s="99"/>
      <c r="B1725" s="101">
        <v>2706505</v>
      </c>
      <c r="C1725" s="101" t="s">
        <v>3270</v>
      </c>
      <c r="D1725" s="101" t="s">
        <v>3205</v>
      </c>
      <c r="E1725" s="99"/>
      <c r="F1725" s="99"/>
    </row>
    <row r="1726" spans="1:6" ht="12.75" customHeight="1" x14ac:dyDescent="0.25">
      <c r="A1726" s="99"/>
      <c r="B1726" s="101">
        <v>2706604</v>
      </c>
      <c r="C1726" s="101" t="s">
        <v>3271</v>
      </c>
      <c r="D1726" s="101" t="s">
        <v>3205</v>
      </c>
      <c r="E1726" s="99"/>
      <c r="F1726" s="99"/>
    </row>
    <row r="1727" spans="1:6" ht="12.75" customHeight="1" x14ac:dyDescent="0.25">
      <c r="A1727" s="99"/>
      <c r="B1727" s="101">
        <v>2706703</v>
      </c>
      <c r="C1727" s="101" t="s">
        <v>3272</v>
      </c>
      <c r="D1727" s="101" t="s">
        <v>3205</v>
      </c>
      <c r="E1727" s="99"/>
      <c r="F1727" s="99"/>
    </row>
    <row r="1728" spans="1:6" ht="12.75" customHeight="1" x14ac:dyDescent="0.25">
      <c r="A1728" s="99"/>
      <c r="B1728" s="101">
        <v>2706802</v>
      </c>
      <c r="C1728" s="101" t="s">
        <v>3273</v>
      </c>
      <c r="D1728" s="101" t="s">
        <v>3205</v>
      </c>
      <c r="E1728" s="99"/>
      <c r="F1728" s="99"/>
    </row>
    <row r="1729" spans="1:6" ht="12.75" customHeight="1" x14ac:dyDescent="0.25">
      <c r="A1729" s="99"/>
      <c r="B1729" s="101">
        <v>2706901</v>
      </c>
      <c r="C1729" s="101" t="s">
        <v>2967</v>
      </c>
      <c r="D1729" s="101" t="s">
        <v>3205</v>
      </c>
      <c r="E1729" s="99"/>
      <c r="F1729" s="99"/>
    </row>
    <row r="1730" spans="1:6" ht="12.75" customHeight="1" x14ac:dyDescent="0.25">
      <c r="A1730" s="99"/>
      <c r="B1730" s="101">
        <v>2707008</v>
      </c>
      <c r="C1730" s="101" t="s">
        <v>3274</v>
      </c>
      <c r="D1730" s="101" t="s">
        <v>3205</v>
      </c>
      <c r="E1730" s="99"/>
      <c r="F1730" s="99"/>
    </row>
    <row r="1731" spans="1:6" ht="12.75" customHeight="1" x14ac:dyDescent="0.25">
      <c r="A1731" s="99"/>
      <c r="B1731" s="101">
        <v>2707107</v>
      </c>
      <c r="C1731" s="101" t="s">
        <v>3275</v>
      </c>
      <c r="D1731" s="101" t="s">
        <v>3205</v>
      </c>
      <c r="E1731" s="99"/>
      <c r="F1731" s="99"/>
    </row>
    <row r="1732" spans="1:6" ht="12.75" customHeight="1" x14ac:dyDescent="0.25">
      <c r="A1732" s="99"/>
      <c r="B1732" s="101">
        <v>2707206</v>
      </c>
      <c r="C1732" s="101" t="s">
        <v>3276</v>
      </c>
      <c r="D1732" s="101" t="s">
        <v>3205</v>
      </c>
      <c r="E1732" s="99"/>
      <c r="F1732" s="99"/>
    </row>
    <row r="1733" spans="1:6" ht="12.75" customHeight="1" x14ac:dyDescent="0.25">
      <c r="A1733" s="99"/>
      <c r="B1733" s="101">
        <v>2707305</v>
      </c>
      <c r="C1733" s="101" t="s">
        <v>3277</v>
      </c>
      <c r="D1733" s="101" t="s">
        <v>3205</v>
      </c>
      <c r="E1733" s="99"/>
      <c r="F1733" s="99"/>
    </row>
    <row r="1734" spans="1:6" ht="12.75" customHeight="1" x14ac:dyDescent="0.25">
      <c r="A1734" s="99"/>
      <c r="B1734" s="101">
        <v>2707404</v>
      </c>
      <c r="C1734" s="101" t="s">
        <v>3278</v>
      </c>
      <c r="D1734" s="101" t="s">
        <v>3205</v>
      </c>
      <c r="E1734" s="99"/>
      <c r="F1734" s="99"/>
    </row>
    <row r="1735" spans="1:6" ht="12.75" customHeight="1" x14ac:dyDescent="0.25">
      <c r="A1735" s="99"/>
      <c r="B1735" s="101">
        <v>2707503</v>
      </c>
      <c r="C1735" s="101" t="s">
        <v>3279</v>
      </c>
      <c r="D1735" s="101" t="s">
        <v>3205</v>
      </c>
      <c r="E1735" s="99"/>
      <c r="F1735" s="99"/>
    </row>
    <row r="1736" spans="1:6" ht="12.75" customHeight="1" x14ac:dyDescent="0.25">
      <c r="A1736" s="99"/>
      <c r="B1736" s="101">
        <v>2707602</v>
      </c>
      <c r="C1736" s="101" t="s">
        <v>3280</v>
      </c>
      <c r="D1736" s="101" t="s">
        <v>3205</v>
      </c>
      <c r="E1736" s="99"/>
      <c r="F1736" s="99"/>
    </row>
    <row r="1737" spans="1:6" ht="12.75" customHeight="1" x14ac:dyDescent="0.25">
      <c r="A1737" s="99"/>
      <c r="B1737" s="101">
        <v>2707701</v>
      </c>
      <c r="C1737" s="101" t="s">
        <v>3281</v>
      </c>
      <c r="D1737" s="101" t="s">
        <v>3205</v>
      </c>
      <c r="E1737" s="99"/>
      <c r="F1737" s="99"/>
    </row>
    <row r="1738" spans="1:6" ht="12.75" customHeight="1" x14ac:dyDescent="0.25">
      <c r="A1738" s="99"/>
      <c r="B1738" s="101">
        <v>2707800</v>
      </c>
      <c r="C1738" s="101" t="s">
        <v>3282</v>
      </c>
      <c r="D1738" s="101" t="s">
        <v>3205</v>
      </c>
      <c r="E1738" s="99"/>
      <c r="F1738" s="99"/>
    </row>
    <row r="1739" spans="1:6" ht="12.75" customHeight="1" x14ac:dyDescent="0.25">
      <c r="A1739" s="99"/>
      <c r="B1739" s="101">
        <v>2707909</v>
      </c>
      <c r="C1739" s="101" t="s">
        <v>3283</v>
      </c>
      <c r="D1739" s="101" t="s">
        <v>3205</v>
      </c>
      <c r="E1739" s="99"/>
      <c r="F1739" s="99"/>
    </row>
    <row r="1740" spans="1:6" ht="12.75" customHeight="1" x14ac:dyDescent="0.25">
      <c r="A1740" s="99"/>
      <c r="B1740" s="101">
        <v>2708006</v>
      </c>
      <c r="C1740" s="101" t="s">
        <v>3284</v>
      </c>
      <c r="D1740" s="101" t="s">
        <v>3205</v>
      </c>
      <c r="E1740" s="99"/>
      <c r="F1740" s="99"/>
    </row>
    <row r="1741" spans="1:6" ht="12.75" customHeight="1" x14ac:dyDescent="0.25">
      <c r="A1741" s="99"/>
      <c r="B1741" s="101">
        <v>2708105</v>
      </c>
      <c r="C1741" s="101" t="s">
        <v>3285</v>
      </c>
      <c r="D1741" s="101" t="s">
        <v>3205</v>
      </c>
      <c r="E1741" s="99"/>
      <c r="F1741" s="99"/>
    </row>
    <row r="1742" spans="1:6" ht="12.75" customHeight="1" x14ac:dyDescent="0.25">
      <c r="A1742" s="99"/>
      <c r="B1742" s="101">
        <v>2708204</v>
      </c>
      <c r="C1742" s="101" t="s">
        <v>3286</v>
      </c>
      <c r="D1742" s="101" t="s">
        <v>3205</v>
      </c>
      <c r="E1742" s="99"/>
      <c r="F1742" s="99"/>
    </row>
    <row r="1743" spans="1:6" ht="12.75" customHeight="1" x14ac:dyDescent="0.25">
      <c r="A1743" s="99"/>
      <c r="B1743" s="101">
        <v>2708303</v>
      </c>
      <c r="C1743" s="101" t="s">
        <v>3287</v>
      </c>
      <c r="D1743" s="101" t="s">
        <v>3205</v>
      </c>
      <c r="E1743" s="99"/>
      <c r="F1743" s="99"/>
    </row>
    <row r="1744" spans="1:6" ht="12.75" customHeight="1" x14ac:dyDescent="0.25">
      <c r="A1744" s="99"/>
      <c r="B1744" s="101">
        <v>2708402</v>
      </c>
      <c r="C1744" s="101" t="s">
        <v>3288</v>
      </c>
      <c r="D1744" s="101" t="s">
        <v>3205</v>
      </c>
      <c r="E1744" s="99"/>
      <c r="F1744" s="99"/>
    </row>
    <row r="1745" spans="1:6" ht="12.75" customHeight="1" x14ac:dyDescent="0.25">
      <c r="A1745" s="99"/>
      <c r="B1745" s="101">
        <v>2708501</v>
      </c>
      <c r="C1745" s="101" t="s">
        <v>3289</v>
      </c>
      <c r="D1745" s="101" t="s">
        <v>3205</v>
      </c>
      <c r="E1745" s="99"/>
      <c r="F1745" s="99"/>
    </row>
    <row r="1746" spans="1:6" ht="12.75" customHeight="1" x14ac:dyDescent="0.25">
      <c r="A1746" s="99"/>
      <c r="B1746" s="101">
        <v>2708600</v>
      </c>
      <c r="C1746" s="101" t="s">
        <v>3290</v>
      </c>
      <c r="D1746" s="101" t="s">
        <v>3205</v>
      </c>
      <c r="E1746" s="99"/>
      <c r="F1746" s="99"/>
    </row>
    <row r="1747" spans="1:6" ht="12.75" customHeight="1" x14ac:dyDescent="0.25">
      <c r="A1747" s="99"/>
      <c r="B1747" s="101">
        <v>2708709</v>
      </c>
      <c r="C1747" s="101" t="s">
        <v>3291</v>
      </c>
      <c r="D1747" s="101" t="s">
        <v>3205</v>
      </c>
      <c r="E1747" s="99"/>
      <c r="F1747" s="99"/>
    </row>
    <row r="1748" spans="1:6" ht="12.75" customHeight="1" x14ac:dyDescent="0.25">
      <c r="A1748" s="99"/>
      <c r="B1748" s="101">
        <v>2708808</v>
      </c>
      <c r="C1748" s="101" t="s">
        <v>3292</v>
      </c>
      <c r="D1748" s="101" t="s">
        <v>3205</v>
      </c>
      <c r="E1748" s="99"/>
      <c r="F1748" s="99"/>
    </row>
    <row r="1749" spans="1:6" ht="12.75" customHeight="1" x14ac:dyDescent="0.25">
      <c r="A1749" s="99"/>
      <c r="B1749" s="101">
        <v>2708907</v>
      </c>
      <c r="C1749" s="101" t="s">
        <v>3293</v>
      </c>
      <c r="D1749" s="101" t="s">
        <v>3205</v>
      </c>
      <c r="E1749" s="99"/>
      <c r="F1749" s="99"/>
    </row>
    <row r="1750" spans="1:6" ht="12.75" customHeight="1" x14ac:dyDescent="0.25">
      <c r="A1750" s="99"/>
      <c r="B1750" s="101">
        <v>2708956</v>
      </c>
      <c r="C1750" s="101" t="s">
        <v>3294</v>
      </c>
      <c r="D1750" s="101" t="s">
        <v>3205</v>
      </c>
      <c r="E1750" s="99"/>
      <c r="F1750" s="99"/>
    </row>
    <row r="1751" spans="1:6" ht="12.75" customHeight="1" x14ac:dyDescent="0.25">
      <c r="A1751" s="99"/>
      <c r="B1751" s="101">
        <v>2709004</v>
      </c>
      <c r="C1751" s="101" t="s">
        <v>3295</v>
      </c>
      <c r="D1751" s="101" t="s">
        <v>3205</v>
      </c>
      <c r="E1751" s="99"/>
      <c r="F1751" s="99"/>
    </row>
    <row r="1752" spans="1:6" ht="12.75" customHeight="1" x14ac:dyDescent="0.25">
      <c r="A1752" s="99"/>
      <c r="B1752" s="101">
        <v>2709103</v>
      </c>
      <c r="C1752" s="101" t="s">
        <v>3296</v>
      </c>
      <c r="D1752" s="101" t="s">
        <v>3205</v>
      </c>
      <c r="E1752" s="99"/>
      <c r="F1752" s="99"/>
    </row>
    <row r="1753" spans="1:6" ht="12.75" customHeight="1" x14ac:dyDescent="0.25">
      <c r="A1753" s="99"/>
      <c r="B1753" s="101">
        <v>2709152</v>
      </c>
      <c r="C1753" s="101" t="s">
        <v>3297</v>
      </c>
      <c r="D1753" s="101" t="s">
        <v>3205</v>
      </c>
      <c r="E1753" s="99"/>
      <c r="F1753" s="99"/>
    </row>
    <row r="1754" spans="1:6" ht="12.75" customHeight="1" x14ac:dyDescent="0.25">
      <c r="A1754" s="99"/>
      <c r="B1754" s="101">
        <v>2709202</v>
      </c>
      <c r="C1754" s="101" t="s">
        <v>3298</v>
      </c>
      <c r="D1754" s="101" t="s">
        <v>3205</v>
      </c>
      <c r="E1754" s="99"/>
      <c r="F1754" s="99"/>
    </row>
    <row r="1755" spans="1:6" ht="12.75" customHeight="1" x14ac:dyDescent="0.25">
      <c r="A1755" s="99"/>
      <c r="B1755" s="101">
        <v>2709301</v>
      </c>
      <c r="C1755" s="101" t="s">
        <v>3299</v>
      </c>
      <c r="D1755" s="101" t="s">
        <v>3205</v>
      </c>
      <c r="E1755" s="99"/>
      <c r="F1755" s="99"/>
    </row>
    <row r="1756" spans="1:6" ht="12.75" customHeight="1" x14ac:dyDescent="0.25">
      <c r="A1756" s="99"/>
      <c r="B1756" s="101">
        <v>2709400</v>
      </c>
      <c r="C1756" s="101" t="s">
        <v>2832</v>
      </c>
      <c r="D1756" s="101" t="s">
        <v>3205</v>
      </c>
      <c r="E1756" s="99"/>
      <c r="F1756" s="99"/>
    </row>
    <row r="1757" spans="1:6" ht="12.75" customHeight="1" x14ac:dyDescent="0.25">
      <c r="A1757" s="99"/>
      <c r="B1757" s="101">
        <v>2800100</v>
      </c>
      <c r="C1757" s="101" t="s">
        <v>3300</v>
      </c>
      <c r="D1757" s="101" t="s">
        <v>3301</v>
      </c>
      <c r="E1757" s="99"/>
      <c r="F1757" s="99"/>
    </row>
    <row r="1758" spans="1:6" ht="12.75" customHeight="1" x14ac:dyDescent="0.25">
      <c r="A1758" s="99"/>
      <c r="B1758" s="101">
        <v>2800209</v>
      </c>
      <c r="C1758" s="101" t="s">
        <v>3302</v>
      </c>
      <c r="D1758" s="101" t="s">
        <v>3301</v>
      </c>
      <c r="E1758" s="99"/>
      <c r="F1758" s="99"/>
    </row>
    <row r="1759" spans="1:6" ht="12.75" customHeight="1" x14ac:dyDescent="0.25">
      <c r="A1759" s="99"/>
      <c r="B1759" s="101">
        <v>2800308</v>
      </c>
      <c r="C1759" s="101" t="s">
        <v>3303</v>
      </c>
      <c r="D1759" s="101" t="s">
        <v>3301</v>
      </c>
      <c r="E1759" s="99"/>
      <c r="F1759" s="99"/>
    </row>
    <row r="1760" spans="1:6" ht="12.75" customHeight="1" x14ac:dyDescent="0.25">
      <c r="A1760" s="99"/>
      <c r="B1760" s="101">
        <v>2800407</v>
      </c>
      <c r="C1760" s="101" t="s">
        <v>3304</v>
      </c>
      <c r="D1760" s="101" t="s">
        <v>3301</v>
      </c>
      <c r="E1760" s="99"/>
      <c r="F1760" s="99"/>
    </row>
    <row r="1761" spans="1:6" ht="12.75" customHeight="1" x14ac:dyDescent="0.25">
      <c r="A1761" s="99"/>
      <c r="B1761" s="101">
        <v>2800506</v>
      </c>
      <c r="C1761" s="101" t="s">
        <v>2683</v>
      </c>
      <c r="D1761" s="101" t="s">
        <v>3301</v>
      </c>
      <c r="E1761" s="99"/>
      <c r="F1761" s="99"/>
    </row>
    <row r="1762" spans="1:6" ht="12.75" customHeight="1" x14ac:dyDescent="0.25">
      <c r="A1762" s="99"/>
      <c r="B1762" s="101">
        <v>2800605</v>
      </c>
      <c r="C1762" s="101" t="s">
        <v>3305</v>
      </c>
      <c r="D1762" s="101" t="s">
        <v>3301</v>
      </c>
      <c r="E1762" s="99"/>
      <c r="F1762" s="99"/>
    </row>
    <row r="1763" spans="1:6" ht="12.75" customHeight="1" x14ac:dyDescent="0.25">
      <c r="A1763" s="99"/>
      <c r="B1763" s="101">
        <v>2800670</v>
      </c>
      <c r="C1763" s="101" t="s">
        <v>3306</v>
      </c>
      <c r="D1763" s="101" t="s">
        <v>3301</v>
      </c>
      <c r="E1763" s="99"/>
      <c r="F1763" s="99"/>
    </row>
    <row r="1764" spans="1:6" ht="12.75" customHeight="1" x14ac:dyDescent="0.25">
      <c r="A1764" s="99"/>
      <c r="B1764" s="101">
        <v>2800704</v>
      </c>
      <c r="C1764" s="101" t="s">
        <v>3307</v>
      </c>
      <c r="D1764" s="101" t="s">
        <v>3301</v>
      </c>
      <c r="E1764" s="99"/>
      <c r="F1764" s="99"/>
    </row>
    <row r="1765" spans="1:6" ht="12.75" customHeight="1" x14ac:dyDescent="0.25">
      <c r="A1765" s="99"/>
      <c r="B1765" s="101">
        <v>2801009</v>
      </c>
      <c r="C1765" s="101" t="s">
        <v>3308</v>
      </c>
      <c r="D1765" s="101" t="s">
        <v>3301</v>
      </c>
      <c r="E1765" s="99"/>
      <c r="F1765" s="99"/>
    </row>
    <row r="1766" spans="1:6" ht="12.75" customHeight="1" x14ac:dyDescent="0.25">
      <c r="A1766" s="99"/>
      <c r="B1766" s="101">
        <v>2801108</v>
      </c>
      <c r="C1766" s="101" t="s">
        <v>3309</v>
      </c>
      <c r="D1766" s="101" t="s">
        <v>3301</v>
      </c>
      <c r="E1766" s="99"/>
      <c r="F1766" s="99"/>
    </row>
    <row r="1767" spans="1:6" ht="12.75" customHeight="1" x14ac:dyDescent="0.25">
      <c r="A1767" s="99"/>
      <c r="B1767" s="101">
        <v>2801207</v>
      </c>
      <c r="C1767" s="101" t="s">
        <v>3310</v>
      </c>
      <c r="D1767" s="101" t="s">
        <v>3301</v>
      </c>
      <c r="E1767" s="99"/>
      <c r="F1767" s="99"/>
    </row>
    <row r="1768" spans="1:6" ht="12.75" customHeight="1" x14ac:dyDescent="0.25">
      <c r="A1768" s="99"/>
      <c r="B1768" s="101">
        <v>2801306</v>
      </c>
      <c r="C1768" s="101" t="s">
        <v>3219</v>
      </c>
      <c r="D1768" s="101" t="s">
        <v>3301</v>
      </c>
      <c r="E1768" s="99"/>
      <c r="F1768" s="99"/>
    </row>
    <row r="1769" spans="1:6" ht="12.75" customHeight="1" x14ac:dyDescent="0.25">
      <c r="A1769" s="99"/>
      <c r="B1769" s="101">
        <v>2801405</v>
      </c>
      <c r="C1769" s="101" t="s">
        <v>3311</v>
      </c>
      <c r="D1769" s="101" t="s">
        <v>3301</v>
      </c>
      <c r="E1769" s="99"/>
      <c r="F1769" s="99"/>
    </row>
    <row r="1770" spans="1:6" ht="12.75" customHeight="1" x14ac:dyDescent="0.25">
      <c r="A1770" s="99"/>
      <c r="B1770" s="101">
        <v>2801504</v>
      </c>
      <c r="C1770" s="101" t="s">
        <v>3312</v>
      </c>
      <c r="D1770" s="101" t="s">
        <v>3301</v>
      </c>
      <c r="E1770" s="99"/>
      <c r="F1770" s="99"/>
    </row>
    <row r="1771" spans="1:6" ht="12.75" customHeight="1" x14ac:dyDescent="0.25">
      <c r="A1771" s="99"/>
      <c r="B1771" s="101">
        <v>2801603</v>
      </c>
      <c r="C1771" s="101" t="s">
        <v>3313</v>
      </c>
      <c r="D1771" s="101" t="s">
        <v>3301</v>
      </c>
      <c r="E1771" s="99"/>
      <c r="F1771" s="99"/>
    </row>
    <row r="1772" spans="1:6" ht="12.75" customHeight="1" x14ac:dyDescent="0.25">
      <c r="A1772" s="99"/>
      <c r="B1772" s="101">
        <v>2801702</v>
      </c>
      <c r="C1772" s="101" t="s">
        <v>3314</v>
      </c>
      <c r="D1772" s="101" t="s">
        <v>3301</v>
      </c>
      <c r="E1772" s="99"/>
      <c r="F1772" s="99"/>
    </row>
    <row r="1773" spans="1:6" ht="12.75" customHeight="1" x14ac:dyDescent="0.25">
      <c r="A1773" s="99"/>
      <c r="B1773" s="101">
        <v>2801900</v>
      </c>
      <c r="C1773" s="101" t="s">
        <v>3315</v>
      </c>
      <c r="D1773" s="101" t="s">
        <v>3301</v>
      </c>
      <c r="E1773" s="99"/>
      <c r="F1773" s="99"/>
    </row>
    <row r="1774" spans="1:6" ht="12.75" customHeight="1" x14ac:dyDescent="0.25">
      <c r="A1774" s="99"/>
      <c r="B1774" s="101">
        <v>2802007</v>
      </c>
      <c r="C1774" s="101" t="s">
        <v>3316</v>
      </c>
      <c r="D1774" s="101" t="s">
        <v>3301</v>
      </c>
      <c r="E1774" s="99"/>
      <c r="F1774" s="99"/>
    </row>
    <row r="1775" spans="1:6" ht="12.75" customHeight="1" x14ac:dyDescent="0.25">
      <c r="A1775" s="99"/>
      <c r="B1775" s="101">
        <v>2802106</v>
      </c>
      <c r="C1775" s="101" t="s">
        <v>3317</v>
      </c>
      <c r="D1775" s="101" t="s">
        <v>3301</v>
      </c>
      <c r="E1775" s="99"/>
      <c r="F1775" s="99"/>
    </row>
    <row r="1776" spans="1:6" ht="12.75" customHeight="1" x14ac:dyDescent="0.25">
      <c r="A1776" s="99"/>
      <c r="B1776" s="101">
        <v>2802205</v>
      </c>
      <c r="C1776" s="101" t="s">
        <v>3090</v>
      </c>
      <c r="D1776" s="101" t="s">
        <v>3301</v>
      </c>
      <c r="E1776" s="99"/>
      <c r="F1776" s="99"/>
    </row>
    <row r="1777" spans="1:6" ht="12.75" customHeight="1" x14ac:dyDescent="0.25">
      <c r="A1777" s="99"/>
      <c r="B1777" s="101">
        <v>2802304</v>
      </c>
      <c r="C1777" s="101" t="s">
        <v>3318</v>
      </c>
      <c r="D1777" s="101" t="s">
        <v>3301</v>
      </c>
      <c r="E1777" s="99"/>
      <c r="F1777" s="99"/>
    </row>
    <row r="1778" spans="1:6" ht="12.75" customHeight="1" x14ac:dyDescent="0.25">
      <c r="A1778" s="99"/>
      <c r="B1778" s="101">
        <v>2802403</v>
      </c>
      <c r="C1778" s="101" t="s">
        <v>3319</v>
      </c>
      <c r="D1778" s="101" t="s">
        <v>3301</v>
      </c>
      <c r="E1778" s="99"/>
      <c r="F1778" s="99"/>
    </row>
    <row r="1779" spans="1:6" ht="12.75" customHeight="1" x14ac:dyDescent="0.25">
      <c r="A1779" s="99"/>
      <c r="B1779" s="101">
        <v>2802502</v>
      </c>
      <c r="C1779" s="101" t="s">
        <v>3320</v>
      </c>
      <c r="D1779" s="101" t="s">
        <v>3301</v>
      </c>
      <c r="E1779" s="99"/>
      <c r="F1779" s="99"/>
    </row>
    <row r="1780" spans="1:6" ht="12.75" customHeight="1" x14ac:dyDescent="0.25">
      <c r="A1780" s="99"/>
      <c r="B1780" s="101">
        <v>2802601</v>
      </c>
      <c r="C1780" s="101" t="s">
        <v>3321</v>
      </c>
      <c r="D1780" s="101" t="s">
        <v>3301</v>
      </c>
      <c r="E1780" s="99"/>
      <c r="F1780" s="99"/>
    </row>
    <row r="1781" spans="1:6" ht="12.75" customHeight="1" x14ac:dyDescent="0.25">
      <c r="A1781" s="99"/>
      <c r="B1781" s="101">
        <v>2802700</v>
      </c>
      <c r="C1781" s="101" t="s">
        <v>3322</v>
      </c>
      <c r="D1781" s="101" t="s">
        <v>3301</v>
      </c>
      <c r="E1781" s="99"/>
      <c r="F1781" s="99"/>
    </row>
    <row r="1782" spans="1:6" ht="12.75" customHeight="1" x14ac:dyDescent="0.25">
      <c r="A1782" s="99"/>
      <c r="B1782" s="101">
        <v>2802809</v>
      </c>
      <c r="C1782" s="101" t="s">
        <v>3323</v>
      </c>
      <c r="D1782" s="101" t="s">
        <v>3301</v>
      </c>
      <c r="E1782" s="99"/>
      <c r="F1782" s="99"/>
    </row>
    <row r="1783" spans="1:6" ht="12.75" customHeight="1" x14ac:dyDescent="0.25">
      <c r="A1783" s="99"/>
      <c r="B1783" s="101">
        <v>2802908</v>
      </c>
      <c r="C1783" s="101" t="s">
        <v>2918</v>
      </c>
      <c r="D1783" s="101" t="s">
        <v>3301</v>
      </c>
      <c r="E1783" s="99"/>
      <c r="F1783" s="99"/>
    </row>
    <row r="1784" spans="1:6" ht="12.75" customHeight="1" x14ac:dyDescent="0.25">
      <c r="A1784" s="99"/>
      <c r="B1784" s="101">
        <v>2803005</v>
      </c>
      <c r="C1784" s="101" t="s">
        <v>3324</v>
      </c>
      <c r="D1784" s="101" t="s">
        <v>3301</v>
      </c>
      <c r="E1784" s="99"/>
      <c r="F1784" s="99"/>
    </row>
    <row r="1785" spans="1:6" ht="12.75" customHeight="1" x14ac:dyDescent="0.25">
      <c r="A1785" s="99"/>
      <c r="B1785" s="101">
        <v>2803104</v>
      </c>
      <c r="C1785" s="101" t="s">
        <v>3325</v>
      </c>
      <c r="D1785" s="101" t="s">
        <v>3301</v>
      </c>
      <c r="E1785" s="99"/>
      <c r="F1785" s="99"/>
    </row>
    <row r="1786" spans="1:6" ht="12.75" customHeight="1" x14ac:dyDescent="0.25">
      <c r="A1786" s="99"/>
      <c r="B1786" s="101">
        <v>2803203</v>
      </c>
      <c r="C1786" s="101" t="s">
        <v>3326</v>
      </c>
      <c r="D1786" s="101" t="s">
        <v>3301</v>
      </c>
      <c r="E1786" s="99"/>
      <c r="F1786" s="99"/>
    </row>
    <row r="1787" spans="1:6" ht="12.75" customHeight="1" x14ac:dyDescent="0.25">
      <c r="A1787" s="99"/>
      <c r="B1787" s="101">
        <v>2803302</v>
      </c>
      <c r="C1787" s="101" t="s">
        <v>3327</v>
      </c>
      <c r="D1787" s="101" t="s">
        <v>3301</v>
      </c>
      <c r="E1787" s="99"/>
      <c r="F1787" s="99"/>
    </row>
    <row r="1788" spans="1:6" ht="12.75" customHeight="1" x14ac:dyDescent="0.25">
      <c r="A1788" s="99"/>
      <c r="B1788" s="101">
        <v>2803401</v>
      </c>
      <c r="C1788" s="101" t="s">
        <v>3328</v>
      </c>
      <c r="D1788" s="101" t="s">
        <v>3301</v>
      </c>
      <c r="E1788" s="99"/>
      <c r="F1788" s="99"/>
    </row>
    <row r="1789" spans="1:6" ht="12.75" customHeight="1" x14ac:dyDescent="0.25">
      <c r="A1789" s="99"/>
      <c r="B1789" s="101">
        <v>2803500</v>
      </c>
      <c r="C1789" s="101" t="s">
        <v>3329</v>
      </c>
      <c r="D1789" s="101" t="s">
        <v>3301</v>
      </c>
      <c r="E1789" s="99"/>
      <c r="F1789" s="99"/>
    </row>
    <row r="1790" spans="1:6" ht="12.75" customHeight="1" x14ac:dyDescent="0.25">
      <c r="A1790" s="99"/>
      <c r="B1790" s="101">
        <v>2803609</v>
      </c>
      <c r="C1790" s="101" t="s">
        <v>3330</v>
      </c>
      <c r="D1790" s="101" t="s">
        <v>3301</v>
      </c>
      <c r="E1790" s="99"/>
      <c r="F1790" s="99"/>
    </row>
    <row r="1791" spans="1:6" ht="12.75" customHeight="1" x14ac:dyDescent="0.25">
      <c r="A1791" s="99"/>
      <c r="B1791" s="101">
        <v>2803708</v>
      </c>
      <c r="C1791" s="101" t="s">
        <v>3331</v>
      </c>
      <c r="D1791" s="101" t="s">
        <v>3301</v>
      </c>
      <c r="E1791" s="99"/>
      <c r="F1791" s="99"/>
    </row>
    <row r="1792" spans="1:6" ht="12.75" customHeight="1" x14ac:dyDescent="0.25">
      <c r="A1792" s="99"/>
      <c r="B1792" s="101">
        <v>2803807</v>
      </c>
      <c r="C1792" s="101" t="s">
        <v>3332</v>
      </c>
      <c r="D1792" s="101" t="s">
        <v>3301</v>
      </c>
      <c r="E1792" s="99"/>
      <c r="F1792" s="99"/>
    </row>
    <row r="1793" spans="1:6" ht="12.75" customHeight="1" x14ac:dyDescent="0.25">
      <c r="A1793" s="99"/>
      <c r="B1793" s="101">
        <v>2803906</v>
      </c>
      <c r="C1793" s="101" t="s">
        <v>3333</v>
      </c>
      <c r="D1793" s="101" t="s">
        <v>3301</v>
      </c>
      <c r="E1793" s="99"/>
      <c r="F1793" s="99"/>
    </row>
    <row r="1794" spans="1:6" ht="12.75" customHeight="1" x14ac:dyDescent="0.25">
      <c r="A1794" s="99"/>
      <c r="B1794" s="101">
        <v>2804003</v>
      </c>
      <c r="C1794" s="101" t="s">
        <v>3334</v>
      </c>
      <c r="D1794" s="101" t="s">
        <v>3301</v>
      </c>
      <c r="E1794" s="99"/>
      <c r="F1794" s="99"/>
    </row>
    <row r="1795" spans="1:6" ht="12.75" customHeight="1" x14ac:dyDescent="0.25">
      <c r="A1795" s="99"/>
      <c r="B1795" s="101">
        <v>2804102</v>
      </c>
      <c r="C1795" s="101" t="s">
        <v>3335</v>
      </c>
      <c r="D1795" s="101" t="s">
        <v>3301</v>
      </c>
      <c r="E1795" s="99"/>
      <c r="F1795" s="99"/>
    </row>
    <row r="1796" spans="1:6" ht="12.75" customHeight="1" x14ac:dyDescent="0.25">
      <c r="A1796" s="99"/>
      <c r="B1796" s="101">
        <v>2804201</v>
      </c>
      <c r="C1796" s="101" t="s">
        <v>3336</v>
      </c>
      <c r="D1796" s="101" t="s">
        <v>3301</v>
      </c>
      <c r="E1796" s="99"/>
      <c r="F1796" s="99"/>
    </row>
    <row r="1797" spans="1:6" ht="12.75" customHeight="1" x14ac:dyDescent="0.25">
      <c r="A1797" s="99"/>
      <c r="B1797" s="101">
        <v>2804300</v>
      </c>
      <c r="C1797" s="101" t="s">
        <v>3337</v>
      </c>
      <c r="D1797" s="101" t="s">
        <v>3301</v>
      </c>
      <c r="E1797" s="99"/>
      <c r="F1797" s="99"/>
    </row>
    <row r="1798" spans="1:6" ht="12.75" customHeight="1" x14ac:dyDescent="0.25">
      <c r="A1798" s="99"/>
      <c r="B1798" s="101">
        <v>2804409</v>
      </c>
      <c r="C1798" s="101" t="s">
        <v>3338</v>
      </c>
      <c r="D1798" s="101" t="s">
        <v>3301</v>
      </c>
      <c r="E1798" s="99"/>
      <c r="F1798" s="99"/>
    </row>
    <row r="1799" spans="1:6" ht="12.75" customHeight="1" x14ac:dyDescent="0.25">
      <c r="A1799" s="99"/>
      <c r="B1799" s="101">
        <v>2804458</v>
      </c>
      <c r="C1799" s="101" t="s">
        <v>3339</v>
      </c>
      <c r="D1799" s="101" t="s">
        <v>3301</v>
      </c>
      <c r="E1799" s="99"/>
      <c r="F1799" s="99"/>
    </row>
    <row r="1800" spans="1:6" ht="12.75" customHeight="1" x14ac:dyDescent="0.25">
      <c r="A1800" s="99"/>
      <c r="B1800" s="101">
        <v>2804508</v>
      </c>
      <c r="C1800" s="101" t="s">
        <v>3340</v>
      </c>
      <c r="D1800" s="101" t="s">
        <v>3301</v>
      </c>
      <c r="E1800" s="99"/>
      <c r="F1800" s="99"/>
    </row>
    <row r="1801" spans="1:6" ht="12.75" customHeight="1" x14ac:dyDescent="0.25">
      <c r="A1801" s="99"/>
      <c r="B1801" s="101">
        <v>2804607</v>
      </c>
      <c r="C1801" s="101" t="s">
        <v>3341</v>
      </c>
      <c r="D1801" s="101" t="s">
        <v>3301</v>
      </c>
      <c r="E1801" s="99"/>
      <c r="F1801" s="99"/>
    </row>
    <row r="1802" spans="1:6" ht="12.75" customHeight="1" x14ac:dyDescent="0.25">
      <c r="A1802" s="99"/>
      <c r="B1802" s="101">
        <v>2804706</v>
      </c>
      <c r="C1802" s="101" t="s">
        <v>3342</v>
      </c>
      <c r="D1802" s="101" t="s">
        <v>3301</v>
      </c>
      <c r="E1802" s="99"/>
      <c r="F1802" s="99"/>
    </row>
    <row r="1803" spans="1:6" ht="12.75" customHeight="1" x14ac:dyDescent="0.25">
      <c r="A1803" s="99"/>
      <c r="B1803" s="101">
        <v>2804805</v>
      </c>
      <c r="C1803" s="101" t="s">
        <v>3343</v>
      </c>
      <c r="D1803" s="101" t="s">
        <v>3301</v>
      </c>
      <c r="E1803" s="99"/>
      <c r="F1803" s="99"/>
    </row>
    <row r="1804" spans="1:6" ht="12.75" customHeight="1" x14ac:dyDescent="0.25">
      <c r="A1804" s="99"/>
      <c r="B1804" s="101">
        <v>2804904</v>
      </c>
      <c r="C1804" s="101" t="s">
        <v>2616</v>
      </c>
      <c r="D1804" s="101" t="s">
        <v>3301</v>
      </c>
      <c r="E1804" s="99"/>
      <c r="F1804" s="99"/>
    </row>
    <row r="1805" spans="1:6" ht="12.75" customHeight="1" x14ac:dyDescent="0.25">
      <c r="A1805" s="99"/>
      <c r="B1805" s="101">
        <v>2805000</v>
      </c>
      <c r="C1805" s="101" t="s">
        <v>3344</v>
      </c>
      <c r="D1805" s="101" t="s">
        <v>3301</v>
      </c>
      <c r="E1805" s="99"/>
      <c r="F1805" s="99"/>
    </row>
    <row r="1806" spans="1:6" ht="12.75" customHeight="1" x14ac:dyDescent="0.25">
      <c r="A1806" s="99"/>
      <c r="B1806" s="101">
        <v>2805109</v>
      </c>
      <c r="C1806" s="101" t="s">
        <v>3345</v>
      </c>
      <c r="D1806" s="101" t="s">
        <v>3301</v>
      </c>
      <c r="E1806" s="99"/>
      <c r="F1806" s="99"/>
    </row>
    <row r="1807" spans="1:6" ht="12.75" customHeight="1" x14ac:dyDescent="0.25">
      <c r="A1807" s="99"/>
      <c r="B1807" s="101">
        <v>2805208</v>
      </c>
      <c r="C1807" s="101" t="s">
        <v>3346</v>
      </c>
      <c r="D1807" s="101" t="s">
        <v>3301</v>
      </c>
      <c r="E1807" s="99"/>
      <c r="F1807" s="99"/>
    </row>
    <row r="1808" spans="1:6" ht="12.75" customHeight="1" x14ac:dyDescent="0.25">
      <c r="A1808" s="99"/>
      <c r="B1808" s="101">
        <v>2805307</v>
      </c>
      <c r="C1808" s="101" t="s">
        <v>3347</v>
      </c>
      <c r="D1808" s="101" t="s">
        <v>3301</v>
      </c>
      <c r="E1808" s="99"/>
      <c r="F1808" s="99"/>
    </row>
    <row r="1809" spans="1:6" ht="12.75" customHeight="1" x14ac:dyDescent="0.25">
      <c r="A1809" s="99"/>
      <c r="B1809" s="101">
        <v>2805406</v>
      </c>
      <c r="C1809" s="101" t="s">
        <v>3348</v>
      </c>
      <c r="D1809" s="101" t="s">
        <v>3301</v>
      </c>
      <c r="E1809" s="99"/>
      <c r="F1809" s="99"/>
    </row>
    <row r="1810" spans="1:6" ht="12.75" customHeight="1" x14ac:dyDescent="0.25">
      <c r="A1810" s="99"/>
      <c r="B1810" s="101">
        <v>2805505</v>
      </c>
      <c r="C1810" s="101" t="s">
        <v>3349</v>
      </c>
      <c r="D1810" s="101" t="s">
        <v>3301</v>
      </c>
      <c r="E1810" s="99"/>
      <c r="F1810" s="99"/>
    </row>
    <row r="1811" spans="1:6" ht="12.75" customHeight="1" x14ac:dyDescent="0.25">
      <c r="A1811" s="99"/>
      <c r="B1811" s="101">
        <v>2805604</v>
      </c>
      <c r="C1811" s="101" t="s">
        <v>3350</v>
      </c>
      <c r="D1811" s="101" t="s">
        <v>3301</v>
      </c>
      <c r="E1811" s="99"/>
      <c r="F1811" s="99"/>
    </row>
    <row r="1812" spans="1:6" ht="12.75" customHeight="1" x14ac:dyDescent="0.25">
      <c r="A1812" s="99"/>
      <c r="B1812" s="101">
        <v>2805703</v>
      </c>
      <c r="C1812" s="101" t="s">
        <v>3351</v>
      </c>
      <c r="D1812" s="101" t="s">
        <v>3301</v>
      </c>
      <c r="E1812" s="99"/>
      <c r="F1812" s="99"/>
    </row>
    <row r="1813" spans="1:6" ht="12.75" customHeight="1" x14ac:dyDescent="0.25">
      <c r="A1813" s="99"/>
      <c r="B1813" s="101">
        <v>2805802</v>
      </c>
      <c r="C1813" s="101" t="s">
        <v>3352</v>
      </c>
      <c r="D1813" s="101" t="s">
        <v>3301</v>
      </c>
      <c r="E1813" s="99"/>
      <c r="F1813" s="99"/>
    </row>
    <row r="1814" spans="1:6" ht="12.75" customHeight="1" x14ac:dyDescent="0.25">
      <c r="A1814" s="99"/>
      <c r="B1814" s="101">
        <v>2805901</v>
      </c>
      <c r="C1814" s="101" t="s">
        <v>2787</v>
      </c>
      <c r="D1814" s="101" t="s">
        <v>3301</v>
      </c>
      <c r="E1814" s="99"/>
      <c r="F1814" s="99"/>
    </row>
    <row r="1815" spans="1:6" ht="12.75" customHeight="1" x14ac:dyDescent="0.25">
      <c r="A1815" s="99"/>
      <c r="B1815" s="101">
        <v>2806008</v>
      </c>
      <c r="C1815" s="101" t="s">
        <v>3353</v>
      </c>
      <c r="D1815" s="101" t="s">
        <v>3301</v>
      </c>
      <c r="E1815" s="99"/>
      <c r="F1815" s="99"/>
    </row>
    <row r="1816" spans="1:6" ht="12.75" customHeight="1" x14ac:dyDescent="0.25">
      <c r="A1816" s="99"/>
      <c r="B1816" s="101">
        <v>2806107</v>
      </c>
      <c r="C1816" s="101" t="s">
        <v>3354</v>
      </c>
      <c r="D1816" s="101" t="s">
        <v>3301</v>
      </c>
      <c r="E1816" s="99"/>
      <c r="F1816" s="99"/>
    </row>
    <row r="1817" spans="1:6" ht="12.75" customHeight="1" x14ac:dyDescent="0.25">
      <c r="A1817" s="99"/>
      <c r="B1817" s="101">
        <v>2806206</v>
      </c>
      <c r="C1817" s="101" t="s">
        <v>3355</v>
      </c>
      <c r="D1817" s="101" t="s">
        <v>3301</v>
      </c>
      <c r="E1817" s="99"/>
      <c r="F1817" s="99"/>
    </row>
    <row r="1818" spans="1:6" ht="12.75" customHeight="1" x14ac:dyDescent="0.25">
      <c r="A1818" s="99"/>
      <c r="B1818" s="101">
        <v>2806305</v>
      </c>
      <c r="C1818" s="101" t="s">
        <v>3356</v>
      </c>
      <c r="D1818" s="101" t="s">
        <v>3301</v>
      </c>
      <c r="E1818" s="99"/>
      <c r="F1818" s="99"/>
    </row>
    <row r="1819" spans="1:6" ht="12.75" customHeight="1" x14ac:dyDescent="0.25">
      <c r="A1819" s="99"/>
      <c r="B1819" s="101">
        <v>2806404</v>
      </c>
      <c r="C1819" s="101" t="s">
        <v>3357</v>
      </c>
      <c r="D1819" s="101" t="s">
        <v>3301</v>
      </c>
      <c r="E1819" s="99"/>
      <c r="F1819" s="99"/>
    </row>
    <row r="1820" spans="1:6" ht="12.75" customHeight="1" x14ac:dyDescent="0.25">
      <c r="A1820" s="99"/>
      <c r="B1820" s="101">
        <v>2806503</v>
      </c>
      <c r="C1820" s="101" t="s">
        <v>3358</v>
      </c>
      <c r="D1820" s="101" t="s">
        <v>3301</v>
      </c>
      <c r="E1820" s="99"/>
      <c r="F1820" s="99"/>
    </row>
    <row r="1821" spans="1:6" ht="12.75" customHeight="1" x14ac:dyDescent="0.25">
      <c r="A1821" s="99"/>
      <c r="B1821" s="101">
        <v>2806602</v>
      </c>
      <c r="C1821" s="101" t="s">
        <v>3359</v>
      </c>
      <c r="D1821" s="101" t="s">
        <v>3301</v>
      </c>
      <c r="E1821" s="99"/>
      <c r="F1821" s="99"/>
    </row>
    <row r="1822" spans="1:6" ht="12.75" customHeight="1" x14ac:dyDescent="0.25">
      <c r="A1822" s="99"/>
      <c r="B1822" s="101">
        <v>2806701</v>
      </c>
      <c r="C1822" s="101" t="s">
        <v>3360</v>
      </c>
      <c r="D1822" s="101" t="s">
        <v>3301</v>
      </c>
      <c r="E1822" s="99"/>
      <c r="F1822" s="99"/>
    </row>
    <row r="1823" spans="1:6" ht="12.75" customHeight="1" x14ac:dyDescent="0.25">
      <c r="A1823" s="99"/>
      <c r="B1823" s="101">
        <v>2806800</v>
      </c>
      <c r="C1823" s="101" t="s">
        <v>3361</v>
      </c>
      <c r="D1823" s="101" t="s">
        <v>3301</v>
      </c>
      <c r="E1823" s="99"/>
      <c r="F1823" s="99"/>
    </row>
    <row r="1824" spans="1:6" ht="12.75" customHeight="1" x14ac:dyDescent="0.25">
      <c r="A1824" s="99"/>
      <c r="B1824" s="101">
        <v>2806909</v>
      </c>
      <c r="C1824" s="101" t="s">
        <v>2997</v>
      </c>
      <c r="D1824" s="101" t="s">
        <v>3301</v>
      </c>
      <c r="E1824" s="99"/>
      <c r="F1824" s="99"/>
    </row>
    <row r="1825" spans="1:6" ht="12.75" customHeight="1" x14ac:dyDescent="0.25">
      <c r="A1825" s="99"/>
      <c r="B1825" s="101">
        <v>2807006</v>
      </c>
      <c r="C1825" s="101" t="s">
        <v>3362</v>
      </c>
      <c r="D1825" s="101" t="s">
        <v>3301</v>
      </c>
      <c r="E1825" s="99"/>
      <c r="F1825" s="99"/>
    </row>
    <row r="1826" spans="1:6" ht="12.75" customHeight="1" x14ac:dyDescent="0.25">
      <c r="A1826" s="99"/>
      <c r="B1826" s="101">
        <v>2807105</v>
      </c>
      <c r="C1826" s="101" t="s">
        <v>3363</v>
      </c>
      <c r="D1826" s="101" t="s">
        <v>3301</v>
      </c>
      <c r="E1826" s="99"/>
      <c r="F1826" s="99"/>
    </row>
    <row r="1827" spans="1:6" ht="12.75" customHeight="1" x14ac:dyDescent="0.25">
      <c r="A1827" s="99"/>
      <c r="B1827" s="101">
        <v>2807204</v>
      </c>
      <c r="C1827" s="101" t="s">
        <v>3364</v>
      </c>
      <c r="D1827" s="101" t="s">
        <v>3301</v>
      </c>
      <c r="E1827" s="99"/>
      <c r="F1827" s="99"/>
    </row>
    <row r="1828" spans="1:6" ht="12.75" customHeight="1" x14ac:dyDescent="0.25">
      <c r="A1828" s="99"/>
      <c r="B1828" s="101">
        <v>2807303</v>
      </c>
      <c r="C1828" s="101" t="s">
        <v>3365</v>
      </c>
      <c r="D1828" s="101" t="s">
        <v>3301</v>
      </c>
      <c r="E1828" s="99"/>
      <c r="F1828" s="99"/>
    </row>
    <row r="1829" spans="1:6" ht="12.75" customHeight="1" x14ac:dyDescent="0.25">
      <c r="A1829" s="99"/>
      <c r="B1829" s="101">
        <v>2807402</v>
      </c>
      <c r="C1829" s="101" t="s">
        <v>3366</v>
      </c>
      <c r="D1829" s="101" t="s">
        <v>3301</v>
      </c>
      <c r="E1829" s="99"/>
      <c r="F1829" s="99"/>
    </row>
    <row r="1830" spans="1:6" ht="12.75" customHeight="1" x14ac:dyDescent="0.25">
      <c r="A1830" s="99"/>
      <c r="B1830" s="101">
        <v>2807501</v>
      </c>
      <c r="C1830" s="101" t="s">
        <v>3367</v>
      </c>
      <c r="D1830" s="101" t="s">
        <v>3301</v>
      </c>
      <c r="E1830" s="99"/>
      <c r="F1830" s="99"/>
    </row>
    <row r="1831" spans="1:6" ht="12.75" customHeight="1" x14ac:dyDescent="0.25">
      <c r="A1831" s="99"/>
      <c r="B1831" s="101">
        <v>2807600</v>
      </c>
      <c r="C1831" s="101" t="s">
        <v>3368</v>
      </c>
      <c r="D1831" s="101" t="s">
        <v>3301</v>
      </c>
      <c r="E1831" s="99"/>
      <c r="F1831" s="99"/>
    </row>
    <row r="1832" spans="1:6" ht="12.75" customHeight="1" x14ac:dyDescent="0.25">
      <c r="A1832" s="99"/>
      <c r="B1832" s="101">
        <v>2900108</v>
      </c>
      <c r="C1832" s="101" t="s">
        <v>3369</v>
      </c>
      <c r="D1832" s="101" t="s">
        <v>3370</v>
      </c>
      <c r="E1832" s="99"/>
      <c r="F1832" s="99"/>
    </row>
    <row r="1833" spans="1:6" ht="12.75" customHeight="1" x14ac:dyDescent="0.25">
      <c r="A1833" s="99"/>
      <c r="B1833" s="101">
        <v>2900207</v>
      </c>
      <c r="C1833" s="101" t="s">
        <v>3371</v>
      </c>
      <c r="D1833" s="101" t="s">
        <v>3370</v>
      </c>
      <c r="E1833" s="99"/>
      <c r="F1833" s="99"/>
    </row>
    <row r="1834" spans="1:6" ht="12.75" customHeight="1" x14ac:dyDescent="0.25">
      <c r="A1834" s="99"/>
      <c r="B1834" s="101">
        <v>2900306</v>
      </c>
      <c r="C1834" s="101" t="s">
        <v>3372</v>
      </c>
      <c r="D1834" s="101" t="s">
        <v>3370</v>
      </c>
      <c r="E1834" s="99"/>
      <c r="F1834" s="99"/>
    </row>
    <row r="1835" spans="1:6" ht="12.75" customHeight="1" x14ac:dyDescent="0.25">
      <c r="A1835" s="99"/>
      <c r="B1835" s="101">
        <v>2900355</v>
      </c>
      <c r="C1835" s="101" t="s">
        <v>3373</v>
      </c>
      <c r="D1835" s="101" t="s">
        <v>3370</v>
      </c>
      <c r="E1835" s="99"/>
      <c r="F1835" s="99"/>
    </row>
    <row r="1836" spans="1:6" ht="12.75" customHeight="1" x14ac:dyDescent="0.25">
      <c r="A1836" s="99"/>
      <c r="B1836" s="101">
        <v>2900405</v>
      </c>
      <c r="C1836" s="101" t="s">
        <v>3374</v>
      </c>
      <c r="D1836" s="101" t="s">
        <v>3370</v>
      </c>
      <c r="E1836" s="99"/>
      <c r="F1836" s="99"/>
    </row>
    <row r="1837" spans="1:6" ht="12.75" customHeight="1" x14ac:dyDescent="0.25">
      <c r="A1837" s="99"/>
      <c r="B1837" s="101">
        <v>2900504</v>
      </c>
      <c r="C1837" s="101" t="s">
        <v>3375</v>
      </c>
      <c r="D1837" s="101" t="s">
        <v>3370</v>
      </c>
      <c r="E1837" s="99"/>
      <c r="F1837" s="99"/>
    </row>
    <row r="1838" spans="1:6" ht="12.75" customHeight="1" x14ac:dyDescent="0.25">
      <c r="A1838" s="99"/>
      <c r="B1838" s="101">
        <v>2900603</v>
      </c>
      <c r="C1838" s="101" t="s">
        <v>3376</v>
      </c>
      <c r="D1838" s="101" t="s">
        <v>3370</v>
      </c>
      <c r="E1838" s="99"/>
      <c r="F1838" s="99"/>
    </row>
    <row r="1839" spans="1:6" ht="12.75" customHeight="1" x14ac:dyDescent="0.25">
      <c r="A1839" s="99"/>
      <c r="B1839" s="101">
        <v>2900702</v>
      </c>
      <c r="C1839" s="101" t="s">
        <v>3377</v>
      </c>
      <c r="D1839" s="101" t="s">
        <v>3370</v>
      </c>
      <c r="E1839" s="99"/>
      <c r="F1839" s="99"/>
    </row>
    <row r="1840" spans="1:6" ht="12.75" customHeight="1" x14ac:dyDescent="0.25">
      <c r="A1840" s="99"/>
      <c r="B1840" s="101">
        <v>2900801</v>
      </c>
      <c r="C1840" s="101" t="s">
        <v>3378</v>
      </c>
      <c r="D1840" s="101" t="s">
        <v>3370</v>
      </c>
      <c r="E1840" s="99"/>
      <c r="F1840" s="99"/>
    </row>
    <row r="1841" spans="1:6" ht="12.75" customHeight="1" x14ac:dyDescent="0.25">
      <c r="A1841" s="99"/>
      <c r="B1841" s="101">
        <v>2900900</v>
      </c>
      <c r="C1841" s="101" t="s">
        <v>3379</v>
      </c>
      <c r="D1841" s="101" t="s">
        <v>3370</v>
      </c>
      <c r="E1841" s="99"/>
      <c r="F1841" s="99"/>
    </row>
    <row r="1842" spans="1:6" ht="12.75" customHeight="1" x14ac:dyDescent="0.25">
      <c r="A1842" s="99"/>
      <c r="B1842" s="101">
        <v>2901007</v>
      </c>
      <c r="C1842" s="101" t="s">
        <v>3380</v>
      </c>
      <c r="D1842" s="101" t="s">
        <v>3370</v>
      </c>
      <c r="E1842" s="99"/>
      <c r="F1842" s="99"/>
    </row>
    <row r="1843" spans="1:6" ht="12.75" customHeight="1" x14ac:dyDescent="0.25">
      <c r="A1843" s="99"/>
      <c r="B1843" s="101">
        <v>2901106</v>
      </c>
      <c r="C1843" s="101" t="s">
        <v>3381</v>
      </c>
      <c r="D1843" s="101" t="s">
        <v>3370</v>
      </c>
      <c r="E1843" s="99"/>
      <c r="F1843" s="99"/>
    </row>
    <row r="1844" spans="1:6" ht="12.75" customHeight="1" x14ac:dyDescent="0.25">
      <c r="A1844" s="99"/>
      <c r="B1844" s="101">
        <v>2901155</v>
      </c>
      <c r="C1844" s="101" t="s">
        <v>3382</v>
      </c>
      <c r="D1844" s="101" t="s">
        <v>3370</v>
      </c>
      <c r="E1844" s="99"/>
      <c r="F1844" s="99"/>
    </row>
    <row r="1845" spans="1:6" ht="12.75" customHeight="1" x14ac:dyDescent="0.25">
      <c r="A1845" s="99"/>
      <c r="B1845" s="101">
        <v>2901205</v>
      </c>
      <c r="C1845" s="101" t="s">
        <v>3383</v>
      </c>
      <c r="D1845" s="101" t="s">
        <v>3370</v>
      </c>
      <c r="E1845" s="99"/>
      <c r="F1845" s="99"/>
    </row>
    <row r="1846" spans="1:6" ht="12.75" customHeight="1" x14ac:dyDescent="0.25">
      <c r="A1846" s="99"/>
      <c r="B1846" s="101">
        <v>2901304</v>
      </c>
      <c r="C1846" s="101" t="s">
        <v>3384</v>
      </c>
      <c r="D1846" s="101" t="s">
        <v>3370</v>
      </c>
      <c r="E1846" s="99"/>
      <c r="F1846" s="99"/>
    </row>
    <row r="1847" spans="1:6" ht="12.75" customHeight="1" x14ac:dyDescent="0.25">
      <c r="A1847" s="99"/>
      <c r="B1847" s="101">
        <v>2901353</v>
      </c>
      <c r="C1847" s="101" t="s">
        <v>3385</v>
      </c>
      <c r="D1847" s="101" t="s">
        <v>3370</v>
      </c>
      <c r="E1847" s="99"/>
      <c r="F1847" s="99"/>
    </row>
    <row r="1848" spans="1:6" ht="12.75" customHeight="1" x14ac:dyDescent="0.25">
      <c r="A1848" s="99"/>
      <c r="B1848" s="101">
        <v>2901403</v>
      </c>
      <c r="C1848" s="101" t="s">
        <v>3386</v>
      </c>
      <c r="D1848" s="101" t="s">
        <v>3370</v>
      </c>
      <c r="E1848" s="99"/>
      <c r="F1848" s="99"/>
    </row>
    <row r="1849" spans="1:6" ht="12.75" customHeight="1" x14ac:dyDescent="0.25">
      <c r="A1849" s="99"/>
      <c r="B1849" s="101">
        <v>2901502</v>
      </c>
      <c r="C1849" s="101" t="s">
        <v>3387</v>
      </c>
      <c r="D1849" s="101" t="s">
        <v>3370</v>
      </c>
      <c r="E1849" s="99"/>
      <c r="F1849" s="99"/>
    </row>
    <row r="1850" spans="1:6" ht="12.75" customHeight="1" x14ac:dyDescent="0.25">
      <c r="A1850" s="99"/>
      <c r="B1850" s="101">
        <v>2901601</v>
      </c>
      <c r="C1850" s="101" t="s">
        <v>3388</v>
      </c>
      <c r="D1850" s="101" t="s">
        <v>3370</v>
      </c>
      <c r="E1850" s="99"/>
      <c r="F1850" s="99"/>
    </row>
    <row r="1851" spans="1:6" ht="12.75" customHeight="1" x14ac:dyDescent="0.25">
      <c r="A1851" s="99"/>
      <c r="B1851" s="101">
        <v>2901700</v>
      </c>
      <c r="C1851" s="101" t="s">
        <v>3389</v>
      </c>
      <c r="D1851" s="101" t="s">
        <v>3370</v>
      </c>
      <c r="E1851" s="99"/>
      <c r="F1851" s="99"/>
    </row>
    <row r="1852" spans="1:6" ht="12.75" customHeight="1" x14ac:dyDescent="0.25">
      <c r="A1852" s="99"/>
      <c r="B1852" s="101">
        <v>2901809</v>
      </c>
      <c r="C1852" s="101" t="s">
        <v>3390</v>
      </c>
      <c r="D1852" s="101" t="s">
        <v>3370</v>
      </c>
      <c r="E1852" s="99"/>
      <c r="F1852" s="99"/>
    </row>
    <row r="1853" spans="1:6" ht="12.75" customHeight="1" x14ac:dyDescent="0.25">
      <c r="A1853" s="99"/>
      <c r="B1853" s="101">
        <v>2901908</v>
      </c>
      <c r="C1853" s="101" t="s">
        <v>3391</v>
      </c>
      <c r="D1853" s="101" t="s">
        <v>3370</v>
      </c>
      <c r="E1853" s="99"/>
      <c r="F1853" s="99"/>
    </row>
    <row r="1854" spans="1:6" ht="12.75" customHeight="1" x14ac:dyDescent="0.25">
      <c r="A1854" s="99"/>
      <c r="B1854" s="101">
        <v>2901957</v>
      </c>
      <c r="C1854" s="101" t="s">
        <v>3392</v>
      </c>
      <c r="D1854" s="101" t="s">
        <v>3370</v>
      </c>
      <c r="E1854" s="99"/>
      <c r="F1854" s="99"/>
    </row>
    <row r="1855" spans="1:6" ht="12.75" customHeight="1" x14ac:dyDescent="0.25">
      <c r="A1855" s="99"/>
      <c r="B1855" s="101">
        <v>2902005</v>
      </c>
      <c r="C1855" s="101" t="s">
        <v>3393</v>
      </c>
      <c r="D1855" s="101" t="s">
        <v>3370</v>
      </c>
      <c r="E1855" s="99"/>
      <c r="F1855" s="99"/>
    </row>
    <row r="1856" spans="1:6" ht="12.75" customHeight="1" x14ac:dyDescent="0.25">
      <c r="A1856" s="99"/>
      <c r="B1856" s="101">
        <v>2902054</v>
      </c>
      <c r="C1856" s="101" t="s">
        <v>3394</v>
      </c>
      <c r="D1856" s="101" t="s">
        <v>3370</v>
      </c>
      <c r="E1856" s="99"/>
      <c r="F1856" s="99"/>
    </row>
    <row r="1857" spans="1:6" ht="12.75" customHeight="1" x14ac:dyDescent="0.25">
      <c r="A1857" s="99"/>
      <c r="B1857" s="101">
        <v>2902104</v>
      </c>
      <c r="C1857" s="101" t="s">
        <v>3395</v>
      </c>
      <c r="D1857" s="101" t="s">
        <v>3370</v>
      </c>
      <c r="E1857" s="99"/>
      <c r="F1857" s="99"/>
    </row>
    <row r="1858" spans="1:6" ht="12.75" customHeight="1" x14ac:dyDescent="0.25">
      <c r="A1858" s="99"/>
      <c r="B1858" s="101">
        <v>2902203</v>
      </c>
      <c r="C1858" s="101" t="s">
        <v>3396</v>
      </c>
      <c r="D1858" s="101" t="s">
        <v>3370</v>
      </c>
      <c r="E1858" s="99"/>
      <c r="F1858" s="99"/>
    </row>
    <row r="1859" spans="1:6" ht="12.75" customHeight="1" x14ac:dyDescent="0.25">
      <c r="A1859" s="99"/>
      <c r="B1859" s="101">
        <v>2902252</v>
      </c>
      <c r="C1859" s="101" t="s">
        <v>3397</v>
      </c>
      <c r="D1859" s="101" t="s">
        <v>3370</v>
      </c>
      <c r="E1859" s="99"/>
      <c r="F1859" s="99"/>
    </row>
    <row r="1860" spans="1:6" ht="12.75" customHeight="1" x14ac:dyDescent="0.25">
      <c r="A1860" s="99"/>
      <c r="B1860" s="101">
        <v>2902302</v>
      </c>
      <c r="C1860" s="101" t="s">
        <v>3398</v>
      </c>
      <c r="D1860" s="101" t="s">
        <v>3370</v>
      </c>
      <c r="E1860" s="99"/>
      <c r="F1860" s="99"/>
    </row>
    <row r="1861" spans="1:6" ht="12.75" customHeight="1" x14ac:dyDescent="0.25">
      <c r="A1861" s="99"/>
      <c r="B1861" s="101">
        <v>2902401</v>
      </c>
      <c r="C1861" s="101" t="s">
        <v>3399</v>
      </c>
      <c r="D1861" s="101" t="s">
        <v>3370</v>
      </c>
      <c r="E1861" s="99"/>
      <c r="F1861" s="99"/>
    </row>
    <row r="1862" spans="1:6" ht="12.75" customHeight="1" x14ac:dyDescent="0.25">
      <c r="A1862" s="99"/>
      <c r="B1862" s="101">
        <v>2902500</v>
      </c>
      <c r="C1862" s="101" t="s">
        <v>3400</v>
      </c>
      <c r="D1862" s="101" t="s">
        <v>3370</v>
      </c>
      <c r="E1862" s="99"/>
      <c r="F1862" s="99"/>
    </row>
    <row r="1863" spans="1:6" ht="12.75" customHeight="1" x14ac:dyDescent="0.25">
      <c r="A1863" s="99"/>
      <c r="B1863" s="101">
        <v>2902609</v>
      </c>
      <c r="C1863" s="101" t="s">
        <v>3401</v>
      </c>
      <c r="D1863" s="101" t="s">
        <v>3370</v>
      </c>
      <c r="E1863" s="99"/>
      <c r="F1863" s="99"/>
    </row>
    <row r="1864" spans="1:6" ht="12.75" customHeight="1" x14ac:dyDescent="0.25">
      <c r="A1864" s="99"/>
      <c r="B1864" s="101">
        <v>2902658</v>
      </c>
      <c r="C1864" s="101" t="s">
        <v>3402</v>
      </c>
      <c r="D1864" s="101" t="s">
        <v>3370</v>
      </c>
      <c r="E1864" s="99"/>
      <c r="F1864" s="99"/>
    </row>
    <row r="1865" spans="1:6" ht="12.75" customHeight="1" x14ac:dyDescent="0.25">
      <c r="A1865" s="99"/>
      <c r="B1865" s="101">
        <v>2902708</v>
      </c>
      <c r="C1865" s="101" t="s">
        <v>3403</v>
      </c>
      <c r="D1865" s="101" t="s">
        <v>3370</v>
      </c>
      <c r="E1865" s="99"/>
      <c r="F1865" s="99"/>
    </row>
    <row r="1866" spans="1:6" ht="12.75" customHeight="1" x14ac:dyDescent="0.25">
      <c r="A1866" s="99"/>
      <c r="B1866" s="101">
        <v>2902807</v>
      </c>
      <c r="C1866" s="101" t="s">
        <v>3404</v>
      </c>
      <c r="D1866" s="101" t="s">
        <v>3370</v>
      </c>
      <c r="E1866" s="99"/>
      <c r="F1866" s="99"/>
    </row>
    <row r="1867" spans="1:6" ht="12.75" customHeight="1" x14ac:dyDescent="0.25">
      <c r="A1867" s="99"/>
      <c r="B1867" s="101">
        <v>2902906</v>
      </c>
      <c r="C1867" s="101" t="s">
        <v>3405</v>
      </c>
      <c r="D1867" s="101" t="s">
        <v>3370</v>
      </c>
      <c r="E1867" s="99"/>
      <c r="F1867" s="99"/>
    </row>
    <row r="1868" spans="1:6" ht="12.75" customHeight="1" x14ac:dyDescent="0.25">
      <c r="A1868" s="99"/>
      <c r="B1868" s="101">
        <v>2903003</v>
      </c>
      <c r="C1868" s="101" t="s">
        <v>3406</v>
      </c>
      <c r="D1868" s="101" t="s">
        <v>3370</v>
      </c>
      <c r="E1868" s="99"/>
      <c r="F1868" s="99"/>
    </row>
    <row r="1869" spans="1:6" ht="12.75" customHeight="1" x14ac:dyDescent="0.25">
      <c r="A1869" s="99"/>
      <c r="B1869" s="101">
        <v>2903102</v>
      </c>
      <c r="C1869" s="101" t="s">
        <v>3407</v>
      </c>
      <c r="D1869" s="101" t="s">
        <v>3370</v>
      </c>
      <c r="E1869" s="99"/>
      <c r="F1869" s="99"/>
    </row>
    <row r="1870" spans="1:6" ht="12.75" customHeight="1" x14ac:dyDescent="0.25">
      <c r="A1870" s="99"/>
      <c r="B1870" s="101">
        <v>2903201</v>
      </c>
      <c r="C1870" s="101" t="s">
        <v>3408</v>
      </c>
      <c r="D1870" s="101" t="s">
        <v>3370</v>
      </c>
      <c r="E1870" s="99"/>
      <c r="F1870" s="99"/>
    </row>
    <row r="1871" spans="1:6" ht="12.75" customHeight="1" x14ac:dyDescent="0.25">
      <c r="A1871" s="99"/>
      <c r="B1871" s="101">
        <v>2903235</v>
      </c>
      <c r="C1871" s="101" t="s">
        <v>3409</v>
      </c>
      <c r="D1871" s="101" t="s">
        <v>3370</v>
      </c>
      <c r="E1871" s="99"/>
      <c r="F1871" s="99"/>
    </row>
    <row r="1872" spans="1:6" ht="12.75" customHeight="1" x14ac:dyDescent="0.25">
      <c r="A1872" s="99"/>
      <c r="B1872" s="101">
        <v>2903276</v>
      </c>
      <c r="C1872" s="101" t="s">
        <v>3410</v>
      </c>
      <c r="D1872" s="101" t="s">
        <v>3370</v>
      </c>
      <c r="E1872" s="99"/>
      <c r="F1872" s="99"/>
    </row>
    <row r="1873" spans="1:6" ht="12.75" customHeight="1" x14ac:dyDescent="0.25">
      <c r="A1873" s="99"/>
      <c r="B1873" s="101">
        <v>2903300</v>
      </c>
      <c r="C1873" s="101" t="s">
        <v>3411</v>
      </c>
      <c r="D1873" s="101" t="s">
        <v>3370</v>
      </c>
      <c r="E1873" s="99"/>
      <c r="F1873" s="99"/>
    </row>
    <row r="1874" spans="1:6" ht="12.75" customHeight="1" x14ac:dyDescent="0.25">
      <c r="A1874" s="99"/>
      <c r="B1874" s="101">
        <v>2903409</v>
      </c>
      <c r="C1874" s="101" t="s">
        <v>3412</v>
      </c>
      <c r="D1874" s="101" t="s">
        <v>3370</v>
      </c>
      <c r="E1874" s="99"/>
      <c r="F1874" s="99"/>
    </row>
    <row r="1875" spans="1:6" ht="12.75" customHeight="1" x14ac:dyDescent="0.25">
      <c r="A1875" s="99"/>
      <c r="B1875" s="101">
        <v>2903508</v>
      </c>
      <c r="C1875" s="101" t="s">
        <v>3413</v>
      </c>
      <c r="D1875" s="101" t="s">
        <v>3370</v>
      </c>
      <c r="E1875" s="99"/>
      <c r="F1875" s="99"/>
    </row>
    <row r="1876" spans="1:6" ht="12.75" customHeight="1" x14ac:dyDescent="0.25">
      <c r="A1876" s="99"/>
      <c r="B1876" s="101">
        <v>2903607</v>
      </c>
      <c r="C1876" s="101" t="s">
        <v>3414</v>
      </c>
      <c r="D1876" s="101" t="s">
        <v>3370</v>
      </c>
      <c r="E1876" s="99"/>
      <c r="F1876" s="99"/>
    </row>
    <row r="1877" spans="1:6" ht="12.75" customHeight="1" x14ac:dyDescent="0.25">
      <c r="A1877" s="99"/>
      <c r="B1877" s="101">
        <v>2903706</v>
      </c>
      <c r="C1877" s="101" t="s">
        <v>3415</v>
      </c>
      <c r="D1877" s="101" t="s">
        <v>3370</v>
      </c>
      <c r="E1877" s="99"/>
      <c r="F1877" s="99"/>
    </row>
    <row r="1878" spans="1:6" ht="12.75" customHeight="1" x14ac:dyDescent="0.25">
      <c r="A1878" s="99"/>
      <c r="B1878" s="101">
        <v>2903805</v>
      </c>
      <c r="C1878" s="101" t="s">
        <v>3416</v>
      </c>
      <c r="D1878" s="101" t="s">
        <v>3370</v>
      </c>
      <c r="E1878" s="99"/>
      <c r="F1878" s="99"/>
    </row>
    <row r="1879" spans="1:6" ht="12.75" customHeight="1" x14ac:dyDescent="0.25">
      <c r="A1879" s="99"/>
      <c r="B1879" s="101">
        <v>2903904</v>
      </c>
      <c r="C1879" s="101" t="s">
        <v>3417</v>
      </c>
      <c r="D1879" s="101" t="s">
        <v>3370</v>
      </c>
      <c r="E1879" s="99"/>
      <c r="F1879" s="99"/>
    </row>
    <row r="1880" spans="1:6" ht="12.75" customHeight="1" x14ac:dyDescent="0.25">
      <c r="A1880" s="99"/>
      <c r="B1880" s="101">
        <v>2903953</v>
      </c>
      <c r="C1880" s="101" t="s">
        <v>3418</v>
      </c>
      <c r="D1880" s="101" t="s">
        <v>3370</v>
      </c>
      <c r="E1880" s="99"/>
      <c r="F1880" s="99"/>
    </row>
    <row r="1881" spans="1:6" ht="12.75" customHeight="1" x14ac:dyDescent="0.25">
      <c r="A1881" s="99"/>
      <c r="B1881" s="101">
        <v>2904001</v>
      </c>
      <c r="C1881" s="101" t="s">
        <v>3419</v>
      </c>
      <c r="D1881" s="101" t="s">
        <v>3370</v>
      </c>
      <c r="E1881" s="99"/>
      <c r="F1881" s="99"/>
    </row>
    <row r="1882" spans="1:6" ht="12.75" customHeight="1" x14ac:dyDescent="0.25">
      <c r="A1882" s="99"/>
      <c r="B1882" s="101">
        <v>2904050</v>
      </c>
      <c r="C1882" s="101" t="s">
        <v>1774</v>
      </c>
      <c r="D1882" s="101" t="s">
        <v>3370</v>
      </c>
      <c r="E1882" s="99"/>
      <c r="F1882" s="99"/>
    </row>
    <row r="1883" spans="1:6" ht="12.75" customHeight="1" x14ac:dyDescent="0.25">
      <c r="A1883" s="99"/>
      <c r="B1883" s="101">
        <v>2904100</v>
      </c>
      <c r="C1883" s="101" t="s">
        <v>3420</v>
      </c>
      <c r="D1883" s="101" t="s">
        <v>3370</v>
      </c>
      <c r="E1883" s="99"/>
      <c r="F1883" s="99"/>
    </row>
    <row r="1884" spans="1:6" ht="12.75" customHeight="1" x14ac:dyDescent="0.25">
      <c r="A1884" s="99"/>
      <c r="B1884" s="101">
        <v>2904209</v>
      </c>
      <c r="C1884" s="101" t="s">
        <v>3421</v>
      </c>
      <c r="D1884" s="101" t="s">
        <v>3370</v>
      </c>
      <c r="E1884" s="99"/>
      <c r="F1884" s="99"/>
    </row>
    <row r="1885" spans="1:6" ht="12.75" customHeight="1" x14ac:dyDescent="0.25">
      <c r="A1885" s="99"/>
      <c r="B1885" s="101">
        <v>2904308</v>
      </c>
      <c r="C1885" s="101" t="s">
        <v>3422</v>
      </c>
      <c r="D1885" s="101" t="s">
        <v>3370</v>
      </c>
      <c r="E1885" s="99"/>
      <c r="F1885" s="99"/>
    </row>
    <row r="1886" spans="1:6" ht="12.75" customHeight="1" x14ac:dyDescent="0.25">
      <c r="A1886" s="99"/>
      <c r="B1886" s="101">
        <v>2904407</v>
      </c>
      <c r="C1886" s="101" t="s">
        <v>3423</v>
      </c>
      <c r="D1886" s="101" t="s">
        <v>3370</v>
      </c>
      <c r="E1886" s="99"/>
      <c r="F1886" s="99"/>
    </row>
    <row r="1887" spans="1:6" ht="12.75" customHeight="1" x14ac:dyDescent="0.25">
      <c r="A1887" s="99"/>
      <c r="B1887" s="101">
        <v>2904506</v>
      </c>
      <c r="C1887" s="101" t="s">
        <v>3424</v>
      </c>
      <c r="D1887" s="101" t="s">
        <v>3370</v>
      </c>
      <c r="E1887" s="99"/>
      <c r="F1887" s="99"/>
    </row>
    <row r="1888" spans="1:6" ht="12.75" customHeight="1" x14ac:dyDescent="0.25">
      <c r="A1888" s="99"/>
      <c r="B1888" s="101">
        <v>2904605</v>
      </c>
      <c r="C1888" s="101" t="s">
        <v>3425</v>
      </c>
      <c r="D1888" s="101" t="s">
        <v>3370</v>
      </c>
      <c r="E1888" s="99"/>
      <c r="F1888" s="99"/>
    </row>
    <row r="1889" spans="1:6" ht="12.75" customHeight="1" x14ac:dyDescent="0.25">
      <c r="A1889" s="99"/>
      <c r="B1889" s="101">
        <v>2904704</v>
      </c>
      <c r="C1889" s="101" t="s">
        <v>3426</v>
      </c>
      <c r="D1889" s="101" t="s">
        <v>3370</v>
      </c>
      <c r="E1889" s="99"/>
      <c r="F1889" s="99"/>
    </row>
    <row r="1890" spans="1:6" ht="12.75" customHeight="1" x14ac:dyDescent="0.25">
      <c r="A1890" s="99"/>
      <c r="B1890" s="101">
        <v>2904753</v>
      </c>
      <c r="C1890" s="101" t="s">
        <v>3427</v>
      </c>
      <c r="D1890" s="101" t="s">
        <v>3370</v>
      </c>
      <c r="E1890" s="99"/>
      <c r="F1890" s="99"/>
    </row>
    <row r="1891" spans="1:6" ht="12.75" customHeight="1" x14ac:dyDescent="0.25">
      <c r="A1891" s="99"/>
      <c r="B1891" s="101">
        <v>2904803</v>
      </c>
      <c r="C1891" s="101" t="s">
        <v>3428</v>
      </c>
      <c r="D1891" s="101" t="s">
        <v>3370</v>
      </c>
      <c r="E1891" s="99"/>
      <c r="F1891" s="99"/>
    </row>
    <row r="1892" spans="1:6" ht="12.75" customHeight="1" x14ac:dyDescent="0.25">
      <c r="A1892" s="99"/>
      <c r="B1892" s="101">
        <v>2904852</v>
      </c>
      <c r="C1892" s="101" t="s">
        <v>3429</v>
      </c>
      <c r="D1892" s="101" t="s">
        <v>3370</v>
      </c>
      <c r="E1892" s="99"/>
      <c r="F1892" s="99"/>
    </row>
    <row r="1893" spans="1:6" ht="12.75" customHeight="1" x14ac:dyDescent="0.25">
      <c r="A1893" s="99"/>
      <c r="B1893" s="101">
        <v>2904902</v>
      </c>
      <c r="C1893" s="101" t="s">
        <v>3430</v>
      </c>
      <c r="D1893" s="101" t="s">
        <v>3370</v>
      </c>
      <c r="E1893" s="99"/>
      <c r="F1893" s="99"/>
    </row>
    <row r="1894" spans="1:6" ht="12.75" customHeight="1" x14ac:dyDescent="0.25">
      <c r="A1894" s="99"/>
      <c r="B1894" s="101">
        <v>2905008</v>
      </c>
      <c r="C1894" s="101" t="s">
        <v>3431</v>
      </c>
      <c r="D1894" s="101" t="s">
        <v>3370</v>
      </c>
      <c r="E1894" s="99"/>
      <c r="F1894" s="99"/>
    </row>
    <row r="1895" spans="1:6" ht="12.75" customHeight="1" x14ac:dyDescent="0.25">
      <c r="A1895" s="99"/>
      <c r="B1895" s="101">
        <v>2905107</v>
      </c>
      <c r="C1895" s="101" t="s">
        <v>3432</v>
      </c>
      <c r="D1895" s="101" t="s">
        <v>3370</v>
      </c>
      <c r="E1895" s="99"/>
      <c r="F1895" s="99"/>
    </row>
    <row r="1896" spans="1:6" ht="12.75" customHeight="1" x14ac:dyDescent="0.25">
      <c r="A1896" s="99"/>
      <c r="B1896" s="101">
        <v>2905156</v>
      </c>
      <c r="C1896" s="101" t="s">
        <v>3433</v>
      </c>
      <c r="D1896" s="101" t="s">
        <v>3370</v>
      </c>
      <c r="E1896" s="99"/>
      <c r="F1896" s="99"/>
    </row>
    <row r="1897" spans="1:6" ht="12.75" customHeight="1" x14ac:dyDescent="0.25">
      <c r="A1897" s="99"/>
      <c r="B1897" s="101">
        <v>2905206</v>
      </c>
      <c r="C1897" s="101" t="s">
        <v>3434</v>
      </c>
      <c r="D1897" s="101" t="s">
        <v>3370</v>
      </c>
      <c r="E1897" s="99"/>
      <c r="F1897" s="99"/>
    </row>
    <row r="1898" spans="1:6" ht="12.75" customHeight="1" x14ac:dyDescent="0.25">
      <c r="A1898" s="99"/>
      <c r="B1898" s="101">
        <v>2905305</v>
      </c>
      <c r="C1898" s="101" t="s">
        <v>3435</v>
      </c>
      <c r="D1898" s="101" t="s">
        <v>3370</v>
      </c>
      <c r="E1898" s="99"/>
      <c r="F1898" s="99"/>
    </row>
    <row r="1899" spans="1:6" ht="12.75" customHeight="1" x14ac:dyDescent="0.25">
      <c r="A1899" s="99"/>
      <c r="B1899" s="101">
        <v>2905404</v>
      </c>
      <c r="C1899" s="101" t="s">
        <v>3436</v>
      </c>
      <c r="D1899" s="101" t="s">
        <v>3370</v>
      </c>
      <c r="E1899" s="99"/>
      <c r="F1899" s="99"/>
    </row>
    <row r="1900" spans="1:6" ht="12.75" customHeight="1" x14ac:dyDescent="0.25">
      <c r="A1900" s="99"/>
      <c r="B1900" s="101">
        <v>2905503</v>
      </c>
      <c r="C1900" s="101" t="s">
        <v>3437</v>
      </c>
      <c r="D1900" s="101" t="s">
        <v>3370</v>
      </c>
      <c r="E1900" s="99"/>
      <c r="F1900" s="99"/>
    </row>
    <row r="1901" spans="1:6" ht="12.75" customHeight="1" x14ac:dyDescent="0.25">
      <c r="A1901" s="99"/>
      <c r="B1901" s="101">
        <v>2905602</v>
      </c>
      <c r="C1901" s="101" t="s">
        <v>3438</v>
      </c>
      <c r="D1901" s="101" t="s">
        <v>3370</v>
      </c>
      <c r="E1901" s="99"/>
      <c r="F1901" s="99"/>
    </row>
    <row r="1902" spans="1:6" ht="12.75" customHeight="1" x14ac:dyDescent="0.25">
      <c r="A1902" s="99"/>
      <c r="B1902" s="101">
        <v>2905701</v>
      </c>
      <c r="C1902" s="101" t="s">
        <v>3439</v>
      </c>
      <c r="D1902" s="101" t="s">
        <v>3370</v>
      </c>
      <c r="E1902" s="99"/>
      <c r="F1902" s="99"/>
    </row>
    <row r="1903" spans="1:6" ht="12.75" customHeight="1" x14ac:dyDescent="0.25">
      <c r="A1903" s="99"/>
      <c r="B1903" s="101">
        <v>2905800</v>
      </c>
      <c r="C1903" s="101" t="s">
        <v>3440</v>
      </c>
      <c r="D1903" s="101" t="s">
        <v>3370</v>
      </c>
      <c r="E1903" s="99"/>
      <c r="F1903" s="99"/>
    </row>
    <row r="1904" spans="1:6" ht="12.75" customHeight="1" x14ac:dyDescent="0.25">
      <c r="A1904" s="99"/>
      <c r="B1904" s="101">
        <v>2905909</v>
      </c>
      <c r="C1904" s="101" t="s">
        <v>3441</v>
      </c>
      <c r="D1904" s="101" t="s">
        <v>3370</v>
      </c>
      <c r="E1904" s="99"/>
      <c r="F1904" s="99"/>
    </row>
    <row r="1905" spans="1:6" ht="12.75" customHeight="1" x14ac:dyDescent="0.25">
      <c r="A1905" s="99"/>
      <c r="B1905" s="101">
        <v>2906006</v>
      </c>
      <c r="C1905" s="101" t="s">
        <v>3442</v>
      </c>
      <c r="D1905" s="101" t="s">
        <v>3370</v>
      </c>
      <c r="E1905" s="99"/>
      <c r="F1905" s="99"/>
    </row>
    <row r="1906" spans="1:6" ht="12.75" customHeight="1" x14ac:dyDescent="0.25">
      <c r="A1906" s="99"/>
      <c r="B1906" s="101">
        <v>2906105</v>
      </c>
      <c r="C1906" s="101" t="s">
        <v>3443</v>
      </c>
      <c r="D1906" s="101" t="s">
        <v>3370</v>
      </c>
      <c r="E1906" s="99"/>
      <c r="F1906" s="99"/>
    </row>
    <row r="1907" spans="1:6" ht="12.75" customHeight="1" x14ac:dyDescent="0.25">
      <c r="A1907" s="99"/>
      <c r="B1907" s="101">
        <v>2906204</v>
      </c>
      <c r="C1907" s="101" t="s">
        <v>3444</v>
      </c>
      <c r="D1907" s="101" t="s">
        <v>3370</v>
      </c>
      <c r="E1907" s="99"/>
      <c r="F1907" s="99"/>
    </row>
    <row r="1908" spans="1:6" ht="12.75" customHeight="1" x14ac:dyDescent="0.25">
      <c r="A1908" s="99"/>
      <c r="B1908" s="101">
        <v>2906303</v>
      </c>
      <c r="C1908" s="101" t="s">
        <v>3445</v>
      </c>
      <c r="D1908" s="101" t="s">
        <v>3370</v>
      </c>
      <c r="E1908" s="99"/>
      <c r="F1908" s="99"/>
    </row>
    <row r="1909" spans="1:6" ht="12.75" customHeight="1" x14ac:dyDescent="0.25">
      <c r="A1909" s="99"/>
      <c r="B1909" s="101">
        <v>2906402</v>
      </c>
      <c r="C1909" s="101" t="s">
        <v>3446</v>
      </c>
      <c r="D1909" s="101" t="s">
        <v>3370</v>
      </c>
      <c r="E1909" s="99"/>
      <c r="F1909" s="99"/>
    </row>
    <row r="1910" spans="1:6" ht="12.75" customHeight="1" x14ac:dyDescent="0.25">
      <c r="A1910" s="99"/>
      <c r="B1910" s="101">
        <v>2906501</v>
      </c>
      <c r="C1910" s="101" t="s">
        <v>3447</v>
      </c>
      <c r="D1910" s="101" t="s">
        <v>3370</v>
      </c>
      <c r="E1910" s="99"/>
      <c r="F1910" s="99"/>
    </row>
    <row r="1911" spans="1:6" ht="12.75" customHeight="1" x14ac:dyDescent="0.25">
      <c r="A1911" s="99"/>
      <c r="B1911" s="101">
        <v>2906600</v>
      </c>
      <c r="C1911" s="101" t="s">
        <v>3448</v>
      </c>
      <c r="D1911" s="101" t="s">
        <v>3370</v>
      </c>
      <c r="E1911" s="99"/>
      <c r="F1911" s="99"/>
    </row>
    <row r="1912" spans="1:6" ht="12.75" customHeight="1" x14ac:dyDescent="0.25">
      <c r="A1912" s="99"/>
      <c r="B1912" s="101">
        <v>2906709</v>
      </c>
      <c r="C1912" s="101" t="s">
        <v>3449</v>
      </c>
      <c r="D1912" s="101" t="s">
        <v>3370</v>
      </c>
      <c r="E1912" s="99"/>
      <c r="F1912" s="99"/>
    </row>
    <row r="1913" spans="1:6" ht="12.75" customHeight="1" x14ac:dyDescent="0.25">
      <c r="A1913" s="99"/>
      <c r="B1913" s="101">
        <v>2906808</v>
      </c>
      <c r="C1913" s="101" t="s">
        <v>3450</v>
      </c>
      <c r="D1913" s="101" t="s">
        <v>3370</v>
      </c>
      <c r="E1913" s="99"/>
      <c r="F1913" s="99"/>
    </row>
    <row r="1914" spans="1:6" ht="12.75" customHeight="1" x14ac:dyDescent="0.25">
      <c r="A1914" s="99"/>
      <c r="B1914" s="101">
        <v>2906824</v>
      </c>
      <c r="C1914" s="101" t="s">
        <v>3451</v>
      </c>
      <c r="D1914" s="101" t="s">
        <v>3370</v>
      </c>
      <c r="E1914" s="99"/>
      <c r="F1914" s="99"/>
    </row>
    <row r="1915" spans="1:6" ht="12.75" customHeight="1" x14ac:dyDescent="0.25">
      <c r="A1915" s="99"/>
      <c r="B1915" s="101">
        <v>2906857</v>
      </c>
      <c r="C1915" s="101" t="s">
        <v>3452</v>
      </c>
      <c r="D1915" s="101" t="s">
        <v>3370</v>
      </c>
      <c r="E1915" s="99"/>
      <c r="F1915" s="99"/>
    </row>
    <row r="1916" spans="1:6" ht="12.75" customHeight="1" x14ac:dyDescent="0.25">
      <c r="A1916" s="99"/>
      <c r="B1916" s="101">
        <v>2906873</v>
      </c>
      <c r="C1916" s="101" t="s">
        <v>3453</v>
      </c>
      <c r="D1916" s="101" t="s">
        <v>3370</v>
      </c>
      <c r="E1916" s="99"/>
      <c r="F1916" s="99"/>
    </row>
    <row r="1917" spans="1:6" ht="12.75" customHeight="1" x14ac:dyDescent="0.25">
      <c r="A1917" s="99"/>
      <c r="B1917" s="101">
        <v>2906899</v>
      </c>
      <c r="C1917" s="101" t="s">
        <v>3454</v>
      </c>
      <c r="D1917" s="101" t="s">
        <v>3370</v>
      </c>
      <c r="E1917" s="99"/>
      <c r="F1917" s="99"/>
    </row>
    <row r="1918" spans="1:6" ht="12.75" customHeight="1" x14ac:dyDescent="0.25">
      <c r="A1918" s="99"/>
      <c r="B1918" s="101">
        <v>2906907</v>
      </c>
      <c r="C1918" s="101" t="s">
        <v>3455</v>
      </c>
      <c r="D1918" s="101" t="s">
        <v>3370</v>
      </c>
      <c r="E1918" s="99"/>
      <c r="F1918" s="99"/>
    </row>
    <row r="1919" spans="1:6" ht="12.75" customHeight="1" x14ac:dyDescent="0.25">
      <c r="A1919" s="99"/>
      <c r="B1919" s="101">
        <v>2907004</v>
      </c>
      <c r="C1919" s="101" t="s">
        <v>3456</v>
      </c>
      <c r="D1919" s="101" t="s">
        <v>3370</v>
      </c>
      <c r="E1919" s="99"/>
      <c r="F1919" s="99"/>
    </row>
    <row r="1920" spans="1:6" ht="12.75" customHeight="1" x14ac:dyDescent="0.25">
      <c r="A1920" s="99"/>
      <c r="B1920" s="101">
        <v>2907103</v>
      </c>
      <c r="C1920" s="101" t="s">
        <v>3457</v>
      </c>
      <c r="D1920" s="101" t="s">
        <v>3370</v>
      </c>
      <c r="E1920" s="99"/>
      <c r="F1920" s="99"/>
    </row>
    <row r="1921" spans="1:6" ht="12.75" customHeight="1" x14ac:dyDescent="0.25">
      <c r="A1921" s="99"/>
      <c r="B1921" s="101">
        <v>2907202</v>
      </c>
      <c r="C1921" s="101" t="s">
        <v>3458</v>
      </c>
      <c r="D1921" s="101" t="s">
        <v>3370</v>
      </c>
      <c r="E1921" s="99"/>
      <c r="F1921" s="99"/>
    </row>
    <row r="1922" spans="1:6" ht="12.75" customHeight="1" x14ac:dyDescent="0.25">
      <c r="A1922" s="99"/>
      <c r="B1922" s="101">
        <v>2907301</v>
      </c>
      <c r="C1922" s="101" t="s">
        <v>3459</v>
      </c>
      <c r="D1922" s="101" t="s">
        <v>3370</v>
      </c>
      <c r="E1922" s="99"/>
      <c r="F1922" s="99"/>
    </row>
    <row r="1923" spans="1:6" ht="12.75" customHeight="1" x14ac:dyDescent="0.25">
      <c r="A1923" s="99"/>
      <c r="B1923" s="101">
        <v>2907400</v>
      </c>
      <c r="C1923" s="101" t="s">
        <v>3460</v>
      </c>
      <c r="D1923" s="101" t="s">
        <v>3370</v>
      </c>
      <c r="E1923" s="99"/>
      <c r="F1923" s="99"/>
    </row>
    <row r="1924" spans="1:6" ht="12.75" customHeight="1" x14ac:dyDescent="0.25">
      <c r="A1924" s="99"/>
      <c r="B1924" s="101">
        <v>2907509</v>
      </c>
      <c r="C1924" s="101" t="s">
        <v>3461</v>
      </c>
      <c r="D1924" s="101" t="s">
        <v>3370</v>
      </c>
      <c r="E1924" s="99"/>
      <c r="F1924" s="99"/>
    </row>
    <row r="1925" spans="1:6" ht="12.75" customHeight="1" x14ac:dyDescent="0.25">
      <c r="A1925" s="99"/>
      <c r="B1925" s="101">
        <v>2907558</v>
      </c>
      <c r="C1925" s="101" t="s">
        <v>3462</v>
      </c>
      <c r="D1925" s="101" t="s">
        <v>3370</v>
      </c>
      <c r="E1925" s="99"/>
      <c r="F1925" s="99"/>
    </row>
    <row r="1926" spans="1:6" ht="12.75" customHeight="1" x14ac:dyDescent="0.25">
      <c r="A1926" s="99"/>
      <c r="B1926" s="101">
        <v>2907608</v>
      </c>
      <c r="C1926" s="101" t="s">
        <v>3463</v>
      </c>
      <c r="D1926" s="101" t="s">
        <v>3370</v>
      </c>
      <c r="E1926" s="99"/>
      <c r="F1926" s="99"/>
    </row>
    <row r="1927" spans="1:6" ht="12.75" customHeight="1" x14ac:dyDescent="0.25">
      <c r="A1927" s="99"/>
      <c r="B1927" s="101">
        <v>2907707</v>
      </c>
      <c r="C1927" s="101" t="s">
        <v>3464</v>
      </c>
      <c r="D1927" s="101" t="s">
        <v>3370</v>
      </c>
      <c r="E1927" s="99"/>
      <c r="F1927" s="99"/>
    </row>
    <row r="1928" spans="1:6" ht="12.75" customHeight="1" x14ac:dyDescent="0.25">
      <c r="A1928" s="99"/>
      <c r="B1928" s="101">
        <v>2907806</v>
      </c>
      <c r="C1928" s="101" t="s">
        <v>3465</v>
      </c>
      <c r="D1928" s="101" t="s">
        <v>3370</v>
      </c>
      <c r="E1928" s="99"/>
      <c r="F1928" s="99"/>
    </row>
    <row r="1929" spans="1:6" ht="12.75" customHeight="1" x14ac:dyDescent="0.25">
      <c r="A1929" s="99"/>
      <c r="B1929" s="101">
        <v>2907905</v>
      </c>
      <c r="C1929" s="101" t="s">
        <v>3466</v>
      </c>
      <c r="D1929" s="101" t="s">
        <v>3370</v>
      </c>
      <c r="E1929" s="99"/>
      <c r="F1929" s="99"/>
    </row>
    <row r="1930" spans="1:6" ht="12.75" customHeight="1" x14ac:dyDescent="0.25">
      <c r="A1930" s="99"/>
      <c r="B1930" s="101">
        <v>2908002</v>
      </c>
      <c r="C1930" s="101" t="s">
        <v>3467</v>
      </c>
      <c r="D1930" s="101" t="s">
        <v>3370</v>
      </c>
      <c r="E1930" s="99"/>
      <c r="F1930" s="99"/>
    </row>
    <row r="1931" spans="1:6" ht="12.75" customHeight="1" x14ac:dyDescent="0.25">
      <c r="A1931" s="99"/>
      <c r="B1931" s="101">
        <v>2908101</v>
      </c>
      <c r="C1931" s="101" t="s">
        <v>3468</v>
      </c>
      <c r="D1931" s="101" t="s">
        <v>3370</v>
      </c>
      <c r="E1931" s="99"/>
      <c r="F1931" s="99"/>
    </row>
    <row r="1932" spans="1:6" ht="12.75" customHeight="1" x14ac:dyDescent="0.25">
      <c r="A1932" s="99"/>
      <c r="B1932" s="101">
        <v>2908200</v>
      </c>
      <c r="C1932" s="101" t="s">
        <v>3469</v>
      </c>
      <c r="D1932" s="101" t="s">
        <v>3370</v>
      </c>
      <c r="E1932" s="99"/>
      <c r="F1932" s="99"/>
    </row>
    <row r="1933" spans="1:6" ht="12.75" customHeight="1" x14ac:dyDescent="0.25">
      <c r="A1933" s="99"/>
      <c r="B1933" s="101">
        <v>2908309</v>
      </c>
      <c r="C1933" s="101" t="s">
        <v>3470</v>
      </c>
      <c r="D1933" s="101" t="s">
        <v>3370</v>
      </c>
      <c r="E1933" s="99"/>
      <c r="F1933" s="99"/>
    </row>
    <row r="1934" spans="1:6" ht="12.75" customHeight="1" x14ac:dyDescent="0.25">
      <c r="A1934" s="99"/>
      <c r="B1934" s="101">
        <v>2908408</v>
      </c>
      <c r="C1934" s="101" t="s">
        <v>3471</v>
      </c>
      <c r="D1934" s="101" t="s">
        <v>3370</v>
      </c>
      <c r="E1934" s="99"/>
      <c r="F1934" s="99"/>
    </row>
    <row r="1935" spans="1:6" ht="12.75" customHeight="1" x14ac:dyDescent="0.25">
      <c r="A1935" s="99"/>
      <c r="B1935" s="101">
        <v>2908507</v>
      </c>
      <c r="C1935" s="101" t="s">
        <v>3472</v>
      </c>
      <c r="D1935" s="101" t="s">
        <v>3370</v>
      </c>
      <c r="E1935" s="99"/>
      <c r="F1935" s="99"/>
    </row>
    <row r="1936" spans="1:6" ht="12.75" customHeight="1" x14ac:dyDescent="0.25">
      <c r="A1936" s="99"/>
      <c r="B1936" s="101">
        <v>2908606</v>
      </c>
      <c r="C1936" s="101" t="s">
        <v>2890</v>
      </c>
      <c r="D1936" s="101" t="s">
        <v>3370</v>
      </c>
      <c r="E1936" s="99"/>
      <c r="F1936" s="99"/>
    </row>
    <row r="1937" spans="1:6" ht="12.75" customHeight="1" x14ac:dyDescent="0.25">
      <c r="A1937" s="99"/>
      <c r="B1937" s="101">
        <v>2908705</v>
      </c>
      <c r="C1937" s="101" t="s">
        <v>3473</v>
      </c>
      <c r="D1937" s="101" t="s">
        <v>3370</v>
      </c>
      <c r="E1937" s="99"/>
      <c r="F1937" s="99"/>
    </row>
    <row r="1938" spans="1:6" ht="12.75" customHeight="1" x14ac:dyDescent="0.25">
      <c r="A1938" s="99"/>
      <c r="B1938" s="101">
        <v>2908804</v>
      </c>
      <c r="C1938" s="101" t="s">
        <v>3474</v>
      </c>
      <c r="D1938" s="101" t="s">
        <v>3370</v>
      </c>
      <c r="E1938" s="99"/>
      <c r="F1938" s="99"/>
    </row>
    <row r="1939" spans="1:6" ht="12.75" customHeight="1" x14ac:dyDescent="0.25">
      <c r="A1939" s="99"/>
      <c r="B1939" s="101">
        <v>2908903</v>
      </c>
      <c r="C1939" s="101" t="s">
        <v>3475</v>
      </c>
      <c r="D1939" s="101" t="s">
        <v>3370</v>
      </c>
      <c r="E1939" s="99"/>
      <c r="F1939" s="99"/>
    </row>
    <row r="1940" spans="1:6" ht="12.75" customHeight="1" x14ac:dyDescent="0.25">
      <c r="A1940" s="99"/>
      <c r="B1940" s="101">
        <v>2909000</v>
      </c>
      <c r="C1940" s="101" t="s">
        <v>3476</v>
      </c>
      <c r="D1940" s="101" t="s">
        <v>3370</v>
      </c>
      <c r="E1940" s="99"/>
      <c r="F1940" s="99"/>
    </row>
    <row r="1941" spans="1:6" ht="12.75" customHeight="1" x14ac:dyDescent="0.25">
      <c r="A1941" s="99"/>
      <c r="B1941" s="101">
        <v>2909109</v>
      </c>
      <c r="C1941" s="101" t="s">
        <v>3477</v>
      </c>
      <c r="D1941" s="101" t="s">
        <v>3370</v>
      </c>
      <c r="E1941" s="99"/>
      <c r="F1941" s="99"/>
    </row>
    <row r="1942" spans="1:6" ht="12.75" customHeight="1" x14ac:dyDescent="0.25">
      <c r="A1942" s="99"/>
      <c r="B1942" s="101">
        <v>2909208</v>
      </c>
      <c r="C1942" s="101" t="s">
        <v>3478</v>
      </c>
      <c r="D1942" s="101" t="s">
        <v>3370</v>
      </c>
      <c r="E1942" s="99"/>
      <c r="F1942" s="99"/>
    </row>
    <row r="1943" spans="1:6" ht="12.75" customHeight="1" x14ac:dyDescent="0.25">
      <c r="A1943" s="99"/>
      <c r="B1943" s="101">
        <v>2909307</v>
      </c>
      <c r="C1943" s="101" t="s">
        <v>3479</v>
      </c>
      <c r="D1943" s="101" t="s">
        <v>3370</v>
      </c>
      <c r="E1943" s="99"/>
      <c r="F1943" s="99"/>
    </row>
    <row r="1944" spans="1:6" ht="12.75" customHeight="1" x14ac:dyDescent="0.25">
      <c r="A1944" s="99"/>
      <c r="B1944" s="101">
        <v>2909406</v>
      </c>
      <c r="C1944" s="101" t="s">
        <v>3480</v>
      </c>
      <c r="D1944" s="101" t="s">
        <v>3370</v>
      </c>
      <c r="E1944" s="99"/>
      <c r="F1944" s="99"/>
    </row>
    <row r="1945" spans="1:6" ht="12.75" customHeight="1" x14ac:dyDescent="0.25">
      <c r="A1945" s="99"/>
      <c r="B1945" s="101">
        <v>2909505</v>
      </c>
      <c r="C1945" s="101" t="s">
        <v>3481</v>
      </c>
      <c r="D1945" s="101" t="s">
        <v>3370</v>
      </c>
      <c r="E1945" s="99"/>
      <c r="F1945" s="99"/>
    </row>
    <row r="1946" spans="1:6" ht="12.75" customHeight="1" x14ac:dyDescent="0.25">
      <c r="A1946" s="99"/>
      <c r="B1946" s="101">
        <v>2909604</v>
      </c>
      <c r="C1946" s="101" t="s">
        <v>3482</v>
      </c>
      <c r="D1946" s="101" t="s">
        <v>3370</v>
      </c>
      <c r="E1946" s="99"/>
      <c r="F1946" s="99"/>
    </row>
    <row r="1947" spans="1:6" ht="12.75" customHeight="1" x14ac:dyDescent="0.25">
      <c r="A1947" s="99"/>
      <c r="B1947" s="101">
        <v>2909703</v>
      </c>
      <c r="C1947" s="101" t="s">
        <v>3483</v>
      </c>
      <c r="D1947" s="101" t="s">
        <v>3370</v>
      </c>
      <c r="E1947" s="99"/>
      <c r="F1947" s="99"/>
    </row>
    <row r="1948" spans="1:6" ht="12.75" customHeight="1" x14ac:dyDescent="0.25">
      <c r="A1948" s="99"/>
      <c r="B1948" s="101">
        <v>2909802</v>
      </c>
      <c r="C1948" s="101" t="s">
        <v>3484</v>
      </c>
      <c r="D1948" s="101" t="s">
        <v>3370</v>
      </c>
      <c r="E1948" s="99"/>
      <c r="F1948" s="99"/>
    </row>
    <row r="1949" spans="1:6" ht="12.75" customHeight="1" x14ac:dyDescent="0.25">
      <c r="A1949" s="99"/>
      <c r="B1949" s="101">
        <v>2909901</v>
      </c>
      <c r="C1949" s="101" t="s">
        <v>3485</v>
      </c>
      <c r="D1949" s="101" t="s">
        <v>3370</v>
      </c>
      <c r="E1949" s="99"/>
      <c r="F1949" s="99"/>
    </row>
    <row r="1950" spans="1:6" ht="12.75" customHeight="1" x14ac:dyDescent="0.25">
      <c r="A1950" s="99"/>
      <c r="B1950" s="101">
        <v>2910008</v>
      </c>
      <c r="C1950" s="101" t="s">
        <v>3486</v>
      </c>
      <c r="D1950" s="101" t="s">
        <v>3370</v>
      </c>
      <c r="E1950" s="99"/>
      <c r="F1950" s="99"/>
    </row>
    <row r="1951" spans="1:6" ht="12.75" customHeight="1" x14ac:dyDescent="0.25">
      <c r="A1951" s="99"/>
      <c r="B1951" s="101">
        <v>2910057</v>
      </c>
      <c r="C1951" s="101" t="s">
        <v>3487</v>
      </c>
      <c r="D1951" s="101" t="s">
        <v>3370</v>
      </c>
      <c r="E1951" s="99"/>
      <c r="F1951" s="99"/>
    </row>
    <row r="1952" spans="1:6" ht="12.75" customHeight="1" x14ac:dyDescent="0.25">
      <c r="A1952" s="99"/>
      <c r="B1952" s="101">
        <v>2910107</v>
      </c>
      <c r="C1952" s="101" t="s">
        <v>3488</v>
      </c>
      <c r="D1952" s="101" t="s">
        <v>3370</v>
      </c>
      <c r="E1952" s="99"/>
      <c r="F1952" s="99"/>
    </row>
    <row r="1953" spans="1:6" ht="12.75" customHeight="1" x14ac:dyDescent="0.25">
      <c r="A1953" s="99"/>
      <c r="B1953" s="101">
        <v>2910206</v>
      </c>
      <c r="C1953" s="101" t="s">
        <v>3489</v>
      </c>
      <c r="D1953" s="101" t="s">
        <v>3370</v>
      </c>
      <c r="E1953" s="99"/>
      <c r="F1953" s="99"/>
    </row>
    <row r="1954" spans="1:6" ht="12.75" customHeight="1" x14ac:dyDescent="0.25">
      <c r="A1954" s="99"/>
      <c r="B1954" s="101">
        <v>2910305</v>
      </c>
      <c r="C1954" s="101" t="s">
        <v>3490</v>
      </c>
      <c r="D1954" s="101" t="s">
        <v>3370</v>
      </c>
      <c r="E1954" s="99"/>
      <c r="F1954" s="99"/>
    </row>
    <row r="1955" spans="1:6" ht="12.75" customHeight="1" x14ac:dyDescent="0.25">
      <c r="A1955" s="99"/>
      <c r="B1955" s="101">
        <v>2910404</v>
      </c>
      <c r="C1955" s="101" t="s">
        <v>3491</v>
      </c>
      <c r="D1955" s="101" t="s">
        <v>3370</v>
      </c>
      <c r="E1955" s="99"/>
      <c r="F1955" s="99"/>
    </row>
    <row r="1956" spans="1:6" ht="12.75" customHeight="1" x14ac:dyDescent="0.25">
      <c r="A1956" s="99"/>
      <c r="B1956" s="101">
        <v>2910503</v>
      </c>
      <c r="C1956" s="101" t="s">
        <v>3492</v>
      </c>
      <c r="D1956" s="101" t="s">
        <v>3370</v>
      </c>
      <c r="E1956" s="99"/>
      <c r="F1956" s="99"/>
    </row>
    <row r="1957" spans="1:6" ht="12.75" customHeight="1" x14ac:dyDescent="0.25">
      <c r="A1957" s="99"/>
      <c r="B1957" s="101">
        <v>2910602</v>
      </c>
      <c r="C1957" s="101" t="s">
        <v>3493</v>
      </c>
      <c r="D1957" s="101" t="s">
        <v>3370</v>
      </c>
      <c r="E1957" s="99"/>
      <c r="F1957" s="99"/>
    </row>
    <row r="1958" spans="1:6" ht="12.75" customHeight="1" x14ac:dyDescent="0.25">
      <c r="A1958" s="99"/>
      <c r="B1958" s="101">
        <v>2910701</v>
      </c>
      <c r="C1958" s="101" t="s">
        <v>3494</v>
      </c>
      <c r="D1958" s="101" t="s">
        <v>3370</v>
      </c>
      <c r="E1958" s="99"/>
      <c r="F1958" s="99"/>
    </row>
    <row r="1959" spans="1:6" ht="12.75" customHeight="1" x14ac:dyDescent="0.25">
      <c r="A1959" s="99"/>
      <c r="B1959" s="101">
        <v>2910727</v>
      </c>
      <c r="C1959" s="101" t="s">
        <v>3495</v>
      </c>
      <c r="D1959" s="101" t="s">
        <v>3370</v>
      </c>
      <c r="E1959" s="99"/>
      <c r="F1959" s="99"/>
    </row>
    <row r="1960" spans="1:6" ht="12.75" customHeight="1" x14ac:dyDescent="0.25">
      <c r="A1960" s="99"/>
      <c r="B1960" s="101">
        <v>2910750</v>
      </c>
      <c r="C1960" s="101" t="s">
        <v>1962</v>
      </c>
      <c r="D1960" s="101" t="s">
        <v>3370</v>
      </c>
      <c r="E1960" s="99"/>
      <c r="F1960" s="99"/>
    </row>
    <row r="1961" spans="1:6" ht="12.75" customHeight="1" x14ac:dyDescent="0.25">
      <c r="A1961" s="99"/>
      <c r="B1961" s="101">
        <v>2910776</v>
      </c>
      <c r="C1961" s="101" t="s">
        <v>3496</v>
      </c>
      <c r="D1961" s="101" t="s">
        <v>3370</v>
      </c>
      <c r="E1961" s="99"/>
      <c r="F1961" s="99"/>
    </row>
    <row r="1962" spans="1:6" ht="12.75" customHeight="1" x14ac:dyDescent="0.25">
      <c r="A1962" s="99"/>
      <c r="B1962" s="101">
        <v>2910800</v>
      </c>
      <c r="C1962" s="101" t="s">
        <v>3497</v>
      </c>
      <c r="D1962" s="101" t="s">
        <v>3370</v>
      </c>
      <c r="E1962" s="99"/>
      <c r="F1962" s="99"/>
    </row>
    <row r="1963" spans="1:6" ht="12.75" customHeight="1" x14ac:dyDescent="0.25">
      <c r="A1963" s="99"/>
      <c r="B1963" s="101">
        <v>2910859</v>
      </c>
      <c r="C1963" s="101" t="s">
        <v>1964</v>
      </c>
      <c r="D1963" s="101" t="s">
        <v>3370</v>
      </c>
      <c r="E1963" s="99"/>
      <c r="F1963" s="99"/>
    </row>
    <row r="1964" spans="1:6" ht="12.75" customHeight="1" x14ac:dyDescent="0.25">
      <c r="A1964" s="99"/>
      <c r="B1964" s="101">
        <v>2910909</v>
      </c>
      <c r="C1964" s="101" t="s">
        <v>3498</v>
      </c>
      <c r="D1964" s="101" t="s">
        <v>3370</v>
      </c>
      <c r="E1964" s="99"/>
      <c r="F1964" s="99"/>
    </row>
    <row r="1965" spans="1:6" ht="12.75" customHeight="1" x14ac:dyDescent="0.25">
      <c r="A1965" s="99"/>
      <c r="B1965" s="101">
        <v>2911006</v>
      </c>
      <c r="C1965" s="101" t="s">
        <v>3499</v>
      </c>
      <c r="D1965" s="101" t="s">
        <v>3370</v>
      </c>
      <c r="E1965" s="99"/>
      <c r="F1965" s="99"/>
    </row>
    <row r="1966" spans="1:6" ht="12.75" customHeight="1" x14ac:dyDescent="0.25">
      <c r="A1966" s="99"/>
      <c r="B1966" s="101">
        <v>2911105</v>
      </c>
      <c r="C1966" s="101" t="s">
        <v>3500</v>
      </c>
      <c r="D1966" s="101" t="s">
        <v>3370</v>
      </c>
      <c r="E1966" s="99"/>
      <c r="F1966" s="99"/>
    </row>
    <row r="1967" spans="1:6" ht="12.75" customHeight="1" x14ac:dyDescent="0.25">
      <c r="A1967" s="99"/>
      <c r="B1967" s="101">
        <v>2911204</v>
      </c>
      <c r="C1967" s="101" t="s">
        <v>3501</v>
      </c>
      <c r="D1967" s="101" t="s">
        <v>3370</v>
      </c>
      <c r="E1967" s="99"/>
      <c r="F1967" s="99"/>
    </row>
    <row r="1968" spans="1:6" ht="12.75" customHeight="1" x14ac:dyDescent="0.25">
      <c r="A1968" s="99"/>
      <c r="B1968" s="101">
        <v>2911253</v>
      </c>
      <c r="C1968" s="101" t="s">
        <v>3502</v>
      </c>
      <c r="D1968" s="101" t="s">
        <v>3370</v>
      </c>
      <c r="E1968" s="99"/>
      <c r="F1968" s="99"/>
    </row>
    <row r="1969" spans="1:6" ht="12.75" customHeight="1" x14ac:dyDescent="0.25">
      <c r="A1969" s="99"/>
      <c r="B1969" s="101">
        <v>2911303</v>
      </c>
      <c r="C1969" s="101" t="s">
        <v>3503</v>
      </c>
      <c r="D1969" s="101" t="s">
        <v>3370</v>
      </c>
      <c r="E1969" s="99"/>
      <c r="F1969" s="99"/>
    </row>
    <row r="1970" spans="1:6" ht="12.75" customHeight="1" x14ac:dyDescent="0.25">
      <c r="A1970" s="99"/>
      <c r="B1970" s="101">
        <v>2911402</v>
      </c>
      <c r="C1970" s="101" t="s">
        <v>3504</v>
      </c>
      <c r="D1970" s="101" t="s">
        <v>3370</v>
      </c>
      <c r="E1970" s="99"/>
      <c r="F1970" s="99"/>
    </row>
    <row r="1971" spans="1:6" ht="12.75" customHeight="1" x14ac:dyDescent="0.25">
      <c r="A1971" s="99"/>
      <c r="B1971" s="101">
        <v>2911501</v>
      </c>
      <c r="C1971" s="101" t="s">
        <v>3505</v>
      </c>
      <c r="D1971" s="101" t="s">
        <v>3370</v>
      </c>
      <c r="E1971" s="99"/>
      <c r="F1971" s="99"/>
    </row>
    <row r="1972" spans="1:6" ht="12.75" customHeight="1" x14ac:dyDescent="0.25">
      <c r="A1972" s="99"/>
      <c r="B1972" s="101">
        <v>2911600</v>
      </c>
      <c r="C1972" s="101" t="s">
        <v>3506</v>
      </c>
      <c r="D1972" s="101" t="s">
        <v>3370</v>
      </c>
      <c r="E1972" s="99"/>
      <c r="F1972" s="99"/>
    </row>
    <row r="1973" spans="1:6" ht="12.75" customHeight="1" x14ac:dyDescent="0.25">
      <c r="A1973" s="99"/>
      <c r="B1973" s="101">
        <v>2911659</v>
      </c>
      <c r="C1973" s="101" t="s">
        <v>3507</v>
      </c>
      <c r="D1973" s="101" t="s">
        <v>3370</v>
      </c>
      <c r="E1973" s="99"/>
      <c r="F1973" s="99"/>
    </row>
    <row r="1974" spans="1:6" ht="12.75" customHeight="1" x14ac:dyDescent="0.25">
      <c r="A1974" s="99"/>
      <c r="B1974" s="101">
        <v>2911709</v>
      </c>
      <c r="C1974" s="101" t="s">
        <v>3508</v>
      </c>
      <c r="D1974" s="101" t="s">
        <v>3370</v>
      </c>
      <c r="E1974" s="99"/>
      <c r="F1974" s="99"/>
    </row>
    <row r="1975" spans="1:6" ht="12.75" customHeight="1" x14ac:dyDescent="0.25">
      <c r="A1975" s="99"/>
      <c r="B1975" s="101">
        <v>2911808</v>
      </c>
      <c r="C1975" s="101" t="s">
        <v>3509</v>
      </c>
      <c r="D1975" s="101" t="s">
        <v>3370</v>
      </c>
      <c r="E1975" s="99"/>
      <c r="F1975" s="99"/>
    </row>
    <row r="1976" spans="1:6" ht="12.75" customHeight="1" x14ac:dyDescent="0.25">
      <c r="A1976" s="99"/>
      <c r="B1976" s="101">
        <v>2911857</v>
      </c>
      <c r="C1976" s="101" t="s">
        <v>3510</v>
      </c>
      <c r="D1976" s="101" t="s">
        <v>3370</v>
      </c>
      <c r="E1976" s="99"/>
      <c r="F1976" s="99"/>
    </row>
    <row r="1977" spans="1:6" ht="12.75" customHeight="1" x14ac:dyDescent="0.25">
      <c r="A1977" s="99"/>
      <c r="B1977" s="101">
        <v>2911907</v>
      </c>
      <c r="C1977" s="101" t="s">
        <v>3511</v>
      </c>
      <c r="D1977" s="101" t="s">
        <v>3370</v>
      </c>
      <c r="E1977" s="99"/>
      <c r="F1977" s="99"/>
    </row>
    <row r="1978" spans="1:6" ht="12.75" customHeight="1" x14ac:dyDescent="0.25">
      <c r="A1978" s="99"/>
      <c r="B1978" s="101">
        <v>2912004</v>
      </c>
      <c r="C1978" s="101" t="s">
        <v>3512</v>
      </c>
      <c r="D1978" s="101" t="s">
        <v>3370</v>
      </c>
      <c r="E1978" s="99"/>
      <c r="F1978" s="99"/>
    </row>
    <row r="1979" spans="1:6" ht="12.75" customHeight="1" x14ac:dyDescent="0.25">
      <c r="A1979" s="99"/>
      <c r="B1979" s="101">
        <v>2912103</v>
      </c>
      <c r="C1979" s="101" t="s">
        <v>3513</v>
      </c>
      <c r="D1979" s="101" t="s">
        <v>3370</v>
      </c>
      <c r="E1979" s="99"/>
      <c r="F1979" s="99"/>
    </row>
    <row r="1980" spans="1:6" ht="12.75" customHeight="1" x14ac:dyDescent="0.25">
      <c r="A1980" s="99"/>
      <c r="B1980" s="101">
        <v>2912202</v>
      </c>
      <c r="C1980" s="101" t="s">
        <v>3514</v>
      </c>
      <c r="D1980" s="101" t="s">
        <v>3370</v>
      </c>
      <c r="E1980" s="99"/>
      <c r="F1980" s="99"/>
    </row>
    <row r="1981" spans="1:6" ht="12.75" customHeight="1" x14ac:dyDescent="0.25">
      <c r="A1981" s="99"/>
      <c r="B1981" s="101">
        <v>2912301</v>
      </c>
      <c r="C1981" s="101" t="s">
        <v>3515</v>
      </c>
      <c r="D1981" s="101" t="s">
        <v>3370</v>
      </c>
      <c r="E1981" s="99"/>
      <c r="F1981" s="99"/>
    </row>
    <row r="1982" spans="1:6" ht="12.75" customHeight="1" x14ac:dyDescent="0.25">
      <c r="A1982" s="99"/>
      <c r="B1982" s="101">
        <v>2912400</v>
      </c>
      <c r="C1982" s="101" t="s">
        <v>3516</v>
      </c>
      <c r="D1982" s="101" t="s">
        <v>3370</v>
      </c>
      <c r="E1982" s="99"/>
      <c r="F1982" s="99"/>
    </row>
    <row r="1983" spans="1:6" ht="12.75" customHeight="1" x14ac:dyDescent="0.25">
      <c r="A1983" s="99"/>
      <c r="B1983" s="101">
        <v>2912509</v>
      </c>
      <c r="C1983" s="101" t="s">
        <v>3517</v>
      </c>
      <c r="D1983" s="101" t="s">
        <v>3370</v>
      </c>
      <c r="E1983" s="99"/>
      <c r="F1983" s="99"/>
    </row>
    <row r="1984" spans="1:6" ht="12.75" customHeight="1" x14ac:dyDescent="0.25">
      <c r="A1984" s="99"/>
      <c r="B1984" s="101">
        <v>2912608</v>
      </c>
      <c r="C1984" s="101" t="s">
        <v>3518</v>
      </c>
      <c r="D1984" s="101" t="s">
        <v>3370</v>
      </c>
      <c r="E1984" s="99"/>
      <c r="F1984" s="99"/>
    </row>
    <row r="1985" spans="1:6" ht="12.75" customHeight="1" x14ac:dyDescent="0.25">
      <c r="A1985" s="99"/>
      <c r="B1985" s="101">
        <v>2912707</v>
      </c>
      <c r="C1985" s="101" t="s">
        <v>3519</v>
      </c>
      <c r="D1985" s="101" t="s">
        <v>3370</v>
      </c>
      <c r="E1985" s="99"/>
      <c r="F1985" s="99"/>
    </row>
    <row r="1986" spans="1:6" ht="12.75" customHeight="1" x14ac:dyDescent="0.25">
      <c r="A1986" s="99"/>
      <c r="B1986" s="101">
        <v>2912806</v>
      </c>
      <c r="C1986" s="101" t="s">
        <v>3520</v>
      </c>
      <c r="D1986" s="101" t="s">
        <v>3370</v>
      </c>
      <c r="E1986" s="99"/>
      <c r="F1986" s="99"/>
    </row>
    <row r="1987" spans="1:6" ht="12.75" customHeight="1" x14ac:dyDescent="0.25">
      <c r="A1987" s="99"/>
      <c r="B1987" s="101">
        <v>2912905</v>
      </c>
      <c r="C1987" s="101" t="s">
        <v>3521</v>
      </c>
      <c r="D1987" s="101" t="s">
        <v>3370</v>
      </c>
      <c r="E1987" s="99"/>
      <c r="F1987" s="99"/>
    </row>
    <row r="1988" spans="1:6" ht="12.75" customHeight="1" x14ac:dyDescent="0.25">
      <c r="A1988" s="99"/>
      <c r="B1988" s="101">
        <v>2913002</v>
      </c>
      <c r="C1988" s="101" t="s">
        <v>3522</v>
      </c>
      <c r="D1988" s="101" t="s">
        <v>3370</v>
      </c>
      <c r="E1988" s="99"/>
      <c r="F1988" s="99"/>
    </row>
    <row r="1989" spans="1:6" ht="12.75" customHeight="1" x14ac:dyDescent="0.25">
      <c r="A1989" s="99"/>
      <c r="B1989" s="101">
        <v>2913101</v>
      </c>
      <c r="C1989" s="101" t="s">
        <v>3523</v>
      </c>
      <c r="D1989" s="101" t="s">
        <v>3370</v>
      </c>
      <c r="E1989" s="99"/>
      <c r="F1989" s="99"/>
    </row>
    <row r="1990" spans="1:6" ht="12.75" customHeight="1" x14ac:dyDescent="0.25">
      <c r="A1990" s="99"/>
      <c r="B1990" s="101">
        <v>2913200</v>
      </c>
      <c r="C1990" s="101" t="s">
        <v>3524</v>
      </c>
      <c r="D1990" s="101" t="s">
        <v>3370</v>
      </c>
      <c r="E1990" s="99"/>
      <c r="F1990" s="99"/>
    </row>
    <row r="1991" spans="1:6" ht="12.75" customHeight="1" x14ac:dyDescent="0.25">
      <c r="A1991" s="99"/>
      <c r="B1991" s="101">
        <v>2913309</v>
      </c>
      <c r="C1991" s="101" t="s">
        <v>3525</v>
      </c>
      <c r="D1991" s="101" t="s">
        <v>3370</v>
      </c>
      <c r="E1991" s="99"/>
      <c r="F1991" s="99"/>
    </row>
    <row r="1992" spans="1:6" ht="12.75" customHeight="1" x14ac:dyDescent="0.25">
      <c r="A1992" s="99"/>
      <c r="B1992" s="101">
        <v>2913408</v>
      </c>
      <c r="C1992" s="101" t="s">
        <v>3526</v>
      </c>
      <c r="D1992" s="101" t="s">
        <v>3370</v>
      </c>
      <c r="E1992" s="99"/>
      <c r="F1992" s="99"/>
    </row>
    <row r="1993" spans="1:6" ht="12.75" customHeight="1" x14ac:dyDescent="0.25">
      <c r="A1993" s="99"/>
      <c r="B1993" s="101">
        <v>2913457</v>
      </c>
      <c r="C1993" s="101" t="s">
        <v>3527</v>
      </c>
      <c r="D1993" s="101" t="s">
        <v>3370</v>
      </c>
      <c r="E1993" s="99"/>
      <c r="F1993" s="99"/>
    </row>
    <row r="1994" spans="1:6" ht="12.75" customHeight="1" x14ac:dyDescent="0.25">
      <c r="A1994" s="99"/>
      <c r="B1994" s="101">
        <v>2913507</v>
      </c>
      <c r="C1994" s="101" t="s">
        <v>3528</v>
      </c>
      <c r="D1994" s="101" t="s">
        <v>3370</v>
      </c>
      <c r="E1994" s="99"/>
      <c r="F1994" s="99"/>
    </row>
    <row r="1995" spans="1:6" ht="12.75" customHeight="1" x14ac:dyDescent="0.25">
      <c r="A1995" s="99"/>
      <c r="B1995" s="101">
        <v>2913606</v>
      </c>
      <c r="C1995" s="101" t="s">
        <v>3529</v>
      </c>
      <c r="D1995" s="101" t="s">
        <v>3370</v>
      </c>
      <c r="E1995" s="99"/>
      <c r="F1995" s="99"/>
    </row>
    <row r="1996" spans="1:6" ht="12.75" customHeight="1" x14ac:dyDescent="0.25">
      <c r="A1996" s="99"/>
      <c r="B1996" s="101">
        <v>2913705</v>
      </c>
      <c r="C1996" s="101" t="s">
        <v>3530</v>
      </c>
      <c r="D1996" s="101" t="s">
        <v>3370</v>
      </c>
      <c r="E1996" s="99"/>
      <c r="F1996" s="99"/>
    </row>
    <row r="1997" spans="1:6" ht="12.75" customHeight="1" x14ac:dyDescent="0.25">
      <c r="A1997" s="99"/>
      <c r="B1997" s="101">
        <v>2913804</v>
      </c>
      <c r="C1997" s="101" t="s">
        <v>3531</v>
      </c>
      <c r="D1997" s="101" t="s">
        <v>3370</v>
      </c>
      <c r="E1997" s="99"/>
      <c r="F1997" s="99"/>
    </row>
    <row r="1998" spans="1:6" ht="12.75" customHeight="1" x14ac:dyDescent="0.25">
      <c r="A1998" s="99"/>
      <c r="B1998" s="101">
        <v>2913903</v>
      </c>
      <c r="C1998" s="101" t="s">
        <v>3532</v>
      </c>
      <c r="D1998" s="101" t="s">
        <v>3370</v>
      </c>
      <c r="E1998" s="99"/>
      <c r="F1998" s="99"/>
    </row>
    <row r="1999" spans="1:6" ht="12.75" customHeight="1" x14ac:dyDescent="0.25">
      <c r="A1999" s="99"/>
      <c r="B1999" s="101">
        <v>2914000</v>
      </c>
      <c r="C1999" s="101" t="s">
        <v>3533</v>
      </c>
      <c r="D1999" s="101" t="s">
        <v>3370</v>
      </c>
      <c r="E1999" s="99"/>
      <c r="F1999" s="99"/>
    </row>
    <row r="2000" spans="1:6" ht="12.75" customHeight="1" x14ac:dyDescent="0.25">
      <c r="A2000" s="99"/>
      <c r="B2000" s="101">
        <v>2914109</v>
      </c>
      <c r="C2000" s="101" t="s">
        <v>3534</v>
      </c>
      <c r="D2000" s="101" t="s">
        <v>3370</v>
      </c>
      <c r="E2000" s="99"/>
      <c r="F2000" s="99"/>
    </row>
    <row r="2001" spans="1:6" ht="12.75" customHeight="1" x14ac:dyDescent="0.25">
      <c r="A2001" s="99"/>
      <c r="B2001" s="101">
        <v>2914208</v>
      </c>
      <c r="C2001" s="101" t="s">
        <v>3535</v>
      </c>
      <c r="D2001" s="101" t="s">
        <v>3370</v>
      </c>
      <c r="E2001" s="99"/>
      <c r="F2001" s="99"/>
    </row>
    <row r="2002" spans="1:6" ht="12.75" customHeight="1" x14ac:dyDescent="0.25">
      <c r="A2002" s="99"/>
      <c r="B2002" s="101">
        <v>2914307</v>
      </c>
      <c r="C2002" s="101" t="s">
        <v>3536</v>
      </c>
      <c r="D2002" s="101" t="s">
        <v>3370</v>
      </c>
      <c r="E2002" s="99"/>
      <c r="F2002" s="99"/>
    </row>
    <row r="2003" spans="1:6" ht="12.75" customHeight="1" x14ac:dyDescent="0.25">
      <c r="A2003" s="99"/>
      <c r="B2003" s="101">
        <v>2914406</v>
      </c>
      <c r="C2003" s="101" t="s">
        <v>3537</v>
      </c>
      <c r="D2003" s="101" t="s">
        <v>3370</v>
      </c>
      <c r="E2003" s="99"/>
      <c r="F2003" s="99"/>
    </row>
    <row r="2004" spans="1:6" ht="12.75" customHeight="1" x14ac:dyDescent="0.25">
      <c r="A2004" s="99"/>
      <c r="B2004" s="101">
        <v>2914505</v>
      </c>
      <c r="C2004" s="101" t="s">
        <v>3538</v>
      </c>
      <c r="D2004" s="101" t="s">
        <v>3370</v>
      </c>
      <c r="E2004" s="99"/>
      <c r="F2004" s="99"/>
    </row>
    <row r="2005" spans="1:6" ht="12.75" customHeight="1" x14ac:dyDescent="0.25">
      <c r="A2005" s="99"/>
      <c r="B2005" s="101">
        <v>2914604</v>
      </c>
      <c r="C2005" s="101" t="s">
        <v>3539</v>
      </c>
      <c r="D2005" s="101" t="s">
        <v>3370</v>
      </c>
      <c r="E2005" s="99"/>
      <c r="F2005" s="99"/>
    </row>
    <row r="2006" spans="1:6" ht="12.75" customHeight="1" x14ac:dyDescent="0.25">
      <c r="A2006" s="99"/>
      <c r="B2006" s="101">
        <v>2914653</v>
      </c>
      <c r="C2006" s="101" t="s">
        <v>3540</v>
      </c>
      <c r="D2006" s="101" t="s">
        <v>3370</v>
      </c>
      <c r="E2006" s="99"/>
      <c r="F2006" s="99"/>
    </row>
    <row r="2007" spans="1:6" ht="12.75" customHeight="1" x14ac:dyDescent="0.25">
      <c r="A2007" s="99"/>
      <c r="B2007" s="101">
        <v>2914703</v>
      </c>
      <c r="C2007" s="101" t="s">
        <v>3541</v>
      </c>
      <c r="D2007" s="101" t="s">
        <v>3370</v>
      </c>
      <c r="E2007" s="99"/>
      <c r="F2007" s="99"/>
    </row>
    <row r="2008" spans="1:6" ht="12.75" customHeight="1" x14ac:dyDescent="0.25">
      <c r="A2008" s="99"/>
      <c r="B2008" s="101">
        <v>2914802</v>
      </c>
      <c r="C2008" s="101" t="s">
        <v>3542</v>
      </c>
      <c r="D2008" s="101" t="s">
        <v>3370</v>
      </c>
      <c r="E2008" s="99"/>
      <c r="F2008" s="99"/>
    </row>
    <row r="2009" spans="1:6" ht="12.75" customHeight="1" x14ac:dyDescent="0.25">
      <c r="A2009" s="99"/>
      <c r="B2009" s="101">
        <v>2914901</v>
      </c>
      <c r="C2009" s="101" t="s">
        <v>3543</v>
      </c>
      <c r="D2009" s="101" t="s">
        <v>3370</v>
      </c>
      <c r="E2009" s="99"/>
      <c r="F2009" s="99"/>
    </row>
    <row r="2010" spans="1:6" ht="12.75" customHeight="1" x14ac:dyDescent="0.25">
      <c r="A2010" s="99"/>
      <c r="B2010" s="101">
        <v>2915007</v>
      </c>
      <c r="C2010" s="101" t="s">
        <v>3544</v>
      </c>
      <c r="D2010" s="101" t="s">
        <v>3370</v>
      </c>
      <c r="E2010" s="99"/>
      <c r="F2010" s="99"/>
    </row>
    <row r="2011" spans="1:6" ht="12.75" customHeight="1" x14ac:dyDescent="0.25">
      <c r="A2011" s="99"/>
      <c r="B2011" s="101">
        <v>2915106</v>
      </c>
      <c r="C2011" s="101" t="s">
        <v>3545</v>
      </c>
      <c r="D2011" s="101" t="s">
        <v>3370</v>
      </c>
      <c r="E2011" s="99"/>
      <c r="F2011" s="99"/>
    </row>
    <row r="2012" spans="1:6" ht="12.75" customHeight="1" x14ac:dyDescent="0.25">
      <c r="A2012" s="99"/>
      <c r="B2012" s="101">
        <v>2915205</v>
      </c>
      <c r="C2012" s="101" t="s">
        <v>3546</v>
      </c>
      <c r="D2012" s="101" t="s">
        <v>3370</v>
      </c>
      <c r="E2012" s="99"/>
      <c r="F2012" s="99"/>
    </row>
    <row r="2013" spans="1:6" ht="12.75" customHeight="1" x14ac:dyDescent="0.25">
      <c r="A2013" s="99"/>
      <c r="B2013" s="101">
        <v>2915304</v>
      </c>
      <c r="C2013" s="101" t="s">
        <v>3547</v>
      </c>
      <c r="D2013" s="101" t="s">
        <v>3370</v>
      </c>
      <c r="E2013" s="99"/>
      <c r="F2013" s="99"/>
    </row>
    <row r="2014" spans="1:6" ht="12.75" customHeight="1" x14ac:dyDescent="0.25">
      <c r="A2014" s="99"/>
      <c r="B2014" s="101">
        <v>2915353</v>
      </c>
      <c r="C2014" s="101" t="s">
        <v>3548</v>
      </c>
      <c r="D2014" s="101" t="s">
        <v>3370</v>
      </c>
      <c r="E2014" s="99"/>
      <c r="F2014" s="99"/>
    </row>
    <row r="2015" spans="1:6" ht="12.75" customHeight="1" x14ac:dyDescent="0.25">
      <c r="A2015" s="99"/>
      <c r="B2015" s="101">
        <v>2915403</v>
      </c>
      <c r="C2015" s="101" t="s">
        <v>3549</v>
      </c>
      <c r="D2015" s="101" t="s">
        <v>3370</v>
      </c>
      <c r="E2015" s="99"/>
      <c r="F2015" s="99"/>
    </row>
    <row r="2016" spans="1:6" ht="12.75" customHeight="1" x14ac:dyDescent="0.25">
      <c r="A2016" s="99"/>
      <c r="B2016" s="101">
        <v>2915502</v>
      </c>
      <c r="C2016" s="101" t="s">
        <v>3550</v>
      </c>
      <c r="D2016" s="101" t="s">
        <v>3370</v>
      </c>
      <c r="E2016" s="99"/>
      <c r="F2016" s="99"/>
    </row>
    <row r="2017" spans="1:6" ht="12.75" customHeight="1" x14ac:dyDescent="0.25">
      <c r="A2017" s="99"/>
      <c r="B2017" s="101">
        <v>2915601</v>
      </c>
      <c r="C2017" s="101" t="s">
        <v>3551</v>
      </c>
      <c r="D2017" s="101" t="s">
        <v>3370</v>
      </c>
      <c r="E2017" s="99"/>
      <c r="F2017" s="99"/>
    </row>
    <row r="2018" spans="1:6" ht="12.75" customHeight="1" x14ac:dyDescent="0.25">
      <c r="A2018" s="99"/>
      <c r="B2018" s="101">
        <v>2915700</v>
      </c>
      <c r="C2018" s="101" t="s">
        <v>3552</v>
      </c>
      <c r="D2018" s="101" t="s">
        <v>3370</v>
      </c>
      <c r="E2018" s="99"/>
      <c r="F2018" s="99"/>
    </row>
    <row r="2019" spans="1:6" ht="12.75" customHeight="1" x14ac:dyDescent="0.25">
      <c r="A2019" s="99"/>
      <c r="B2019" s="101">
        <v>2915809</v>
      </c>
      <c r="C2019" s="101" t="s">
        <v>3114</v>
      </c>
      <c r="D2019" s="101" t="s">
        <v>3370</v>
      </c>
      <c r="E2019" s="99"/>
      <c r="F2019" s="99"/>
    </row>
    <row r="2020" spans="1:6" ht="12.75" customHeight="1" x14ac:dyDescent="0.25">
      <c r="A2020" s="99"/>
      <c r="B2020" s="101">
        <v>2915908</v>
      </c>
      <c r="C2020" s="101" t="s">
        <v>3553</v>
      </c>
      <c r="D2020" s="101" t="s">
        <v>3370</v>
      </c>
      <c r="E2020" s="99"/>
      <c r="F2020" s="99"/>
    </row>
    <row r="2021" spans="1:6" ht="12.75" customHeight="1" x14ac:dyDescent="0.25">
      <c r="A2021" s="99"/>
      <c r="B2021" s="101">
        <v>2916005</v>
      </c>
      <c r="C2021" s="101" t="s">
        <v>3554</v>
      </c>
      <c r="D2021" s="101" t="s">
        <v>3370</v>
      </c>
      <c r="E2021" s="99"/>
      <c r="F2021" s="99"/>
    </row>
    <row r="2022" spans="1:6" ht="12.75" customHeight="1" x14ac:dyDescent="0.25">
      <c r="A2022" s="99"/>
      <c r="B2022" s="101">
        <v>2916104</v>
      </c>
      <c r="C2022" s="101" t="s">
        <v>3555</v>
      </c>
      <c r="D2022" s="101" t="s">
        <v>3370</v>
      </c>
      <c r="E2022" s="99"/>
      <c r="F2022" s="99"/>
    </row>
    <row r="2023" spans="1:6" ht="12.75" customHeight="1" x14ac:dyDescent="0.25">
      <c r="A2023" s="99"/>
      <c r="B2023" s="101">
        <v>2916203</v>
      </c>
      <c r="C2023" s="101" t="s">
        <v>3556</v>
      </c>
      <c r="D2023" s="101" t="s">
        <v>3370</v>
      </c>
      <c r="E2023" s="99"/>
      <c r="F2023" s="99"/>
    </row>
    <row r="2024" spans="1:6" ht="12.75" customHeight="1" x14ac:dyDescent="0.25">
      <c r="A2024" s="99"/>
      <c r="B2024" s="101">
        <v>2916302</v>
      </c>
      <c r="C2024" s="101" t="s">
        <v>3557</v>
      </c>
      <c r="D2024" s="101" t="s">
        <v>3370</v>
      </c>
      <c r="E2024" s="99"/>
      <c r="F2024" s="99"/>
    </row>
    <row r="2025" spans="1:6" ht="12.75" customHeight="1" x14ac:dyDescent="0.25">
      <c r="A2025" s="99"/>
      <c r="B2025" s="101">
        <v>2916401</v>
      </c>
      <c r="C2025" s="101" t="s">
        <v>3558</v>
      </c>
      <c r="D2025" s="101" t="s">
        <v>3370</v>
      </c>
      <c r="E2025" s="99"/>
      <c r="F2025" s="99"/>
    </row>
    <row r="2026" spans="1:6" ht="12.75" customHeight="1" x14ac:dyDescent="0.25">
      <c r="A2026" s="99"/>
      <c r="B2026" s="101">
        <v>2916500</v>
      </c>
      <c r="C2026" s="101" t="s">
        <v>3559</v>
      </c>
      <c r="D2026" s="101" t="s">
        <v>3370</v>
      </c>
      <c r="E2026" s="99"/>
      <c r="F2026" s="99"/>
    </row>
    <row r="2027" spans="1:6" ht="12.75" customHeight="1" x14ac:dyDescent="0.25">
      <c r="A2027" s="99"/>
      <c r="B2027" s="101">
        <v>2916609</v>
      </c>
      <c r="C2027" s="101" t="s">
        <v>3560</v>
      </c>
      <c r="D2027" s="101" t="s">
        <v>3370</v>
      </c>
      <c r="E2027" s="99"/>
      <c r="F2027" s="99"/>
    </row>
    <row r="2028" spans="1:6" ht="12.75" customHeight="1" x14ac:dyDescent="0.25">
      <c r="A2028" s="99"/>
      <c r="B2028" s="101">
        <v>2916708</v>
      </c>
      <c r="C2028" s="101" t="s">
        <v>3561</v>
      </c>
      <c r="D2028" s="101" t="s">
        <v>3370</v>
      </c>
      <c r="E2028" s="99"/>
      <c r="F2028" s="99"/>
    </row>
    <row r="2029" spans="1:6" ht="12.75" customHeight="1" x14ac:dyDescent="0.25">
      <c r="A2029" s="99"/>
      <c r="B2029" s="101">
        <v>2916807</v>
      </c>
      <c r="C2029" s="101" t="s">
        <v>3562</v>
      </c>
      <c r="D2029" s="101" t="s">
        <v>3370</v>
      </c>
      <c r="E2029" s="99"/>
      <c r="F2029" s="99"/>
    </row>
    <row r="2030" spans="1:6" ht="12.75" customHeight="1" x14ac:dyDescent="0.25">
      <c r="A2030" s="99"/>
      <c r="B2030" s="101">
        <v>2916856</v>
      </c>
      <c r="C2030" s="101" t="s">
        <v>3563</v>
      </c>
      <c r="D2030" s="101" t="s">
        <v>3370</v>
      </c>
      <c r="E2030" s="99"/>
      <c r="F2030" s="99"/>
    </row>
    <row r="2031" spans="1:6" ht="12.75" customHeight="1" x14ac:dyDescent="0.25">
      <c r="A2031" s="99"/>
      <c r="B2031" s="101">
        <v>2916906</v>
      </c>
      <c r="C2031" s="101" t="s">
        <v>3564</v>
      </c>
      <c r="D2031" s="101" t="s">
        <v>3370</v>
      </c>
      <c r="E2031" s="99"/>
      <c r="F2031" s="99"/>
    </row>
    <row r="2032" spans="1:6" ht="12.75" customHeight="1" x14ac:dyDescent="0.25">
      <c r="A2032" s="99"/>
      <c r="B2032" s="101">
        <v>2917003</v>
      </c>
      <c r="C2032" s="101" t="s">
        <v>3565</v>
      </c>
      <c r="D2032" s="101" t="s">
        <v>3370</v>
      </c>
      <c r="E2032" s="99"/>
      <c r="F2032" s="99"/>
    </row>
    <row r="2033" spans="1:6" ht="12.75" customHeight="1" x14ac:dyDescent="0.25">
      <c r="A2033" s="99"/>
      <c r="B2033" s="101">
        <v>2917102</v>
      </c>
      <c r="C2033" s="101" t="s">
        <v>3566</v>
      </c>
      <c r="D2033" s="101" t="s">
        <v>3370</v>
      </c>
      <c r="E2033" s="99"/>
      <c r="F2033" s="99"/>
    </row>
    <row r="2034" spans="1:6" ht="12.75" customHeight="1" x14ac:dyDescent="0.25">
      <c r="A2034" s="99"/>
      <c r="B2034" s="101">
        <v>2917201</v>
      </c>
      <c r="C2034" s="101" t="s">
        <v>3567</v>
      </c>
      <c r="D2034" s="101" t="s">
        <v>3370</v>
      </c>
      <c r="E2034" s="99"/>
      <c r="F2034" s="99"/>
    </row>
    <row r="2035" spans="1:6" ht="12.75" customHeight="1" x14ac:dyDescent="0.25">
      <c r="A2035" s="99"/>
      <c r="B2035" s="101">
        <v>2917300</v>
      </c>
      <c r="C2035" s="101" t="s">
        <v>3568</v>
      </c>
      <c r="D2035" s="101" t="s">
        <v>3370</v>
      </c>
      <c r="E2035" s="99"/>
      <c r="F2035" s="99"/>
    </row>
    <row r="2036" spans="1:6" ht="12.75" customHeight="1" x14ac:dyDescent="0.25">
      <c r="A2036" s="99"/>
      <c r="B2036" s="101">
        <v>2917334</v>
      </c>
      <c r="C2036" s="101" t="s">
        <v>3569</v>
      </c>
      <c r="D2036" s="101" t="s">
        <v>3370</v>
      </c>
      <c r="E2036" s="99"/>
      <c r="F2036" s="99"/>
    </row>
    <row r="2037" spans="1:6" ht="12.75" customHeight="1" x14ac:dyDescent="0.25">
      <c r="A2037" s="99"/>
      <c r="B2037" s="101">
        <v>2917359</v>
      </c>
      <c r="C2037" s="101" t="s">
        <v>3570</v>
      </c>
      <c r="D2037" s="101" t="s">
        <v>3370</v>
      </c>
      <c r="E2037" s="99"/>
      <c r="F2037" s="99"/>
    </row>
    <row r="2038" spans="1:6" ht="12.75" customHeight="1" x14ac:dyDescent="0.25">
      <c r="A2038" s="99"/>
      <c r="B2038" s="101">
        <v>2917409</v>
      </c>
      <c r="C2038" s="101" t="s">
        <v>3571</v>
      </c>
      <c r="D2038" s="101" t="s">
        <v>3370</v>
      </c>
      <c r="E2038" s="99"/>
      <c r="F2038" s="99"/>
    </row>
    <row r="2039" spans="1:6" ht="12.75" customHeight="1" x14ac:dyDescent="0.25">
      <c r="A2039" s="99"/>
      <c r="B2039" s="101">
        <v>2917508</v>
      </c>
      <c r="C2039" s="101" t="s">
        <v>3572</v>
      </c>
      <c r="D2039" s="101" t="s">
        <v>3370</v>
      </c>
      <c r="E2039" s="99"/>
      <c r="F2039" s="99"/>
    </row>
    <row r="2040" spans="1:6" ht="12.75" customHeight="1" x14ac:dyDescent="0.25">
      <c r="A2040" s="99"/>
      <c r="B2040" s="101">
        <v>2917607</v>
      </c>
      <c r="C2040" s="101" t="s">
        <v>3573</v>
      </c>
      <c r="D2040" s="101" t="s">
        <v>3370</v>
      </c>
      <c r="E2040" s="99"/>
      <c r="F2040" s="99"/>
    </row>
    <row r="2041" spans="1:6" ht="12.75" customHeight="1" x14ac:dyDescent="0.25">
      <c r="A2041" s="99"/>
      <c r="B2041" s="101">
        <v>2917706</v>
      </c>
      <c r="C2041" s="101" t="s">
        <v>3574</v>
      </c>
      <c r="D2041" s="101" t="s">
        <v>3370</v>
      </c>
      <c r="E2041" s="99"/>
      <c r="F2041" s="99"/>
    </row>
    <row r="2042" spans="1:6" ht="12.75" customHeight="1" x14ac:dyDescent="0.25">
      <c r="A2042" s="99"/>
      <c r="B2042" s="101">
        <v>2917805</v>
      </c>
      <c r="C2042" s="101" t="s">
        <v>3575</v>
      </c>
      <c r="D2042" s="101" t="s">
        <v>3370</v>
      </c>
      <c r="E2042" s="99"/>
      <c r="F2042" s="99"/>
    </row>
    <row r="2043" spans="1:6" ht="12.75" customHeight="1" x14ac:dyDescent="0.25">
      <c r="A2043" s="99"/>
      <c r="B2043" s="101">
        <v>2917904</v>
      </c>
      <c r="C2043" s="101" t="s">
        <v>2728</v>
      </c>
      <c r="D2043" s="101" t="s">
        <v>3370</v>
      </c>
      <c r="E2043" s="99"/>
      <c r="F2043" s="99"/>
    </row>
    <row r="2044" spans="1:6" ht="12.75" customHeight="1" x14ac:dyDescent="0.25">
      <c r="A2044" s="99"/>
      <c r="B2044" s="101">
        <v>2918001</v>
      </c>
      <c r="C2044" s="101" t="s">
        <v>3576</v>
      </c>
      <c r="D2044" s="101" t="s">
        <v>3370</v>
      </c>
      <c r="E2044" s="99"/>
      <c r="F2044" s="99"/>
    </row>
    <row r="2045" spans="1:6" ht="12.75" customHeight="1" x14ac:dyDescent="0.25">
      <c r="A2045" s="99"/>
      <c r="B2045" s="101">
        <v>2918100</v>
      </c>
      <c r="C2045" s="101" t="s">
        <v>3577</v>
      </c>
      <c r="D2045" s="101" t="s">
        <v>3370</v>
      </c>
      <c r="E2045" s="99"/>
      <c r="F2045" s="99"/>
    </row>
    <row r="2046" spans="1:6" ht="12.75" customHeight="1" x14ac:dyDescent="0.25">
      <c r="A2046" s="99"/>
      <c r="B2046" s="101">
        <v>2918209</v>
      </c>
      <c r="C2046" s="101" t="s">
        <v>3578</v>
      </c>
      <c r="D2046" s="101" t="s">
        <v>3370</v>
      </c>
      <c r="E2046" s="99"/>
      <c r="F2046" s="99"/>
    </row>
    <row r="2047" spans="1:6" ht="12.75" customHeight="1" x14ac:dyDescent="0.25">
      <c r="A2047" s="99"/>
      <c r="B2047" s="101">
        <v>2918308</v>
      </c>
      <c r="C2047" s="101" t="s">
        <v>3579</v>
      </c>
      <c r="D2047" s="101" t="s">
        <v>3370</v>
      </c>
      <c r="E2047" s="99"/>
      <c r="F2047" s="99"/>
    </row>
    <row r="2048" spans="1:6" ht="12.75" customHeight="1" x14ac:dyDescent="0.25">
      <c r="A2048" s="99"/>
      <c r="B2048" s="101">
        <v>2918357</v>
      </c>
      <c r="C2048" s="101" t="s">
        <v>3580</v>
      </c>
      <c r="D2048" s="101" t="s">
        <v>3370</v>
      </c>
      <c r="E2048" s="99"/>
      <c r="F2048" s="99"/>
    </row>
    <row r="2049" spans="1:6" ht="12.75" customHeight="1" x14ac:dyDescent="0.25">
      <c r="A2049" s="99"/>
      <c r="B2049" s="101">
        <v>2918407</v>
      </c>
      <c r="C2049" s="101" t="s">
        <v>3581</v>
      </c>
      <c r="D2049" s="101" t="s">
        <v>3370</v>
      </c>
      <c r="E2049" s="99"/>
      <c r="F2049" s="99"/>
    </row>
    <row r="2050" spans="1:6" ht="12.75" customHeight="1" x14ac:dyDescent="0.25">
      <c r="A2050" s="99"/>
      <c r="B2050" s="101">
        <v>2918456</v>
      </c>
      <c r="C2050" s="101" t="s">
        <v>3582</v>
      </c>
      <c r="D2050" s="101" t="s">
        <v>3370</v>
      </c>
      <c r="E2050" s="99"/>
      <c r="F2050" s="99"/>
    </row>
    <row r="2051" spans="1:6" ht="12.75" customHeight="1" x14ac:dyDescent="0.25">
      <c r="A2051" s="99"/>
      <c r="B2051" s="101">
        <v>2918506</v>
      </c>
      <c r="C2051" s="101" t="s">
        <v>3583</v>
      </c>
      <c r="D2051" s="101" t="s">
        <v>3370</v>
      </c>
      <c r="E2051" s="99"/>
      <c r="F2051" s="99"/>
    </row>
    <row r="2052" spans="1:6" ht="12.75" customHeight="1" x14ac:dyDescent="0.25">
      <c r="A2052" s="99"/>
      <c r="B2052" s="101">
        <v>2918555</v>
      </c>
      <c r="C2052" s="101" t="s">
        <v>3584</v>
      </c>
      <c r="D2052" s="101" t="s">
        <v>3370</v>
      </c>
      <c r="E2052" s="99"/>
      <c r="F2052" s="99"/>
    </row>
    <row r="2053" spans="1:6" ht="12.75" customHeight="1" x14ac:dyDescent="0.25">
      <c r="A2053" s="99"/>
      <c r="B2053" s="101">
        <v>2918605</v>
      </c>
      <c r="C2053" s="101" t="s">
        <v>3585</v>
      </c>
      <c r="D2053" s="101" t="s">
        <v>3370</v>
      </c>
      <c r="E2053" s="99"/>
      <c r="F2053" s="99"/>
    </row>
    <row r="2054" spans="1:6" ht="12.75" customHeight="1" x14ac:dyDescent="0.25">
      <c r="A2054" s="99"/>
      <c r="B2054" s="101">
        <v>2918704</v>
      </c>
      <c r="C2054" s="101" t="s">
        <v>3586</v>
      </c>
      <c r="D2054" s="101" t="s">
        <v>3370</v>
      </c>
      <c r="E2054" s="99"/>
      <c r="F2054" s="99"/>
    </row>
    <row r="2055" spans="1:6" ht="12.75" customHeight="1" x14ac:dyDescent="0.25">
      <c r="A2055" s="99"/>
      <c r="B2055" s="101">
        <v>2918753</v>
      </c>
      <c r="C2055" s="101" t="s">
        <v>3587</v>
      </c>
      <c r="D2055" s="101" t="s">
        <v>3370</v>
      </c>
      <c r="E2055" s="99"/>
      <c r="F2055" s="99"/>
    </row>
    <row r="2056" spans="1:6" ht="12.75" customHeight="1" x14ac:dyDescent="0.25">
      <c r="A2056" s="99"/>
      <c r="B2056" s="101">
        <v>2918803</v>
      </c>
      <c r="C2056" s="101" t="s">
        <v>3588</v>
      </c>
      <c r="D2056" s="101" t="s">
        <v>3370</v>
      </c>
      <c r="E2056" s="99"/>
      <c r="F2056" s="99"/>
    </row>
    <row r="2057" spans="1:6" ht="12.75" customHeight="1" x14ac:dyDescent="0.25">
      <c r="A2057" s="99"/>
      <c r="B2057" s="101">
        <v>2918902</v>
      </c>
      <c r="C2057" s="101" t="s">
        <v>3589</v>
      </c>
      <c r="D2057" s="101" t="s">
        <v>3370</v>
      </c>
      <c r="E2057" s="99"/>
      <c r="F2057" s="99"/>
    </row>
    <row r="2058" spans="1:6" ht="12.75" customHeight="1" x14ac:dyDescent="0.25">
      <c r="A2058" s="99"/>
      <c r="B2058" s="101">
        <v>2919009</v>
      </c>
      <c r="C2058" s="101" t="s">
        <v>3590</v>
      </c>
      <c r="D2058" s="101" t="s">
        <v>3370</v>
      </c>
      <c r="E2058" s="99"/>
      <c r="F2058" s="99"/>
    </row>
    <row r="2059" spans="1:6" ht="12.75" customHeight="1" x14ac:dyDescent="0.25">
      <c r="A2059" s="99"/>
      <c r="B2059" s="101">
        <v>2919058</v>
      </c>
      <c r="C2059" s="101" t="s">
        <v>3591</v>
      </c>
      <c r="D2059" s="101" t="s">
        <v>3370</v>
      </c>
      <c r="E2059" s="99"/>
      <c r="F2059" s="99"/>
    </row>
    <row r="2060" spans="1:6" ht="12.75" customHeight="1" x14ac:dyDescent="0.25">
      <c r="A2060" s="99"/>
      <c r="B2060" s="101">
        <v>2919108</v>
      </c>
      <c r="C2060" s="101" t="s">
        <v>3592</v>
      </c>
      <c r="D2060" s="101" t="s">
        <v>3370</v>
      </c>
      <c r="E2060" s="99"/>
      <c r="F2060" s="99"/>
    </row>
    <row r="2061" spans="1:6" ht="12.75" customHeight="1" x14ac:dyDescent="0.25">
      <c r="A2061" s="99"/>
      <c r="B2061" s="101">
        <v>2919157</v>
      </c>
      <c r="C2061" s="101" t="s">
        <v>3593</v>
      </c>
      <c r="D2061" s="101" t="s">
        <v>3370</v>
      </c>
      <c r="E2061" s="99"/>
      <c r="F2061" s="99"/>
    </row>
    <row r="2062" spans="1:6" ht="12.75" customHeight="1" x14ac:dyDescent="0.25">
      <c r="A2062" s="99"/>
      <c r="B2062" s="101">
        <v>2919207</v>
      </c>
      <c r="C2062" s="101" t="s">
        <v>3594</v>
      </c>
      <c r="D2062" s="101" t="s">
        <v>3370</v>
      </c>
      <c r="E2062" s="99"/>
      <c r="F2062" s="99"/>
    </row>
    <row r="2063" spans="1:6" ht="12.75" customHeight="1" x14ac:dyDescent="0.25">
      <c r="A2063" s="99"/>
      <c r="B2063" s="101">
        <v>2919306</v>
      </c>
      <c r="C2063" s="101" t="s">
        <v>3595</v>
      </c>
      <c r="D2063" s="101" t="s">
        <v>3370</v>
      </c>
      <c r="E2063" s="99"/>
      <c r="F2063" s="99"/>
    </row>
    <row r="2064" spans="1:6" ht="12.75" customHeight="1" x14ac:dyDescent="0.25">
      <c r="A2064" s="99"/>
      <c r="B2064" s="101">
        <v>2919405</v>
      </c>
      <c r="C2064" s="101" t="s">
        <v>3596</v>
      </c>
      <c r="D2064" s="101" t="s">
        <v>3370</v>
      </c>
      <c r="E2064" s="99"/>
      <c r="F2064" s="99"/>
    </row>
    <row r="2065" spans="1:6" ht="12.75" customHeight="1" x14ac:dyDescent="0.25">
      <c r="A2065" s="99"/>
      <c r="B2065" s="101">
        <v>2919504</v>
      </c>
      <c r="C2065" s="101" t="s">
        <v>3597</v>
      </c>
      <c r="D2065" s="101" t="s">
        <v>3370</v>
      </c>
      <c r="E2065" s="99"/>
      <c r="F2065" s="99"/>
    </row>
    <row r="2066" spans="1:6" ht="12.75" customHeight="1" x14ac:dyDescent="0.25">
      <c r="A2066" s="99"/>
      <c r="B2066" s="101">
        <v>2919553</v>
      </c>
      <c r="C2066" s="101" t="s">
        <v>3598</v>
      </c>
      <c r="D2066" s="101" t="s">
        <v>3370</v>
      </c>
      <c r="E2066" s="99"/>
      <c r="F2066" s="99"/>
    </row>
    <row r="2067" spans="1:6" ht="12.75" customHeight="1" x14ac:dyDescent="0.25">
      <c r="A2067" s="99"/>
      <c r="B2067" s="101">
        <v>2919603</v>
      </c>
      <c r="C2067" s="101" t="s">
        <v>3599</v>
      </c>
      <c r="D2067" s="101" t="s">
        <v>3370</v>
      </c>
      <c r="E2067" s="99"/>
      <c r="F2067" s="99"/>
    </row>
    <row r="2068" spans="1:6" ht="12.75" customHeight="1" x14ac:dyDescent="0.25">
      <c r="A2068" s="99"/>
      <c r="B2068" s="101">
        <v>2919702</v>
      </c>
      <c r="C2068" s="101" t="s">
        <v>3600</v>
      </c>
      <c r="D2068" s="101" t="s">
        <v>3370</v>
      </c>
      <c r="E2068" s="99"/>
      <c r="F2068" s="99"/>
    </row>
    <row r="2069" spans="1:6" ht="12.75" customHeight="1" x14ac:dyDescent="0.25">
      <c r="A2069" s="99"/>
      <c r="B2069" s="101">
        <v>2919801</v>
      </c>
      <c r="C2069" s="101" t="s">
        <v>3601</v>
      </c>
      <c r="D2069" s="101" t="s">
        <v>3370</v>
      </c>
      <c r="E2069" s="99"/>
      <c r="F2069" s="99"/>
    </row>
    <row r="2070" spans="1:6" ht="12.75" customHeight="1" x14ac:dyDescent="0.25">
      <c r="A2070" s="99"/>
      <c r="B2070" s="101">
        <v>2919900</v>
      </c>
      <c r="C2070" s="101" t="s">
        <v>3602</v>
      </c>
      <c r="D2070" s="101" t="s">
        <v>3370</v>
      </c>
      <c r="E2070" s="99"/>
      <c r="F2070" s="99"/>
    </row>
    <row r="2071" spans="1:6" ht="12.75" customHeight="1" x14ac:dyDescent="0.25">
      <c r="A2071" s="99"/>
      <c r="B2071" s="101">
        <v>2919926</v>
      </c>
      <c r="C2071" s="101" t="s">
        <v>3603</v>
      </c>
      <c r="D2071" s="101" t="s">
        <v>3370</v>
      </c>
      <c r="E2071" s="99"/>
      <c r="F2071" s="99"/>
    </row>
    <row r="2072" spans="1:6" ht="12.75" customHeight="1" x14ac:dyDescent="0.25">
      <c r="A2072" s="99"/>
      <c r="B2072" s="101">
        <v>2919959</v>
      </c>
      <c r="C2072" s="101" t="s">
        <v>3604</v>
      </c>
      <c r="D2072" s="101" t="s">
        <v>3370</v>
      </c>
      <c r="E2072" s="99"/>
      <c r="F2072" s="99"/>
    </row>
    <row r="2073" spans="1:6" ht="12.75" customHeight="1" x14ac:dyDescent="0.25">
      <c r="A2073" s="99"/>
      <c r="B2073" s="101">
        <v>2920007</v>
      </c>
      <c r="C2073" s="101" t="s">
        <v>3605</v>
      </c>
      <c r="D2073" s="101" t="s">
        <v>3370</v>
      </c>
      <c r="E2073" s="99"/>
      <c r="F2073" s="99"/>
    </row>
    <row r="2074" spans="1:6" ht="12.75" customHeight="1" x14ac:dyDescent="0.25">
      <c r="A2074" s="99"/>
      <c r="B2074" s="101">
        <v>2920106</v>
      </c>
      <c r="C2074" s="101" t="s">
        <v>3606</v>
      </c>
      <c r="D2074" s="101" t="s">
        <v>3370</v>
      </c>
      <c r="E2074" s="99"/>
      <c r="F2074" s="99"/>
    </row>
    <row r="2075" spans="1:6" ht="12.75" customHeight="1" x14ac:dyDescent="0.25">
      <c r="A2075" s="99"/>
      <c r="B2075" s="101">
        <v>2920205</v>
      </c>
      <c r="C2075" s="101" t="s">
        <v>3607</v>
      </c>
      <c r="D2075" s="101" t="s">
        <v>3370</v>
      </c>
      <c r="E2075" s="99"/>
      <c r="F2075" s="99"/>
    </row>
    <row r="2076" spans="1:6" ht="12.75" customHeight="1" x14ac:dyDescent="0.25">
      <c r="A2076" s="99"/>
      <c r="B2076" s="101">
        <v>2920304</v>
      </c>
      <c r="C2076" s="101" t="s">
        <v>3608</v>
      </c>
      <c r="D2076" s="101" t="s">
        <v>3370</v>
      </c>
      <c r="E2076" s="99"/>
      <c r="F2076" s="99"/>
    </row>
    <row r="2077" spans="1:6" ht="12.75" customHeight="1" x14ac:dyDescent="0.25">
      <c r="A2077" s="99"/>
      <c r="B2077" s="101">
        <v>2920403</v>
      </c>
      <c r="C2077" s="101" t="s">
        <v>3609</v>
      </c>
      <c r="D2077" s="101" t="s">
        <v>3370</v>
      </c>
      <c r="E2077" s="99"/>
      <c r="F2077" s="99"/>
    </row>
    <row r="2078" spans="1:6" ht="12.75" customHeight="1" x14ac:dyDescent="0.25">
      <c r="A2078" s="99"/>
      <c r="B2078" s="101">
        <v>2920452</v>
      </c>
      <c r="C2078" s="101" t="s">
        <v>3610</v>
      </c>
      <c r="D2078" s="101" t="s">
        <v>3370</v>
      </c>
      <c r="E2078" s="99"/>
      <c r="F2078" s="99"/>
    </row>
    <row r="2079" spans="1:6" ht="12.75" customHeight="1" x14ac:dyDescent="0.25">
      <c r="A2079" s="99"/>
      <c r="B2079" s="101">
        <v>2920502</v>
      </c>
      <c r="C2079" s="101" t="s">
        <v>3611</v>
      </c>
      <c r="D2079" s="101" t="s">
        <v>3370</v>
      </c>
      <c r="E2079" s="99"/>
      <c r="F2079" s="99"/>
    </row>
    <row r="2080" spans="1:6" ht="12.75" customHeight="1" x14ac:dyDescent="0.25">
      <c r="A2080" s="99"/>
      <c r="B2080" s="101">
        <v>2920601</v>
      </c>
      <c r="C2080" s="101" t="s">
        <v>3612</v>
      </c>
      <c r="D2080" s="101" t="s">
        <v>3370</v>
      </c>
      <c r="E2080" s="99"/>
      <c r="F2080" s="99"/>
    </row>
    <row r="2081" spans="1:6" ht="12.75" customHeight="1" x14ac:dyDescent="0.25">
      <c r="A2081" s="99"/>
      <c r="B2081" s="101">
        <v>2920700</v>
      </c>
      <c r="C2081" s="101" t="s">
        <v>3613</v>
      </c>
      <c r="D2081" s="101" t="s">
        <v>3370</v>
      </c>
      <c r="E2081" s="99"/>
      <c r="F2081" s="99"/>
    </row>
    <row r="2082" spans="1:6" ht="12.75" customHeight="1" x14ac:dyDescent="0.25">
      <c r="A2082" s="99"/>
      <c r="B2082" s="101">
        <v>2920809</v>
      </c>
      <c r="C2082" s="101" t="s">
        <v>3614</v>
      </c>
      <c r="D2082" s="101" t="s">
        <v>3370</v>
      </c>
      <c r="E2082" s="99"/>
      <c r="F2082" s="99"/>
    </row>
    <row r="2083" spans="1:6" ht="12.75" customHeight="1" x14ac:dyDescent="0.25">
      <c r="A2083" s="99"/>
      <c r="B2083" s="101">
        <v>2920908</v>
      </c>
      <c r="C2083" s="101" t="s">
        <v>3615</v>
      </c>
      <c r="D2083" s="101" t="s">
        <v>3370</v>
      </c>
      <c r="E2083" s="99"/>
      <c r="F2083" s="99"/>
    </row>
    <row r="2084" spans="1:6" ht="12.75" customHeight="1" x14ac:dyDescent="0.25">
      <c r="A2084" s="99"/>
      <c r="B2084" s="101">
        <v>2921005</v>
      </c>
      <c r="C2084" s="101" t="s">
        <v>3616</v>
      </c>
      <c r="D2084" s="101" t="s">
        <v>3370</v>
      </c>
      <c r="E2084" s="99"/>
      <c r="F2084" s="99"/>
    </row>
    <row r="2085" spans="1:6" ht="12.75" customHeight="1" x14ac:dyDescent="0.25">
      <c r="A2085" s="99"/>
      <c r="B2085" s="101">
        <v>2921054</v>
      </c>
      <c r="C2085" s="101" t="s">
        <v>3617</v>
      </c>
      <c r="D2085" s="101" t="s">
        <v>3370</v>
      </c>
      <c r="E2085" s="99"/>
      <c r="F2085" s="99"/>
    </row>
    <row r="2086" spans="1:6" ht="12.75" customHeight="1" x14ac:dyDescent="0.25">
      <c r="A2086" s="99"/>
      <c r="B2086" s="101">
        <v>2921104</v>
      </c>
      <c r="C2086" s="101" t="s">
        <v>3618</v>
      </c>
      <c r="D2086" s="101" t="s">
        <v>3370</v>
      </c>
      <c r="E2086" s="99"/>
      <c r="F2086" s="99"/>
    </row>
    <row r="2087" spans="1:6" ht="12.75" customHeight="1" x14ac:dyDescent="0.25">
      <c r="A2087" s="99"/>
      <c r="B2087" s="101">
        <v>2921203</v>
      </c>
      <c r="C2087" s="101" t="s">
        <v>3619</v>
      </c>
      <c r="D2087" s="101" t="s">
        <v>3370</v>
      </c>
      <c r="E2087" s="99"/>
      <c r="F2087" s="99"/>
    </row>
    <row r="2088" spans="1:6" ht="12.75" customHeight="1" x14ac:dyDescent="0.25">
      <c r="A2088" s="99"/>
      <c r="B2088" s="101">
        <v>2921302</v>
      </c>
      <c r="C2088" s="101" t="s">
        <v>2600</v>
      </c>
      <c r="D2088" s="101" t="s">
        <v>3370</v>
      </c>
      <c r="E2088" s="99"/>
      <c r="F2088" s="99"/>
    </row>
    <row r="2089" spans="1:6" ht="12.75" customHeight="1" x14ac:dyDescent="0.25">
      <c r="A2089" s="99"/>
      <c r="B2089" s="101">
        <v>2921401</v>
      </c>
      <c r="C2089" s="101" t="s">
        <v>3620</v>
      </c>
      <c r="D2089" s="101" t="s">
        <v>3370</v>
      </c>
      <c r="E2089" s="99"/>
      <c r="F2089" s="99"/>
    </row>
    <row r="2090" spans="1:6" ht="12.75" customHeight="1" x14ac:dyDescent="0.25">
      <c r="A2090" s="99"/>
      <c r="B2090" s="101">
        <v>2921450</v>
      </c>
      <c r="C2090" s="101" t="s">
        <v>3621</v>
      </c>
      <c r="D2090" s="101" t="s">
        <v>3370</v>
      </c>
      <c r="E2090" s="99"/>
      <c r="F2090" s="99"/>
    </row>
    <row r="2091" spans="1:6" ht="12.75" customHeight="1" x14ac:dyDescent="0.25">
      <c r="A2091" s="99"/>
      <c r="B2091" s="101">
        <v>2921500</v>
      </c>
      <c r="C2091" s="101" t="s">
        <v>3622</v>
      </c>
      <c r="D2091" s="101" t="s">
        <v>3370</v>
      </c>
      <c r="E2091" s="99"/>
      <c r="F2091" s="99"/>
    </row>
    <row r="2092" spans="1:6" ht="12.75" customHeight="1" x14ac:dyDescent="0.25">
      <c r="A2092" s="99"/>
      <c r="B2092" s="101">
        <v>2921609</v>
      </c>
      <c r="C2092" s="101" t="s">
        <v>3623</v>
      </c>
      <c r="D2092" s="101" t="s">
        <v>3370</v>
      </c>
      <c r="E2092" s="99"/>
      <c r="F2092" s="99"/>
    </row>
    <row r="2093" spans="1:6" ht="12.75" customHeight="1" x14ac:dyDescent="0.25">
      <c r="A2093" s="99"/>
      <c r="B2093" s="101">
        <v>2921708</v>
      </c>
      <c r="C2093" s="101" t="s">
        <v>3624</v>
      </c>
      <c r="D2093" s="101" t="s">
        <v>3370</v>
      </c>
      <c r="E2093" s="99"/>
      <c r="F2093" s="99"/>
    </row>
    <row r="2094" spans="1:6" ht="12.75" customHeight="1" x14ac:dyDescent="0.25">
      <c r="A2094" s="99"/>
      <c r="B2094" s="101">
        <v>2921807</v>
      </c>
      <c r="C2094" s="101" t="s">
        <v>3625</v>
      </c>
      <c r="D2094" s="101" t="s">
        <v>3370</v>
      </c>
      <c r="E2094" s="99"/>
      <c r="F2094" s="99"/>
    </row>
    <row r="2095" spans="1:6" ht="12.75" customHeight="1" x14ac:dyDescent="0.25">
      <c r="A2095" s="99"/>
      <c r="B2095" s="101">
        <v>2921906</v>
      </c>
      <c r="C2095" s="101" t="s">
        <v>3626</v>
      </c>
      <c r="D2095" s="101" t="s">
        <v>3370</v>
      </c>
      <c r="E2095" s="99"/>
      <c r="F2095" s="99"/>
    </row>
    <row r="2096" spans="1:6" ht="12.75" customHeight="1" x14ac:dyDescent="0.25">
      <c r="A2096" s="99"/>
      <c r="B2096" s="101">
        <v>2922003</v>
      </c>
      <c r="C2096" s="101" t="s">
        <v>3627</v>
      </c>
      <c r="D2096" s="101" t="s">
        <v>3370</v>
      </c>
      <c r="E2096" s="99"/>
      <c r="F2096" s="99"/>
    </row>
    <row r="2097" spans="1:6" ht="12.75" customHeight="1" x14ac:dyDescent="0.25">
      <c r="A2097" s="99"/>
      <c r="B2097" s="101">
        <v>2922052</v>
      </c>
      <c r="C2097" s="101" t="s">
        <v>3628</v>
      </c>
      <c r="D2097" s="101" t="s">
        <v>3370</v>
      </c>
      <c r="E2097" s="99"/>
      <c r="F2097" s="99"/>
    </row>
    <row r="2098" spans="1:6" ht="12.75" customHeight="1" x14ac:dyDescent="0.25">
      <c r="A2098" s="99"/>
      <c r="B2098" s="101">
        <v>2922102</v>
      </c>
      <c r="C2098" s="101" t="s">
        <v>3629</v>
      </c>
      <c r="D2098" s="101" t="s">
        <v>3370</v>
      </c>
      <c r="E2098" s="99"/>
      <c r="F2098" s="99"/>
    </row>
    <row r="2099" spans="1:6" ht="12.75" customHeight="1" x14ac:dyDescent="0.25">
      <c r="A2099" s="99"/>
      <c r="B2099" s="101">
        <v>2922201</v>
      </c>
      <c r="C2099" s="101" t="s">
        <v>3630</v>
      </c>
      <c r="D2099" s="101" t="s">
        <v>3370</v>
      </c>
      <c r="E2099" s="99"/>
      <c r="F2099" s="99"/>
    </row>
    <row r="2100" spans="1:6" ht="12.75" customHeight="1" x14ac:dyDescent="0.25">
      <c r="A2100" s="99"/>
      <c r="B2100" s="101">
        <v>2922250</v>
      </c>
      <c r="C2100" s="101" t="s">
        <v>3631</v>
      </c>
      <c r="D2100" s="101" t="s">
        <v>3370</v>
      </c>
      <c r="E2100" s="99"/>
      <c r="F2100" s="99"/>
    </row>
    <row r="2101" spans="1:6" ht="12.75" customHeight="1" x14ac:dyDescent="0.25">
      <c r="A2101" s="99"/>
      <c r="B2101" s="101">
        <v>2922300</v>
      </c>
      <c r="C2101" s="101" t="s">
        <v>3632</v>
      </c>
      <c r="D2101" s="101" t="s">
        <v>3370</v>
      </c>
      <c r="E2101" s="99"/>
      <c r="F2101" s="99"/>
    </row>
    <row r="2102" spans="1:6" ht="12.75" customHeight="1" x14ac:dyDescent="0.25">
      <c r="A2102" s="99"/>
      <c r="B2102" s="101">
        <v>2922409</v>
      </c>
      <c r="C2102" s="101" t="s">
        <v>3633</v>
      </c>
      <c r="D2102" s="101" t="s">
        <v>3370</v>
      </c>
      <c r="E2102" s="99"/>
      <c r="F2102" s="99"/>
    </row>
    <row r="2103" spans="1:6" ht="12.75" customHeight="1" x14ac:dyDescent="0.25">
      <c r="A2103" s="99"/>
      <c r="B2103" s="101">
        <v>2922508</v>
      </c>
      <c r="C2103" s="101" t="s">
        <v>1994</v>
      </c>
      <c r="D2103" s="101" t="s">
        <v>3370</v>
      </c>
      <c r="E2103" s="99"/>
      <c r="F2103" s="99"/>
    </row>
    <row r="2104" spans="1:6" ht="12.75" customHeight="1" x14ac:dyDescent="0.25">
      <c r="A2104" s="99"/>
      <c r="B2104" s="101">
        <v>2922607</v>
      </c>
      <c r="C2104" s="101" t="s">
        <v>3634</v>
      </c>
      <c r="D2104" s="101" t="s">
        <v>3370</v>
      </c>
      <c r="E2104" s="99"/>
      <c r="F2104" s="99"/>
    </row>
    <row r="2105" spans="1:6" ht="12.75" customHeight="1" x14ac:dyDescent="0.25">
      <c r="A2105" s="99"/>
      <c r="B2105" s="101">
        <v>2922656</v>
      </c>
      <c r="C2105" s="101" t="s">
        <v>3635</v>
      </c>
      <c r="D2105" s="101" t="s">
        <v>3370</v>
      </c>
      <c r="E2105" s="99"/>
      <c r="F2105" s="99"/>
    </row>
    <row r="2106" spans="1:6" ht="12.75" customHeight="1" x14ac:dyDescent="0.25">
      <c r="A2106" s="99"/>
      <c r="B2106" s="101">
        <v>2922706</v>
      </c>
      <c r="C2106" s="101" t="s">
        <v>3636</v>
      </c>
      <c r="D2106" s="101" t="s">
        <v>3370</v>
      </c>
      <c r="E2106" s="99"/>
      <c r="F2106" s="99"/>
    </row>
    <row r="2107" spans="1:6" ht="12.75" customHeight="1" x14ac:dyDescent="0.25">
      <c r="A2107" s="99"/>
      <c r="B2107" s="101">
        <v>2922730</v>
      </c>
      <c r="C2107" s="101" t="s">
        <v>3637</v>
      </c>
      <c r="D2107" s="101" t="s">
        <v>3370</v>
      </c>
      <c r="E2107" s="99"/>
      <c r="F2107" s="99"/>
    </row>
    <row r="2108" spans="1:6" ht="12.75" customHeight="1" x14ac:dyDescent="0.25">
      <c r="A2108" s="99"/>
      <c r="B2108" s="101">
        <v>2922755</v>
      </c>
      <c r="C2108" s="101" t="s">
        <v>3638</v>
      </c>
      <c r="D2108" s="101" t="s">
        <v>3370</v>
      </c>
      <c r="E2108" s="99"/>
      <c r="F2108" s="99"/>
    </row>
    <row r="2109" spans="1:6" ht="12.75" customHeight="1" x14ac:dyDescent="0.25">
      <c r="A2109" s="99"/>
      <c r="B2109" s="101">
        <v>2922805</v>
      </c>
      <c r="C2109" s="101" t="s">
        <v>3639</v>
      </c>
      <c r="D2109" s="101" t="s">
        <v>3370</v>
      </c>
      <c r="E2109" s="99"/>
      <c r="F2109" s="99"/>
    </row>
    <row r="2110" spans="1:6" ht="12.75" customHeight="1" x14ac:dyDescent="0.25">
      <c r="A2110" s="99"/>
      <c r="B2110" s="101">
        <v>2922854</v>
      </c>
      <c r="C2110" s="101" t="s">
        <v>3640</v>
      </c>
      <c r="D2110" s="101" t="s">
        <v>3370</v>
      </c>
      <c r="E2110" s="99"/>
      <c r="F2110" s="99"/>
    </row>
    <row r="2111" spans="1:6" ht="12.75" customHeight="1" x14ac:dyDescent="0.25">
      <c r="A2111" s="99"/>
      <c r="B2111" s="101">
        <v>2922904</v>
      </c>
      <c r="C2111" s="101" t="s">
        <v>3641</v>
      </c>
      <c r="D2111" s="101" t="s">
        <v>3370</v>
      </c>
      <c r="E2111" s="99"/>
      <c r="F2111" s="99"/>
    </row>
    <row r="2112" spans="1:6" ht="12.75" customHeight="1" x14ac:dyDescent="0.25">
      <c r="A2112" s="99"/>
      <c r="B2112" s="101">
        <v>2923001</v>
      </c>
      <c r="C2112" s="101" t="s">
        <v>3642</v>
      </c>
      <c r="D2112" s="101" t="s">
        <v>3370</v>
      </c>
      <c r="E2112" s="99"/>
      <c r="F2112" s="99"/>
    </row>
    <row r="2113" spans="1:6" ht="12.75" customHeight="1" x14ac:dyDescent="0.25">
      <c r="A2113" s="99"/>
      <c r="B2113" s="101">
        <v>2923035</v>
      </c>
      <c r="C2113" s="101" t="s">
        <v>3643</v>
      </c>
      <c r="D2113" s="101" t="s">
        <v>3370</v>
      </c>
      <c r="E2113" s="99"/>
      <c r="F2113" s="99"/>
    </row>
    <row r="2114" spans="1:6" ht="12.75" customHeight="1" x14ac:dyDescent="0.25">
      <c r="A2114" s="99"/>
      <c r="B2114" s="101">
        <v>2923050</v>
      </c>
      <c r="C2114" s="101" t="s">
        <v>3644</v>
      </c>
      <c r="D2114" s="101" t="s">
        <v>3370</v>
      </c>
      <c r="E2114" s="99"/>
      <c r="F2114" s="99"/>
    </row>
    <row r="2115" spans="1:6" ht="12.75" customHeight="1" x14ac:dyDescent="0.25">
      <c r="A2115" s="99"/>
      <c r="B2115" s="101">
        <v>2923100</v>
      </c>
      <c r="C2115" s="101" t="s">
        <v>3645</v>
      </c>
      <c r="D2115" s="101" t="s">
        <v>3370</v>
      </c>
      <c r="E2115" s="99"/>
      <c r="F2115" s="99"/>
    </row>
    <row r="2116" spans="1:6" ht="12.75" customHeight="1" x14ac:dyDescent="0.25">
      <c r="A2116" s="99"/>
      <c r="B2116" s="101">
        <v>2923209</v>
      </c>
      <c r="C2116" s="101" t="s">
        <v>3646</v>
      </c>
      <c r="D2116" s="101" t="s">
        <v>3370</v>
      </c>
      <c r="E2116" s="99"/>
      <c r="F2116" s="99"/>
    </row>
    <row r="2117" spans="1:6" ht="12.75" customHeight="1" x14ac:dyDescent="0.25">
      <c r="A2117" s="99"/>
      <c r="B2117" s="101">
        <v>2923308</v>
      </c>
      <c r="C2117" s="101" t="s">
        <v>3647</v>
      </c>
      <c r="D2117" s="101" t="s">
        <v>3370</v>
      </c>
      <c r="E2117" s="99"/>
      <c r="F2117" s="99"/>
    </row>
    <row r="2118" spans="1:6" ht="12.75" customHeight="1" x14ac:dyDescent="0.25">
      <c r="A2118" s="99"/>
      <c r="B2118" s="101">
        <v>2923357</v>
      </c>
      <c r="C2118" s="101" t="s">
        <v>3648</v>
      </c>
      <c r="D2118" s="101" t="s">
        <v>3370</v>
      </c>
      <c r="E2118" s="99"/>
      <c r="F2118" s="99"/>
    </row>
    <row r="2119" spans="1:6" ht="12.75" customHeight="1" x14ac:dyDescent="0.25">
      <c r="A2119" s="99"/>
      <c r="B2119" s="101">
        <v>2923407</v>
      </c>
      <c r="C2119" s="101" t="s">
        <v>3649</v>
      </c>
      <c r="D2119" s="101" t="s">
        <v>3370</v>
      </c>
      <c r="E2119" s="99"/>
      <c r="F2119" s="99"/>
    </row>
    <row r="2120" spans="1:6" ht="12.75" customHeight="1" x14ac:dyDescent="0.25">
      <c r="A2120" s="99"/>
      <c r="B2120" s="101">
        <v>2923506</v>
      </c>
      <c r="C2120" s="101" t="s">
        <v>3650</v>
      </c>
      <c r="D2120" s="101" t="s">
        <v>3370</v>
      </c>
      <c r="E2120" s="99"/>
      <c r="F2120" s="99"/>
    </row>
    <row r="2121" spans="1:6" ht="12.75" customHeight="1" x14ac:dyDescent="0.25">
      <c r="A2121" s="99"/>
      <c r="B2121" s="101">
        <v>2923605</v>
      </c>
      <c r="C2121" s="101" t="s">
        <v>3651</v>
      </c>
      <c r="D2121" s="101" t="s">
        <v>3370</v>
      </c>
      <c r="E2121" s="99"/>
      <c r="F2121" s="99"/>
    </row>
    <row r="2122" spans="1:6" ht="12.75" customHeight="1" x14ac:dyDescent="0.25">
      <c r="A2122" s="99"/>
      <c r="B2122" s="101">
        <v>2923704</v>
      </c>
      <c r="C2122" s="101" t="s">
        <v>3652</v>
      </c>
      <c r="D2122" s="101" t="s">
        <v>3370</v>
      </c>
      <c r="E2122" s="99"/>
      <c r="F2122" s="99"/>
    </row>
    <row r="2123" spans="1:6" ht="12.75" customHeight="1" x14ac:dyDescent="0.25">
      <c r="A2123" s="99"/>
      <c r="B2123" s="101">
        <v>2923803</v>
      </c>
      <c r="C2123" s="101" t="s">
        <v>3653</v>
      </c>
      <c r="D2123" s="101" t="s">
        <v>3370</v>
      </c>
      <c r="E2123" s="99"/>
      <c r="F2123" s="99"/>
    </row>
    <row r="2124" spans="1:6" ht="12.75" customHeight="1" x14ac:dyDescent="0.25">
      <c r="A2124" s="99"/>
      <c r="B2124" s="101">
        <v>2923902</v>
      </c>
      <c r="C2124" s="101" t="s">
        <v>3654</v>
      </c>
      <c r="D2124" s="101" t="s">
        <v>3370</v>
      </c>
      <c r="E2124" s="99"/>
      <c r="F2124" s="99"/>
    </row>
    <row r="2125" spans="1:6" ht="12.75" customHeight="1" x14ac:dyDescent="0.25">
      <c r="A2125" s="99"/>
      <c r="B2125" s="101">
        <v>2924009</v>
      </c>
      <c r="C2125" s="101" t="s">
        <v>3655</v>
      </c>
      <c r="D2125" s="101" t="s">
        <v>3370</v>
      </c>
      <c r="E2125" s="99"/>
      <c r="F2125" s="99"/>
    </row>
    <row r="2126" spans="1:6" ht="12.75" customHeight="1" x14ac:dyDescent="0.25">
      <c r="A2126" s="99"/>
      <c r="B2126" s="101">
        <v>2924058</v>
      </c>
      <c r="C2126" s="101" t="s">
        <v>3656</v>
      </c>
      <c r="D2126" s="101" t="s">
        <v>3370</v>
      </c>
      <c r="E2126" s="99"/>
      <c r="F2126" s="99"/>
    </row>
    <row r="2127" spans="1:6" ht="12.75" customHeight="1" x14ac:dyDescent="0.25">
      <c r="A2127" s="99"/>
      <c r="B2127" s="101">
        <v>2924108</v>
      </c>
      <c r="C2127" s="101" t="s">
        <v>3657</v>
      </c>
      <c r="D2127" s="101" t="s">
        <v>3370</v>
      </c>
      <c r="E2127" s="99"/>
      <c r="F2127" s="99"/>
    </row>
    <row r="2128" spans="1:6" ht="12.75" customHeight="1" x14ac:dyDescent="0.25">
      <c r="A2128" s="99"/>
      <c r="B2128" s="101">
        <v>2924207</v>
      </c>
      <c r="C2128" s="101" t="s">
        <v>3658</v>
      </c>
      <c r="D2128" s="101" t="s">
        <v>3370</v>
      </c>
      <c r="E2128" s="99"/>
      <c r="F2128" s="99"/>
    </row>
    <row r="2129" spans="1:6" ht="12.75" customHeight="1" x14ac:dyDescent="0.25">
      <c r="A2129" s="99"/>
      <c r="B2129" s="101">
        <v>2924306</v>
      </c>
      <c r="C2129" s="101" t="s">
        <v>3659</v>
      </c>
      <c r="D2129" s="101" t="s">
        <v>3370</v>
      </c>
      <c r="E2129" s="99"/>
      <c r="F2129" s="99"/>
    </row>
    <row r="2130" spans="1:6" ht="12.75" customHeight="1" x14ac:dyDescent="0.25">
      <c r="A2130" s="99"/>
      <c r="B2130" s="101">
        <v>2924405</v>
      </c>
      <c r="C2130" s="101" t="s">
        <v>3660</v>
      </c>
      <c r="D2130" s="101" t="s">
        <v>3370</v>
      </c>
      <c r="E2130" s="99"/>
      <c r="F2130" s="99"/>
    </row>
    <row r="2131" spans="1:6" ht="12.75" customHeight="1" x14ac:dyDescent="0.25">
      <c r="A2131" s="99"/>
      <c r="B2131" s="101">
        <v>2924504</v>
      </c>
      <c r="C2131" s="101" t="s">
        <v>3661</v>
      </c>
      <c r="D2131" s="101" t="s">
        <v>3370</v>
      </c>
      <c r="E2131" s="99"/>
      <c r="F2131" s="99"/>
    </row>
    <row r="2132" spans="1:6" ht="12.75" customHeight="1" x14ac:dyDescent="0.25">
      <c r="A2132" s="99"/>
      <c r="B2132" s="101">
        <v>2924603</v>
      </c>
      <c r="C2132" s="101" t="s">
        <v>3662</v>
      </c>
      <c r="D2132" s="101" t="s">
        <v>3370</v>
      </c>
      <c r="E2132" s="99"/>
      <c r="F2132" s="99"/>
    </row>
    <row r="2133" spans="1:6" ht="12.75" customHeight="1" x14ac:dyDescent="0.25">
      <c r="A2133" s="99"/>
      <c r="B2133" s="101">
        <v>2924652</v>
      </c>
      <c r="C2133" s="101" t="s">
        <v>3663</v>
      </c>
      <c r="D2133" s="101" t="s">
        <v>3370</v>
      </c>
      <c r="E2133" s="99"/>
      <c r="F2133" s="99"/>
    </row>
    <row r="2134" spans="1:6" ht="12.75" customHeight="1" x14ac:dyDescent="0.25">
      <c r="A2134" s="99"/>
      <c r="B2134" s="101">
        <v>2924678</v>
      </c>
      <c r="C2134" s="101" t="s">
        <v>3664</v>
      </c>
      <c r="D2134" s="101" t="s">
        <v>3370</v>
      </c>
      <c r="E2134" s="99"/>
      <c r="F2134" s="99"/>
    </row>
    <row r="2135" spans="1:6" ht="12.75" customHeight="1" x14ac:dyDescent="0.25">
      <c r="A2135" s="99"/>
      <c r="B2135" s="101">
        <v>2924702</v>
      </c>
      <c r="C2135" s="101" t="s">
        <v>3665</v>
      </c>
      <c r="D2135" s="101" t="s">
        <v>3370</v>
      </c>
      <c r="E2135" s="99"/>
      <c r="F2135" s="99"/>
    </row>
    <row r="2136" spans="1:6" ht="12.75" customHeight="1" x14ac:dyDescent="0.25">
      <c r="A2136" s="99"/>
      <c r="B2136" s="101">
        <v>2924801</v>
      </c>
      <c r="C2136" s="101" t="s">
        <v>3666</v>
      </c>
      <c r="D2136" s="101" t="s">
        <v>3370</v>
      </c>
      <c r="E2136" s="99"/>
      <c r="F2136" s="99"/>
    </row>
    <row r="2137" spans="1:6" ht="12.75" customHeight="1" x14ac:dyDescent="0.25">
      <c r="A2137" s="99"/>
      <c r="B2137" s="101">
        <v>2924900</v>
      </c>
      <c r="C2137" s="101" t="s">
        <v>3667</v>
      </c>
      <c r="D2137" s="101" t="s">
        <v>3370</v>
      </c>
      <c r="E2137" s="99"/>
      <c r="F2137" s="99"/>
    </row>
    <row r="2138" spans="1:6" ht="12.75" customHeight="1" x14ac:dyDescent="0.25">
      <c r="A2138" s="99"/>
      <c r="B2138" s="101">
        <v>2925006</v>
      </c>
      <c r="C2138" s="101" t="s">
        <v>3668</v>
      </c>
      <c r="D2138" s="101" t="s">
        <v>3370</v>
      </c>
      <c r="E2138" s="99"/>
      <c r="F2138" s="99"/>
    </row>
    <row r="2139" spans="1:6" ht="12.75" customHeight="1" x14ac:dyDescent="0.25">
      <c r="A2139" s="99"/>
      <c r="B2139" s="101">
        <v>2925105</v>
      </c>
      <c r="C2139" s="101" t="s">
        <v>3669</v>
      </c>
      <c r="D2139" s="101" t="s">
        <v>3370</v>
      </c>
      <c r="E2139" s="99"/>
      <c r="F2139" s="99"/>
    </row>
    <row r="2140" spans="1:6" ht="12.75" customHeight="1" x14ac:dyDescent="0.25">
      <c r="A2140" s="99"/>
      <c r="B2140" s="101">
        <v>2925204</v>
      </c>
      <c r="C2140" s="101" t="s">
        <v>3670</v>
      </c>
      <c r="D2140" s="101" t="s">
        <v>3370</v>
      </c>
      <c r="E2140" s="99"/>
      <c r="F2140" s="99"/>
    </row>
    <row r="2141" spans="1:6" ht="12.75" customHeight="1" x14ac:dyDescent="0.25">
      <c r="A2141" s="99"/>
      <c r="B2141" s="101">
        <v>2925253</v>
      </c>
      <c r="C2141" s="101" t="s">
        <v>3671</v>
      </c>
      <c r="D2141" s="101" t="s">
        <v>3370</v>
      </c>
      <c r="E2141" s="99"/>
      <c r="F2141" s="99"/>
    </row>
    <row r="2142" spans="1:6" ht="12.75" customHeight="1" x14ac:dyDescent="0.25">
      <c r="A2142" s="99"/>
      <c r="B2142" s="101">
        <v>2925303</v>
      </c>
      <c r="C2142" s="101" t="s">
        <v>3672</v>
      </c>
      <c r="D2142" s="101" t="s">
        <v>3370</v>
      </c>
      <c r="E2142" s="99"/>
      <c r="F2142" s="99"/>
    </row>
    <row r="2143" spans="1:6" ht="12.75" customHeight="1" x14ac:dyDescent="0.25">
      <c r="A2143" s="99"/>
      <c r="B2143" s="101">
        <v>2925402</v>
      </c>
      <c r="C2143" s="101" t="s">
        <v>3673</v>
      </c>
      <c r="D2143" s="101" t="s">
        <v>3370</v>
      </c>
      <c r="E2143" s="99"/>
      <c r="F2143" s="99"/>
    </row>
    <row r="2144" spans="1:6" ht="12.75" customHeight="1" x14ac:dyDescent="0.25">
      <c r="A2144" s="99"/>
      <c r="B2144" s="101">
        <v>2925501</v>
      </c>
      <c r="C2144" s="101" t="s">
        <v>3674</v>
      </c>
      <c r="D2144" s="101" t="s">
        <v>3370</v>
      </c>
      <c r="E2144" s="99"/>
      <c r="F2144" s="99"/>
    </row>
    <row r="2145" spans="1:6" ht="12.75" customHeight="1" x14ac:dyDescent="0.25">
      <c r="A2145" s="99"/>
      <c r="B2145" s="101">
        <v>2925600</v>
      </c>
      <c r="C2145" s="101" t="s">
        <v>2200</v>
      </c>
      <c r="D2145" s="101" t="s">
        <v>3370</v>
      </c>
      <c r="E2145" s="99"/>
      <c r="F2145" s="99"/>
    </row>
    <row r="2146" spans="1:6" ht="12.75" customHeight="1" x14ac:dyDescent="0.25">
      <c r="A2146" s="99"/>
      <c r="B2146" s="101">
        <v>2925709</v>
      </c>
      <c r="C2146" s="101" t="s">
        <v>3675</v>
      </c>
      <c r="D2146" s="101" t="s">
        <v>3370</v>
      </c>
      <c r="E2146" s="99"/>
      <c r="F2146" s="99"/>
    </row>
    <row r="2147" spans="1:6" ht="12.75" customHeight="1" x14ac:dyDescent="0.25">
      <c r="A2147" s="99"/>
      <c r="B2147" s="101">
        <v>2925758</v>
      </c>
      <c r="C2147" s="101" t="s">
        <v>3676</v>
      </c>
      <c r="D2147" s="101" t="s">
        <v>3370</v>
      </c>
      <c r="E2147" s="99"/>
      <c r="F2147" s="99"/>
    </row>
    <row r="2148" spans="1:6" ht="12.75" customHeight="1" x14ac:dyDescent="0.25">
      <c r="A2148" s="99"/>
      <c r="B2148" s="101">
        <v>2925808</v>
      </c>
      <c r="C2148" s="101" t="s">
        <v>2978</v>
      </c>
      <c r="D2148" s="101" t="s">
        <v>3370</v>
      </c>
      <c r="E2148" s="99"/>
      <c r="F2148" s="99"/>
    </row>
    <row r="2149" spans="1:6" ht="12.75" customHeight="1" x14ac:dyDescent="0.25">
      <c r="A2149" s="99"/>
      <c r="B2149" s="101">
        <v>2925907</v>
      </c>
      <c r="C2149" s="101" t="s">
        <v>3677</v>
      </c>
      <c r="D2149" s="101" t="s">
        <v>3370</v>
      </c>
      <c r="E2149" s="99"/>
      <c r="F2149" s="99"/>
    </row>
    <row r="2150" spans="1:6" ht="12.75" customHeight="1" x14ac:dyDescent="0.25">
      <c r="A2150" s="99"/>
      <c r="B2150" s="101">
        <v>2925931</v>
      </c>
      <c r="C2150" s="101" t="s">
        <v>3678</v>
      </c>
      <c r="D2150" s="101" t="s">
        <v>3370</v>
      </c>
      <c r="E2150" s="99"/>
      <c r="F2150" s="99"/>
    </row>
    <row r="2151" spans="1:6" ht="12.75" customHeight="1" x14ac:dyDescent="0.25">
      <c r="A2151" s="99"/>
      <c r="B2151" s="101">
        <v>2925956</v>
      </c>
      <c r="C2151" s="101" t="s">
        <v>3679</v>
      </c>
      <c r="D2151" s="101" t="s">
        <v>3370</v>
      </c>
      <c r="E2151" s="99"/>
      <c r="F2151" s="99"/>
    </row>
    <row r="2152" spans="1:6" ht="12.75" customHeight="1" x14ac:dyDescent="0.25">
      <c r="A2152" s="99"/>
      <c r="B2152" s="101">
        <v>2926004</v>
      </c>
      <c r="C2152" s="101" t="s">
        <v>3680</v>
      </c>
      <c r="D2152" s="101" t="s">
        <v>3370</v>
      </c>
      <c r="E2152" s="99"/>
      <c r="F2152" s="99"/>
    </row>
    <row r="2153" spans="1:6" ht="12.75" customHeight="1" x14ac:dyDescent="0.25">
      <c r="A2153" s="99"/>
      <c r="B2153" s="101">
        <v>2926103</v>
      </c>
      <c r="C2153" s="101" t="s">
        <v>3681</v>
      </c>
      <c r="D2153" s="101" t="s">
        <v>3370</v>
      </c>
      <c r="E2153" s="99"/>
      <c r="F2153" s="99"/>
    </row>
    <row r="2154" spans="1:6" ht="12.75" customHeight="1" x14ac:dyDescent="0.25">
      <c r="A2154" s="99"/>
      <c r="B2154" s="101">
        <v>2926202</v>
      </c>
      <c r="C2154" s="101" t="s">
        <v>3682</v>
      </c>
      <c r="D2154" s="101" t="s">
        <v>3370</v>
      </c>
      <c r="E2154" s="99"/>
      <c r="F2154" s="99"/>
    </row>
    <row r="2155" spans="1:6" ht="12.75" customHeight="1" x14ac:dyDescent="0.25">
      <c r="A2155" s="99"/>
      <c r="B2155" s="101">
        <v>2926301</v>
      </c>
      <c r="C2155" s="101" t="s">
        <v>3683</v>
      </c>
      <c r="D2155" s="101" t="s">
        <v>3370</v>
      </c>
      <c r="E2155" s="99"/>
      <c r="F2155" s="99"/>
    </row>
    <row r="2156" spans="1:6" ht="12.75" customHeight="1" x14ac:dyDescent="0.25">
      <c r="A2156" s="99"/>
      <c r="B2156" s="101">
        <v>2926400</v>
      </c>
      <c r="C2156" s="101" t="s">
        <v>2786</v>
      </c>
      <c r="D2156" s="101" t="s">
        <v>3370</v>
      </c>
      <c r="E2156" s="99"/>
      <c r="F2156" s="99"/>
    </row>
    <row r="2157" spans="1:6" ht="12.75" customHeight="1" x14ac:dyDescent="0.25">
      <c r="A2157" s="99"/>
      <c r="B2157" s="101">
        <v>2926509</v>
      </c>
      <c r="C2157" s="101" t="s">
        <v>3684</v>
      </c>
      <c r="D2157" s="101" t="s">
        <v>3370</v>
      </c>
      <c r="E2157" s="99"/>
      <c r="F2157" s="99"/>
    </row>
    <row r="2158" spans="1:6" ht="12.75" customHeight="1" x14ac:dyDescent="0.25">
      <c r="A2158" s="99"/>
      <c r="B2158" s="101">
        <v>2926608</v>
      </c>
      <c r="C2158" s="101" t="s">
        <v>3685</v>
      </c>
      <c r="D2158" s="101" t="s">
        <v>3370</v>
      </c>
      <c r="E2158" s="99"/>
      <c r="F2158" s="99"/>
    </row>
    <row r="2159" spans="1:6" ht="12.75" customHeight="1" x14ac:dyDescent="0.25">
      <c r="A2159" s="99"/>
      <c r="B2159" s="101">
        <v>2926657</v>
      </c>
      <c r="C2159" s="101" t="s">
        <v>3686</v>
      </c>
      <c r="D2159" s="101" t="s">
        <v>3370</v>
      </c>
      <c r="E2159" s="99"/>
      <c r="F2159" s="99"/>
    </row>
    <row r="2160" spans="1:6" ht="12.75" customHeight="1" x14ac:dyDescent="0.25">
      <c r="A2160" s="99"/>
      <c r="B2160" s="101">
        <v>2926707</v>
      </c>
      <c r="C2160" s="101" t="s">
        <v>3687</v>
      </c>
      <c r="D2160" s="101" t="s">
        <v>3370</v>
      </c>
      <c r="E2160" s="99"/>
      <c r="F2160" s="99"/>
    </row>
    <row r="2161" spans="1:6" ht="12.75" customHeight="1" x14ac:dyDescent="0.25">
      <c r="A2161" s="99"/>
      <c r="B2161" s="101">
        <v>2926806</v>
      </c>
      <c r="C2161" s="101" t="s">
        <v>3688</v>
      </c>
      <c r="D2161" s="101" t="s">
        <v>3370</v>
      </c>
      <c r="E2161" s="99"/>
      <c r="F2161" s="99"/>
    </row>
    <row r="2162" spans="1:6" ht="12.75" customHeight="1" x14ac:dyDescent="0.25">
      <c r="A2162" s="99"/>
      <c r="B2162" s="101">
        <v>2926905</v>
      </c>
      <c r="C2162" s="101" t="s">
        <v>3689</v>
      </c>
      <c r="D2162" s="101" t="s">
        <v>3370</v>
      </c>
      <c r="E2162" s="99"/>
      <c r="F2162" s="99"/>
    </row>
    <row r="2163" spans="1:6" ht="12.75" customHeight="1" x14ac:dyDescent="0.25">
      <c r="A2163" s="99"/>
      <c r="B2163" s="101">
        <v>2927002</v>
      </c>
      <c r="C2163" s="101" t="s">
        <v>3690</v>
      </c>
      <c r="D2163" s="101" t="s">
        <v>3370</v>
      </c>
      <c r="E2163" s="99"/>
      <c r="F2163" s="99"/>
    </row>
    <row r="2164" spans="1:6" ht="12.75" customHeight="1" x14ac:dyDescent="0.25">
      <c r="A2164" s="99"/>
      <c r="B2164" s="101">
        <v>2927101</v>
      </c>
      <c r="C2164" s="101" t="s">
        <v>3691</v>
      </c>
      <c r="D2164" s="101" t="s">
        <v>3370</v>
      </c>
      <c r="E2164" s="99"/>
      <c r="F2164" s="99"/>
    </row>
    <row r="2165" spans="1:6" ht="12.75" customHeight="1" x14ac:dyDescent="0.25">
      <c r="A2165" s="99"/>
      <c r="B2165" s="101">
        <v>2927200</v>
      </c>
      <c r="C2165" s="101" t="s">
        <v>2790</v>
      </c>
      <c r="D2165" s="101" t="s">
        <v>3370</v>
      </c>
      <c r="E2165" s="99"/>
      <c r="F2165" s="99"/>
    </row>
    <row r="2166" spans="1:6" ht="12.75" customHeight="1" x14ac:dyDescent="0.25">
      <c r="A2166" s="99"/>
      <c r="B2166" s="101">
        <v>2927309</v>
      </c>
      <c r="C2166" s="101" t="s">
        <v>3692</v>
      </c>
      <c r="D2166" s="101" t="s">
        <v>3370</v>
      </c>
      <c r="E2166" s="99"/>
      <c r="F2166" s="99"/>
    </row>
    <row r="2167" spans="1:6" ht="12.75" customHeight="1" x14ac:dyDescent="0.25">
      <c r="A2167" s="99"/>
      <c r="B2167" s="101">
        <v>2927408</v>
      </c>
      <c r="C2167" s="101" t="s">
        <v>3693</v>
      </c>
      <c r="D2167" s="101" t="s">
        <v>3370</v>
      </c>
      <c r="E2167" s="99"/>
      <c r="F2167" s="99"/>
    </row>
    <row r="2168" spans="1:6" ht="12.75" customHeight="1" x14ac:dyDescent="0.25">
      <c r="A2168" s="99"/>
      <c r="B2168" s="101">
        <v>2927507</v>
      </c>
      <c r="C2168" s="101" t="s">
        <v>3694</v>
      </c>
      <c r="D2168" s="101" t="s">
        <v>3370</v>
      </c>
      <c r="E2168" s="99"/>
      <c r="F2168" s="99"/>
    </row>
    <row r="2169" spans="1:6" ht="12.75" customHeight="1" x14ac:dyDescent="0.25">
      <c r="A2169" s="99"/>
      <c r="B2169" s="101">
        <v>2927606</v>
      </c>
      <c r="C2169" s="101" t="s">
        <v>3695</v>
      </c>
      <c r="D2169" s="101" t="s">
        <v>3370</v>
      </c>
      <c r="E2169" s="99"/>
      <c r="F2169" s="99"/>
    </row>
    <row r="2170" spans="1:6" ht="12.75" customHeight="1" x14ac:dyDescent="0.25">
      <c r="A2170" s="99"/>
      <c r="B2170" s="101">
        <v>2927705</v>
      </c>
      <c r="C2170" s="101" t="s">
        <v>3696</v>
      </c>
      <c r="D2170" s="101" t="s">
        <v>3370</v>
      </c>
      <c r="E2170" s="99"/>
      <c r="F2170" s="99"/>
    </row>
    <row r="2171" spans="1:6" ht="12.75" customHeight="1" x14ac:dyDescent="0.25">
      <c r="A2171" s="99"/>
      <c r="B2171" s="101">
        <v>2927804</v>
      </c>
      <c r="C2171" s="101" t="s">
        <v>3697</v>
      </c>
      <c r="D2171" s="101" t="s">
        <v>3370</v>
      </c>
      <c r="E2171" s="99"/>
      <c r="F2171" s="99"/>
    </row>
    <row r="2172" spans="1:6" ht="12.75" customHeight="1" x14ac:dyDescent="0.25">
      <c r="A2172" s="99"/>
      <c r="B2172" s="101">
        <v>2927903</v>
      </c>
      <c r="C2172" s="101" t="s">
        <v>2212</v>
      </c>
      <c r="D2172" s="101" t="s">
        <v>3370</v>
      </c>
      <c r="E2172" s="99"/>
      <c r="F2172" s="99"/>
    </row>
    <row r="2173" spans="1:6" ht="12.75" customHeight="1" x14ac:dyDescent="0.25">
      <c r="A2173" s="99"/>
      <c r="B2173" s="101">
        <v>2928000</v>
      </c>
      <c r="C2173" s="101" t="s">
        <v>3698</v>
      </c>
      <c r="D2173" s="101" t="s">
        <v>3370</v>
      </c>
      <c r="E2173" s="99"/>
      <c r="F2173" s="99"/>
    </row>
    <row r="2174" spans="1:6" ht="12.75" customHeight="1" x14ac:dyDescent="0.25">
      <c r="A2174" s="99"/>
      <c r="B2174" s="101">
        <v>2928059</v>
      </c>
      <c r="C2174" s="101" t="s">
        <v>2213</v>
      </c>
      <c r="D2174" s="101" t="s">
        <v>3370</v>
      </c>
      <c r="E2174" s="99"/>
      <c r="F2174" s="99"/>
    </row>
    <row r="2175" spans="1:6" ht="12.75" customHeight="1" x14ac:dyDescent="0.25">
      <c r="A2175" s="99"/>
      <c r="B2175" s="101">
        <v>2928109</v>
      </c>
      <c r="C2175" s="101" t="s">
        <v>3699</v>
      </c>
      <c r="D2175" s="101" t="s">
        <v>3370</v>
      </c>
      <c r="E2175" s="99"/>
      <c r="F2175" s="99"/>
    </row>
    <row r="2176" spans="1:6" ht="12.75" customHeight="1" x14ac:dyDescent="0.25">
      <c r="A2176" s="99"/>
      <c r="B2176" s="101">
        <v>2928208</v>
      </c>
      <c r="C2176" s="101" t="s">
        <v>1910</v>
      </c>
      <c r="D2176" s="101" t="s">
        <v>3370</v>
      </c>
      <c r="E2176" s="99"/>
      <c r="F2176" s="99"/>
    </row>
    <row r="2177" spans="1:6" ht="12.75" customHeight="1" x14ac:dyDescent="0.25">
      <c r="A2177" s="99"/>
      <c r="B2177" s="101">
        <v>2928307</v>
      </c>
      <c r="C2177" s="101" t="s">
        <v>3700</v>
      </c>
      <c r="D2177" s="101" t="s">
        <v>3370</v>
      </c>
      <c r="E2177" s="99"/>
      <c r="F2177" s="99"/>
    </row>
    <row r="2178" spans="1:6" ht="12.75" customHeight="1" x14ac:dyDescent="0.25">
      <c r="A2178" s="99"/>
      <c r="B2178" s="101">
        <v>2928406</v>
      </c>
      <c r="C2178" s="101" t="s">
        <v>3701</v>
      </c>
      <c r="D2178" s="101" t="s">
        <v>3370</v>
      </c>
      <c r="E2178" s="99"/>
      <c r="F2178" s="99"/>
    </row>
    <row r="2179" spans="1:6" ht="12.75" customHeight="1" x14ac:dyDescent="0.25">
      <c r="A2179" s="99"/>
      <c r="B2179" s="101">
        <v>2928505</v>
      </c>
      <c r="C2179" s="101" t="s">
        <v>2992</v>
      </c>
      <c r="D2179" s="101" t="s">
        <v>3370</v>
      </c>
      <c r="E2179" s="99"/>
      <c r="F2179" s="99"/>
    </row>
    <row r="2180" spans="1:6" ht="12.75" customHeight="1" x14ac:dyDescent="0.25">
      <c r="A2180" s="99"/>
      <c r="B2180" s="101">
        <v>2928604</v>
      </c>
      <c r="C2180" s="101" t="s">
        <v>3702</v>
      </c>
      <c r="D2180" s="101" t="s">
        <v>3370</v>
      </c>
      <c r="E2180" s="99"/>
      <c r="F2180" s="99"/>
    </row>
    <row r="2181" spans="1:6" ht="12.75" customHeight="1" x14ac:dyDescent="0.25">
      <c r="A2181" s="99"/>
      <c r="B2181" s="101">
        <v>2928703</v>
      </c>
      <c r="C2181" s="101" t="s">
        <v>3703</v>
      </c>
      <c r="D2181" s="101" t="s">
        <v>3370</v>
      </c>
      <c r="E2181" s="99"/>
      <c r="F2181" s="99"/>
    </row>
    <row r="2182" spans="1:6" ht="12.75" customHeight="1" x14ac:dyDescent="0.25">
      <c r="A2182" s="99"/>
      <c r="B2182" s="101">
        <v>2928802</v>
      </c>
      <c r="C2182" s="101" t="s">
        <v>3704</v>
      </c>
      <c r="D2182" s="101" t="s">
        <v>3370</v>
      </c>
      <c r="E2182" s="99"/>
      <c r="F2182" s="99"/>
    </row>
    <row r="2183" spans="1:6" ht="12.75" customHeight="1" x14ac:dyDescent="0.25">
      <c r="A2183" s="99"/>
      <c r="B2183" s="101">
        <v>2928901</v>
      </c>
      <c r="C2183" s="101" t="s">
        <v>3705</v>
      </c>
      <c r="D2183" s="101" t="s">
        <v>3370</v>
      </c>
      <c r="E2183" s="99"/>
      <c r="F2183" s="99"/>
    </row>
    <row r="2184" spans="1:6" ht="12.75" customHeight="1" x14ac:dyDescent="0.25">
      <c r="A2184" s="99"/>
      <c r="B2184" s="101">
        <v>2928950</v>
      </c>
      <c r="C2184" s="101" t="s">
        <v>3361</v>
      </c>
      <c r="D2184" s="101" t="s">
        <v>3370</v>
      </c>
      <c r="E2184" s="99"/>
      <c r="F2184" s="99"/>
    </row>
    <row r="2185" spans="1:6" ht="12.75" customHeight="1" x14ac:dyDescent="0.25">
      <c r="A2185" s="99"/>
      <c r="B2185" s="101">
        <v>2929008</v>
      </c>
      <c r="C2185" s="101" t="s">
        <v>3706</v>
      </c>
      <c r="D2185" s="101" t="s">
        <v>3370</v>
      </c>
      <c r="E2185" s="99"/>
      <c r="F2185" s="99"/>
    </row>
    <row r="2186" spans="1:6" ht="12.75" customHeight="1" x14ac:dyDescent="0.25">
      <c r="A2186" s="99"/>
      <c r="B2186" s="101">
        <v>2929057</v>
      </c>
      <c r="C2186" s="101" t="s">
        <v>3707</v>
      </c>
      <c r="D2186" s="101" t="s">
        <v>3370</v>
      </c>
      <c r="E2186" s="99"/>
      <c r="F2186" s="99"/>
    </row>
    <row r="2187" spans="1:6" ht="12.75" customHeight="1" x14ac:dyDescent="0.25">
      <c r="A2187" s="99"/>
      <c r="B2187" s="101">
        <v>2929107</v>
      </c>
      <c r="C2187" s="101" t="s">
        <v>3708</v>
      </c>
      <c r="D2187" s="101" t="s">
        <v>3370</v>
      </c>
      <c r="E2187" s="99"/>
      <c r="F2187" s="99"/>
    </row>
    <row r="2188" spans="1:6" ht="12.75" customHeight="1" x14ac:dyDescent="0.25">
      <c r="A2188" s="99"/>
      <c r="B2188" s="101">
        <v>2929206</v>
      </c>
      <c r="C2188" s="101" t="s">
        <v>3709</v>
      </c>
      <c r="D2188" s="101" t="s">
        <v>3370</v>
      </c>
      <c r="E2188" s="99"/>
      <c r="F2188" s="99"/>
    </row>
    <row r="2189" spans="1:6" ht="12.75" customHeight="1" x14ac:dyDescent="0.25">
      <c r="A2189" s="99"/>
      <c r="B2189" s="101">
        <v>2929255</v>
      </c>
      <c r="C2189" s="101" t="s">
        <v>3710</v>
      </c>
      <c r="D2189" s="101" t="s">
        <v>3370</v>
      </c>
      <c r="E2189" s="99"/>
      <c r="F2189" s="99"/>
    </row>
    <row r="2190" spans="1:6" ht="12.75" customHeight="1" x14ac:dyDescent="0.25">
      <c r="A2190" s="99"/>
      <c r="B2190" s="101">
        <v>2929305</v>
      </c>
      <c r="C2190" s="101" t="s">
        <v>3711</v>
      </c>
      <c r="D2190" s="101" t="s">
        <v>3370</v>
      </c>
      <c r="E2190" s="99"/>
      <c r="F2190" s="99"/>
    </row>
    <row r="2191" spans="1:6" ht="12.75" customHeight="1" x14ac:dyDescent="0.25">
      <c r="A2191" s="99"/>
      <c r="B2191" s="101">
        <v>2929354</v>
      </c>
      <c r="C2191" s="101" t="s">
        <v>3712</v>
      </c>
      <c r="D2191" s="101" t="s">
        <v>3370</v>
      </c>
      <c r="E2191" s="99"/>
      <c r="F2191" s="99"/>
    </row>
    <row r="2192" spans="1:6" ht="12.75" customHeight="1" x14ac:dyDescent="0.25">
      <c r="A2192" s="99"/>
      <c r="B2192" s="101">
        <v>2929370</v>
      </c>
      <c r="C2192" s="101" t="s">
        <v>3713</v>
      </c>
      <c r="D2192" s="101" t="s">
        <v>3370</v>
      </c>
      <c r="E2192" s="99"/>
      <c r="F2192" s="99"/>
    </row>
    <row r="2193" spans="1:6" ht="12.75" customHeight="1" x14ac:dyDescent="0.25">
      <c r="A2193" s="99"/>
      <c r="B2193" s="101">
        <v>2929404</v>
      </c>
      <c r="C2193" s="101" t="s">
        <v>3714</v>
      </c>
      <c r="D2193" s="101" t="s">
        <v>3370</v>
      </c>
      <c r="E2193" s="99"/>
      <c r="F2193" s="99"/>
    </row>
    <row r="2194" spans="1:6" ht="12.75" customHeight="1" x14ac:dyDescent="0.25">
      <c r="A2194" s="99"/>
      <c r="B2194" s="101">
        <v>2929503</v>
      </c>
      <c r="C2194" s="101" t="s">
        <v>3715</v>
      </c>
      <c r="D2194" s="101" t="s">
        <v>3370</v>
      </c>
      <c r="E2194" s="99"/>
      <c r="F2194" s="99"/>
    </row>
    <row r="2195" spans="1:6" ht="12.75" customHeight="1" x14ac:dyDescent="0.25">
      <c r="A2195" s="99"/>
      <c r="B2195" s="101">
        <v>2929602</v>
      </c>
      <c r="C2195" s="101" t="s">
        <v>3716</v>
      </c>
      <c r="D2195" s="101" t="s">
        <v>3370</v>
      </c>
      <c r="E2195" s="99"/>
      <c r="F2195" s="99"/>
    </row>
    <row r="2196" spans="1:6" ht="12.75" customHeight="1" x14ac:dyDescent="0.25">
      <c r="A2196" s="99"/>
      <c r="B2196" s="101">
        <v>2929701</v>
      </c>
      <c r="C2196" s="101" t="s">
        <v>3717</v>
      </c>
      <c r="D2196" s="101" t="s">
        <v>3370</v>
      </c>
      <c r="E2196" s="99"/>
      <c r="F2196" s="99"/>
    </row>
    <row r="2197" spans="1:6" ht="12.75" customHeight="1" x14ac:dyDescent="0.25">
      <c r="A2197" s="99"/>
      <c r="B2197" s="101">
        <v>2929750</v>
      </c>
      <c r="C2197" s="101" t="s">
        <v>3718</v>
      </c>
      <c r="D2197" s="101" t="s">
        <v>3370</v>
      </c>
      <c r="E2197" s="99"/>
      <c r="F2197" s="99"/>
    </row>
    <row r="2198" spans="1:6" ht="12.75" customHeight="1" x14ac:dyDescent="0.25">
      <c r="A2198" s="99"/>
      <c r="B2198" s="101">
        <v>2929800</v>
      </c>
      <c r="C2198" s="101" t="s">
        <v>3719</v>
      </c>
      <c r="D2198" s="101" t="s">
        <v>3370</v>
      </c>
      <c r="E2198" s="99"/>
      <c r="F2198" s="99"/>
    </row>
    <row r="2199" spans="1:6" ht="12.75" customHeight="1" x14ac:dyDescent="0.25">
      <c r="A2199" s="99"/>
      <c r="B2199" s="101">
        <v>2929909</v>
      </c>
      <c r="C2199" s="101" t="s">
        <v>3720</v>
      </c>
      <c r="D2199" s="101" t="s">
        <v>3370</v>
      </c>
      <c r="E2199" s="99"/>
      <c r="F2199" s="99"/>
    </row>
    <row r="2200" spans="1:6" ht="12.75" customHeight="1" x14ac:dyDescent="0.25">
      <c r="A2200" s="99"/>
      <c r="B2200" s="101">
        <v>2930006</v>
      </c>
      <c r="C2200" s="101" t="s">
        <v>3721</v>
      </c>
      <c r="D2200" s="101" t="s">
        <v>3370</v>
      </c>
      <c r="E2200" s="99"/>
      <c r="F2200" s="99"/>
    </row>
    <row r="2201" spans="1:6" ht="12.75" customHeight="1" x14ac:dyDescent="0.25">
      <c r="A2201" s="99"/>
      <c r="B2201" s="101">
        <v>2930105</v>
      </c>
      <c r="C2201" s="101" t="s">
        <v>3722</v>
      </c>
      <c r="D2201" s="101" t="s">
        <v>3370</v>
      </c>
      <c r="E2201" s="99"/>
      <c r="F2201" s="99"/>
    </row>
    <row r="2202" spans="1:6" ht="12.75" customHeight="1" x14ac:dyDescent="0.25">
      <c r="A2202" s="99"/>
      <c r="B2202" s="101">
        <v>2930154</v>
      </c>
      <c r="C2202" s="101" t="s">
        <v>3723</v>
      </c>
      <c r="D2202" s="101" t="s">
        <v>3370</v>
      </c>
      <c r="E2202" s="99"/>
      <c r="F2202" s="99"/>
    </row>
    <row r="2203" spans="1:6" ht="12.75" customHeight="1" x14ac:dyDescent="0.25">
      <c r="A2203" s="99"/>
      <c r="B2203" s="101">
        <v>2930204</v>
      </c>
      <c r="C2203" s="101" t="s">
        <v>3724</v>
      </c>
      <c r="D2203" s="101" t="s">
        <v>3370</v>
      </c>
      <c r="E2203" s="99"/>
      <c r="F2203" s="99"/>
    </row>
    <row r="2204" spans="1:6" ht="12.75" customHeight="1" x14ac:dyDescent="0.25">
      <c r="A2204" s="99"/>
      <c r="B2204" s="101">
        <v>2930303</v>
      </c>
      <c r="C2204" s="101" t="s">
        <v>3725</v>
      </c>
      <c r="D2204" s="101" t="s">
        <v>3370</v>
      </c>
      <c r="E2204" s="99"/>
      <c r="F2204" s="99"/>
    </row>
    <row r="2205" spans="1:6" ht="12.75" customHeight="1" x14ac:dyDescent="0.25">
      <c r="A2205" s="99"/>
      <c r="B2205" s="101">
        <v>2930402</v>
      </c>
      <c r="C2205" s="101" t="s">
        <v>3726</v>
      </c>
      <c r="D2205" s="101" t="s">
        <v>3370</v>
      </c>
      <c r="E2205" s="99"/>
      <c r="F2205" s="99"/>
    </row>
    <row r="2206" spans="1:6" ht="12.75" customHeight="1" x14ac:dyDescent="0.25">
      <c r="A2206" s="99"/>
      <c r="B2206" s="101">
        <v>2930501</v>
      </c>
      <c r="C2206" s="101" t="s">
        <v>2815</v>
      </c>
      <c r="D2206" s="101" t="s">
        <v>3370</v>
      </c>
      <c r="E2206" s="99"/>
      <c r="F2206" s="99"/>
    </row>
    <row r="2207" spans="1:6" ht="12.75" customHeight="1" x14ac:dyDescent="0.25">
      <c r="A2207" s="99"/>
      <c r="B2207" s="101">
        <v>2930600</v>
      </c>
      <c r="C2207" s="101" t="s">
        <v>3727</v>
      </c>
      <c r="D2207" s="101" t="s">
        <v>3370</v>
      </c>
      <c r="E2207" s="99"/>
      <c r="F2207" s="99"/>
    </row>
    <row r="2208" spans="1:6" ht="12.75" customHeight="1" x14ac:dyDescent="0.25">
      <c r="A2208" s="99"/>
      <c r="B2208" s="101">
        <v>2930709</v>
      </c>
      <c r="C2208" s="101" t="s">
        <v>3728</v>
      </c>
      <c r="D2208" s="101" t="s">
        <v>3370</v>
      </c>
      <c r="E2208" s="99"/>
      <c r="F2208" s="99"/>
    </row>
    <row r="2209" spans="1:6" ht="12.75" customHeight="1" x14ac:dyDescent="0.25">
      <c r="A2209" s="99"/>
      <c r="B2209" s="101">
        <v>2930758</v>
      </c>
      <c r="C2209" s="101" t="s">
        <v>3729</v>
      </c>
      <c r="D2209" s="101" t="s">
        <v>3370</v>
      </c>
      <c r="E2209" s="99"/>
      <c r="F2209" s="99"/>
    </row>
    <row r="2210" spans="1:6" ht="12.75" customHeight="1" x14ac:dyDescent="0.25">
      <c r="A2210" s="99"/>
      <c r="B2210" s="101">
        <v>2930766</v>
      </c>
      <c r="C2210" s="101" t="s">
        <v>3730</v>
      </c>
      <c r="D2210" s="101" t="s">
        <v>3370</v>
      </c>
      <c r="E2210" s="99"/>
      <c r="F2210" s="99"/>
    </row>
    <row r="2211" spans="1:6" ht="12.75" customHeight="1" x14ac:dyDescent="0.25">
      <c r="A2211" s="99"/>
      <c r="B2211" s="101">
        <v>2930774</v>
      </c>
      <c r="C2211" s="101" t="s">
        <v>3731</v>
      </c>
      <c r="D2211" s="101" t="s">
        <v>3370</v>
      </c>
      <c r="E2211" s="99"/>
      <c r="F2211" s="99"/>
    </row>
    <row r="2212" spans="1:6" ht="12.75" customHeight="1" x14ac:dyDescent="0.25">
      <c r="A2212" s="99"/>
      <c r="B2212" s="101">
        <v>2930808</v>
      </c>
      <c r="C2212" s="101" t="s">
        <v>3732</v>
      </c>
      <c r="D2212" s="101" t="s">
        <v>3370</v>
      </c>
      <c r="E2212" s="99"/>
      <c r="F2212" s="99"/>
    </row>
    <row r="2213" spans="1:6" ht="12.75" customHeight="1" x14ac:dyDescent="0.25">
      <c r="A2213" s="99"/>
      <c r="B2213" s="101">
        <v>2930907</v>
      </c>
      <c r="C2213" s="101" t="s">
        <v>3733</v>
      </c>
      <c r="D2213" s="101" t="s">
        <v>3370</v>
      </c>
      <c r="E2213" s="99"/>
      <c r="F2213" s="99"/>
    </row>
    <row r="2214" spans="1:6" ht="12.75" customHeight="1" x14ac:dyDescent="0.25">
      <c r="A2214" s="99"/>
      <c r="B2214" s="101">
        <v>2931004</v>
      </c>
      <c r="C2214" s="101" t="s">
        <v>3734</v>
      </c>
      <c r="D2214" s="101" t="s">
        <v>3370</v>
      </c>
      <c r="E2214" s="99"/>
      <c r="F2214" s="99"/>
    </row>
    <row r="2215" spans="1:6" ht="12.75" customHeight="1" x14ac:dyDescent="0.25">
      <c r="A2215" s="99"/>
      <c r="B2215" s="101">
        <v>2931053</v>
      </c>
      <c r="C2215" s="101" t="s">
        <v>3735</v>
      </c>
      <c r="D2215" s="101" t="s">
        <v>3370</v>
      </c>
      <c r="E2215" s="99"/>
      <c r="F2215" s="99"/>
    </row>
    <row r="2216" spans="1:6" ht="12.75" customHeight="1" x14ac:dyDescent="0.25">
      <c r="A2216" s="99"/>
      <c r="B2216" s="101">
        <v>2931103</v>
      </c>
      <c r="C2216" s="101" t="s">
        <v>3736</v>
      </c>
      <c r="D2216" s="101" t="s">
        <v>3370</v>
      </c>
      <c r="E2216" s="99"/>
      <c r="F2216" s="99"/>
    </row>
    <row r="2217" spans="1:6" ht="12.75" customHeight="1" x14ac:dyDescent="0.25">
      <c r="A2217" s="99"/>
      <c r="B2217" s="101">
        <v>2931202</v>
      </c>
      <c r="C2217" s="101" t="s">
        <v>3029</v>
      </c>
      <c r="D2217" s="101" t="s">
        <v>3370</v>
      </c>
      <c r="E2217" s="99"/>
      <c r="F2217" s="99"/>
    </row>
    <row r="2218" spans="1:6" ht="12.75" customHeight="1" x14ac:dyDescent="0.25">
      <c r="A2218" s="99"/>
      <c r="B2218" s="101">
        <v>2931301</v>
      </c>
      <c r="C2218" s="101" t="s">
        <v>3737</v>
      </c>
      <c r="D2218" s="101" t="s">
        <v>3370</v>
      </c>
      <c r="E2218" s="99"/>
      <c r="F2218" s="99"/>
    </row>
    <row r="2219" spans="1:6" ht="12.75" customHeight="1" x14ac:dyDescent="0.25">
      <c r="A2219" s="99"/>
      <c r="B2219" s="101">
        <v>2931350</v>
      </c>
      <c r="C2219" s="101" t="s">
        <v>3738</v>
      </c>
      <c r="D2219" s="101" t="s">
        <v>3370</v>
      </c>
      <c r="E2219" s="99"/>
      <c r="F2219" s="99"/>
    </row>
    <row r="2220" spans="1:6" ht="12.75" customHeight="1" x14ac:dyDescent="0.25">
      <c r="A2220" s="99"/>
      <c r="B2220" s="101">
        <v>2931400</v>
      </c>
      <c r="C2220" s="101" t="s">
        <v>3739</v>
      </c>
      <c r="D2220" s="101" t="s">
        <v>3370</v>
      </c>
      <c r="E2220" s="99"/>
      <c r="F2220" s="99"/>
    </row>
    <row r="2221" spans="1:6" ht="12.75" customHeight="1" x14ac:dyDescent="0.25">
      <c r="A2221" s="99"/>
      <c r="B2221" s="101">
        <v>2931509</v>
      </c>
      <c r="C2221" s="101" t="s">
        <v>3740</v>
      </c>
      <c r="D2221" s="101" t="s">
        <v>3370</v>
      </c>
      <c r="E2221" s="99"/>
      <c r="F2221" s="99"/>
    </row>
    <row r="2222" spans="1:6" ht="12.75" customHeight="1" x14ac:dyDescent="0.25">
      <c r="A2222" s="99"/>
      <c r="B2222" s="101">
        <v>2931608</v>
      </c>
      <c r="C2222" s="101" t="s">
        <v>3741</v>
      </c>
      <c r="D2222" s="101" t="s">
        <v>3370</v>
      </c>
      <c r="E2222" s="99"/>
      <c r="F2222" s="99"/>
    </row>
    <row r="2223" spans="1:6" ht="12.75" customHeight="1" x14ac:dyDescent="0.25">
      <c r="A2223" s="99"/>
      <c r="B2223" s="101">
        <v>2931707</v>
      </c>
      <c r="C2223" s="101" t="s">
        <v>3191</v>
      </c>
      <c r="D2223" s="101" t="s">
        <v>3370</v>
      </c>
      <c r="E2223" s="99"/>
      <c r="F2223" s="99"/>
    </row>
    <row r="2224" spans="1:6" ht="12.75" customHeight="1" x14ac:dyDescent="0.25">
      <c r="A2224" s="99"/>
      <c r="B2224" s="101">
        <v>2931806</v>
      </c>
      <c r="C2224" s="101" t="s">
        <v>3742</v>
      </c>
      <c r="D2224" s="101" t="s">
        <v>3370</v>
      </c>
      <c r="E2224" s="99"/>
      <c r="F2224" s="99"/>
    </row>
    <row r="2225" spans="1:6" ht="12.75" customHeight="1" x14ac:dyDescent="0.25">
      <c r="A2225" s="99"/>
      <c r="B2225" s="101">
        <v>2931905</v>
      </c>
      <c r="C2225" s="101" t="s">
        <v>3743</v>
      </c>
      <c r="D2225" s="101" t="s">
        <v>3370</v>
      </c>
      <c r="E2225" s="99"/>
      <c r="F2225" s="99"/>
    </row>
    <row r="2226" spans="1:6" ht="12.75" customHeight="1" x14ac:dyDescent="0.25">
      <c r="A2226" s="99"/>
      <c r="B2226" s="101">
        <v>2932002</v>
      </c>
      <c r="C2226" s="101" t="s">
        <v>3744</v>
      </c>
      <c r="D2226" s="101" t="s">
        <v>3370</v>
      </c>
      <c r="E2226" s="99"/>
      <c r="F2226" s="99"/>
    </row>
    <row r="2227" spans="1:6" ht="12.75" customHeight="1" x14ac:dyDescent="0.25">
      <c r="A2227" s="99"/>
      <c r="B2227" s="101">
        <v>2932101</v>
      </c>
      <c r="C2227" s="101" t="s">
        <v>3745</v>
      </c>
      <c r="D2227" s="101" t="s">
        <v>3370</v>
      </c>
      <c r="E2227" s="99"/>
      <c r="F2227" s="99"/>
    </row>
    <row r="2228" spans="1:6" ht="12.75" customHeight="1" x14ac:dyDescent="0.25">
      <c r="A2228" s="99"/>
      <c r="B2228" s="101">
        <v>2932200</v>
      </c>
      <c r="C2228" s="101" t="s">
        <v>3746</v>
      </c>
      <c r="D2228" s="101" t="s">
        <v>3370</v>
      </c>
      <c r="E2228" s="99"/>
      <c r="F2228" s="99"/>
    </row>
    <row r="2229" spans="1:6" ht="12.75" customHeight="1" x14ac:dyDescent="0.25">
      <c r="A2229" s="99"/>
      <c r="B2229" s="101">
        <v>2932309</v>
      </c>
      <c r="C2229" s="101" t="s">
        <v>3747</v>
      </c>
      <c r="D2229" s="101" t="s">
        <v>3370</v>
      </c>
      <c r="E2229" s="99"/>
      <c r="F2229" s="99"/>
    </row>
    <row r="2230" spans="1:6" ht="12.75" customHeight="1" x14ac:dyDescent="0.25">
      <c r="A2230" s="99"/>
      <c r="B2230" s="101">
        <v>2932408</v>
      </c>
      <c r="C2230" s="101" t="s">
        <v>3748</v>
      </c>
      <c r="D2230" s="101" t="s">
        <v>3370</v>
      </c>
      <c r="E2230" s="99"/>
      <c r="F2230" s="99"/>
    </row>
    <row r="2231" spans="1:6" ht="12.75" customHeight="1" x14ac:dyDescent="0.25">
      <c r="A2231" s="99"/>
      <c r="B2231" s="101">
        <v>2932457</v>
      </c>
      <c r="C2231" s="101" t="s">
        <v>3749</v>
      </c>
      <c r="D2231" s="101" t="s">
        <v>3370</v>
      </c>
      <c r="E2231" s="99"/>
      <c r="F2231" s="99"/>
    </row>
    <row r="2232" spans="1:6" ht="12.75" customHeight="1" x14ac:dyDescent="0.25">
      <c r="A2232" s="99"/>
      <c r="B2232" s="101">
        <v>2932507</v>
      </c>
      <c r="C2232" s="101" t="s">
        <v>3750</v>
      </c>
      <c r="D2232" s="101" t="s">
        <v>3370</v>
      </c>
      <c r="E2232" s="99"/>
      <c r="F2232" s="99"/>
    </row>
    <row r="2233" spans="1:6" ht="12.75" customHeight="1" x14ac:dyDescent="0.25">
      <c r="A2233" s="99"/>
      <c r="B2233" s="101">
        <v>2932606</v>
      </c>
      <c r="C2233" s="101" t="s">
        <v>3751</v>
      </c>
      <c r="D2233" s="101" t="s">
        <v>3370</v>
      </c>
      <c r="E2233" s="99"/>
      <c r="F2233" s="99"/>
    </row>
    <row r="2234" spans="1:6" ht="12.75" customHeight="1" x14ac:dyDescent="0.25">
      <c r="A2234" s="99"/>
      <c r="B2234" s="101">
        <v>2932705</v>
      </c>
      <c r="C2234" s="101" t="s">
        <v>3752</v>
      </c>
      <c r="D2234" s="101" t="s">
        <v>3370</v>
      </c>
      <c r="E2234" s="99"/>
      <c r="F2234" s="99"/>
    </row>
    <row r="2235" spans="1:6" ht="12.75" customHeight="1" x14ac:dyDescent="0.25">
      <c r="A2235" s="99"/>
      <c r="B2235" s="101">
        <v>2932804</v>
      </c>
      <c r="C2235" s="101" t="s">
        <v>3753</v>
      </c>
      <c r="D2235" s="101" t="s">
        <v>3370</v>
      </c>
      <c r="E2235" s="99"/>
      <c r="F2235" s="99"/>
    </row>
    <row r="2236" spans="1:6" ht="12.75" customHeight="1" x14ac:dyDescent="0.25">
      <c r="A2236" s="99"/>
      <c r="B2236" s="101">
        <v>2932903</v>
      </c>
      <c r="C2236" s="101" t="s">
        <v>3754</v>
      </c>
      <c r="D2236" s="101" t="s">
        <v>3370</v>
      </c>
      <c r="E2236" s="99"/>
      <c r="F2236" s="99"/>
    </row>
    <row r="2237" spans="1:6" ht="12.75" customHeight="1" x14ac:dyDescent="0.25">
      <c r="A2237" s="99"/>
      <c r="B2237" s="101">
        <v>2933000</v>
      </c>
      <c r="C2237" s="101" t="s">
        <v>3755</v>
      </c>
      <c r="D2237" s="101" t="s">
        <v>3370</v>
      </c>
      <c r="E2237" s="99"/>
      <c r="F2237" s="99"/>
    </row>
    <row r="2238" spans="1:6" ht="12.75" customHeight="1" x14ac:dyDescent="0.25">
      <c r="A2238" s="99"/>
      <c r="B2238" s="101">
        <v>2933059</v>
      </c>
      <c r="C2238" s="101" t="s">
        <v>3756</v>
      </c>
      <c r="D2238" s="101" t="s">
        <v>3370</v>
      </c>
      <c r="E2238" s="99"/>
      <c r="F2238" s="99"/>
    </row>
    <row r="2239" spans="1:6" ht="12.75" customHeight="1" x14ac:dyDescent="0.25">
      <c r="A2239" s="99"/>
      <c r="B2239" s="101">
        <v>2933109</v>
      </c>
      <c r="C2239" s="101" t="s">
        <v>3757</v>
      </c>
      <c r="D2239" s="101" t="s">
        <v>3370</v>
      </c>
      <c r="E2239" s="99"/>
      <c r="F2239" s="99"/>
    </row>
    <row r="2240" spans="1:6" ht="12.75" customHeight="1" x14ac:dyDescent="0.25">
      <c r="A2240" s="99"/>
      <c r="B2240" s="101">
        <v>2933158</v>
      </c>
      <c r="C2240" s="101" t="s">
        <v>3758</v>
      </c>
      <c r="D2240" s="101" t="s">
        <v>3370</v>
      </c>
      <c r="E2240" s="99"/>
      <c r="F2240" s="99"/>
    </row>
    <row r="2241" spans="1:6" ht="12.75" customHeight="1" x14ac:dyDescent="0.25">
      <c r="A2241" s="99"/>
      <c r="B2241" s="101">
        <v>2933174</v>
      </c>
      <c r="C2241" s="101" t="s">
        <v>3759</v>
      </c>
      <c r="D2241" s="101" t="s">
        <v>3370</v>
      </c>
      <c r="E2241" s="99"/>
      <c r="F2241" s="99"/>
    </row>
    <row r="2242" spans="1:6" ht="12.75" customHeight="1" x14ac:dyDescent="0.25">
      <c r="A2242" s="99"/>
      <c r="B2242" s="101">
        <v>2933208</v>
      </c>
      <c r="C2242" s="101" t="s">
        <v>2831</v>
      </c>
      <c r="D2242" s="101" t="s">
        <v>3370</v>
      </c>
      <c r="E2242" s="99"/>
      <c r="F2242" s="99"/>
    </row>
    <row r="2243" spans="1:6" ht="12.75" customHeight="1" x14ac:dyDescent="0.25">
      <c r="A2243" s="99"/>
      <c r="B2243" s="101">
        <v>2933257</v>
      </c>
      <c r="C2243" s="101" t="s">
        <v>3760</v>
      </c>
      <c r="D2243" s="101" t="s">
        <v>3370</v>
      </c>
      <c r="E2243" s="99"/>
      <c r="F2243" s="99"/>
    </row>
    <row r="2244" spans="1:6" ht="12.75" customHeight="1" x14ac:dyDescent="0.25">
      <c r="A2244" s="99"/>
      <c r="B2244" s="101">
        <v>2933307</v>
      </c>
      <c r="C2244" s="101" t="s">
        <v>3761</v>
      </c>
      <c r="D2244" s="101" t="s">
        <v>3370</v>
      </c>
      <c r="E2244" s="99"/>
      <c r="F2244" s="99"/>
    </row>
    <row r="2245" spans="1:6" ht="12.75" customHeight="1" x14ac:dyDescent="0.25">
      <c r="A2245" s="99"/>
      <c r="B2245" s="101">
        <v>2933406</v>
      </c>
      <c r="C2245" s="101" t="s">
        <v>3762</v>
      </c>
      <c r="D2245" s="101" t="s">
        <v>3370</v>
      </c>
      <c r="E2245" s="99"/>
      <c r="F2245" s="99"/>
    </row>
    <row r="2246" spans="1:6" ht="12.75" customHeight="1" x14ac:dyDescent="0.25">
      <c r="A2246" s="99"/>
      <c r="B2246" s="101">
        <v>2933455</v>
      </c>
      <c r="C2246" s="101" t="s">
        <v>3763</v>
      </c>
      <c r="D2246" s="101" t="s">
        <v>3370</v>
      </c>
      <c r="E2246" s="99"/>
      <c r="F2246" s="99"/>
    </row>
    <row r="2247" spans="1:6" ht="12.75" customHeight="1" x14ac:dyDescent="0.25">
      <c r="A2247" s="99"/>
      <c r="B2247" s="101">
        <v>2933505</v>
      </c>
      <c r="C2247" s="101" t="s">
        <v>3764</v>
      </c>
      <c r="D2247" s="101" t="s">
        <v>3370</v>
      </c>
      <c r="E2247" s="99"/>
      <c r="F2247" s="99"/>
    </row>
    <row r="2248" spans="1:6" ht="12.75" customHeight="1" x14ac:dyDescent="0.25">
      <c r="A2248" s="99"/>
      <c r="B2248" s="101">
        <v>2933604</v>
      </c>
      <c r="C2248" s="101" t="s">
        <v>3765</v>
      </c>
      <c r="D2248" s="101" t="s">
        <v>3370</v>
      </c>
      <c r="E2248" s="99"/>
      <c r="F2248" s="99"/>
    </row>
    <row r="2249" spans="1:6" ht="12.75" customHeight="1" x14ac:dyDescent="0.25">
      <c r="A2249" s="99"/>
      <c r="B2249" s="101">
        <v>3100104</v>
      </c>
      <c r="C2249" s="101" t="s">
        <v>3766</v>
      </c>
      <c r="D2249" s="101" t="s">
        <v>3767</v>
      </c>
      <c r="E2249" s="99"/>
      <c r="F2249" s="99"/>
    </row>
    <row r="2250" spans="1:6" ht="12.75" customHeight="1" x14ac:dyDescent="0.25">
      <c r="A2250" s="99"/>
      <c r="B2250" s="101">
        <v>3100203</v>
      </c>
      <c r="C2250" s="101" t="s">
        <v>3768</v>
      </c>
      <c r="D2250" s="101" t="s">
        <v>3767</v>
      </c>
      <c r="E2250" s="99"/>
      <c r="F2250" s="99"/>
    </row>
    <row r="2251" spans="1:6" ht="12.75" customHeight="1" x14ac:dyDescent="0.25">
      <c r="A2251" s="99"/>
      <c r="B2251" s="101">
        <v>3100302</v>
      </c>
      <c r="C2251" s="101" t="s">
        <v>3769</v>
      </c>
      <c r="D2251" s="101" t="s">
        <v>3767</v>
      </c>
      <c r="E2251" s="99"/>
      <c r="F2251" s="99"/>
    </row>
    <row r="2252" spans="1:6" ht="12.75" customHeight="1" x14ac:dyDescent="0.25">
      <c r="A2252" s="99"/>
      <c r="B2252" s="101">
        <v>3100401</v>
      </c>
      <c r="C2252" s="101" t="s">
        <v>3770</v>
      </c>
      <c r="D2252" s="101" t="s">
        <v>3767</v>
      </c>
      <c r="E2252" s="99"/>
      <c r="F2252" s="99"/>
    </row>
    <row r="2253" spans="1:6" ht="12.75" customHeight="1" x14ac:dyDescent="0.25">
      <c r="A2253" s="99"/>
      <c r="B2253" s="101">
        <v>3100500</v>
      </c>
      <c r="C2253" s="101" t="s">
        <v>3771</v>
      </c>
      <c r="D2253" s="101" t="s">
        <v>3767</v>
      </c>
      <c r="E2253" s="99"/>
      <c r="F2253" s="99"/>
    </row>
    <row r="2254" spans="1:6" ht="12.75" customHeight="1" x14ac:dyDescent="0.25">
      <c r="A2254" s="99"/>
      <c r="B2254" s="101">
        <v>3100609</v>
      </c>
      <c r="C2254" s="101" t="s">
        <v>3772</v>
      </c>
      <c r="D2254" s="101" t="s">
        <v>3767</v>
      </c>
      <c r="E2254" s="99"/>
      <c r="F2254" s="99"/>
    </row>
    <row r="2255" spans="1:6" ht="12.75" customHeight="1" x14ac:dyDescent="0.25">
      <c r="A2255" s="99"/>
      <c r="B2255" s="101">
        <v>3100708</v>
      </c>
      <c r="C2255" s="101" t="s">
        <v>3773</v>
      </c>
      <c r="D2255" s="101" t="s">
        <v>3767</v>
      </c>
      <c r="E2255" s="99"/>
      <c r="F2255" s="99"/>
    </row>
    <row r="2256" spans="1:6" ht="12.75" customHeight="1" x14ac:dyDescent="0.25">
      <c r="A2256" s="99"/>
      <c r="B2256" s="101">
        <v>3100807</v>
      </c>
      <c r="C2256" s="101" t="s">
        <v>3774</v>
      </c>
      <c r="D2256" s="101" t="s">
        <v>3767</v>
      </c>
      <c r="E2256" s="99"/>
      <c r="F2256" s="99"/>
    </row>
    <row r="2257" spans="1:6" ht="12.75" customHeight="1" x14ac:dyDescent="0.25">
      <c r="A2257" s="99"/>
      <c r="B2257" s="101">
        <v>3100906</v>
      </c>
      <c r="C2257" s="101" t="s">
        <v>3775</v>
      </c>
      <c r="D2257" s="101" t="s">
        <v>3767</v>
      </c>
      <c r="E2257" s="99"/>
      <c r="F2257" s="99"/>
    </row>
    <row r="2258" spans="1:6" ht="12.75" customHeight="1" x14ac:dyDescent="0.25">
      <c r="A2258" s="99"/>
      <c r="B2258" s="101">
        <v>3101003</v>
      </c>
      <c r="C2258" s="101" t="s">
        <v>3776</v>
      </c>
      <c r="D2258" s="101" t="s">
        <v>3767</v>
      </c>
      <c r="E2258" s="99"/>
      <c r="F2258" s="99"/>
    </row>
    <row r="2259" spans="1:6" ht="12.75" customHeight="1" x14ac:dyDescent="0.25">
      <c r="A2259" s="99"/>
      <c r="B2259" s="101">
        <v>3101102</v>
      </c>
      <c r="C2259" s="101" t="s">
        <v>3777</v>
      </c>
      <c r="D2259" s="101" t="s">
        <v>3767</v>
      </c>
      <c r="E2259" s="99"/>
      <c r="F2259" s="99"/>
    </row>
    <row r="2260" spans="1:6" ht="12.75" customHeight="1" x14ac:dyDescent="0.25">
      <c r="A2260" s="99"/>
      <c r="B2260" s="101">
        <v>3101201</v>
      </c>
      <c r="C2260" s="101" t="s">
        <v>3778</v>
      </c>
      <c r="D2260" s="101" t="s">
        <v>3767</v>
      </c>
      <c r="E2260" s="99"/>
      <c r="F2260" s="99"/>
    </row>
    <row r="2261" spans="1:6" ht="12.75" customHeight="1" x14ac:dyDescent="0.25">
      <c r="A2261" s="99"/>
      <c r="B2261" s="101">
        <v>3101300</v>
      </c>
      <c r="C2261" s="101" t="s">
        <v>3779</v>
      </c>
      <c r="D2261" s="101" t="s">
        <v>3767</v>
      </c>
      <c r="E2261" s="99"/>
      <c r="F2261" s="99"/>
    </row>
    <row r="2262" spans="1:6" ht="12.75" customHeight="1" x14ac:dyDescent="0.25">
      <c r="A2262" s="99"/>
      <c r="B2262" s="101">
        <v>3101409</v>
      </c>
      <c r="C2262" s="101" t="s">
        <v>3780</v>
      </c>
      <c r="D2262" s="101" t="s">
        <v>3767</v>
      </c>
      <c r="E2262" s="99"/>
      <c r="F2262" s="99"/>
    </row>
    <row r="2263" spans="1:6" ht="12.75" customHeight="1" x14ac:dyDescent="0.25">
      <c r="A2263" s="99"/>
      <c r="B2263" s="101">
        <v>3101508</v>
      </c>
      <c r="C2263" s="101" t="s">
        <v>3781</v>
      </c>
      <c r="D2263" s="101" t="s">
        <v>3767</v>
      </c>
      <c r="E2263" s="99"/>
      <c r="F2263" s="99"/>
    </row>
    <row r="2264" spans="1:6" ht="12.75" customHeight="1" x14ac:dyDescent="0.25">
      <c r="A2264" s="99"/>
      <c r="B2264" s="101">
        <v>3101607</v>
      </c>
      <c r="C2264" s="101" t="s">
        <v>3782</v>
      </c>
      <c r="D2264" s="101" t="s">
        <v>3767</v>
      </c>
      <c r="E2264" s="99"/>
      <c r="F2264" s="99"/>
    </row>
    <row r="2265" spans="1:6" ht="12.75" customHeight="1" x14ac:dyDescent="0.25">
      <c r="A2265" s="99"/>
      <c r="B2265" s="101">
        <v>3101631</v>
      </c>
      <c r="C2265" s="101" t="s">
        <v>3783</v>
      </c>
      <c r="D2265" s="101" t="s">
        <v>3767</v>
      </c>
      <c r="E2265" s="99"/>
      <c r="F2265" s="99"/>
    </row>
    <row r="2266" spans="1:6" ht="12.75" customHeight="1" x14ac:dyDescent="0.25">
      <c r="A2266" s="99"/>
      <c r="B2266" s="101">
        <v>3101706</v>
      </c>
      <c r="C2266" s="101" t="s">
        <v>3784</v>
      </c>
      <c r="D2266" s="101" t="s">
        <v>3767</v>
      </c>
      <c r="E2266" s="99"/>
      <c r="F2266" s="99"/>
    </row>
    <row r="2267" spans="1:6" ht="12.75" customHeight="1" x14ac:dyDescent="0.25">
      <c r="A2267" s="99"/>
      <c r="B2267" s="101">
        <v>3101805</v>
      </c>
      <c r="C2267" s="101" t="s">
        <v>3785</v>
      </c>
      <c r="D2267" s="101" t="s">
        <v>3767</v>
      </c>
      <c r="E2267" s="99"/>
      <c r="F2267" s="99"/>
    </row>
    <row r="2268" spans="1:6" ht="12.75" customHeight="1" x14ac:dyDescent="0.25">
      <c r="A2268" s="99"/>
      <c r="B2268" s="101">
        <v>3101904</v>
      </c>
      <c r="C2268" s="101" t="s">
        <v>3786</v>
      </c>
      <c r="D2268" s="101" t="s">
        <v>3767</v>
      </c>
      <c r="E2268" s="99"/>
      <c r="F2268" s="99"/>
    </row>
    <row r="2269" spans="1:6" ht="12.75" customHeight="1" x14ac:dyDescent="0.25">
      <c r="A2269" s="99"/>
      <c r="B2269" s="101">
        <v>3102001</v>
      </c>
      <c r="C2269" s="101" t="s">
        <v>3787</v>
      </c>
      <c r="D2269" s="101" t="s">
        <v>3767</v>
      </c>
      <c r="E2269" s="99"/>
      <c r="F2269" s="99"/>
    </row>
    <row r="2270" spans="1:6" ht="12.75" customHeight="1" x14ac:dyDescent="0.25">
      <c r="A2270" s="99"/>
      <c r="B2270" s="101">
        <v>3102050</v>
      </c>
      <c r="C2270" s="101" t="s">
        <v>3788</v>
      </c>
      <c r="D2270" s="101" t="s">
        <v>3767</v>
      </c>
      <c r="E2270" s="99"/>
      <c r="F2270" s="99"/>
    </row>
    <row r="2271" spans="1:6" ht="12.75" customHeight="1" x14ac:dyDescent="0.25">
      <c r="A2271" s="99"/>
      <c r="B2271" s="101">
        <v>3102100</v>
      </c>
      <c r="C2271" s="101" t="s">
        <v>3789</v>
      </c>
      <c r="D2271" s="101" t="s">
        <v>3767</v>
      </c>
      <c r="E2271" s="99"/>
      <c r="F2271" s="99"/>
    </row>
    <row r="2272" spans="1:6" ht="12.75" customHeight="1" x14ac:dyDescent="0.25">
      <c r="A2272" s="99"/>
      <c r="B2272" s="101">
        <v>3102209</v>
      </c>
      <c r="C2272" s="101" t="s">
        <v>3790</v>
      </c>
      <c r="D2272" s="101" t="s">
        <v>3767</v>
      </c>
      <c r="E2272" s="99"/>
      <c r="F2272" s="99"/>
    </row>
    <row r="2273" spans="1:6" ht="12.75" customHeight="1" x14ac:dyDescent="0.25">
      <c r="A2273" s="99"/>
      <c r="B2273" s="101">
        <v>3102308</v>
      </c>
      <c r="C2273" s="101" t="s">
        <v>3791</v>
      </c>
      <c r="D2273" s="101" t="s">
        <v>3767</v>
      </c>
      <c r="E2273" s="99"/>
      <c r="F2273" s="99"/>
    </row>
    <row r="2274" spans="1:6" ht="12.75" customHeight="1" x14ac:dyDescent="0.25">
      <c r="A2274" s="99"/>
      <c r="B2274" s="101">
        <v>3102407</v>
      </c>
      <c r="C2274" s="101" t="s">
        <v>3792</v>
      </c>
      <c r="D2274" s="101" t="s">
        <v>3767</v>
      </c>
      <c r="E2274" s="99"/>
      <c r="F2274" s="99"/>
    </row>
    <row r="2275" spans="1:6" ht="12.75" customHeight="1" x14ac:dyDescent="0.25">
      <c r="A2275" s="99"/>
      <c r="B2275" s="101">
        <v>3102506</v>
      </c>
      <c r="C2275" s="101" t="s">
        <v>3793</v>
      </c>
      <c r="D2275" s="101" t="s">
        <v>3767</v>
      </c>
      <c r="E2275" s="99"/>
      <c r="F2275" s="99"/>
    </row>
    <row r="2276" spans="1:6" ht="12.75" customHeight="1" x14ac:dyDescent="0.25">
      <c r="A2276" s="99"/>
      <c r="B2276" s="101">
        <v>3102605</v>
      </c>
      <c r="C2276" s="101" t="s">
        <v>3794</v>
      </c>
      <c r="D2276" s="101" t="s">
        <v>3767</v>
      </c>
      <c r="E2276" s="99"/>
      <c r="F2276" s="99"/>
    </row>
    <row r="2277" spans="1:6" ht="12.75" customHeight="1" x14ac:dyDescent="0.25">
      <c r="A2277" s="99"/>
      <c r="B2277" s="101">
        <v>3102704</v>
      </c>
      <c r="C2277" s="101" t="s">
        <v>3795</v>
      </c>
      <c r="D2277" s="101" t="s">
        <v>3767</v>
      </c>
      <c r="E2277" s="99"/>
      <c r="F2277" s="99"/>
    </row>
    <row r="2278" spans="1:6" ht="12.75" customHeight="1" x14ac:dyDescent="0.25">
      <c r="A2278" s="99"/>
      <c r="B2278" s="101">
        <v>3102803</v>
      </c>
      <c r="C2278" s="101" t="s">
        <v>3796</v>
      </c>
      <c r="D2278" s="101" t="s">
        <v>3767</v>
      </c>
      <c r="E2278" s="99"/>
      <c r="F2278" s="99"/>
    </row>
    <row r="2279" spans="1:6" ht="12.75" customHeight="1" x14ac:dyDescent="0.25">
      <c r="A2279" s="99"/>
      <c r="B2279" s="101">
        <v>3102852</v>
      </c>
      <c r="C2279" s="101" t="s">
        <v>3797</v>
      </c>
      <c r="D2279" s="101" t="s">
        <v>3767</v>
      </c>
      <c r="E2279" s="99"/>
      <c r="F2279" s="99"/>
    </row>
    <row r="2280" spans="1:6" ht="12.75" customHeight="1" x14ac:dyDescent="0.25">
      <c r="A2280" s="99"/>
      <c r="B2280" s="101">
        <v>3102902</v>
      </c>
      <c r="C2280" s="101" t="s">
        <v>3798</v>
      </c>
      <c r="D2280" s="101" t="s">
        <v>3767</v>
      </c>
      <c r="E2280" s="99"/>
      <c r="F2280" s="99"/>
    </row>
    <row r="2281" spans="1:6" ht="12.75" customHeight="1" x14ac:dyDescent="0.25">
      <c r="A2281" s="99"/>
      <c r="B2281" s="101">
        <v>3103009</v>
      </c>
      <c r="C2281" s="101" t="s">
        <v>3799</v>
      </c>
      <c r="D2281" s="101" t="s">
        <v>3767</v>
      </c>
      <c r="E2281" s="99"/>
      <c r="F2281" s="99"/>
    </row>
    <row r="2282" spans="1:6" ht="12.75" customHeight="1" x14ac:dyDescent="0.25">
      <c r="A2282" s="99"/>
      <c r="B2282" s="101">
        <v>3103108</v>
      </c>
      <c r="C2282" s="101" t="s">
        <v>3800</v>
      </c>
      <c r="D2282" s="101" t="s">
        <v>3767</v>
      </c>
      <c r="E2282" s="99"/>
      <c r="F2282" s="99"/>
    </row>
    <row r="2283" spans="1:6" ht="12.75" customHeight="1" x14ac:dyDescent="0.25">
      <c r="A2283" s="99"/>
      <c r="B2283" s="101">
        <v>3103207</v>
      </c>
      <c r="C2283" s="101" t="s">
        <v>3801</v>
      </c>
      <c r="D2283" s="101" t="s">
        <v>3767</v>
      </c>
      <c r="E2283" s="99"/>
      <c r="F2283" s="99"/>
    </row>
    <row r="2284" spans="1:6" ht="12.75" customHeight="1" x14ac:dyDescent="0.25">
      <c r="A2284" s="99"/>
      <c r="B2284" s="101">
        <v>3103306</v>
      </c>
      <c r="C2284" s="101" t="s">
        <v>3802</v>
      </c>
      <c r="D2284" s="101" t="s">
        <v>3767</v>
      </c>
      <c r="E2284" s="99"/>
      <c r="F2284" s="99"/>
    </row>
    <row r="2285" spans="1:6" ht="12.75" customHeight="1" x14ac:dyDescent="0.25">
      <c r="A2285" s="99"/>
      <c r="B2285" s="101">
        <v>3103405</v>
      </c>
      <c r="C2285" s="101" t="s">
        <v>3803</v>
      </c>
      <c r="D2285" s="101" t="s">
        <v>3767</v>
      </c>
      <c r="E2285" s="99"/>
      <c r="F2285" s="99"/>
    </row>
    <row r="2286" spans="1:6" ht="12.75" customHeight="1" x14ac:dyDescent="0.25">
      <c r="A2286" s="99"/>
      <c r="B2286" s="101">
        <v>3103504</v>
      </c>
      <c r="C2286" s="101" t="s">
        <v>3804</v>
      </c>
      <c r="D2286" s="101" t="s">
        <v>3767</v>
      </c>
      <c r="E2286" s="99"/>
      <c r="F2286" s="99"/>
    </row>
    <row r="2287" spans="1:6" ht="12.75" customHeight="1" x14ac:dyDescent="0.25">
      <c r="A2287" s="99"/>
      <c r="B2287" s="101">
        <v>3103603</v>
      </c>
      <c r="C2287" s="101" t="s">
        <v>3805</v>
      </c>
      <c r="D2287" s="101" t="s">
        <v>3767</v>
      </c>
      <c r="E2287" s="99"/>
      <c r="F2287" s="99"/>
    </row>
    <row r="2288" spans="1:6" ht="12.75" customHeight="1" x14ac:dyDescent="0.25">
      <c r="A2288" s="99"/>
      <c r="B2288" s="101">
        <v>3103702</v>
      </c>
      <c r="C2288" s="101" t="s">
        <v>3806</v>
      </c>
      <c r="D2288" s="101" t="s">
        <v>3767</v>
      </c>
      <c r="E2288" s="99"/>
      <c r="F2288" s="99"/>
    </row>
    <row r="2289" spans="1:6" ht="12.75" customHeight="1" x14ac:dyDescent="0.25">
      <c r="A2289" s="99"/>
      <c r="B2289" s="101">
        <v>3103751</v>
      </c>
      <c r="C2289" s="101" t="s">
        <v>3807</v>
      </c>
      <c r="D2289" s="101" t="s">
        <v>3767</v>
      </c>
      <c r="E2289" s="99"/>
      <c r="F2289" s="99"/>
    </row>
    <row r="2290" spans="1:6" ht="12.75" customHeight="1" x14ac:dyDescent="0.25">
      <c r="A2290" s="99"/>
      <c r="B2290" s="101">
        <v>3103801</v>
      </c>
      <c r="C2290" s="101" t="s">
        <v>3808</v>
      </c>
      <c r="D2290" s="101" t="s">
        <v>3767</v>
      </c>
      <c r="E2290" s="99"/>
      <c r="F2290" s="99"/>
    </row>
    <row r="2291" spans="1:6" ht="12.75" customHeight="1" x14ac:dyDescent="0.25">
      <c r="A2291" s="99"/>
      <c r="B2291" s="101">
        <v>3103900</v>
      </c>
      <c r="C2291" s="101" t="s">
        <v>3809</v>
      </c>
      <c r="D2291" s="101" t="s">
        <v>3767</v>
      </c>
      <c r="E2291" s="99"/>
      <c r="F2291" s="99"/>
    </row>
    <row r="2292" spans="1:6" ht="12.75" customHeight="1" x14ac:dyDescent="0.25">
      <c r="A2292" s="99"/>
      <c r="B2292" s="101">
        <v>3104007</v>
      </c>
      <c r="C2292" s="101" t="s">
        <v>3810</v>
      </c>
      <c r="D2292" s="101" t="s">
        <v>3767</v>
      </c>
      <c r="E2292" s="99"/>
      <c r="F2292" s="99"/>
    </row>
    <row r="2293" spans="1:6" ht="12.75" customHeight="1" x14ac:dyDescent="0.25">
      <c r="A2293" s="99"/>
      <c r="B2293" s="101">
        <v>3104106</v>
      </c>
      <c r="C2293" s="101" t="s">
        <v>3811</v>
      </c>
      <c r="D2293" s="101" t="s">
        <v>3767</v>
      </c>
      <c r="E2293" s="99"/>
      <c r="F2293" s="99"/>
    </row>
    <row r="2294" spans="1:6" ht="12.75" customHeight="1" x14ac:dyDescent="0.25">
      <c r="A2294" s="99"/>
      <c r="B2294" s="101">
        <v>3104205</v>
      </c>
      <c r="C2294" s="101" t="s">
        <v>3812</v>
      </c>
      <c r="D2294" s="101" t="s">
        <v>3767</v>
      </c>
      <c r="E2294" s="99"/>
      <c r="F2294" s="99"/>
    </row>
    <row r="2295" spans="1:6" ht="12.75" customHeight="1" x14ac:dyDescent="0.25">
      <c r="A2295" s="99"/>
      <c r="B2295" s="101">
        <v>3104304</v>
      </c>
      <c r="C2295" s="101" t="s">
        <v>3813</v>
      </c>
      <c r="D2295" s="101" t="s">
        <v>3767</v>
      </c>
      <c r="E2295" s="99"/>
      <c r="F2295" s="99"/>
    </row>
    <row r="2296" spans="1:6" ht="12.75" customHeight="1" x14ac:dyDescent="0.25">
      <c r="A2296" s="99"/>
      <c r="B2296" s="101">
        <v>3104403</v>
      </c>
      <c r="C2296" s="101" t="s">
        <v>3814</v>
      </c>
      <c r="D2296" s="101" t="s">
        <v>3767</v>
      </c>
      <c r="E2296" s="99"/>
      <c r="F2296" s="99"/>
    </row>
    <row r="2297" spans="1:6" ht="12.75" customHeight="1" x14ac:dyDescent="0.25">
      <c r="A2297" s="99"/>
      <c r="B2297" s="101">
        <v>3104452</v>
      </c>
      <c r="C2297" s="101" t="s">
        <v>3815</v>
      </c>
      <c r="D2297" s="101" t="s">
        <v>3767</v>
      </c>
      <c r="E2297" s="99"/>
      <c r="F2297" s="99"/>
    </row>
    <row r="2298" spans="1:6" ht="12.75" customHeight="1" x14ac:dyDescent="0.25">
      <c r="A2298" s="99"/>
      <c r="B2298" s="101">
        <v>3104502</v>
      </c>
      <c r="C2298" s="101" t="s">
        <v>3816</v>
      </c>
      <c r="D2298" s="101" t="s">
        <v>3767</v>
      </c>
      <c r="E2298" s="99"/>
      <c r="F2298" s="99"/>
    </row>
    <row r="2299" spans="1:6" ht="12.75" customHeight="1" x14ac:dyDescent="0.25">
      <c r="A2299" s="99"/>
      <c r="B2299" s="101">
        <v>3104601</v>
      </c>
      <c r="C2299" s="101" t="s">
        <v>3817</v>
      </c>
      <c r="D2299" s="101" t="s">
        <v>3767</v>
      </c>
      <c r="E2299" s="99"/>
      <c r="F2299" s="99"/>
    </row>
    <row r="2300" spans="1:6" ht="12.75" customHeight="1" x14ac:dyDescent="0.25">
      <c r="A2300" s="99"/>
      <c r="B2300" s="101">
        <v>3104700</v>
      </c>
      <c r="C2300" s="101" t="s">
        <v>3818</v>
      </c>
      <c r="D2300" s="101" t="s">
        <v>3767</v>
      </c>
      <c r="E2300" s="99"/>
      <c r="F2300" s="99"/>
    </row>
    <row r="2301" spans="1:6" ht="12.75" customHeight="1" x14ac:dyDescent="0.25">
      <c r="A2301" s="99"/>
      <c r="B2301" s="101">
        <v>3104809</v>
      </c>
      <c r="C2301" s="101" t="s">
        <v>3819</v>
      </c>
      <c r="D2301" s="101" t="s">
        <v>3767</v>
      </c>
      <c r="E2301" s="99"/>
      <c r="F2301" s="99"/>
    </row>
    <row r="2302" spans="1:6" ht="12.75" customHeight="1" x14ac:dyDescent="0.25">
      <c r="A2302" s="99"/>
      <c r="B2302" s="101">
        <v>3104908</v>
      </c>
      <c r="C2302" s="101" t="s">
        <v>3820</v>
      </c>
      <c r="D2302" s="101" t="s">
        <v>3767</v>
      </c>
      <c r="E2302" s="99"/>
      <c r="F2302" s="99"/>
    </row>
    <row r="2303" spans="1:6" ht="12.75" customHeight="1" x14ac:dyDescent="0.25">
      <c r="A2303" s="99"/>
      <c r="B2303" s="101">
        <v>3105004</v>
      </c>
      <c r="C2303" s="101" t="s">
        <v>3821</v>
      </c>
      <c r="D2303" s="101" t="s">
        <v>3767</v>
      </c>
      <c r="E2303" s="99"/>
      <c r="F2303" s="99"/>
    </row>
    <row r="2304" spans="1:6" ht="12.75" customHeight="1" x14ac:dyDescent="0.25">
      <c r="A2304" s="99"/>
      <c r="B2304" s="101">
        <v>3105103</v>
      </c>
      <c r="C2304" s="101" t="s">
        <v>3822</v>
      </c>
      <c r="D2304" s="101" t="s">
        <v>3767</v>
      </c>
      <c r="E2304" s="99"/>
      <c r="F2304" s="99"/>
    </row>
    <row r="2305" spans="1:6" ht="12.75" customHeight="1" x14ac:dyDescent="0.25">
      <c r="A2305" s="99"/>
      <c r="B2305" s="101">
        <v>3105202</v>
      </c>
      <c r="C2305" s="101" t="s">
        <v>3823</v>
      </c>
      <c r="D2305" s="101" t="s">
        <v>3767</v>
      </c>
      <c r="E2305" s="99"/>
      <c r="F2305" s="99"/>
    </row>
    <row r="2306" spans="1:6" ht="12.75" customHeight="1" x14ac:dyDescent="0.25">
      <c r="A2306" s="99"/>
      <c r="B2306" s="101">
        <v>3105301</v>
      </c>
      <c r="C2306" s="101" t="s">
        <v>3824</v>
      </c>
      <c r="D2306" s="101" t="s">
        <v>3767</v>
      </c>
      <c r="E2306" s="99"/>
      <c r="F2306" s="99"/>
    </row>
    <row r="2307" spans="1:6" ht="12.75" customHeight="1" x14ac:dyDescent="0.25">
      <c r="A2307" s="99"/>
      <c r="B2307" s="101">
        <v>3105400</v>
      </c>
      <c r="C2307" s="101" t="s">
        <v>3825</v>
      </c>
      <c r="D2307" s="101" t="s">
        <v>3767</v>
      </c>
      <c r="E2307" s="99"/>
      <c r="F2307" s="99"/>
    </row>
    <row r="2308" spans="1:6" ht="12.75" customHeight="1" x14ac:dyDescent="0.25">
      <c r="A2308" s="99"/>
      <c r="B2308" s="101">
        <v>3105509</v>
      </c>
      <c r="C2308" s="101" t="s">
        <v>3826</v>
      </c>
      <c r="D2308" s="101" t="s">
        <v>3767</v>
      </c>
      <c r="E2308" s="99"/>
      <c r="F2308" s="99"/>
    </row>
    <row r="2309" spans="1:6" ht="12.75" customHeight="1" x14ac:dyDescent="0.25">
      <c r="A2309" s="99"/>
      <c r="B2309" s="101">
        <v>3105608</v>
      </c>
      <c r="C2309" s="101" t="s">
        <v>3827</v>
      </c>
      <c r="D2309" s="101" t="s">
        <v>3767</v>
      </c>
      <c r="E2309" s="99"/>
      <c r="F2309" s="99"/>
    </row>
    <row r="2310" spans="1:6" ht="12.75" customHeight="1" x14ac:dyDescent="0.25">
      <c r="A2310" s="99"/>
      <c r="B2310" s="101">
        <v>3105707</v>
      </c>
      <c r="C2310" s="101" t="s">
        <v>3828</v>
      </c>
      <c r="D2310" s="101" t="s">
        <v>3767</v>
      </c>
      <c r="E2310" s="99"/>
      <c r="F2310" s="99"/>
    </row>
    <row r="2311" spans="1:6" ht="12.75" customHeight="1" x14ac:dyDescent="0.25">
      <c r="A2311" s="99"/>
      <c r="B2311" s="101">
        <v>3105905</v>
      </c>
      <c r="C2311" s="101" t="s">
        <v>3829</v>
      </c>
      <c r="D2311" s="101" t="s">
        <v>3767</v>
      </c>
      <c r="E2311" s="99"/>
      <c r="F2311" s="99"/>
    </row>
    <row r="2312" spans="1:6" ht="12.75" customHeight="1" x14ac:dyDescent="0.25">
      <c r="A2312" s="99"/>
      <c r="B2312" s="101">
        <v>3106002</v>
      </c>
      <c r="C2312" s="101" t="s">
        <v>3830</v>
      </c>
      <c r="D2312" s="101" t="s">
        <v>3767</v>
      </c>
      <c r="E2312" s="99"/>
      <c r="F2312" s="99"/>
    </row>
    <row r="2313" spans="1:6" ht="12.75" customHeight="1" x14ac:dyDescent="0.25">
      <c r="A2313" s="99"/>
      <c r="B2313" s="101">
        <v>3106101</v>
      </c>
      <c r="C2313" s="101" t="s">
        <v>3831</v>
      </c>
      <c r="D2313" s="101" t="s">
        <v>3767</v>
      </c>
      <c r="E2313" s="99"/>
      <c r="F2313" s="99"/>
    </row>
    <row r="2314" spans="1:6" ht="12.75" customHeight="1" x14ac:dyDescent="0.25">
      <c r="A2314" s="99"/>
      <c r="B2314" s="101">
        <v>3106200</v>
      </c>
      <c r="C2314" s="101" t="s">
        <v>3832</v>
      </c>
      <c r="D2314" s="101" t="s">
        <v>3767</v>
      </c>
      <c r="E2314" s="99"/>
      <c r="F2314" s="99"/>
    </row>
    <row r="2315" spans="1:6" ht="12.75" customHeight="1" x14ac:dyDescent="0.25">
      <c r="A2315" s="99"/>
      <c r="B2315" s="101">
        <v>3106309</v>
      </c>
      <c r="C2315" s="101" t="s">
        <v>3833</v>
      </c>
      <c r="D2315" s="101" t="s">
        <v>3767</v>
      </c>
      <c r="E2315" s="99"/>
      <c r="F2315" s="99"/>
    </row>
    <row r="2316" spans="1:6" ht="12.75" customHeight="1" x14ac:dyDescent="0.25">
      <c r="A2316" s="99"/>
      <c r="B2316" s="101">
        <v>3106408</v>
      </c>
      <c r="C2316" s="101" t="s">
        <v>3834</v>
      </c>
      <c r="D2316" s="101" t="s">
        <v>3767</v>
      </c>
      <c r="E2316" s="99"/>
      <c r="F2316" s="99"/>
    </row>
    <row r="2317" spans="1:6" ht="12.75" customHeight="1" x14ac:dyDescent="0.25">
      <c r="A2317" s="99"/>
      <c r="B2317" s="101">
        <v>3106507</v>
      </c>
      <c r="C2317" s="101" t="s">
        <v>3835</v>
      </c>
      <c r="D2317" s="101" t="s">
        <v>3767</v>
      </c>
      <c r="E2317" s="99"/>
      <c r="F2317" s="99"/>
    </row>
    <row r="2318" spans="1:6" ht="12.75" customHeight="1" x14ac:dyDescent="0.25">
      <c r="A2318" s="99"/>
      <c r="B2318" s="101">
        <v>3106606</v>
      </c>
      <c r="C2318" s="101" t="s">
        <v>3836</v>
      </c>
      <c r="D2318" s="101" t="s">
        <v>3767</v>
      </c>
      <c r="E2318" s="99"/>
      <c r="F2318" s="99"/>
    </row>
    <row r="2319" spans="1:6" ht="12.75" customHeight="1" x14ac:dyDescent="0.25">
      <c r="A2319" s="99"/>
      <c r="B2319" s="101">
        <v>3106655</v>
      </c>
      <c r="C2319" s="101" t="s">
        <v>3837</v>
      </c>
      <c r="D2319" s="101" t="s">
        <v>3767</v>
      </c>
      <c r="E2319" s="99"/>
      <c r="F2319" s="99"/>
    </row>
    <row r="2320" spans="1:6" ht="12.75" customHeight="1" x14ac:dyDescent="0.25">
      <c r="A2320" s="99"/>
      <c r="B2320" s="101">
        <v>3106705</v>
      </c>
      <c r="C2320" s="101" t="s">
        <v>3838</v>
      </c>
      <c r="D2320" s="101" t="s">
        <v>3767</v>
      </c>
      <c r="E2320" s="99"/>
      <c r="F2320" s="99"/>
    </row>
    <row r="2321" spans="1:6" ht="12.75" customHeight="1" x14ac:dyDescent="0.25">
      <c r="A2321" s="99"/>
      <c r="B2321" s="101">
        <v>3106804</v>
      </c>
      <c r="C2321" s="101" t="s">
        <v>3839</v>
      </c>
      <c r="D2321" s="101" t="s">
        <v>3767</v>
      </c>
      <c r="E2321" s="99"/>
      <c r="F2321" s="99"/>
    </row>
    <row r="2322" spans="1:6" ht="12.75" customHeight="1" x14ac:dyDescent="0.25">
      <c r="A2322" s="99"/>
      <c r="B2322" s="101">
        <v>3106903</v>
      </c>
      <c r="C2322" s="101" t="s">
        <v>3840</v>
      </c>
      <c r="D2322" s="101" t="s">
        <v>3767</v>
      </c>
      <c r="E2322" s="99"/>
      <c r="F2322" s="99"/>
    </row>
    <row r="2323" spans="1:6" ht="12.75" customHeight="1" x14ac:dyDescent="0.25">
      <c r="A2323" s="99"/>
      <c r="B2323" s="101">
        <v>3107000</v>
      </c>
      <c r="C2323" s="101" t="s">
        <v>3841</v>
      </c>
      <c r="D2323" s="101" t="s">
        <v>3767</v>
      </c>
      <c r="E2323" s="99"/>
      <c r="F2323" s="99"/>
    </row>
    <row r="2324" spans="1:6" ht="12.75" customHeight="1" x14ac:dyDescent="0.25">
      <c r="A2324" s="99"/>
      <c r="B2324" s="101">
        <v>3107109</v>
      </c>
      <c r="C2324" s="101" t="s">
        <v>3842</v>
      </c>
      <c r="D2324" s="101" t="s">
        <v>3767</v>
      </c>
      <c r="E2324" s="99"/>
      <c r="F2324" s="99"/>
    </row>
    <row r="2325" spans="1:6" ht="12.75" customHeight="1" x14ac:dyDescent="0.25">
      <c r="A2325" s="99"/>
      <c r="B2325" s="101">
        <v>3107208</v>
      </c>
      <c r="C2325" s="101" t="s">
        <v>3843</v>
      </c>
      <c r="D2325" s="101" t="s">
        <v>3767</v>
      </c>
      <c r="E2325" s="99"/>
      <c r="F2325" s="99"/>
    </row>
    <row r="2326" spans="1:6" ht="12.75" customHeight="1" x14ac:dyDescent="0.25">
      <c r="A2326" s="99"/>
      <c r="B2326" s="101">
        <v>3107307</v>
      </c>
      <c r="C2326" s="101" t="s">
        <v>3844</v>
      </c>
      <c r="D2326" s="101" t="s">
        <v>3767</v>
      </c>
      <c r="E2326" s="99"/>
      <c r="F2326" s="99"/>
    </row>
    <row r="2327" spans="1:6" ht="12.75" customHeight="1" x14ac:dyDescent="0.25">
      <c r="A2327" s="99"/>
      <c r="B2327" s="101">
        <v>3107406</v>
      </c>
      <c r="C2327" s="101" t="s">
        <v>3845</v>
      </c>
      <c r="D2327" s="101" t="s">
        <v>3767</v>
      </c>
      <c r="E2327" s="99"/>
      <c r="F2327" s="99"/>
    </row>
    <row r="2328" spans="1:6" ht="12.75" customHeight="1" x14ac:dyDescent="0.25">
      <c r="A2328" s="99"/>
      <c r="B2328" s="101">
        <v>3107505</v>
      </c>
      <c r="C2328" s="101" t="s">
        <v>3846</v>
      </c>
      <c r="D2328" s="101" t="s">
        <v>3767</v>
      </c>
      <c r="E2328" s="99"/>
      <c r="F2328" s="99"/>
    </row>
    <row r="2329" spans="1:6" ht="12.75" customHeight="1" x14ac:dyDescent="0.25">
      <c r="A2329" s="99"/>
      <c r="B2329" s="101">
        <v>3107604</v>
      </c>
      <c r="C2329" s="101" t="s">
        <v>3847</v>
      </c>
      <c r="D2329" s="101" t="s">
        <v>3767</v>
      </c>
      <c r="E2329" s="99"/>
      <c r="F2329" s="99"/>
    </row>
    <row r="2330" spans="1:6" ht="12.75" customHeight="1" x14ac:dyDescent="0.25">
      <c r="A2330" s="99"/>
      <c r="B2330" s="101">
        <v>3107703</v>
      </c>
      <c r="C2330" s="101" t="s">
        <v>3848</v>
      </c>
      <c r="D2330" s="101" t="s">
        <v>3767</v>
      </c>
      <c r="E2330" s="99"/>
      <c r="F2330" s="99"/>
    </row>
    <row r="2331" spans="1:6" ht="12.75" customHeight="1" x14ac:dyDescent="0.25">
      <c r="A2331" s="99"/>
      <c r="B2331" s="101">
        <v>3107802</v>
      </c>
      <c r="C2331" s="101" t="s">
        <v>3849</v>
      </c>
      <c r="D2331" s="101" t="s">
        <v>3767</v>
      </c>
      <c r="E2331" s="99"/>
      <c r="F2331" s="99"/>
    </row>
    <row r="2332" spans="1:6" ht="12.75" customHeight="1" x14ac:dyDescent="0.25">
      <c r="A2332" s="99"/>
      <c r="B2332" s="101">
        <v>3107901</v>
      </c>
      <c r="C2332" s="101" t="s">
        <v>3850</v>
      </c>
      <c r="D2332" s="101" t="s">
        <v>3767</v>
      </c>
      <c r="E2332" s="99"/>
      <c r="F2332" s="99"/>
    </row>
    <row r="2333" spans="1:6" ht="12.75" customHeight="1" x14ac:dyDescent="0.25">
      <c r="A2333" s="99"/>
      <c r="B2333" s="101">
        <v>3108008</v>
      </c>
      <c r="C2333" s="101" t="s">
        <v>2862</v>
      </c>
      <c r="D2333" s="101" t="s">
        <v>3767</v>
      </c>
      <c r="E2333" s="99"/>
      <c r="F2333" s="99"/>
    </row>
    <row r="2334" spans="1:6" ht="12.75" customHeight="1" x14ac:dyDescent="0.25">
      <c r="A2334" s="99"/>
      <c r="B2334" s="101">
        <v>3108107</v>
      </c>
      <c r="C2334" s="101" t="s">
        <v>1739</v>
      </c>
      <c r="D2334" s="101" t="s">
        <v>3767</v>
      </c>
      <c r="E2334" s="99"/>
      <c r="F2334" s="99"/>
    </row>
    <row r="2335" spans="1:6" ht="12.75" customHeight="1" x14ac:dyDescent="0.25">
      <c r="A2335" s="99"/>
      <c r="B2335" s="101">
        <v>3108206</v>
      </c>
      <c r="C2335" s="101" t="s">
        <v>3851</v>
      </c>
      <c r="D2335" s="101" t="s">
        <v>3767</v>
      </c>
      <c r="E2335" s="99"/>
      <c r="F2335" s="99"/>
    </row>
    <row r="2336" spans="1:6" ht="12.75" customHeight="1" x14ac:dyDescent="0.25">
      <c r="A2336" s="99"/>
      <c r="B2336" s="101">
        <v>3108255</v>
      </c>
      <c r="C2336" s="101" t="s">
        <v>3852</v>
      </c>
      <c r="D2336" s="101" t="s">
        <v>3767</v>
      </c>
      <c r="E2336" s="99"/>
      <c r="F2336" s="99"/>
    </row>
    <row r="2337" spans="1:6" ht="12.75" customHeight="1" x14ac:dyDescent="0.25">
      <c r="A2337" s="99"/>
      <c r="B2337" s="101">
        <v>3108305</v>
      </c>
      <c r="C2337" s="101" t="s">
        <v>3853</v>
      </c>
      <c r="D2337" s="101" t="s">
        <v>3767</v>
      </c>
      <c r="E2337" s="99"/>
      <c r="F2337" s="99"/>
    </row>
    <row r="2338" spans="1:6" ht="12.75" customHeight="1" x14ac:dyDescent="0.25">
      <c r="A2338" s="99"/>
      <c r="B2338" s="101">
        <v>3108404</v>
      </c>
      <c r="C2338" s="101" t="s">
        <v>3854</v>
      </c>
      <c r="D2338" s="101" t="s">
        <v>3767</v>
      </c>
      <c r="E2338" s="99"/>
      <c r="F2338" s="99"/>
    </row>
    <row r="2339" spans="1:6" ht="12.75" customHeight="1" x14ac:dyDescent="0.25">
      <c r="A2339" s="99"/>
      <c r="B2339" s="101">
        <v>3108503</v>
      </c>
      <c r="C2339" s="101" t="s">
        <v>3855</v>
      </c>
      <c r="D2339" s="101" t="s">
        <v>3767</v>
      </c>
      <c r="E2339" s="99"/>
      <c r="F2339" s="99"/>
    </row>
    <row r="2340" spans="1:6" ht="12.75" customHeight="1" x14ac:dyDescent="0.25">
      <c r="A2340" s="99"/>
      <c r="B2340" s="101">
        <v>3108552</v>
      </c>
      <c r="C2340" s="101" t="s">
        <v>3856</v>
      </c>
      <c r="D2340" s="101" t="s">
        <v>3767</v>
      </c>
      <c r="E2340" s="99"/>
      <c r="F2340" s="99"/>
    </row>
    <row r="2341" spans="1:6" ht="12.75" customHeight="1" x14ac:dyDescent="0.25">
      <c r="A2341" s="99"/>
      <c r="B2341" s="101">
        <v>3108602</v>
      </c>
      <c r="C2341" s="101" t="s">
        <v>3857</v>
      </c>
      <c r="D2341" s="101" t="s">
        <v>3767</v>
      </c>
      <c r="E2341" s="99"/>
      <c r="F2341" s="99"/>
    </row>
    <row r="2342" spans="1:6" ht="12.75" customHeight="1" x14ac:dyDescent="0.25">
      <c r="A2342" s="99"/>
      <c r="B2342" s="101">
        <v>3108701</v>
      </c>
      <c r="C2342" s="101" t="s">
        <v>3858</v>
      </c>
      <c r="D2342" s="101" t="s">
        <v>3767</v>
      </c>
      <c r="E2342" s="99"/>
      <c r="F2342" s="99"/>
    </row>
    <row r="2343" spans="1:6" ht="12.75" customHeight="1" x14ac:dyDescent="0.25">
      <c r="A2343" s="99"/>
      <c r="B2343" s="101">
        <v>3108800</v>
      </c>
      <c r="C2343" s="101" t="s">
        <v>3859</v>
      </c>
      <c r="D2343" s="101" t="s">
        <v>3767</v>
      </c>
      <c r="E2343" s="99"/>
      <c r="F2343" s="99"/>
    </row>
    <row r="2344" spans="1:6" ht="12.75" customHeight="1" x14ac:dyDescent="0.25">
      <c r="A2344" s="99"/>
      <c r="B2344" s="101">
        <v>3108909</v>
      </c>
      <c r="C2344" s="101" t="s">
        <v>3860</v>
      </c>
      <c r="D2344" s="101" t="s">
        <v>3767</v>
      </c>
      <c r="E2344" s="99"/>
      <c r="F2344" s="99"/>
    </row>
    <row r="2345" spans="1:6" ht="12.75" customHeight="1" x14ac:dyDescent="0.25">
      <c r="A2345" s="99"/>
      <c r="B2345" s="101">
        <v>3109006</v>
      </c>
      <c r="C2345" s="101" t="s">
        <v>3861</v>
      </c>
      <c r="D2345" s="101" t="s">
        <v>3767</v>
      </c>
      <c r="E2345" s="99"/>
      <c r="F2345" s="99"/>
    </row>
    <row r="2346" spans="1:6" ht="12.75" customHeight="1" x14ac:dyDescent="0.25">
      <c r="A2346" s="99"/>
      <c r="B2346" s="101">
        <v>3109105</v>
      </c>
      <c r="C2346" s="101" t="s">
        <v>3862</v>
      </c>
      <c r="D2346" s="101" t="s">
        <v>3767</v>
      </c>
      <c r="E2346" s="99"/>
      <c r="F2346" s="99"/>
    </row>
    <row r="2347" spans="1:6" ht="12.75" customHeight="1" x14ac:dyDescent="0.25">
      <c r="A2347" s="99"/>
      <c r="B2347" s="101">
        <v>3109204</v>
      </c>
      <c r="C2347" s="101" t="s">
        <v>3863</v>
      </c>
      <c r="D2347" s="101" t="s">
        <v>3767</v>
      </c>
      <c r="E2347" s="99"/>
      <c r="F2347" s="99"/>
    </row>
    <row r="2348" spans="1:6" ht="12.75" customHeight="1" x14ac:dyDescent="0.25">
      <c r="A2348" s="99"/>
      <c r="B2348" s="101">
        <v>3109253</v>
      </c>
      <c r="C2348" s="101" t="s">
        <v>3864</v>
      </c>
      <c r="D2348" s="101" t="s">
        <v>3767</v>
      </c>
      <c r="E2348" s="99"/>
      <c r="F2348" s="99"/>
    </row>
    <row r="2349" spans="1:6" ht="12.75" customHeight="1" x14ac:dyDescent="0.25">
      <c r="A2349" s="99"/>
      <c r="B2349" s="101">
        <v>3109303</v>
      </c>
      <c r="C2349" s="101" t="s">
        <v>1624</v>
      </c>
      <c r="D2349" s="101" t="s">
        <v>3767</v>
      </c>
      <c r="E2349" s="99"/>
      <c r="F2349" s="99"/>
    </row>
    <row r="2350" spans="1:6" ht="12.75" customHeight="1" x14ac:dyDescent="0.25">
      <c r="A2350" s="99"/>
      <c r="B2350" s="101">
        <v>3109402</v>
      </c>
      <c r="C2350" s="101" t="s">
        <v>3865</v>
      </c>
      <c r="D2350" s="101" t="s">
        <v>3767</v>
      </c>
      <c r="E2350" s="99"/>
      <c r="F2350" s="99"/>
    </row>
    <row r="2351" spans="1:6" ht="12.75" customHeight="1" x14ac:dyDescent="0.25">
      <c r="A2351" s="99"/>
      <c r="B2351" s="101">
        <v>3109451</v>
      </c>
      <c r="C2351" s="101" t="s">
        <v>3866</v>
      </c>
      <c r="D2351" s="101" t="s">
        <v>3767</v>
      </c>
      <c r="E2351" s="99"/>
      <c r="F2351" s="99"/>
    </row>
    <row r="2352" spans="1:6" ht="12.75" customHeight="1" x14ac:dyDescent="0.25">
      <c r="A2352" s="99"/>
      <c r="B2352" s="101">
        <v>3109501</v>
      </c>
      <c r="C2352" s="101" t="s">
        <v>3867</v>
      </c>
      <c r="D2352" s="101" t="s">
        <v>3767</v>
      </c>
      <c r="E2352" s="99"/>
      <c r="F2352" s="99"/>
    </row>
    <row r="2353" spans="1:6" ht="12.75" customHeight="1" x14ac:dyDescent="0.25">
      <c r="A2353" s="99"/>
      <c r="B2353" s="101">
        <v>3109600</v>
      </c>
      <c r="C2353" s="101" t="s">
        <v>3868</v>
      </c>
      <c r="D2353" s="101" t="s">
        <v>3767</v>
      </c>
      <c r="E2353" s="99"/>
      <c r="F2353" s="99"/>
    </row>
    <row r="2354" spans="1:6" ht="12.75" customHeight="1" x14ac:dyDescent="0.25">
      <c r="A2354" s="99"/>
      <c r="B2354" s="101">
        <v>3109709</v>
      </c>
      <c r="C2354" s="101" t="s">
        <v>3869</v>
      </c>
      <c r="D2354" s="101" t="s">
        <v>3767</v>
      </c>
      <c r="E2354" s="99"/>
      <c r="F2354" s="99"/>
    </row>
    <row r="2355" spans="1:6" ht="12.75" customHeight="1" x14ac:dyDescent="0.25">
      <c r="A2355" s="99"/>
      <c r="B2355" s="101">
        <v>3109808</v>
      </c>
      <c r="C2355" s="101" t="s">
        <v>3870</v>
      </c>
      <c r="D2355" s="101" t="s">
        <v>3767</v>
      </c>
      <c r="E2355" s="99"/>
      <c r="F2355" s="99"/>
    </row>
    <row r="2356" spans="1:6" ht="12.75" customHeight="1" x14ac:dyDescent="0.25">
      <c r="A2356" s="99"/>
      <c r="B2356" s="101">
        <v>3109907</v>
      </c>
      <c r="C2356" s="101" t="s">
        <v>3871</v>
      </c>
      <c r="D2356" s="101" t="s">
        <v>3767</v>
      </c>
      <c r="E2356" s="99"/>
      <c r="F2356" s="99"/>
    </row>
    <row r="2357" spans="1:6" ht="12.75" customHeight="1" x14ac:dyDescent="0.25">
      <c r="A2357" s="99"/>
      <c r="B2357" s="101">
        <v>3110004</v>
      </c>
      <c r="C2357" s="101" t="s">
        <v>3872</v>
      </c>
      <c r="D2357" s="101" t="s">
        <v>3767</v>
      </c>
      <c r="E2357" s="99"/>
      <c r="F2357" s="99"/>
    </row>
    <row r="2358" spans="1:6" ht="12.75" customHeight="1" x14ac:dyDescent="0.25">
      <c r="A2358" s="99"/>
      <c r="B2358" s="101">
        <v>3110103</v>
      </c>
      <c r="C2358" s="101" t="s">
        <v>3873</v>
      </c>
      <c r="D2358" s="101" t="s">
        <v>3767</v>
      </c>
      <c r="E2358" s="99"/>
      <c r="F2358" s="99"/>
    </row>
    <row r="2359" spans="1:6" ht="12.75" customHeight="1" x14ac:dyDescent="0.25">
      <c r="A2359" s="99"/>
      <c r="B2359" s="101">
        <v>3110202</v>
      </c>
      <c r="C2359" s="101" t="s">
        <v>3874</v>
      </c>
      <c r="D2359" s="101" t="s">
        <v>3767</v>
      </c>
      <c r="E2359" s="99"/>
      <c r="F2359" s="99"/>
    </row>
    <row r="2360" spans="1:6" ht="12.75" customHeight="1" x14ac:dyDescent="0.25">
      <c r="A2360" s="99"/>
      <c r="B2360" s="101">
        <v>3110301</v>
      </c>
      <c r="C2360" s="101" t="s">
        <v>3875</v>
      </c>
      <c r="D2360" s="101" t="s">
        <v>3767</v>
      </c>
      <c r="E2360" s="99"/>
      <c r="F2360" s="99"/>
    </row>
    <row r="2361" spans="1:6" ht="12.75" customHeight="1" x14ac:dyDescent="0.25">
      <c r="A2361" s="99"/>
      <c r="B2361" s="101">
        <v>3110400</v>
      </c>
      <c r="C2361" s="101" t="s">
        <v>3876</v>
      </c>
      <c r="D2361" s="101" t="s">
        <v>3767</v>
      </c>
      <c r="E2361" s="99"/>
      <c r="F2361" s="99"/>
    </row>
    <row r="2362" spans="1:6" ht="12.75" customHeight="1" x14ac:dyDescent="0.25">
      <c r="A2362" s="99"/>
      <c r="B2362" s="101">
        <v>3110509</v>
      </c>
      <c r="C2362" s="101" t="s">
        <v>3877</v>
      </c>
      <c r="D2362" s="101" t="s">
        <v>3767</v>
      </c>
      <c r="E2362" s="99"/>
      <c r="F2362" s="99"/>
    </row>
    <row r="2363" spans="1:6" ht="12.75" customHeight="1" x14ac:dyDescent="0.25">
      <c r="A2363" s="99"/>
      <c r="B2363" s="101">
        <v>3110608</v>
      </c>
      <c r="C2363" s="101" t="s">
        <v>3878</v>
      </c>
      <c r="D2363" s="101" t="s">
        <v>3767</v>
      </c>
      <c r="E2363" s="99"/>
      <c r="F2363" s="99"/>
    </row>
    <row r="2364" spans="1:6" ht="12.75" customHeight="1" x14ac:dyDescent="0.25">
      <c r="A2364" s="99"/>
      <c r="B2364" s="101">
        <v>3110707</v>
      </c>
      <c r="C2364" s="101" t="s">
        <v>3879</v>
      </c>
      <c r="D2364" s="101" t="s">
        <v>3767</v>
      </c>
      <c r="E2364" s="99"/>
      <c r="F2364" s="99"/>
    </row>
    <row r="2365" spans="1:6" ht="12.75" customHeight="1" x14ac:dyDescent="0.25">
      <c r="A2365" s="99"/>
      <c r="B2365" s="101">
        <v>3110806</v>
      </c>
      <c r="C2365" s="101" t="s">
        <v>3880</v>
      </c>
      <c r="D2365" s="101" t="s">
        <v>3767</v>
      </c>
      <c r="E2365" s="99"/>
      <c r="F2365" s="99"/>
    </row>
    <row r="2366" spans="1:6" ht="12.75" customHeight="1" x14ac:dyDescent="0.25">
      <c r="A2366" s="99"/>
      <c r="B2366" s="101">
        <v>3110905</v>
      </c>
      <c r="C2366" s="101" t="s">
        <v>3881</v>
      </c>
      <c r="D2366" s="101" t="s">
        <v>3767</v>
      </c>
      <c r="E2366" s="99"/>
      <c r="F2366" s="99"/>
    </row>
    <row r="2367" spans="1:6" ht="12.75" customHeight="1" x14ac:dyDescent="0.25">
      <c r="A2367" s="99"/>
      <c r="B2367" s="101">
        <v>3111002</v>
      </c>
      <c r="C2367" s="101" t="s">
        <v>3215</v>
      </c>
      <c r="D2367" s="101" t="s">
        <v>3767</v>
      </c>
      <c r="E2367" s="99"/>
      <c r="F2367" s="99"/>
    </row>
    <row r="2368" spans="1:6" ht="12.75" customHeight="1" x14ac:dyDescent="0.25">
      <c r="A2368" s="99"/>
      <c r="B2368" s="101">
        <v>3111101</v>
      </c>
      <c r="C2368" s="101" t="s">
        <v>3882</v>
      </c>
      <c r="D2368" s="101" t="s">
        <v>3767</v>
      </c>
      <c r="E2368" s="99"/>
      <c r="F2368" s="99"/>
    </row>
    <row r="2369" spans="1:6" ht="12.75" customHeight="1" x14ac:dyDescent="0.25">
      <c r="A2369" s="99"/>
      <c r="B2369" s="101">
        <v>3111150</v>
      </c>
      <c r="C2369" s="101" t="s">
        <v>3883</v>
      </c>
      <c r="D2369" s="101" t="s">
        <v>3767</v>
      </c>
      <c r="E2369" s="99"/>
      <c r="F2369" s="99"/>
    </row>
    <row r="2370" spans="1:6" ht="12.75" customHeight="1" x14ac:dyDescent="0.25">
      <c r="A2370" s="99"/>
      <c r="B2370" s="101">
        <v>3111200</v>
      </c>
      <c r="C2370" s="101" t="s">
        <v>3884</v>
      </c>
      <c r="D2370" s="101" t="s">
        <v>3767</v>
      </c>
      <c r="E2370" s="99"/>
      <c r="F2370" s="99"/>
    </row>
    <row r="2371" spans="1:6" ht="12.75" customHeight="1" x14ac:dyDescent="0.25">
      <c r="A2371" s="99"/>
      <c r="B2371" s="101">
        <v>3111309</v>
      </c>
      <c r="C2371" s="101" t="s">
        <v>3885</v>
      </c>
      <c r="D2371" s="101" t="s">
        <v>3767</v>
      </c>
      <c r="E2371" s="99"/>
      <c r="F2371" s="99"/>
    </row>
    <row r="2372" spans="1:6" ht="12.75" customHeight="1" x14ac:dyDescent="0.25">
      <c r="A2372" s="99"/>
      <c r="B2372" s="101">
        <v>3111408</v>
      </c>
      <c r="C2372" s="101" t="s">
        <v>3886</v>
      </c>
      <c r="D2372" s="101" t="s">
        <v>3767</v>
      </c>
      <c r="E2372" s="99"/>
      <c r="F2372" s="99"/>
    </row>
    <row r="2373" spans="1:6" ht="12.75" customHeight="1" x14ac:dyDescent="0.25">
      <c r="A2373" s="99"/>
      <c r="B2373" s="101">
        <v>3111507</v>
      </c>
      <c r="C2373" s="101" t="s">
        <v>3887</v>
      </c>
      <c r="D2373" s="101" t="s">
        <v>3767</v>
      </c>
      <c r="E2373" s="99"/>
      <c r="F2373" s="99"/>
    </row>
    <row r="2374" spans="1:6" ht="12.75" customHeight="1" x14ac:dyDescent="0.25">
      <c r="A2374" s="99"/>
      <c r="B2374" s="101">
        <v>3111606</v>
      </c>
      <c r="C2374" s="101" t="s">
        <v>3888</v>
      </c>
      <c r="D2374" s="101" t="s">
        <v>3767</v>
      </c>
      <c r="E2374" s="99"/>
      <c r="F2374" s="99"/>
    </row>
    <row r="2375" spans="1:6" ht="12.75" customHeight="1" x14ac:dyDescent="0.25">
      <c r="A2375" s="99"/>
      <c r="B2375" s="101">
        <v>3111705</v>
      </c>
      <c r="C2375" s="101" t="s">
        <v>3889</v>
      </c>
      <c r="D2375" s="101" t="s">
        <v>3767</v>
      </c>
      <c r="E2375" s="99"/>
      <c r="F2375" s="99"/>
    </row>
    <row r="2376" spans="1:6" ht="12.75" customHeight="1" x14ac:dyDescent="0.25">
      <c r="A2376" s="99"/>
      <c r="B2376" s="101">
        <v>3111804</v>
      </c>
      <c r="C2376" s="101" t="s">
        <v>3443</v>
      </c>
      <c r="D2376" s="101" t="s">
        <v>3767</v>
      </c>
      <c r="E2376" s="99"/>
      <c r="F2376" s="99"/>
    </row>
    <row r="2377" spans="1:6" ht="12.75" customHeight="1" x14ac:dyDescent="0.25">
      <c r="A2377" s="99"/>
      <c r="B2377" s="101">
        <v>3111903</v>
      </c>
      <c r="C2377" s="101" t="s">
        <v>3890</v>
      </c>
      <c r="D2377" s="101" t="s">
        <v>3767</v>
      </c>
      <c r="E2377" s="99"/>
      <c r="F2377" s="99"/>
    </row>
    <row r="2378" spans="1:6" ht="12.75" customHeight="1" x14ac:dyDescent="0.25">
      <c r="A2378" s="99"/>
      <c r="B2378" s="101">
        <v>3112000</v>
      </c>
      <c r="C2378" s="101" t="s">
        <v>3447</v>
      </c>
      <c r="D2378" s="101" t="s">
        <v>3767</v>
      </c>
      <c r="E2378" s="99"/>
      <c r="F2378" s="99"/>
    </row>
    <row r="2379" spans="1:6" ht="12.75" customHeight="1" x14ac:dyDescent="0.25">
      <c r="A2379" s="99"/>
      <c r="B2379" s="101">
        <v>3112059</v>
      </c>
      <c r="C2379" s="101" t="s">
        <v>3891</v>
      </c>
      <c r="D2379" s="101" t="s">
        <v>3767</v>
      </c>
      <c r="E2379" s="99"/>
      <c r="F2379" s="99"/>
    </row>
    <row r="2380" spans="1:6" ht="12.75" customHeight="1" x14ac:dyDescent="0.25">
      <c r="A2380" s="99"/>
      <c r="B2380" s="101">
        <v>3112109</v>
      </c>
      <c r="C2380" s="101" t="s">
        <v>3892</v>
      </c>
      <c r="D2380" s="101" t="s">
        <v>3767</v>
      </c>
      <c r="E2380" s="99"/>
      <c r="F2380" s="99"/>
    </row>
    <row r="2381" spans="1:6" ht="12.75" customHeight="1" x14ac:dyDescent="0.25">
      <c r="A2381" s="99"/>
      <c r="B2381" s="101">
        <v>3112208</v>
      </c>
      <c r="C2381" s="101" t="s">
        <v>3893</v>
      </c>
      <c r="D2381" s="101" t="s">
        <v>3767</v>
      </c>
      <c r="E2381" s="99"/>
      <c r="F2381" s="99"/>
    </row>
    <row r="2382" spans="1:6" ht="12.75" customHeight="1" x14ac:dyDescent="0.25">
      <c r="A2382" s="99"/>
      <c r="B2382" s="101">
        <v>3112307</v>
      </c>
      <c r="C2382" s="101" t="s">
        <v>3894</v>
      </c>
      <c r="D2382" s="101" t="s">
        <v>3767</v>
      </c>
      <c r="E2382" s="99"/>
      <c r="F2382" s="99"/>
    </row>
    <row r="2383" spans="1:6" ht="12.75" customHeight="1" x14ac:dyDescent="0.25">
      <c r="A2383" s="99"/>
      <c r="B2383" s="101">
        <v>3112406</v>
      </c>
      <c r="C2383" s="101" t="s">
        <v>3895</v>
      </c>
      <c r="D2383" s="101" t="s">
        <v>3767</v>
      </c>
      <c r="E2383" s="99"/>
      <c r="F2383" s="99"/>
    </row>
    <row r="2384" spans="1:6" ht="12.75" customHeight="1" x14ac:dyDescent="0.25">
      <c r="A2384" s="99"/>
      <c r="B2384" s="101">
        <v>3112505</v>
      </c>
      <c r="C2384" s="101" t="s">
        <v>3896</v>
      </c>
      <c r="D2384" s="101" t="s">
        <v>3767</v>
      </c>
      <c r="E2384" s="99"/>
      <c r="F2384" s="99"/>
    </row>
    <row r="2385" spans="1:6" ht="12.75" customHeight="1" x14ac:dyDescent="0.25">
      <c r="A2385" s="99"/>
      <c r="B2385" s="101">
        <v>3112604</v>
      </c>
      <c r="C2385" s="101" t="s">
        <v>3897</v>
      </c>
      <c r="D2385" s="101" t="s">
        <v>3767</v>
      </c>
      <c r="E2385" s="99"/>
      <c r="F2385" s="99"/>
    </row>
    <row r="2386" spans="1:6" ht="12.75" customHeight="1" x14ac:dyDescent="0.25">
      <c r="A2386" s="99"/>
      <c r="B2386" s="101">
        <v>3112653</v>
      </c>
      <c r="C2386" s="101" t="s">
        <v>3898</v>
      </c>
      <c r="D2386" s="101" t="s">
        <v>3767</v>
      </c>
      <c r="E2386" s="99"/>
      <c r="F2386" s="99"/>
    </row>
    <row r="2387" spans="1:6" ht="12.75" customHeight="1" x14ac:dyDescent="0.25">
      <c r="A2387" s="99"/>
      <c r="B2387" s="101">
        <v>3112703</v>
      </c>
      <c r="C2387" s="101" t="s">
        <v>3899</v>
      </c>
      <c r="D2387" s="101" t="s">
        <v>3767</v>
      </c>
      <c r="E2387" s="99"/>
      <c r="F2387" s="99"/>
    </row>
    <row r="2388" spans="1:6" ht="12.75" customHeight="1" x14ac:dyDescent="0.25">
      <c r="A2388" s="99"/>
      <c r="B2388" s="101">
        <v>3112802</v>
      </c>
      <c r="C2388" s="101" t="s">
        <v>3900</v>
      </c>
      <c r="D2388" s="101" t="s">
        <v>3767</v>
      </c>
      <c r="E2388" s="99"/>
      <c r="F2388" s="99"/>
    </row>
    <row r="2389" spans="1:6" ht="12.75" customHeight="1" x14ac:dyDescent="0.25">
      <c r="A2389" s="99"/>
      <c r="B2389" s="101">
        <v>3112901</v>
      </c>
      <c r="C2389" s="101" t="s">
        <v>3901</v>
      </c>
      <c r="D2389" s="101" t="s">
        <v>3767</v>
      </c>
      <c r="E2389" s="99"/>
      <c r="F2389" s="99"/>
    </row>
    <row r="2390" spans="1:6" ht="12.75" customHeight="1" x14ac:dyDescent="0.25">
      <c r="A2390" s="99"/>
      <c r="B2390" s="101">
        <v>3113008</v>
      </c>
      <c r="C2390" s="101" t="s">
        <v>3902</v>
      </c>
      <c r="D2390" s="101" t="s">
        <v>3767</v>
      </c>
      <c r="E2390" s="99"/>
      <c r="F2390" s="99"/>
    </row>
    <row r="2391" spans="1:6" ht="12.75" customHeight="1" x14ac:dyDescent="0.25">
      <c r="A2391" s="99"/>
      <c r="B2391" s="101">
        <v>3113107</v>
      </c>
      <c r="C2391" s="101" t="s">
        <v>3903</v>
      </c>
      <c r="D2391" s="101" t="s">
        <v>3767</v>
      </c>
      <c r="E2391" s="99"/>
      <c r="F2391" s="99"/>
    </row>
    <row r="2392" spans="1:6" ht="12.75" customHeight="1" x14ac:dyDescent="0.25">
      <c r="A2392" s="99"/>
      <c r="B2392" s="101">
        <v>3113206</v>
      </c>
      <c r="C2392" s="101" t="s">
        <v>3904</v>
      </c>
      <c r="D2392" s="101" t="s">
        <v>3767</v>
      </c>
      <c r="E2392" s="99"/>
      <c r="F2392" s="99"/>
    </row>
    <row r="2393" spans="1:6" ht="12.75" customHeight="1" x14ac:dyDescent="0.25">
      <c r="A2393" s="99"/>
      <c r="B2393" s="101">
        <v>3113305</v>
      </c>
      <c r="C2393" s="101" t="s">
        <v>3905</v>
      </c>
      <c r="D2393" s="101" t="s">
        <v>3767</v>
      </c>
      <c r="E2393" s="99"/>
      <c r="F2393" s="99"/>
    </row>
    <row r="2394" spans="1:6" ht="12.75" customHeight="1" x14ac:dyDescent="0.25">
      <c r="A2394" s="99"/>
      <c r="B2394" s="101">
        <v>3113404</v>
      </c>
      <c r="C2394" s="101" t="s">
        <v>3906</v>
      </c>
      <c r="D2394" s="101" t="s">
        <v>3767</v>
      </c>
      <c r="E2394" s="99"/>
      <c r="F2394" s="99"/>
    </row>
    <row r="2395" spans="1:6" ht="12.75" customHeight="1" x14ac:dyDescent="0.25">
      <c r="A2395" s="99"/>
      <c r="B2395" s="101">
        <v>3113503</v>
      </c>
      <c r="C2395" s="101" t="s">
        <v>3907</v>
      </c>
      <c r="D2395" s="101" t="s">
        <v>3767</v>
      </c>
      <c r="E2395" s="99"/>
      <c r="F2395" s="99"/>
    </row>
    <row r="2396" spans="1:6" ht="12.75" customHeight="1" x14ac:dyDescent="0.25">
      <c r="A2396" s="99"/>
      <c r="B2396" s="101">
        <v>3113602</v>
      </c>
      <c r="C2396" s="101" t="s">
        <v>3908</v>
      </c>
      <c r="D2396" s="101" t="s">
        <v>3767</v>
      </c>
      <c r="E2396" s="99"/>
      <c r="F2396" s="99"/>
    </row>
    <row r="2397" spans="1:6" ht="12.75" customHeight="1" x14ac:dyDescent="0.25">
      <c r="A2397" s="99"/>
      <c r="B2397" s="101">
        <v>3113701</v>
      </c>
      <c r="C2397" s="101" t="s">
        <v>3909</v>
      </c>
      <c r="D2397" s="101" t="s">
        <v>3767</v>
      </c>
      <c r="E2397" s="99"/>
      <c r="F2397" s="99"/>
    </row>
    <row r="2398" spans="1:6" ht="12.75" customHeight="1" x14ac:dyDescent="0.25">
      <c r="A2398" s="99"/>
      <c r="B2398" s="101">
        <v>3113800</v>
      </c>
      <c r="C2398" s="101" t="s">
        <v>3910</v>
      </c>
      <c r="D2398" s="101" t="s">
        <v>3767</v>
      </c>
      <c r="E2398" s="99"/>
      <c r="F2398" s="99"/>
    </row>
    <row r="2399" spans="1:6" ht="12.75" customHeight="1" x14ac:dyDescent="0.25">
      <c r="A2399" s="99"/>
      <c r="B2399" s="101">
        <v>3113909</v>
      </c>
      <c r="C2399" s="101" t="s">
        <v>3911</v>
      </c>
      <c r="D2399" s="101" t="s">
        <v>3767</v>
      </c>
      <c r="E2399" s="99"/>
      <c r="F2399" s="99"/>
    </row>
    <row r="2400" spans="1:6" ht="12.75" customHeight="1" x14ac:dyDescent="0.25">
      <c r="A2400" s="99"/>
      <c r="B2400" s="101">
        <v>3114006</v>
      </c>
      <c r="C2400" s="101" t="s">
        <v>3912</v>
      </c>
      <c r="D2400" s="101" t="s">
        <v>3767</v>
      </c>
      <c r="E2400" s="99"/>
      <c r="F2400" s="99"/>
    </row>
    <row r="2401" spans="1:6" ht="12.75" customHeight="1" x14ac:dyDescent="0.25">
      <c r="A2401" s="99"/>
      <c r="B2401" s="101">
        <v>3114105</v>
      </c>
      <c r="C2401" s="101" t="s">
        <v>3913</v>
      </c>
      <c r="D2401" s="101" t="s">
        <v>3767</v>
      </c>
      <c r="E2401" s="99"/>
      <c r="F2401" s="99"/>
    </row>
    <row r="2402" spans="1:6" ht="12.75" customHeight="1" x14ac:dyDescent="0.25">
      <c r="A2402" s="99"/>
      <c r="B2402" s="101">
        <v>3114204</v>
      </c>
      <c r="C2402" s="101" t="s">
        <v>3914</v>
      </c>
      <c r="D2402" s="101" t="s">
        <v>3767</v>
      </c>
      <c r="E2402" s="99"/>
      <c r="F2402" s="99"/>
    </row>
    <row r="2403" spans="1:6" ht="12.75" customHeight="1" x14ac:dyDescent="0.25">
      <c r="A2403" s="99"/>
      <c r="B2403" s="101">
        <v>3114303</v>
      </c>
      <c r="C2403" s="101" t="s">
        <v>3915</v>
      </c>
      <c r="D2403" s="101" t="s">
        <v>3767</v>
      </c>
      <c r="E2403" s="99"/>
      <c r="F2403" s="99"/>
    </row>
    <row r="2404" spans="1:6" ht="12.75" customHeight="1" x14ac:dyDescent="0.25">
      <c r="A2404" s="99"/>
      <c r="B2404" s="101">
        <v>3114402</v>
      </c>
      <c r="C2404" s="101" t="s">
        <v>3916</v>
      </c>
      <c r="D2404" s="101" t="s">
        <v>3767</v>
      </c>
      <c r="E2404" s="99"/>
      <c r="F2404" s="99"/>
    </row>
    <row r="2405" spans="1:6" ht="12.75" customHeight="1" x14ac:dyDescent="0.25">
      <c r="A2405" s="99"/>
      <c r="B2405" s="101">
        <v>3114501</v>
      </c>
      <c r="C2405" s="101" t="s">
        <v>3917</v>
      </c>
      <c r="D2405" s="101" t="s">
        <v>3767</v>
      </c>
      <c r="E2405" s="99"/>
      <c r="F2405" s="99"/>
    </row>
    <row r="2406" spans="1:6" ht="12.75" customHeight="1" x14ac:dyDescent="0.25">
      <c r="A2406" s="99"/>
      <c r="B2406" s="101">
        <v>3114550</v>
      </c>
      <c r="C2406" s="101" t="s">
        <v>3918</v>
      </c>
      <c r="D2406" s="101" t="s">
        <v>3767</v>
      </c>
      <c r="E2406" s="99"/>
      <c r="F2406" s="99"/>
    </row>
    <row r="2407" spans="1:6" ht="12.75" customHeight="1" x14ac:dyDescent="0.25">
      <c r="A2407" s="99"/>
      <c r="B2407" s="101">
        <v>3114600</v>
      </c>
      <c r="C2407" s="101" t="s">
        <v>3919</v>
      </c>
      <c r="D2407" s="101" t="s">
        <v>3767</v>
      </c>
      <c r="E2407" s="99"/>
      <c r="F2407" s="99"/>
    </row>
    <row r="2408" spans="1:6" ht="12.75" customHeight="1" x14ac:dyDescent="0.25">
      <c r="A2408" s="99"/>
      <c r="B2408" s="101">
        <v>3114709</v>
      </c>
      <c r="C2408" s="101" t="s">
        <v>3920</v>
      </c>
      <c r="D2408" s="101" t="s">
        <v>3767</v>
      </c>
      <c r="E2408" s="99"/>
      <c r="F2408" s="99"/>
    </row>
    <row r="2409" spans="1:6" ht="12.75" customHeight="1" x14ac:dyDescent="0.25">
      <c r="A2409" s="99"/>
      <c r="B2409" s="101">
        <v>3114808</v>
      </c>
      <c r="C2409" s="101" t="s">
        <v>3921</v>
      </c>
      <c r="D2409" s="101" t="s">
        <v>3767</v>
      </c>
      <c r="E2409" s="99"/>
      <c r="F2409" s="99"/>
    </row>
    <row r="2410" spans="1:6" ht="12.75" customHeight="1" x14ac:dyDescent="0.25">
      <c r="A2410" s="99"/>
      <c r="B2410" s="101">
        <v>3114907</v>
      </c>
      <c r="C2410" s="101" t="s">
        <v>3922</v>
      </c>
      <c r="D2410" s="101" t="s">
        <v>3767</v>
      </c>
      <c r="E2410" s="99"/>
      <c r="F2410" s="99"/>
    </row>
    <row r="2411" spans="1:6" ht="12.75" customHeight="1" x14ac:dyDescent="0.25">
      <c r="A2411" s="99"/>
      <c r="B2411" s="101">
        <v>3115003</v>
      </c>
      <c r="C2411" s="101" t="s">
        <v>3923</v>
      </c>
      <c r="D2411" s="101" t="s">
        <v>3767</v>
      </c>
      <c r="E2411" s="99"/>
      <c r="F2411" s="99"/>
    </row>
    <row r="2412" spans="1:6" ht="12.75" customHeight="1" x14ac:dyDescent="0.25">
      <c r="A2412" s="99"/>
      <c r="B2412" s="101">
        <v>3115102</v>
      </c>
      <c r="C2412" s="101" t="s">
        <v>3924</v>
      </c>
      <c r="D2412" s="101" t="s">
        <v>3767</v>
      </c>
      <c r="E2412" s="99"/>
      <c r="F2412" s="99"/>
    </row>
    <row r="2413" spans="1:6" ht="12.75" customHeight="1" x14ac:dyDescent="0.25">
      <c r="A2413" s="99"/>
      <c r="B2413" s="101">
        <v>3115201</v>
      </c>
      <c r="C2413" s="101" t="s">
        <v>3925</v>
      </c>
      <c r="D2413" s="101" t="s">
        <v>3767</v>
      </c>
      <c r="E2413" s="99"/>
      <c r="F2413" s="99"/>
    </row>
    <row r="2414" spans="1:6" ht="12.75" customHeight="1" x14ac:dyDescent="0.25">
      <c r="A2414" s="99"/>
      <c r="B2414" s="101">
        <v>3115300</v>
      </c>
      <c r="C2414" s="101" t="s">
        <v>3926</v>
      </c>
      <c r="D2414" s="101" t="s">
        <v>3767</v>
      </c>
      <c r="E2414" s="99"/>
      <c r="F2414" s="99"/>
    </row>
    <row r="2415" spans="1:6" ht="12.75" customHeight="1" x14ac:dyDescent="0.25">
      <c r="A2415" s="99"/>
      <c r="B2415" s="101">
        <v>3115359</v>
      </c>
      <c r="C2415" s="101" t="s">
        <v>3927</v>
      </c>
      <c r="D2415" s="101" t="s">
        <v>3767</v>
      </c>
      <c r="E2415" s="99"/>
      <c r="F2415" s="99"/>
    </row>
    <row r="2416" spans="1:6" ht="12.75" customHeight="1" x14ac:dyDescent="0.25">
      <c r="A2416" s="99"/>
      <c r="B2416" s="101">
        <v>3115409</v>
      </c>
      <c r="C2416" s="101" t="s">
        <v>3928</v>
      </c>
      <c r="D2416" s="101" t="s">
        <v>3767</v>
      </c>
      <c r="E2416" s="99"/>
      <c r="F2416" s="99"/>
    </row>
    <row r="2417" spans="1:6" ht="12.75" customHeight="1" x14ac:dyDescent="0.25">
      <c r="A2417" s="99"/>
      <c r="B2417" s="101">
        <v>3115458</v>
      </c>
      <c r="C2417" s="101" t="s">
        <v>3929</v>
      </c>
      <c r="D2417" s="101" t="s">
        <v>3767</v>
      </c>
      <c r="E2417" s="99"/>
      <c r="F2417" s="99"/>
    </row>
    <row r="2418" spans="1:6" ht="12.75" customHeight="1" x14ac:dyDescent="0.25">
      <c r="A2418" s="99"/>
      <c r="B2418" s="101">
        <v>3115474</v>
      </c>
      <c r="C2418" s="101" t="s">
        <v>3930</v>
      </c>
      <c r="D2418" s="101" t="s">
        <v>3767</v>
      </c>
      <c r="E2418" s="99"/>
      <c r="F2418" s="99"/>
    </row>
    <row r="2419" spans="1:6" ht="12.75" customHeight="1" x14ac:dyDescent="0.25">
      <c r="A2419" s="99"/>
      <c r="B2419" s="101">
        <v>3115508</v>
      </c>
      <c r="C2419" s="101" t="s">
        <v>3931</v>
      </c>
      <c r="D2419" s="101" t="s">
        <v>3767</v>
      </c>
      <c r="E2419" s="99"/>
      <c r="F2419" s="99"/>
    </row>
    <row r="2420" spans="1:6" ht="12.75" customHeight="1" x14ac:dyDescent="0.25">
      <c r="A2420" s="99"/>
      <c r="B2420" s="101">
        <v>3115607</v>
      </c>
      <c r="C2420" s="101" t="s">
        <v>3932</v>
      </c>
      <c r="D2420" s="101" t="s">
        <v>3767</v>
      </c>
      <c r="E2420" s="99"/>
      <c r="F2420" s="99"/>
    </row>
    <row r="2421" spans="1:6" ht="12.75" customHeight="1" x14ac:dyDescent="0.25">
      <c r="A2421" s="99"/>
      <c r="B2421" s="101">
        <v>3115706</v>
      </c>
      <c r="C2421" s="101" t="s">
        <v>3933</v>
      </c>
      <c r="D2421" s="101" t="s">
        <v>3767</v>
      </c>
      <c r="E2421" s="99"/>
      <c r="F2421" s="99"/>
    </row>
    <row r="2422" spans="1:6" ht="12.75" customHeight="1" x14ac:dyDescent="0.25">
      <c r="A2422" s="99"/>
      <c r="B2422" s="101">
        <v>3115805</v>
      </c>
      <c r="C2422" s="101" t="s">
        <v>3934</v>
      </c>
      <c r="D2422" s="101" t="s">
        <v>3767</v>
      </c>
      <c r="E2422" s="99"/>
      <c r="F2422" s="99"/>
    </row>
    <row r="2423" spans="1:6" ht="12.75" customHeight="1" x14ac:dyDescent="0.25">
      <c r="A2423" s="99"/>
      <c r="B2423" s="101">
        <v>3115904</v>
      </c>
      <c r="C2423" s="101" t="s">
        <v>3935</v>
      </c>
      <c r="D2423" s="101" t="s">
        <v>3767</v>
      </c>
      <c r="E2423" s="99"/>
      <c r="F2423" s="99"/>
    </row>
    <row r="2424" spans="1:6" ht="12.75" customHeight="1" x14ac:dyDescent="0.25">
      <c r="A2424" s="99"/>
      <c r="B2424" s="101">
        <v>3116001</v>
      </c>
      <c r="C2424" s="101" t="s">
        <v>3936</v>
      </c>
      <c r="D2424" s="101" t="s">
        <v>3767</v>
      </c>
      <c r="E2424" s="99"/>
      <c r="F2424" s="99"/>
    </row>
    <row r="2425" spans="1:6" ht="12.75" customHeight="1" x14ac:dyDescent="0.25">
      <c r="A2425" s="99"/>
      <c r="B2425" s="101">
        <v>3116100</v>
      </c>
      <c r="C2425" s="101" t="s">
        <v>3937</v>
      </c>
      <c r="D2425" s="101" t="s">
        <v>3767</v>
      </c>
      <c r="E2425" s="99"/>
      <c r="F2425" s="99"/>
    </row>
    <row r="2426" spans="1:6" ht="12.75" customHeight="1" x14ac:dyDescent="0.25">
      <c r="A2426" s="99"/>
      <c r="B2426" s="101">
        <v>3116159</v>
      </c>
      <c r="C2426" s="101" t="s">
        <v>3938</v>
      </c>
      <c r="D2426" s="101" t="s">
        <v>3767</v>
      </c>
      <c r="E2426" s="99"/>
      <c r="F2426" s="99"/>
    </row>
    <row r="2427" spans="1:6" ht="12.75" customHeight="1" x14ac:dyDescent="0.25">
      <c r="A2427" s="99"/>
      <c r="B2427" s="101">
        <v>3116209</v>
      </c>
      <c r="C2427" s="101" t="s">
        <v>3939</v>
      </c>
      <c r="D2427" s="101" t="s">
        <v>3767</v>
      </c>
      <c r="E2427" s="99"/>
      <c r="F2427" s="99"/>
    </row>
    <row r="2428" spans="1:6" ht="12.75" customHeight="1" x14ac:dyDescent="0.25">
      <c r="A2428" s="99"/>
      <c r="B2428" s="101">
        <v>3116308</v>
      </c>
      <c r="C2428" s="101" t="s">
        <v>3940</v>
      </c>
      <c r="D2428" s="101" t="s">
        <v>3767</v>
      </c>
      <c r="E2428" s="99"/>
      <c r="F2428" s="99"/>
    </row>
    <row r="2429" spans="1:6" ht="12.75" customHeight="1" x14ac:dyDescent="0.25">
      <c r="A2429" s="99"/>
      <c r="B2429" s="101">
        <v>3116407</v>
      </c>
      <c r="C2429" s="101" t="s">
        <v>3941</v>
      </c>
      <c r="D2429" s="101" t="s">
        <v>3767</v>
      </c>
      <c r="E2429" s="99"/>
      <c r="F2429" s="99"/>
    </row>
    <row r="2430" spans="1:6" ht="12.75" customHeight="1" x14ac:dyDescent="0.25">
      <c r="A2430" s="99"/>
      <c r="B2430" s="101">
        <v>3116506</v>
      </c>
      <c r="C2430" s="101" t="s">
        <v>3942</v>
      </c>
      <c r="D2430" s="101" t="s">
        <v>3767</v>
      </c>
      <c r="E2430" s="99"/>
      <c r="F2430" s="99"/>
    </row>
    <row r="2431" spans="1:6" ht="12.75" customHeight="1" x14ac:dyDescent="0.25">
      <c r="A2431" s="99"/>
      <c r="B2431" s="101">
        <v>3116605</v>
      </c>
      <c r="C2431" s="101" t="s">
        <v>3943</v>
      </c>
      <c r="D2431" s="101" t="s">
        <v>3767</v>
      </c>
      <c r="E2431" s="99"/>
      <c r="F2431" s="99"/>
    </row>
    <row r="2432" spans="1:6" ht="12.75" customHeight="1" x14ac:dyDescent="0.25">
      <c r="A2432" s="99"/>
      <c r="B2432" s="101">
        <v>3116704</v>
      </c>
      <c r="C2432" s="101" t="s">
        <v>3944</v>
      </c>
      <c r="D2432" s="101" t="s">
        <v>3767</v>
      </c>
      <c r="E2432" s="99"/>
      <c r="F2432" s="99"/>
    </row>
    <row r="2433" spans="1:6" ht="12.75" customHeight="1" x14ac:dyDescent="0.25">
      <c r="A2433" s="99"/>
      <c r="B2433" s="101">
        <v>3116803</v>
      </c>
      <c r="C2433" s="101" t="s">
        <v>3945</v>
      </c>
      <c r="D2433" s="101" t="s">
        <v>3767</v>
      </c>
      <c r="E2433" s="99"/>
      <c r="F2433" s="99"/>
    </row>
    <row r="2434" spans="1:6" ht="12.75" customHeight="1" x14ac:dyDescent="0.25">
      <c r="A2434" s="99"/>
      <c r="B2434" s="101">
        <v>3116902</v>
      </c>
      <c r="C2434" s="101" t="s">
        <v>3946</v>
      </c>
      <c r="D2434" s="101" t="s">
        <v>3767</v>
      </c>
      <c r="E2434" s="99"/>
      <c r="F2434" s="99"/>
    </row>
    <row r="2435" spans="1:6" ht="12.75" customHeight="1" x14ac:dyDescent="0.25">
      <c r="A2435" s="99"/>
      <c r="B2435" s="101">
        <v>3117009</v>
      </c>
      <c r="C2435" s="101" t="s">
        <v>3947</v>
      </c>
      <c r="D2435" s="101" t="s">
        <v>3767</v>
      </c>
      <c r="E2435" s="99"/>
      <c r="F2435" s="99"/>
    </row>
    <row r="2436" spans="1:6" ht="12.75" customHeight="1" x14ac:dyDescent="0.25">
      <c r="A2436" s="99"/>
      <c r="B2436" s="101">
        <v>3117108</v>
      </c>
      <c r="C2436" s="101" t="s">
        <v>3948</v>
      </c>
      <c r="D2436" s="101" t="s">
        <v>3767</v>
      </c>
      <c r="E2436" s="99"/>
      <c r="F2436" s="99"/>
    </row>
    <row r="2437" spans="1:6" ht="12.75" customHeight="1" x14ac:dyDescent="0.25">
      <c r="A2437" s="99"/>
      <c r="B2437" s="101">
        <v>3117207</v>
      </c>
      <c r="C2437" s="101" t="s">
        <v>3949</v>
      </c>
      <c r="D2437" s="101" t="s">
        <v>3767</v>
      </c>
      <c r="E2437" s="99"/>
      <c r="F2437" s="99"/>
    </row>
    <row r="2438" spans="1:6" ht="12.75" customHeight="1" x14ac:dyDescent="0.25">
      <c r="A2438" s="99"/>
      <c r="B2438" s="101">
        <v>3117306</v>
      </c>
      <c r="C2438" s="101" t="s">
        <v>3950</v>
      </c>
      <c r="D2438" s="101" t="s">
        <v>3767</v>
      </c>
      <c r="E2438" s="99"/>
      <c r="F2438" s="99"/>
    </row>
    <row r="2439" spans="1:6" ht="12.75" customHeight="1" x14ac:dyDescent="0.25">
      <c r="A2439" s="99"/>
      <c r="B2439" s="101">
        <v>3117405</v>
      </c>
      <c r="C2439" s="101" t="s">
        <v>3951</v>
      </c>
      <c r="D2439" s="101" t="s">
        <v>3767</v>
      </c>
      <c r="E2439" s="99"/>
      <c r="F2439" s="99"/>
    </row>
    <row r="2440" spans="1:6" ht="12.75" customHeight="1" x14ac:dyDescent="0.25">
      <c r="A2440" s="99"/>
      <c r="B2440" s="101">
        <v>3117504</v>
      </c>
      <c r="C2440" s="101" t="s">
        <v>3952</v>
      </c>
      <c r="D2440" s="101" t="s">
        <v>3767</v>
      </c>
      <c r="E2440" s="99"/>
      <c r="F2440" s="99"/>
    </row>
    <row r="2441" spans="1:6" ht="12.75" customHeight="1" x14ac:dyDescent="0.25">
      <c r="A2441" s="99"/>
      <c r="B2441" s="101">
        <v>3117603</v>
      </c>
      <c r="C2441" s="101" t="s">
        <v>3953</v>
      </c>
      <c r="D2441" s="101" t="s">
        <v>3767</v>
      </c>
      <c r="E2441" s="99"/>
      <c r="F2441" s="99"/>
    </row>
    <row r="2442" spans="1:6" ht="12.75" customHeight="1" x14ac:dyDescent="0.25">
      <c r="A2442" s="99"/>
      <c r="B2442" s="101">
        <v>3117702</v>
      </c>
      <c r="C2442" s="101" t="s">
        <v>3954</v>
      </c>
      <c r="D2442" s="101" t="s">
        <v>3767</v>
      </c>
      <c r="E2442" s="99"/>
      <c r="F2442" s="99"/>
    </row>
    <row r="2443" spans="1:6" ht="12.75" customHeight="1" x14ac:dyDescent="0.25">
      <c r="A2443" s="99"/>
      <c r="B2443" s="101">
        <v>3117801</v>
      </c>
      <c r="C2443" s="101" t="s">
        <v>3955</v>
      </c>
      <c r="D2443" s="101" t="s">
        <v>3767</v>
      </c>
      <c r="E2443" s="99"/>
      <c r="F2443" s="99"/>
    </row>
    <row r="2444" spans="1:6" ht="12.75" customHeight="1" x14ac:dyDescent="0.25">
      <c r="A2444" s="99"/>
      <c r="B2444" s="101">
        <v>3117836</v>
      </c>
      <c r="C2444" s="101" t="s">
        <v>3956</v>
      </c>
      <c r="D2444" s="101" t="s">
        <v>3767</v>
      </c>
      <c r="E2444" s="99"/>
      <c r="F2444" s="99"/>
    </row>
    <row r="2445" spans="1:6" ht="12.75" customHeight="1" x14ac:dyDescent="0.25">
      <c r="A2445" s="99"/>
      <c r="B2445" s="101">
        <v>3117876</v>
      </c>
      <c r="C2445" s="101" t="s">
        <v>3957</v>
      </c>
      <c r="D2445" s="101" t="s">
        <v>3767</v>
      </c>
      <c r="E2445" s="99"/>
      <c r="F2445" s="99"/>
    </row>
    <row r="2446" spans="1:6" ht="12.75" customHeight="1" x14ac:dyDescent="0.25">
      <c r="A2446" s="99"/>
      <c r="B2446" s="101">
        <v>3117900</v>
      </c>
      <c r="C2446" s="101" t="s">
        <v>3958</v>
      </c>
      <c r="D2446" s="101" t="s">
        <v>3767</v>
      </c>
      <c r="E2446" s="99"/>
      <c r="F2446" s="99"/>
    </row>
    <row r="2447" spans="1:6" ht="12.75" customHeight="1" x14ac:dyDescent="0.25">
      <c r="A2447" s="99"/>
      <c r="B2447" s="101">
        <v>3118007</v>
      </c>
      <c r="C2447" s="101" t="s">
        <v>3959</v>
      </c>
      <c r="D2447" s="101" t="s">
        <v>3767</v>
      </c>
      <c r="E2447" s="99"/>
      <c r="F2447" s="99"/>
    </row>
    <row r="2448" spans="1:6" ht="12.75" customHeight="1" x14ac:dyDescent="0.25">
      <c r="A2448" s="99"/>
      <c r="B2448" s="101">
        <v>3118106</v>
      </c>
      <c r="C2448" s="101" t="s">
        <v>3960</v>
      </c>
      <c r="D2448" s="101" t="s">
        <v>3767</v>
      </c>
      <c r="E2448" s="99"/>
      <c r="F2448" s="99"/>
    </row>
    <row r="2449" spans="1:6" ht="12.75" customHeight="1" x14ac:dyDescent="0.25">
      <c r="A2449" s="99"/>
      <c r="B2449" s="101">
        <v>3118205</v>
      </c>
      <c r="C2449" s="101" t="s">
        <v>3961</v>
      </c>
      <c r="D2449" s="101" t="s">
        <v>3767</v>
      </c>
      <c r="E2449" s="99"/>
      <c r="F2449" s="99"/>
    </row>
    <row r="2450" spans="1:6" ht="12.75" customHeight="1" x14ac:dyDescent="0.25">
      <c r="A2450" s="99"/>
      <c r="B2450" s="101">
        <v>3118304</v>
      </c>
      <c r="C2450" s="101" t="s">
        <v>3962</v>
      </c>
      <c r="D2450" s="101" t="s">
        <v>3767</v>
      </c>
      <c r="E2450" s="99"/>
      <c r="F2450" s="99"/>
    </row>
    <row r="2451" spans="1:6" ht="12.75" customHeight="1" x14ac:dyDescent="0.25">
      <c r="A2451" s="99"/>
      <c r="B2451" s="101">
        <v>3118403</v>
      </c>
      <c r="C2451" s="101" t="s">
        <v>3963</v>
      </c>
      <c r="D2451" s="101" t="s">
        <v>3767</v>
      </c>
      <c r="E2451" s="99"/>
      <c r="F2451" s="99"/>
    </row>
    <row r="2452" spans="1:6" ht="12.75" customHeight="1" x14ac:dyDescent="0.25">
      <c r="A2452" s="99"/>
      <c r="B2452" s="101">
        <v>3118502</v>
      </c>
      <c r="C2452" s="101" t="s">
        <v>3964</v>
      </c>
      <c r="D2452" s="101" t="s">
        <v>3767</v>
      </c>
      <c r="E2452" s="99"/>
      <c r="F2452" s="99"/>
    </row>
    <row r="2453" spans="1:6" ht="12.75" customHeight="1" x14ac:dyDescent="0.25">
      <c r="A2453" s="99"/>
      <c r="B2453" s="101">
        <v>3118601</v>
      </c>
      <c r="C2453" s="101" t="s">
        <v>3965</v>
      </c>
      <c r="D2453" s="101" t="s">
        <v>3767</v>
      </c>
      <c r="E2453" s="99"/>
      <c r="F2453" s="99"/>
    </row>
    <row r="2454" spans="1:6" ht="12.75" customHeight="1" x14ac:dyDescent="0.25">
      <c r="A2454" s="99"/>
      <c r="B2454" s="101">
        <v>3118700</v>
      </c>
      <c r="C2454" s="101" t="s">
        <v>3966</v>
      </c>
      <c r="D2454" s="101" t="s">
        <v>3767</v>
      </c>
      <c r="E2454" s="99"/>
      <c r="F2454" s="99"/>
    </row>
    <row r="2455" spans="1:6" ht="12.75" customHeight="1" x14ac:dyDescent="0.25">
      <c r="A2455" s="99"/>
      <c r="B2455" s="101">
        <v>3118809</v>
      </c>
      <c r="C2455" s="101" t="s">
        <v>3967</v>
      </c>
      <c r="D2455" s="101" t="s">
        <v>3767</v>
      </c>
      <c r="E2455" s="99"/>
      <c r="F2455" s="99"/>
    </row>
    <row r="2456" spans="1:6" ht="12.75" customHeight="1" x14ac:dyDescent="0.25">
      <c r="A2456" s="99"/>
      <c r="B2456" s="101">
        <v>3118908</v>
      </c>
      <c r="C2456" s="101" t="s">
        <v>3968</v>
      </c>
      <c r="D2456" s="101" t="s">
        <v>3767</v>
      </c>
      <c r="E2456" s="99"/>
      <c r="F2456" s="99"/>
    </row>
    <row r="2457" spans="1:6" ht="12.75" customHeight="1" x14ac:dyDescent="0.25">
      <c r="A2457" s="99"/>
      <c r="B2457" s="101">
        <v>3119005</v>
      </c>
      <c r="C2457" s="101" t="s">
        <v>3969</v>
      </c>
      <c r="D2457" s="101" t="s">
        <v>3767</v>
      </c>
      <c r="E2457" s="99"/>
      <c r="F2457" s="99"/>
    </row>
    <row r="2458" spans="1:6" ht="12.75" customHeight="1" x14ac:dyDescent="0.25">
      <c r="A2458" s="99"/>
      <c r="B2458" s="101">
        <v>3119104</v>
      </c>
      <c r="C2458" s="101" t="s">
        <v>3970</v>
      </c>
      <c r="D2458" s="101" t="s">
        <v>3767</v>
      </c>
      <c r="E2458" s="99"/>
      <c r="F2458" s="99"/>
    </row>
    <row r="2459" spans="1:6" ht="12.75" customHeight="1" x14ac:dyDescent="0.25">
      <c r="A2459" s="99"/>
      <c r="B2459" s="101">
        <v>3119203</v>
      </c>
      <c r="C2459" s="101" t="s">
        <v>3971</v>
      </c>
      <c r="D2459" s="101" t="s">
        <v>3767</v>
      </c>
      <c r="E2459" s="99"/>
      <c r="F2459" s="99"/>
    </row>
    <row r="2460" spans="1:6" ht="12.75" customHeight="1" x14ac:dyDescent="0.25">
      <c r="A2460" s="99"/>
      <c r="B2460" s="101">
        <v>3119302</v>
      </c>
      <c r="C2460" s="101" t="s">
        <v>3972</v>
      </c>
      <c r="D2460" s="101" t="s">
        <v>3767</v>
      </c>
      <c r="E2460" s="99"/>
      <c r="F2460" s="99"/>
    </row>
    <row r="2461" spans="1:6" ht="12.75" customHeight="1" x14ac:dyDescent="0.25">
      <c r="A2461" s="99"/>
      <c r="B2461" s="101">
        <v>3119401</v>
      </c>
      <c r="C2461" s="101" t="s">
        <v>3973</v>
      </c>
      <c r="D2461" s="101" t="s">
        <v>3767</v>
      </c>
      <c r="E2461" s="99"/>
      <c r="F2461" s="99"/>
    </row>
    <row r="2462" spans="1:6" ht="12.75" customHeight="1" x14ac:dyDescent="0.25">
      <c r="A2462" s="99"/>
      <c r="B2462" s="101">
        <v>3119500</v>
      </c>
      <c r="C2462" s="101" t="s">
        <v>3974</v>
      </c>
      <c r="D2462" s="101" t="s">
        <v>3767</v>
      </c>
      <c r="E2462" s="99"/>
      <c r="F2462" s="99"/>
    </row>
    <row r="2463" spans="1:6" ht="12.75" customHeight="1" x14ac:dyDescent="0.25">
      <c r="A2463" s="99"/>
      <c r="B2463" s="101">
        <v>3119609</v>
      </c>
      <c r="C2463" s="101" t="s">
        <v>3975</v>
      </c>
      <c r="D2463" s="101" t="s">
        <v>3767</v>
      </c>
      <c r="E2463" s="99"/>
      <c r="F2463" s="99"/>
    </row>
    <row r="2464" spans="1:6" ht="12.75" customHeight="1" x14ac:dyDescent="0.25">
      <c r="A2464" s="99"/>
      <c r="B2464" s="101">
        <v>3119708</v>
      </c>
      <c r="C2464" s="101" t="s">
        <v>3976</v>
      </c>
      <c r="D2464" s="101" t="s">
        <v>3767</v>
      </c>
      <c r="E2464" s="99"/>
      <c r="F2464" s="99"/>
    </row>
    <row r="2465" spans="1:6" ht="12.75" customHeight="1" x14ac:dyDescent="0.25">
      <c r="A2465" s="99"/>
      <c r="B2465" s="101">
        <v>3119807</v>
      </c>
      <c r="C2465" s="101" t="s">
        <v>3977</v>
      </c>
      <c r="D2465" s="101" t="s">
        <v>3767</v>
      </c>
      <c r="E2465" s="99"/>
      <c r="F2465" s="99"/>
    </row>
    <row r="2466" spans="1:6" ht="12.75" customHeight="1" x14ac:dyDescent="0.25">
      <c r="A2466" s="99"/>
      <c r="B2466" s="101">
        <v>3119906</v>
      </c>
      <c r="C2466" s="101" t="s">
        <v>3978</v>
      </c>
      <c r="D2466" s="101" t="s">
        <v>3767</v>
      </c>
      <c r="E2466" s="99"/>
      <c r="F2466" s="99"/>
    </row>
    <row r="2467" spans="1:6" ht="12.75" customHeight="1" x14ac:dyDescent="0.25">
      <c r="A2467" s="99"/>
      <c r="B2467" s="101">
        <v>3119955</v>
      </c>
      <c r="C2467" s="101" t="s">
        <v>3979</v>
      </c>
      <c r="D2467" s="101" t="s">
        <v>3767</v>
      </c>
      <c r="E2467" s="99"/>
      <c r="F2467" s="99"/>
    </row>
    <row r="2468" spans="1:6" ht="12.75" customHeight="1" x14ac:dyDescent="0.25">
      <c r="A2468" s="99"/>
      <c r="B2468" s="101">
        <v>3120003</v>
      </c>
      <c r="C2468" s="101" t="s">
        <v>3980</v>
      </c>
      <c r="D2468" s="101" t="s">
        <v>3767</v>
      </c>
      <c r="E2468" s="99"/>
      <c r="F2468" s="99"/>
    </row>
    <row r="2469" spans="1:6" ht="12.75" customHeight="1" x14ac:dyDescent="0.25">
      <c r="A2469" s="99"/>
      <c r="B2469" s="101">
        <v>3120102</v>
      </c>
      <c r="C2469" s="101" t="s">
        <v>3981</v>
      </c>
      <c r="D2469" s="101" t="s">
        <v>3767</v>
      </c>
      <c r="E2469" s="99"/>
      <c r="F2469" s="99"/>
    </row>
    <row r="2470" spans="1:6" ht="12.75" customHeight="1" x14ac:dyDescent="0.25">
      <c r="A2470" s="99"/>
      <c r="B2470" s="101">
        <v>3120151</v>
      </c>
      <c r="C2470" s="101" t="s">
        <v>3982</v>
      </c>
      <c r="D2470" s="101" t="s">
        <v>3767</v>
      </c>
      <c r="E2470" s="99"/>
      <c r="F2470" s="99"/>
    </row>
    <row r="2471" spans="1:6" ht="12.75" customHeight="1" x14ac:dyDescent="0.25">
      <c r="A2471" s="99"/>
      <c r="B2471" s="101">
        <v>3120201</v>
      </c>
      <c r="C2471" s="101" t="s">
        <v>3983</v>
      </c>
      <c r="D2471" s="101" t="s">
        <v>3767</v>
      </c>
      <c r="E2471" s="99"/>
      <c r="F2471" s="99"/>
    </row>
    <row r="2472" spans="1:6" ht="12.75" customHeight="1" x14ac:dyDescent="0.25">
      <c r="A2472" s="99"/>
      <c r="B2472" s="101">
        <v>3120300</v>
      </c>
      <c r="C2472" s="101" t="s">
        <v>3984</v>
      </c>
      <c r="D2472" s="101" t="s">
        <v>3767</v>
      </c>
      <c r="E2472" s="99"/>
      <c r="F2472" s="99"/>
    </row>
    <row r="2473" spans="1:6" ht="12.75" customHeight="1" x14ac:dyDescent="0.25">
      <c r="A2473" s="99"/>
      <c r="B2473" s="101">
        <v>3120409</v>
      </c>
      <c r="C2473" s="101" t="s">
        <v>3985</v>
      </c>
      <c r="D2473" s="101" t="s">
        <v>3767</v>
      </c>
      <c r="E2473" s="99"/>
      <c r="F2473" s="99"/>
    </row>
    <row r="2474" spans="1:6" ht="12.75" customHeight="1" x14ac:dyDescent="0.25">
      <c r="A2474" s="99"/>
      <c r="B2474" s="101">
        <v>3120508</v>
      </c>
      <c r="C2474" s="101" t="s">
        <v>3986</v>
      </c>
      <c r="D2474" s="101" t="s">
        <v>3767</v>
      </c>
      <c r="E2474" s="99"/>
      <c r="F2474" s="99"/>
    </row>
    <row r="2475" spans="1:6" ht="12.75" customHeight="1" x14ac:dyDescent="0.25">
      <c r="A2475" s="99"/>
      <c r="B2475" s="101">
        <v>3120607</v>
      </c>
      <c r="C2475" s="101" t="s">
        <v>3987</v>
      </c>
      <c r="D2475" s="101" t="s">
        <v>3767</v>
      </c>
      <c r="E2475" s="99"/>
      <c r="F2475" s="99"/>
    </row>
    <row r="2476" spans="1:6" ht="12.75" customHeight="1" x14ac:dyDescent="0.25">
      <c r="A2476" s="99"/>
      <c r="B2476" s="101">
        <v>3120706</v>
      </c>
      <c r="C2476" s="101" t="s">
        <v>3988</v>
      </c>
      <c r="D2476" s="101" t="s">
        <v>3767</v>
      </c>
      <c r="E2476" s="99"/>
      <c r="F2476" s="99"/>
    </row>
    <row r="2477" spans="1:6" ht="12.75" customHeight="1" x14ac:dyDescent="0.25">
      <c r="A2477" s="99"/>
      <c r="B2477" s="101">
        <v>3120805</v>
      </c>
      <c r="C2477" s="101" t="s">
        <v>3989</v>
      </c>
      <c r="D2477" s="101" t="s">
        <v>3767</v>
      </c>
      <c r="E2477" s="99"/>
      <c r="F2477" s="99"/>
    </row>
    <row r="2478" spans="1:6" ht="12.75" customHeight="1" x14ac:dyDescent="0.25">
      <c r="A2478" s="99"/>
      <c r="B2478" s="101">
        <v>3120839</v>
      </c>
      <c r="C2478" s="101" t="s">
        <v>3990</v>
      </c>
      <c r="D2478" s="101" t="s">
        <v>3767</v>
      </c>
      <c r="E2478" s="99"/>
      <c r="F2478" s="99"/>
    </row>
    <row r="2479" spans="1:6" ht="12.75" customHeight="1" x14ac:dyDescent="0.25">
      <c r="A2479" s="99"/>
      <c r="B2479" s="101">
        <v>3120870</v>
      </c>
      <c r="C2479" s="101" t="s">
        <v>3991</v>
      </c>
      <c r="D2479" s="101" t="s">
        <v>3767</v>
      </c>
      <c r="E2479" s="99"/>
      <c r="F2479" s="99"/>
    </row>
    <row r="2480" spans="1:6" ht="12.75" customHeight="1" x14ac:dyDescent="0.25">
      <c r="A2480" s="99"/>
      <c r="B2480" s="101">
        <v>3120904</v>
      </c>
      <c r="C2480" s="101" t="s">
        <v>3992</v>
      </c>
      <c r="D2480" s="101" t="s">
        <v>3767</v>
      </c>
      <c r="E2480" s="99"/>
      <c r="F2480" s="99"/>
    </row>
    <row r="2481" spans="1:6" ht="12.75" customHeight="1" x14ac:dyDescent="0.25">
      <c r="A2481" s="99"/>
      <c r="B2481" s="101">
        <v>3121001</v>
      </c>
      <c r="C2481" s="101" t="s">
        <v>3993</v>
      </c>
      <c r="D2481" s="101" t="s">
        <v>3767</v>
      </c>
      <c r="E2481" s="99"/>
      <c r="F2481" s="99"/>
    </row>
    <row r="2482" spans="1:6" ht="12.75" customHeight="1" x14ac:dyDescent="0.25">
      <c r="A2482" s="99"/>
      <c r="B2482" s="101">
        <v>3121100</v>
      </c>
      <c r="C2482" s="101" t="s">
        <v>3994</v>
      </c>
      <c r="D2482" s="101" t="s">
        <v>3767</v>
      </c>
      <c r="E2482" s="99"/>
      <c r="F2482" s="99"/>
    </row>
    <row r="2483" spans="1:6" ht="12.75" customHeight="1" x14ac:dyDescent="0.25">
      <c r="A2483" s="99"/>
      <c r="B2483" s="101">
        <v>3121209</v>
      </c>
      <c r="C2483" s="101" t="s">
        <v>3995</v>
      </c>
      <c r="D2483" s="101" t="s">
        <v>3767</v>
      </c>
      <c r="E2483" s="99"/>
      <c r="F2483" s="99"/>
    </row>
    <row r="2484" spans="1:6" ht="12.75" customHeight="1" x14ac:dyDescent="0.25">
      <c r="A2484" s="99"/>
      <c r="B2484" s="101">
        <v>3121258</v>
      </c>
      <c r="C2484" s="101" t="s">
        <v>3996</v>
      </c>
      <c r="D2484" s="101" t="s">
        <v>3767</v>
      </c>
      <c r="E2484" s="99"/>
      <c r="F2484" s="99"/>
    </row>
    <row r="2485" spans="1:6" ht="12.75" customHeight="1" x14ac:dyDescent="0.25">
      <c r="A2485" s="99"/>
      <c r="B2485" s="101">
        <v>3121308</v>
      </c>
      <c r="C2485" s="101" t="s">
        <v>3997</v>
      </c>
      <c r="D2485" s="101" t="s">
        <v>3767</v>
      </c>
      <c r="E2485" s="99"/>
      <c r="F2485" s="99"/>
    </row>
    <row r="2486" spans="1:6" ht="12.75" customHeight="1" x14ac:dyDescent="0.25">
      <c r="A2486" s="99"/>
      <c r="B2486" s="101">
        <v>3121407</v>
      </c>
      <c r="C2486" s="101" t="s">
        <v>3998</v>
      </c>
      <c r="D2486" s="101" t="s">
        <v>3767</v>
      </c>
      <c r="E2486" s="99"/>
      <c r="F2486" s="99"/>
    </row>
    <row r="2487" spans="1:6" ht="12.75" customHeight="1" x14ac:dyDescent="0.25">
      <c r="A2487" s="99"/>
      <c r="B2487" s="101">
        <v>3121506</v>
      </c>
      <c r="C2487" s="101" t="s">
        <v>3999</v>
      </c>
      <c r="D2487" s="101" t="s">
        <v>3767</v>
      </c>
      <c r="E2487" s="99"/>
      <c r="F2487" s="99"/>
    </row>
    <row r="2488" spans="1:6" ht="12.75" customHeight="1" x14ac:dyDescent="0.25">
      <c r="A2488" s="99"/>
      <c r="B2488" s="101">
        <v>3121605</v>
      </c>
      <c r="C2488" s="101" t="s">
        <v>4000</v>
      </c>
      <c r="D2488" s="101" t="s">
        <v>3767</v>
      </c>
      <c r="E2488" s="99"/>
      <c r="F2488" s="99"/>
    </row>
    <row r="2489" spans="1:6" ht="12.75" customHeight="1" x14ac:dyDescent="0.25">
      <c r="A2489" s="99"/>
      <c r="B2489" s="101">
        <v>3121704</v>
      </c>
      <c r="C2489" s="101" t="s">
        <v>4001</v>
      </c>
      <c r="D2489" s="101" t="s">
        <v>3767</v>
      </c>
      <c r="E2489" s="99"/>
      <c r="F2489" s="99"/>
    </row>
    <row r="2490" spans="1:6" ht="12.75" customHeight="1" x14ac:dyDescent="0.25">
      <c r="A2490" s="99"/>
      <c r="B2490" s="101">
        <v>3121803</v>
      </c>
      <c r="C2490" s="101" t="s">
        <v>4002</v>
      </c>
      <c r="D2490" s="101" t="s">
        <v>3767</v>
      </c>
      <c r="E2490" s="99"/>
      <c r="F2490" s="99"/>
    </row>
    <row r="2491" spans="1:6" ht="12.75" customHeight="1" x14ac:dyDescent="0.25">
      <c r="A2491" s="99"/>
      <c r="B2491" s="101">
        <v>3121902</v>
      </c>
      <c r="C2491" s="101" t="s">
        <v>4003</v>
      </c>
      <c r="D2491" s="101" t="s">
        <v>3767</v>
      </c>
      <c r="E2491" s="99"/>
      <c r="F2491" s="99"/>
    </row>
    <row r="2492" spans="1:6" ht="12.75" customHeight="1" x14ac:dyDescent="0.25">
      <c r="A2492" s="99"/>
      <c r="B2492" s="101">
        <v>3122009</v>
      </c>
      <c r="C2492" s="101" t="s">
        <v>4004</v>
      </c>
      <c r="D2492" s="101" t="s">
        <v>3767</v>
      </c>
      <c r="E2492" s="99"/>
      <c r="F2492" s="99"/>
    </row>
    <row r="2493" spans="1:6" ht="12.75" customHeight="1" x14ac:dyDescent="0.25">
      <c r="A2493" s="99"/>
      <c r="B2493" s="101">
        <v>3122108</v>
      </c>
      <c r="C2493" s="101" t="s">
        <v>4005</v>
      </c>
      <c r="D2493" s="101" t="s">
        <v>3767</v>
      </c>
      <c r="E2493" s="99"/>
      <c r="F2493" s="99"/>
    </row>
    <row r="2494" spans="1:6" ht="12.75" customHeight="1" x14ac:dyDescent="0.25">
      <c r="A2494" s="99"/>
      <c r="B2494" s="101">
        <v>3122207</v>
      </c>
      <c r="C2494" s="101" t="s">
        <v>4006</v>
      </c>
      <c r="D2494" s="101" t="s">
        <v>3767</v>
      </c>
      <c r="E2494" s="99"/>
      <c r="F2494" s="99"/>
    </row>
    <row r="2495" spans="1:6" ht="12.75" customHeight="1" x14ac:dyDescent="0.25">
      <c r="A2495" s="99"/>
      <c r="B2495" s="101">
        <v>3122306</v>
      </c>
      <c r="C2495" s="101" t="s">
        <v>4007</v>
      </c>
      <c r="D2495" s="101" t="s">
        <v>3767</v>
      </c>
      <c r="E2495" s="99"/>
      <c r="F2495" s="99"/>
    </row>
    <row r="2496" spans="1:6" ht="12.75" customHeight="1" x14ac:dyDescent="0.25">
      <c r="A2496" s="99"/>
      <c r="B2496" s="101">
        <v>3122355</v>
      </c>
      <c r="C2496" s="101" t="s">
        <v>4008</v>
      </c>
      <c r="D2496" s="101" t="s">
        <v>3767</v>
      </c>
      <c r="E2496" s="99"/>
      <c r="F2496" s="99"/>
    </row>
    <row r="2497" spans="1:6" ht="12.75" customHeight="1" x14ac:dyDescent="0.25">
      <c r="A2497" s="99"/>
      <c r="B2497" s="101">
        <v>3122405</v>
      </c>
      <c r="C2497" s="101" t="s">
        <v>4009</v>
      </c>
      <c r="D2497" s="101" t="s">
        <v>3767</v>
      </c>
      <c r="E2497" s="99"/>
      <c r="F2497" s="99"/>
    </row>
    <row r="2498" spans="1:6" ht="12.75" customHeight="1" x14ac:dyDescent="0.25">
      <c r="A2498" s="99"/>
      <c r="B2498" s="101">
        <v>3122454</v>
      </c>
      <c r="C2498" s="101" t="s">
        <v>4010</v>
      </c>
      <c r="D2498" s="101" t="s">
        <v>3767</v>
      </c>
      <c r="E2498" s="99"/>
      <c r="F2498" s="99"/>
    </row>
    <row r="2499" spans="1:6" ht="12.75" customHeight="1" x14ac:dyDescent="0.25">
      <c r="A2499" s="99"/>
      <c r="B2499" s="101">
        <v>3122470</v>
      </c>
      <c r="C2499" s="101" t="s">
        <v>4011</v>
      </c>
      <c r="D2499" s="101" t="s">
        <v>3767</v>
      </c>
      <c r="E2499" s="99"/>
      <c r="F2499" s="99"/>
    </row>
    <row r="2500" spans="1:6" ht="12.75" customHeight="1" x14ac:dyDescent="0.25">
      <c r="A2500" s="99"/>
      <c r="B2500" s="101">
        <v>3122504</v>
      </c>
      <c r="C2500" s="101" t="s">
        <v>4012</v>
      </c>
      <c r="D2500" s="101" t="s">
        <v>3767</v>
      </c>
      <c r="E2500" s="99"/>
      <c r="F2500" s="99"/>
    </row>
    <row r="2501" spans="1:6" ht="12.75" customHeight="1" x14ac:dyDescent="0.25">
      <c r="A2501" s="99"/>
      <c r="B2501" s="101">
        <v>3122603</v>
      </c>
      <c r="C2501" s="101" t="s">
        <v>4013</v>
      </c>
      <c r="D2501" s="101" t="s">
        <v>3767</v>
      </c>
      <c r="E2501" s="99"/>
      <c r="F2501" s="99"/>
    </row>
    <row r="2502" spans="1:6" ht="12.75" customHeight="1" x14ac:dyDescent="0.25">
      <c r="A2502" s="99"/>
      <c r="B2502" s="101">
        <v>3122702</v>
      </c>
      <c r="C2502" s="101" t="s">
        <v>4014</v>
      </c>
      <c r="D2502" s="101" t="s">
        <v>3767</v>
      </c>
      <c r="E2502" s="99"/>
      <c r="F2502" s="99"/>
    </row>
    <row r="2503" spans="1:6" ht="12.75" customHeight="1" x14ac:dyDescent="0.25">
      <c r="A2503" s="99"/>
      <c r="B2503" s="101">
        <v>3122801</v>
      </c>
      <c r="C2503" s="101" t="s">
        <v>4015</v>
      </c>
      <c r="D2503" s="101" t="s">
        <v>3767</v>
      </c>
      <c r="E2503" s="99"/>
      <c r="F2503" s="99"/>
    </row>
    <row r="2504" spans="1:6" ht="12.75" customHeight="1" x14ac:dyDescent="0.25">
      <c r="A2504" s="99"/>
      <c r="B2504" s="101">
        <v>3122900</v>
      </c>
      <c r="C2504" s="101" t="s">
        <v>4016</v>
      </c>
      <c r="D2504" s="101" t="s">
        <v>3767</v>
      </c>
      <c r="E2504" s="99"/>
      <c r="F2504" s="99"/>
    </row>
    <row r="2505" spans="1:6" ht="12.75" customHeight="1" x14ac:dyDescent="0.25">
      <c r="A2505" s="99"/>
      <c r="B2505" s="101">
        <v>3123007</v>
      </c>
      <c r="C2505" s="101" t="s">
        <v>4017</v>
      </c>
      <c r="D2505" s="101" t="s">
        <v>3767</v>
      </c>
      <c r="E2505" s="99"/>
      <c r="F2505" s="99"/>
    </row>
    <row r="2506" spans="1:6" ht="12.75" customHeight="1" x14ac:dyDescent="0.25">
      <c r="A2506" s="99"/>
      <c r="B2506" s="101">
        <v>3123106</v>
      </c>
      <c r="C2506" s="101" t="s">
        <v>4018</v>
      </c>
      <c r="D2506" s="101" t="s">
        <v>3767</v>
      </c>
      <c r="E2506" s="99"/>
      <c r="F2506" s="99"/>
    </row>
    <row r="2507" spans="1:6" ht="12.75" customHeight="1" x14ac:dyDescent="0.25">
      <c r="A2507" s="99"/>
      <c r="B2507" s="101">
        <v>3123205</v>
      </c>
      <c r="C2507" s="101" t="s">
        <v>4019</v>
      </c>
      <c r="D2507" s="101" t="s">
        <v>3767</v>
      </c>
      <c r="E2507" s="99"/>
      <c r="F2507" s="99"/>
    </row>
    <row r="2508" spans="1:6" ht="12.75" customHeight="1" x14ac:dyDescent="0.25">
      <c r="A2508" s="99"/>
      <c r="B2508" s="101">
        <v>3123304</v>
      </c>
      <c r="C2508" s="101" t="s">
        <v>4020</v>
      </c>
      <c r="D2508" s="101" t="s">
        <v>3767</v>
      </c>
      <c r="E2508" s="99"/>
      <c r="F2508" s="99"/>
    </row>
    <row r="2509" spans="1:6" ht="12.75" customHeight="1" x14ac:dyDescent="0.25">
      <c r="A2509" s="99"/>
      <c r="B2509" s="101">
        <v>3123403</v>
      </c>
      <c r="C2509" s="101" t="s">
        <v>4021</v>
      </c>
      <c r="D2509" s="101" t="s">
        <v>3767</v>
      </c>
      <c r="E2509" s="99"/>
      <c r="F2509" s="99"/>
    </row>
    <row r="2510" spans="1:6" ht="12.75" customHeight="1" x14ac:dyDescent="0.25">
      <c r="A2510" s="99"/>
      <c r="B2510" s="101">
        <v>3123502</v>
      </c>
      <c r="C2510" s="101" t="s">
        <v>4022</v>
      </c>
      <c r="D2510" s="101" t="s">
        <v>3767</v>
      </c>
      <c r="E2510" s="99"/>
      <c r="F2510" s="99"/>
    </row>
    <row r="2511" spans="1:6" ht="12.75" customHeight="1" x14ac:dyDescent="0.25">
      <c r="A2511" s="99"/>
      <c r="B2511" s="101">
        <v>3123528</v>
      </c>
      <c r="C2511" s="101" t="s">
        <v>4023</v>
      </c>
      <c r="D2511" s="101" t="s">
        <v>3767</v>
      </c>
      <c r="E2511" s="99"/>
      <c r="F2511" s="99"/>
    </row>
    <row r="2512" spans="1:6" ht="12.75" customHeight="1" x14ac:dyDescent="0.25">
      <c r="A2512" s="99"/>
      <c r="B2512" s="101">
        <v>3123601</v>
      </c>
      <c r="C2512" s="101" t="s">
        <v>4024</v>
      </c>
      <c r="D2512" s="101" t="s">
        <v>3767</v>
      </c>
      <c r="E2512" s="99"/>
      <c r="F2512" s="99"/>
    </row>
    <row r="2513" spans="1:6" ht="12.75" customHeight="1" x14ac:dyDescent="0.25">
      <c r="A2513" s="99"/>
      <c r="B2513" s="101">
        <v>3123700</v>
      </c>
      <c r="C2513" s="101" t="s">
        <v>4025</v>
      </c>
      <c r="D2513" s="101" t="s">
        <v>3767</v>
      </c>
      <c r="E2513" s="99"/>
      <c r="F2513" s="99"/>
    </row>
    <row r="2514" spans="1:6" ht="12.75" customHeight="1" x14ac:dyDescent="0.25">
      <c r="A2514" s="99"/>
      <c r="B2514" s="101">
        <v>3123809</v>
      </c>
      <c r="C2514" s="101" t="s">
        <v>4026</v>
      </c>
      <c r="D2514" s="101" t="s">
        <v>3767</v>
      </c>
      <c r="E2514" s="99"/>
      <c r="F2514" s="99"/>
    </row>
    <row r="2515" spans="1:6" ht="12.75" customHeight="1" x14ac:dyDescent="0.25">
      <c r="A2515" s="99"/>
      <c r="B2515" s="101">
        <v>3123858</v>
      </c>
      <c r="C2515" s="101" t="s">
        <v>4027</v>
      </c>
      <c r="D2515" s="101" t="s">
        <v>3767</v>
      </c>
      <c r="E2515" s="99"/>
      <c r="F2515" s="99"/>
    </row>
    <row r="2516" spans="1:6" ht="12.75" customHeight="1" x14ac:dyDescent="0.25">
      <c r="A2516" s="99"/>
      <c r="B2516" s="101">
        <v>3123908</v>
      </c>
      <c r="C2516" s="101" t="s">
        <v>4028</v>
      </c>
      <c r="D2516" s="101" t="s">
        <v>3767</v>
      </c>
      <c r="E2516" s="99"/>
      <c r="F2516" s="99"/>
    </row>
    <row r="2517" spans="1:6" ht="12.75" customHeight="1" x14ac:dyDescent="0.25">
      <c r="A2517" s="99"/>
      <c r="B2517" s="101">
        <v>3124005</v>
      </c>
      <c r="C2517" s="101" t="s">
        <v>4029</v>
      </c>
      <c r="D2517" s="101" t="s">
        <v>3767</v>
      </c>
      <c r="E2517" s="99"/>
      <c r="F2517" s="99"/>
    </row>
    <row r="2518" spans="1:6" ht="12.75" customHeight="1" x14ac:dyDescent="0.25">
      <c r="A2518" s="99"/>
      <c r="B2518" s="101">
        <v>3124104</v>
      </c>
      <c r="C2518" s="101" t="s">
        <v>4030</v>
      </c>
      <c r="D2518" s="101" t="s">
        <v>3767</v>
      </c>
      <c r="E2518" s="99"/>
      <c r="F2518" s="99"/>
    </row>
    <row r="2519" spans="1:6" ht="12.75" customHeight="1" x14ac:dyDescent="0.25">
      <c r="A2519" s="99"/>
      <c r="B2519" s="101">
        <v>3124203</v>
      </c>
      <c r="C2519" s="101" t="s">
        <v>4031</v>
      </c>
      <c r="D2519" s="101" t="s">
        <v>3767</v>
      </c>
      <c r="E2519" s="99"/>
      <c r="F2519" s="99"/>
    </row>
    <row r="2520" spans="1:6" ht="12.75" customHeight="1" x14ac:dyDescent="0.25">
      <c r="A2520" s="99"/>
      <c r="B2520" s="101">
        <v>3124302</v>
      </c>
      <c r="C2520" s="101" t="s">
        <v>4032</v>
      </c>
      <c r="D2520" s="101" t="s">
        <v>3767</v>
      </c>
      <c r="E2520" s="99"/>
      <c r="F2520" s="99"/>
    </row>
    <row r="2521" spans="1:6" ht="12.75" customHeight="1" x14ac:dyDescent="0.25">
      <c r="A2521" s="99"/>
      <c r="B2521" s="101">
        <v>3124401</v>
      </c>
      <c r="C2521" s="101" t="s">
        <v>4033</v>
      </c>
      <c r="D2521" s="101" t="s">
        <v>3767</v>
      </c>
      <c r="E2521" s="99"/>
      <c r="F2521" s="99"/>
    </row>
    <row r="2522" spans="1:6" ht="12.75" customHeight="1" x14ac:dyDescent="0.25">
      <c r="A2522" s="99"/>
      <c r="B2522" s="101">
        <v>3124500</v>
      </c>
      <c r="C2522" s="101" t="s">
        <v>4034</v>
      </c>
      <c r="D2522" s="101" t="s">
        <v>3767</v>
      </c>
      <c r="E2522" s="99"/>
      <c r="F2522" s="99"/>
    </row>
    <row r="2523" spans="1:6" ht="12.75" customHeight="1" x14ac:dyDescent="0.25">
      <c r="A2523" s="99"/>
      <c r="B2523" s="101">
        <v>3124609</v>
      </c>
      <c r="C2523" s="101" t="s">
        <v>4035</v>
      </c>
      <c r="D2523" s="101" t="s">
        <v>3767</v>
      </c>
      <c r="E2523" s="99"/>
      <c r="F2523" s="99"/>
    </row>
    <row r="2524" spans="1:6" ht="12.75" customHeight="1" x14ac:dyDescent="0.25">
      <c r="A2524" s="99"/>
      <c r="B2524" s="101">
        <v>3124708</v>
      </c>
      <c r="C2524" s="101" t="s">
        <v>4036</v>
      </c>
      <c r="D2524" s="101" t="s">
        <v>3767</v>
      </c>
      <c r="E2524" s="99"/>
      <c r="F2524" s="99"/>
    </row>
    <row r="2525" spans="1:6" ht="12.75" customHeight="1" x14ac:dyDescent="0.25">
      <c r="A2525" s="99"/>
      <c r="B2525" s="101">
        <v>3124807</v>
      </c>
      <c r="C2525" s="101" t="s">
        <v>4037</v>
      </c>
      <c r="D2525" s="101" t="s">
        <v>3767</v>
      </c>
      <c r="E2525" s="99"/>
      <c r="F2525" s="99"/>
    </row>
    <row r="2526" spans="1:6" ht="12.75" customHeight="1" x14ac:dyDescent="0.25">
      <c r="A2526" s="99"/>
      <c r="B2526" s="101">
        <v>3124906</v>
      </c>
      <c r="C2526" s="101" t="s">
        <v>4038</v>
      </c>
      <c r="D2526" s="101" t="s">
        <v>3767</v>
      </c>
      <c r="E2526" s="99"/>
      <c r="F2526" s="99"/>
    </row>
    <row r="2527" spans="1:6" ht="12.75" customHeight="1" x14ac:dyDescent="0.25">
      <c r="A2527" s="99"/>
      <c r="B2527" s="101">
        <v>3125002</v>
      </c>
      <c r="C2527" s="101" t="s">
        <v>4039</v>
      </c>
      <c r="D2527" s="101" t="s">
        <v>3767</v>
      </c>
      <c r="E2527" s="99"/>
      <c r="F2527" s="99"/>
    </row>
    <row r="2528" spans="1:6" ht="12.75" customHeight="1" x14ac:dyDescent="0.25">
      <c r="A2528" s="99"/>
      <c r="B2528" s="101">
        <v>3125101</v>
      </c>
      <c r="C2528" s="101" t="s">
        <v>4040</v>
      </c>
      <c r="D2528" s="101" t="s">
        <v>3767</v>
      </c>
      <c r="E2528" s="99"/>
      <c r="F2528" s="99"/>
    </row>
    <row r="2529" spans="1:6" ht="12.75" customHeight="1" x14ac:dyDescent="0.25">
      <c r="A2529" s="99"/>
      <c r="B2529" s="101">
        <v>3125200</v>
      </c>
      <c r="C2529" s="101" t="s">
        <v>4041</v>
      </c>
      <c r="D2529" s="101" t="s">
        <v>3767</v>
      </c>
      <c r="E2529" s="99"/>
      <c r="F2529" s="99"/>
    </row>
    <row r="2530" spans="1:6" ht="12.75" customHeight="1" x14ac:dyDescent="0.25">
      <c r="A2530" s="99"/>
      <c r="B2530" s="101">
        <v>3125309</v>
      </c>
      <c r="C2530" s="101" t="s">
        <v>4042</v>
      </c>
      <c r="D2530" s="101" t="s">
        <v>3767</v>
      </c>
      <c r="E2530" s="99"/>
      <c r="F2530" s="99"/>
    </row>
    <row r="2531" spans="1:6" ht="12.75" customHeight="1" x14ac:dyDescent="0.25">
      <c r="A2531" s="99"/>
      <c r="B2531" s="101">
        <v>3125408</v>
      </c>
      <c r="C2531" s="101" t="s">
        <v>4043</v>
      </c>
      <c r="D2531" s="101" t="s">
        <v>3767</v>
      </c>
      <c r="E2531" s="99"/>
      <c r="F2531" s="99"/>
    </row>
    <row r="2532" spans="1:6" ht="12.75" customHeight="1" x14ac:dyDescent="0.25">
      <c r="A2532" s="99"/>
      <c r="B2532" s="101">
        <v>3125507</v>
      </c>
      <c r="C2532" s="101" t="s">
        <v>4044</v>
      </c>
      <c r="D2532" s="101" t="s">
        <v>3767</v>
      </c>
      <c r="E2532" s="99"/>
      <c r="F2532" s="99"/>
    </row>
    <row r="2533" spans="1:6" ht="12.75" customHeight="1" x14ac:dyDescent="0.25">
      <c r="A2533" s="99"/>
      <c r="B2533" s="101">
        <v>3125606</v>
      </c>
      <c r="C2533" s="101" t="s">
        <v>4045</v>
      </c>
      <c r="D2533" s="101" t="s">
        <v>3767</v>
      </c>
      <c r="E2533" s="99"/>
      <c r="F2533" s="99"/>
    </row>
    <row r="2534" spans="1:6" ht="12.75" customHeight="1" x14ac:dyDescent="0.25">
      <c r="A2534" s="99"/>
      <c r="B2534" s="101">
        <v>3125705</v>
      </c>
      <c r="C2534" s="101" t="s">
        <v>4046</v>
      </c>
      <c r="D2534" s="101" t="s">
        <v>3767</v>
      </c>
      <c r="E2534" s="99"/>
      <c r="F2534" s="99"/>
    </row>
    <row r="2535" spans="1:6" ht="12.75" customHeight="1" x14ac:dyDescent="0.25">
      <c r="A2535" s="99"/>
      <c r="B2535" s="101">
        <v>3125804</v>
      </c>
      <c r="C2535" s="101" t="s">
        <v>4047</v>
      </c>
      <c r="D2535" s="101" t="s">
        <v>3767</v>
      </c>
      <c r="E2535" s="99"/>
      <c r="F2535" s="99"/>
    </row>
    <row r="2536" spans="1:6" ht="12.75" customHeight="1" x14ac:dyDescent="0.25">
      <c r="A2536" s="99"/>
      <c r="B2536" s="101">
        <v>3125903</v>
      </c>
      <c r="C2536" s="101" t="s">
        <v>4048</v>
      </c>
      <c r="D2536" s="101" t="s">
        <v>3767</v>
      </c>
      <c r="E2536" s="99"/>
      <c r="F2536" s="99"/>
    </row>
    <row r="2537" spans="1:6" ht="12.75" customHeight="1" x14ac:dyDescent="0.25">
      <c r="A2537" s="99"/>
      <c r="B2537" s="101">
        <v>3125952</v>
      </c>
      <c r="C2537" s="101" t="s">
        <v>4049</v>
      </c>
      <c r="D2537" s="101" t="s">
        <v>3767</v>
      </c>
      <c r="E2537" s="99"/>
      <c r="F2537" s="99"/>
    </row>
    <row r="2538" spans="1:6" ht="12.75" customHeight="1" x14ac:dyDescent="0.25">
      <c r="A2538" s="99"/>
      <c r="B2538" s="101">
        <v>3126000</v>
      </c>
      <c r="C2538" s="101" t="s">
        <v>4050</v>
      </c>
      <c r="D2538" s="101" t="s">
        <v>3767</v>
      </c>
      <c r="E2538" s="99"/>
      <c r="F2538" s="99"/>
    </row>
    <row r="2539" spans="1:6" ht="12.75" customHeight="1" x14ac:dyDescent="0.25">
      <c r="A2539" s="99"/>
      <c r="B2539" s="101">
        <v>3126109</v>
      </c>
      <c r="C2539" s="101" t="s">
        <v>4051</v>
      </c>
      <c r="D2539" s="101" t="s">
        <v>3767</v>
      </c>
      <c r="E2539" s="99"/>
      <c r="F2539" s="99"/>
    </row>
    <row r="2540" spans="1:6" ht="12.75" customHeight="1" x14ac:dyDescent="0.25">
      <c r="A2540" s="99"/>
      <c r="B2540" s="101">
        <v>3126208</v>
      </c>
      <c r="C2540" s="101" t="s">
        <v>4052</v>
      </c>
      <c r="D2540" s="101" t="s">
        <v>3767</v>
      </c>
      <c r="E2540" s="99"/>
      <c r="F2540" s="99"/>
    </row>
    <row r="2541" spans="1:6" ht="12.75" customHeight="1" x14ac:dyDescent="0.25">
      <c r="A2541" s="99"/>
      <c r="B2541" s="101">
        <v>3126307</v>
      </c>
      <c r="C2541" s="101" t="s">
        <v>4053</v>
      </c>
      <c r="D2541" s="101" t="s">
        <v>3767</v>
      </c>
      <c r="E2541" s="99"/>
      <c r="F2541" s="99"/>
    </row>
    <row r="2542" spans="1:6" ht="12.75" customHeight="1" x14ac:dyDescent="0.25">
      <c r="A2542" s="99"/>
      <c r="B2542" s="101">
        <v>3126406</v>
      </c>
      <c r="C2542" s="101" t="s">
        <v>4054</v>
      </c>
      <c r="D2542" s="101" t="s">
        <v>3767</v>
      </c>
      <c r="E2542" s="99"/>
      <c r="F2542" s="99"/>
    </row>
    <row r="2543" spans="1:6" ht="12.75" customHeight="1" x14ac:dyDescent="0.25">
      <c r="A2543" s="99"/>
      <c r="B2543" s="101">
        <v>3126505</v>
      </c>
      <c r="C2543" s="101" t="s">
        <v>4055</v>
      </c>
      <c r="D2543" s="101" t="s">
        <v>3767</v>
      </c>
      <c r="E2543" s="99"/>
      <c r="F2543" s="99"/>
    </row>
    <row r="2544" spans="1:6" ht="12.75" customHeight="1" x14ac:dyDescent="0.25">
      <c r="A2544" s="99"/>
      <c r="B2544" s="101">
        <v>3126604</v>
      </c>
      <c r="C2544" s="101" t="s">
        <v>4056</v>
      </c>
      <c r="D2544" s="101" t="s">
        <v>3767</v>
      </c>
      <c r="E2544" s="99"/>
      <c r="F2544" s="99"/>
    </row>
    <row r="2545" spans="1:6" ht="12.75" customHeight="1" x14ac:dyDescent="0.25">
      <c r="A2545" s="99"/>
      <c r="B2545" s="101">
        <v>3126703</v>
      </c>
      <c r="C2545" s="101" t="s">
        <v>4057</v>
      </c>
      <c r="D2545" s="101" t="s">
        <v>3767</v>
      </c>
      <c r="E2545" s="99"/>
      <c r="F2545" s="99"/>
    </row>
    <row r="2546" spans="1:6" ht="12.75" customHeight="1" x14ac:dyDescent="0.25">
      <c r="A2546" s="99"/>
      <c r="B2546" s="101">
        <v>3126752</v>
      </c>
      <c r="C2546" s="101" t="s">
        <v>4058</v>
      </c>
      <c r="D2546" s="101" t="s">
        <v>3767</v>
      </c>
      <c r="E2546" s="99"/>
      <c r="F2546" s="99"/>
    </row>
    <row r="2547" spans="1:6" ht="12.75" customHeight="1" x14ac:dyDescent="0.25">
      <c r="A2547" s="99"/>
      <c r="B2547" s="101">
        <v>3126802</v>
      </c>
      <c r="C2547" s="101" t="s">
        <v>4059</v>
      </c>
      <c r="D2547" s="101" t="s">
        <v>3767</v>
      </c>
      <c r="E2547" s="99"/>
      <c r="F2547" s="99"/>
    </row>
    <row r="2548" spans="1:6" ht="12.75" customHeight="1" x14ac:dyDescent="0.25">
      <c r="A2548" s="99"/>
      <c r="B2548" s="101">
        <v>3126901</v>
      </c>
      <c r="C2548" s="101" t="s">
        <v>4060</v>
      </c>
      <c r="D2548" s="101" t="s">
        <v>3767</v>
      </c>
      <c r="E2548" s="99"/>
      <c r="F2548" s="99"/>
    </row>
    <row r="2549" spans="1:6" ht="12.75" customHeight="1" x14ac:dyDescent="0.25">
      <c r="A2549" s="99"/>
      <c r="B2549" s="101">
        <v>3126950</v>
      </c>
      <c r="C2549" s="101" t="s">
        <v>4061</v>
      </c>
      <c r="D2549" s="101" t="s">
        <v>3767</v>
      </c>
      <c r="E2549" s="99"/>
      <c r="F2549" s="99"/>
    </row>
    <row r="2550" spans="1:6" ht="12.75" customHeight="1" x14ac:dyDescent="0.25">
      <c r="A2550" s="99"/>
      <c r="B2550" s="101">
        <v>3127008</v>
      </c>
      <c r="C2550" s="101" t="s">
        <v>4062</v>
      </c>
      <c r="D2550" s="101" t="s">
        <v>3767</v>
      </c>
      <c r="E2550" s="99"/>
      <c r="F2550" s="99"/>
    </row>
    <row r="2551" spans="1:6" ht="12.75" customHeight="1" x14ac:dyDescent="0.25">
      <c r="A2551" s="99"/>
      <c r="B2551" s="101">
        <v>3127057</v>
      </c>
      <c r="C2551" s="101" t="s">
        <v>4063</v>
      </c>
      <c r="D2551" s="101" t="s">
        <v>3767</v>
      </c>
      <c r="E2551" s="99"/>
      <c r="F2551" s="99"/>
    </row>
    <row r="2552" spans="1:6" ht="12.75" customHeight="1" x14ac:dyDescent="0.25">
      <c r="A2552" s="99"/>
      <c r="B2552" s="101">
        <v>3127073</v>
      </c>
      <c r="C2552" s="101" t="s">
        <v>4064</v>
      </c>
      <c r="D2552" s="101" t="s">
        <v>3767</v>
      </c>
      <c r="E2552" s="99"/>
      <c r="F2552" s="99"/>
    </row>
    <row r="2553" spans="1:6" ht="12.75" customHeight="1" x14ac:dyDescent="0.25">
      <c r="A2553" s="99"/>
      <c r="B2553" s="101">
        <v>3127107</v>
      </c>
      <c r="C2553" s="101" t="s">
        <v>4065</v>
      </c>
      <c r="D2553" s="101" t="s">
        <v>3767</v>
      </c>
      <c r="E2553" s="99"/>
      <c r="F2553" s="99"/>
    </row>
    <row r="2554" spans="1:6" ht="12.75" customHeight="1" x14ac:dyDescent="0.25">
      <c r="A2554" s="99"/>
      <c r="B2554" s="101">
        <v>3127206</v>
      </c>
      <c r="C2554" s="101" t="s">
        <v>4066</v>
      </c>
      <c r="D2554" s="101" t="s">
        <v>3767</v>
      </c>
      <c r="E2554" s="99"/>
      <c r="F2554" s="99"/>
    </row>
    <row r="2555" spans="1:6" ht="12.75" customHeight="1" x14ac:dyDescent="0.25">
      <c r="A2555" s="99"/>
      <c r="B2555" s="101">
        <v>3127305</v>
      </c>
      <c r="C2555" s="101" t="s">
        <v>4067</v>
      </c>
      <c r="D2555" s="101" t="s">
        <v>3767</v>
      </c>
      <c r="E2555" s="99"/>
      <c r="F2555" s="99"/>
    </row>
    <row r="2556" spans="1:6" ht="12.75" customHeight="1" x14ac:dyDescent="0.25">
      <c r="A2556" s="99"/>
      <c r="B2556" s="101">
        <v>3127339</v>
      </c>
      <c r="C2556" s="101" t="s">
        <v>4068</v>
      </c>
      <c r="D2556" s="101" t="s">
        <v>3767</v>
      </c>
      <c r="E2556" s="99"/>
      <c r="F2556" s="99"/>
    </row>
    <row r="2557" spans="1:6" ht="12.75" customHeight="1" x14ac:dyDescent="0.25">
      <c r="A2557" s="99"/>
      <c r="B2557" s="101">
        <v>3127354</v>
      </c>
      <c r="C2557" s="101" t="s">
        <v>4069</v>
      </c>
      <c r="D2557" s="101" t="s">
        <v>3767</v>
      </c>
      <c r="E2557" s="99"/>
      <c r="F2557" s="99"/>
    </row>
    <row r="2558" spans="1:6" ht="12.75" customHeight="1" x14ac:dyDescent="0.25">
      <c r="A2558" s="99"/>
      <c r="B2558" s="101">
        <v>3127370</v>
      </c>
      <c r="C2558" s="101" t="s">
        <v>4070</v>
      </c>
      <c r="D2558" s="101" t="s">
        <v>3767</v>
      </c>
      <c r="E2558" s="99"/>
      <c r="F2558" s="99"/>
    </row>
    <row r="2559" spans="1:6" ht="12.75" customHeight="1" x14ac:dyDescent="0.25">
      <c r="A2559" s="99"/>
      <c r="B2559" s="101">
        <v>3127388</v>
      </c>
      <c r="C2559" s="101" t="s">
        <v>3099</v>
      </c>
      <c r="D2559" s="101" t="s">
        <v>3767</v>
      </c>
      <c r="E2559" s="99"/>
      <c r="F2559" s="99"/>
    </row>
    <row r="2560" spans="1:6" ht="12.75" customHeight="1" x14ac:dyDescent="0.25">
      <c r="A2560" s="99"/>
      <c r="B2560" s="101">
        <v>3127404</v>
      </c>
      <c r="C2560" s="101" t="s">
        <v>4071</v>
      </c>
      <c r="D2560" s="101" t="s">
        <v>3767</v>
      </c>
      <c r="E2560" s="99"/>
      <c r="F2560" s="99"/>
    </row>
    <row r="2561" spans="1:6" ht="12.75" customHeight="1" x14ac:dyDescent="0.25">
      <c r="A2561" s="99"/>
      <c r="B2561" s="101">
        <v>3127503</v>
      </c>
      <c r="C2561" s="101" t="s">
        <v>4072</v>
      </c>
      <c r="D2561" s="101" t="s">
        <v>3767</v>
      </c>
      <c r="E2561" s="99"/>
      <c r="F2561" s="99"/>
    </row>
    <row r="2562" spans="1:6" ht="12.75" customHeight="1" x14ac:dyDescent="0.25">
      <c r="A2562" s="99"/>
      <c r="B2562" s="101">
        <v>3127602</v>
      </c>
      <c r="C2562" s="101" t="s">
        <v>4073</v>
      </c>
      <c r="D2562" s="101" t="s">
        <v>3767</v>
      </c>
      <c r="E2562" s="99"/>
      <c r="F2562" s="99"/>
    </row>
    <row r="2563" spans="1:6" ht="12.75" customHeight="1" x14ac:dyDescent="0.25">
      <c r="A2563" s="99"/>
      <c r="B2563" s="101">
        <v>3127701</v>
      </c>
      <c r="C2563" s="101" t="s">
        <v>4074</v>
      </c>
      <c r="D2563" s="101" t="s">
        <v>3767</v>
      </c>
      <c r="E2563" s="99"/>
      <c r="F2563" s="99"/>
    </row>
    <row r="2564" spans="1:6" ht="12.75" customHeight="1" x14ac:dyDescent="0.25">
      <c r="A2564" s="99"/>
      <c r="B2564" s="101">
        <v>3127800</v>
      </c>
      <c r="C2564" s="101" t="s">
        <v>4075</v>
      </c>
      <c r="D2564" s="101" t="s">
        <v>3767</v>
      </c>
      <c r="E2564" s="99"/>
      <c r="F2564" s="99"/>
    </row>
    <row r="2565" spans="1:6" ht="12.75" customHeight="1" x14ac:dyDescent="0.25">
      <c r="A2565" s="99"/>
      <c r="B2565" s="101">
        <v>3127909</v>
      </c>
      <c r="C2565" s="101" t="s">
        <v>4076</v>
      </c>
      <c r="D2565" s="101" t="s">
        <v>3767</v>
      </c>
      <c r="E2565" s="99"/>
      <c r="F2565" s="99"/>
    </row>
    <row r="2566" spans="1:6" ht="12.75" customHeight="1" x14ac:dyDescent="0.25">
      <c r="A2566" s="99"/>
      <c r="B2566" s="101">
        <v>3128006</v>
      </c>
      <c r="C2566" s="101" t="s">
        <v>4077</v>
      </c>
      <c r="D2566" s="101" t="s">
        <v>3767</v>
      </c>
      <c r="E2566" s="99"/>
      <c r="F2566" s="99"/>
    </row>
    <row r="2567" spans="1:6" ht="12.75" customHeight="1" x14ac:dyDescent="0.25">
      <c r="A2567" s="99"/>
      <c r="B2567" s="101">
        <v>3128105</v>
      </c>
      <c r="C2567" s="101" t="s">
        <v>4078</v>
      </c>
      <c r="D2567" s="101" t="s">
        <v>3767</v>
      </c>
      <c r="E2567" s="99"/>
      <c r="F2567" s="99"/>
    </row>
    <row r="2568" spans="1:6" ht="12.75" customHeight="1" x14ac:dyDescent="0.25">
      <c r="A2568" s="99"/>
      <c r="B2568" s="101">
        <v>3128204</v>
      </c>
      <c r="C2568" s="101" t="s">
        <v>4079</v>
      </c>
      <c r="D2568" s="101" t="s">
        <v>3767</v>
      </c>
      <c r="E2568" s="99"/>
      <c r="F2568" s="99"/>
    </row>
    <row r="2569" spans="1:6" ht="12.75" customHeight="1" x14ac:dyDescent="0.25">
      <c r="A2569" s="99"/>
      <c r="B2569" s="101">
        <v>3128253</v>
      </c>
      <c r="C2569" s="101" t="s">
        <v>4080</v>
      </c>
      <c r="D2569" s="101" t="s">
        <v>3767</v>
      </c>
      <c r="E2569" s="99"/>
      <c r="F2569" s="99"/>
    </row>
    <row r="2570" spans="1:6" ht="12.75" customHeight="1" x14ac:dyDescent="0.25">
      <c r="A2570" s="99"/>
      <c r="B2570" s="101">
        <v>3128303</v>
      </c>
      <c r="C2570" s="101" t="s">
        <v>4081</v>
      </c>
      <c r="D2570" s="101" t="s">
        <v>3767</v>
      </c>
      <c r="E2570" s="99"/>
      <c r="F2570" s="99"/>
    </row>
    <row r="2571" spans="1:6" ht="12.75" customHeight="1" x14ac:dyDescent="0.25">
      <c r="A2571" s="99"/>
      <c r="B2571" s="101">
        <v>3128402</v>
      </c>
      <c r="C2571" s="101" t="s">
        <v>4082</v>
      </c>
      <c r="D2571" s="101" t="s">
        <v>3767</v>
      </c>
      <c r="E2571" s="99"/>
      <c r="F2571" s="99"/>
    </row>
    <row r="2572" spans="1:6" ht="12.75" customHeight="1" x14ac:dyDescent="0.25">
      <c r="A2572" s="99"/>
      <c r="B2572" s="101">
        <v>3128501</v>
      </c>
      <c r="C2572" s="101" t="s">
        <v>4083</v>
      </c>
      <c r="D2572" s="101" t="s">
        <v>3767</v>
      </c>
      <c r="E2572" s="99"/>
      <c r="F2572" s="99"/>
    </row>
    <row r="2573" spans="1:6" ht="12.75" customHeight="1" x14ac:dyDescent="0.25">
      <c r="A2573" s="99"/>
      <c r="B2573" s="101">
        <v>3128600</v>
      </c>
      <c r="C2573" s="101" t="s">
        <v>4084</v>
      </c>
      <c r="D2573" s="101" t="s">
        <v>3767</v>
      </c>
      <c r="E2573" s="99"/>
      <c r="F2573" s="99"/>
    </row>
    <row r="2574" spans="1:6" ht="12.75" customHeight="1" x14ac:dyDescent="0.25">
      <c r="A2574" s="99"/>
      <c r="B2574" s="101">
        <v>3128709</v>
      </c>
      <c r="C2574" s="101" t="s">
        <v>4085</v>
      </c>
      <c r="D2574" s="101" t="s">
        <v>3767</v>
      </c>
      <c r="E2574" s="99"/>
      <c r="F2574" s="99"/>
    </row>
    <row r="2575" spans="1:6" ht="12.75" customHeight="1" x14ac:dyDescent="0.25">
      <c r="A2575" s="99"/>
      <c r="B2575" s="101">
        <v>3128808</v>
      </c>
      <c r="C2575" s="101" t="s">
        <v>4086</v>
      </c>
      <c r="D2575" s="101" t="s">
        <v>3767</v>
      </c>
      <c r="E2575" s="99"/>
      <c r="F2575" s="99"/>
    </row>
    <row r="2576" spans="1:6" ht="12.75" customHeight="1" x14ac:dyDescent="0.25">
      <c r="A2576" s="99"/>
      <c r="B2576" s="101">
        <v>3128907</v>
      </c>
      <c r="C2576" s="101" t="s">
        <v>4087</v>
      </c>
      <c r="D2576" s="101" t="s">
        <v>3767</v>
      </c>
      <c r="E2576" s="99"/>
      <c r="F2576" s="99"/>
    </row>
    <row r="2577" spans="1:6" ht="12.75" customHeight="1" x14ac:dyDescent="0.25">
      <c r="A2577" s="99"/>
      <c r="B2577" s="101">
        <v>3129004</v>
      </c>
      <c r="C2577" s="101" t="s">
        <v>4088</v>
      </c>
      <c r="D2577" s="101" t="s">
        <v>3767</v>
      </c>
      <c r="E2577" s="99"/>
      <c r="F2577" s="99"/>
    </row>
    <row r="2578" spans="1:6" ht="12.75" customHeight="1" x14ac:dyDescent="0.25">
      <c r="A2578" s="99"/>
      <c r="B2578" s="101">
        <v>3129103</v>
      </c>
      <c r="C2578" s="101" t="s">
        <v>4089</v>
      </c>
      <c r="D2578" s="101" t="s">
        <v>3767</v>
      </c>
      <c r="E2578" s="99"/>
      <c r="F2578" s="99"/>
    </row>
    <row r="2579" spans="1:6" ht="12.75" customHeight="1" x14ac:dyDescent="0.25">
      <c r="A2579" s="99"/>
      <c r="B2579" s="101">
        <v>3129202</v>
      </c>
      <c r="C2579" s="101" t="s">
        <v>4090</v>
      </c>
      <c r="D2579" s="101" t="s">
        <v>3767</v>
      </c>
      <c r="E2579" s="99"/>
      <c r="F2579" s="99"/>
    </row>
    <row r="2580" spans="1:6" ht="12.75" customHeight="1" x14ac:dyDescent="0.25">
      <c r="A2580" s="99"/>
      <c r="B2580" s="101">
        <v>3129301</v>
      </c>
      <c r="C2580" s="101" t="s">
        <v>4091</v>
      </c>
      <c r="D2580" s="101" t="s">
        <v>3767</v>
      </c>
      <c r="E2580" s="99"/>
      <c r="F2580" s="99"/>
    </row>
    <row r="2581" spans="1:6" ht="12.75" customHeight="1" x14ac:dyDescent="0.25">
      <c r="A2581" s="99"/>
      <c r="B2581" s="101">
        <v>3129400</v>
      </c>
      <c r="C2581" s="101" t="s">
        <v>4092</v>
      </c>
      <c r="D2581" s="101" t="s">
        <v>3767</v>
      </c>
      <c r="E2581" s="99"/>
      <c r="F2581" s="99"/>
    </row>
    <row r="2582" spans="1:6" ht="12.75" customHeight="1" x14ac:dyDescent="0.25">
      <c r="A2582" s="99"/>
      <c r="B2582" s="101">
        <v>3129509</v>
      </c>
      <c r="C2582" s="101" t="s">
        <v>4093</v>
      </c>
      <c r="D2582" s="101" t="s">
        <v>3767</v>
      </c>
      <c r="E2582" s="99"/>
      <c r="F2582" s="99"/>
    </row>
    <row r="2583" spans="1:6" ht="12.75" customHeight="1" x14ac:dyDescent="0.25">
      <c r="A2583" s="99"/>
      <c r="B2583" s="101">
        <v>3129608</v>
      </c>
      <c r="C2583" s="101" t="s">
        <v>4094</v>
      </c>
      <c r="D2583" s="101" t="s">
        <v>3767</v>
      </c>
      <c r="E2583" s="99"/>
      <c r="F2583" s="99"/>
    </row>
    <row r="2584" spans="1:6" ht="12.75" customHeight="1" x14ac:dyDescent="0.25">
      <c r="A2584" s="99"/>
      <c r="B2584" s="101">
        <v>3129657</v>
      </c>
      <c r="C2584" s="101" t="s">
        <v>4095</v>
      </c>
      <c r="D2584" s="101" t="s">
        <v>3767</v>
      </c>
      <c r="E2584" s="99"/>
      <c r="F2584" s="99"/>
    </row>
    <row r="2585" spans="1:6" ht="12.75" customHeight="1" x14ac:dyDescent="0.25">
      <c r="A2585" s="99"/>
      <c r="B2585" s="101">
        <v>3129707</v>
      </c>
      <c r="C2585" s="101" t="s">
        <v>4096</v>
      </c>
      <c r="D2585" s="101" t="s">
        <v>3767</v>
      </c>
      <c r="E2585" s="99"/>
      <c r="F2585" s="99"/>
    </row>
    <row r="2586" spans="1:6" ht="12.75" customHeight="1" x14ac:dyDescent="0.25">
      <c r="A2586" s="99"/>
      <c r="B2586" s="101">
        <v>3129806</v>
      </c>
      <c r="C2586" s="101" t="s">
        <v>4097</v>
      </c>
      <c r="D2586" s="101" t="s">
        <v>3767</v>
      </c>
      <c r="E2586" s="99"/>
      <c r="F2586" s="99"/>
    </row>
    <row r="2587" spans="1:6" ht="12.75" customHeight="1" x14ac:dyDescent="0.25">
      <c r="A2587" s="99"/>
      <c r="B2587" s="101">
        <v>3129905</v>
      </c>
      <c r="C2587" s="101" t="s">
        <v>4098</v>
      </c>
      <c r="D2587" s="101" t="s">
        <v>3767</v>
      </c>
      <c r="E2587" s="99"/>
      <c r="F2587" s="99"/>
    </row>
    <row r="2588" spans="1:6" ht="12.75" customHeight="1" x14ac:dyDescent="0.25">
      <c r="A2588" s="99"/>
      <c r="B2588" s="101">
        <v>3130002</v>
      </c>
      <c r="C2588" s="101" t="s">
        <v>4099</v>
      </c>
      <c r="D2588" s="101" t="s">
        <v>3767</v>
      </c>
      <c r="E2588" s="99"/>
      <c r="F2588" s="99"/>
    </row>
    <row r="2589" spans="1:6" ht="12.75" customHeight="1" x14ac:dyDescent="0.25">
      <c r="A2589" s="99"/>
      <c r="B2589" s="101">
        <v>3130051</v>
      </c>
      <c r="C2589" s="101" t="s">
        <v>4100</v>
      </c>
      <c r="D2589" s="101" t="s">
        <v>3767</v>
      </c>
      <c r="E2589" s="99"/>
      <c r="F2589" s="99"/>
    </row>
    <row r="2590" spans="1:6" ht="12.75" customHeight="1" x14ac:dyDescent="0.25">
      <c r="A2590" s="99"/>
      <c r="B2590" s="101">
        <v>3130101</v>
      </c>
      <c r="C2590" s="101" t="s">
        <v>4101</v>
      </c>
      <c r="D2590" s="101" t="s">
        <v>3767</v>
      </c>
      <c r="E2590" s="99"/>
      <c r="F2590" s="99"/>
    </row>
    <row r="2591" spans="1:6" ht="12.75" customHeight="1" x14ac:dyDescent="0.25">
      <c r="A2591" s="99"/>
      <c r="B2591" s="101">
        <v>3130200</v>
      </c>
      <c r="C2591" s="101" t="s">
        <v>4102</v>
      </c>
      <c r="D2591" s="101" t="s">
        <v>3767</v>
      </c>
      <c r="E2591" s="99"/>
      <c r="F2591" s="99"/>
    </row>
    <row r="2592" spans="1:6" ht="12.75" customHeight="1" x14ac:dyDescent="0.25">
      <c r="A2592" s="99"/>
      <c r="B2592" s="101">
        <v>3130309</v>
      </c>
      <c r="C2592" s="101" t="s">
        <v>4103</v>
      </c>
      <c r="D2592" s="101" t="s">
        <v>3767</v>
      </c>
      <c r="E2592" s="99"/>
      <c r="F2592" s="99"/>
    </row>
    <row r="2593" spans="1:6" ht="12.75" customHeight="1" x14ac:dyDescent="0.25">
      <c r="A2593" s="99"/>
      <c r="B2593" s="101">
        <v>3130408</v>
      </c>
      <c r="C2593" s="101" t="s">
        <v>4104</v>
      </c>
      <c r="D2593" s="101" t="s">
        <v>3767</v>
      </c>
      <c r="E2593" s="99"/>
      <c r="F2593" s="99"/>
    </row>
    <row r="2594" spans="1:6" ht="12.75" customHeight="1" x14ac:dyDescent="0.25">
      <c r="A2594" s="99"/>
      <c r="B2594" s="101">
        <v>3130507</v>
      </c>
      <c r="C2594" s="101" t="s">
        <v>4105</v>
      </c>
      <c r="D2594" s="101" t="s">
        <v>3767</v>
      </c>
      <c r="E2594" s="99"/>
      <c r="F2594" s="99"/>
    </row>
    <row r="2595" spans="1:6" ht="12.75" customHeight="1" x14ac:dyDescent="0.25">
      <c r="A2595" s="99"/>
      <c r="B2595" s="101">
        <v>3130556</v>
      </c>
      <c r="C2595" s="101" t="s">
        <v>4106</v>
      </c>
      <c r="D2595" s="101" t="s">
        <v>3767</v>
      </c>
      <c r="E2595" s="99"/>
      <c r="F2595" s="99"/>
    </row>
    <row r="2596" spans="1:6" ht="12.75" customHeight="1" x14ac:dyDescent="0.25">
      <c r="A2596" s="99"/>
      <c r="B2596" s="101">
        <v>3130606</v>
      </c>
      <c r="C2596" s="101" t="s">
        <v>4107</v>
      </c>
      <c r="D2596" s="101" t="s">
        <v>3767</v>
      </c>
      <c r="E2596" s="99"/>
      <c r="F2596" s="99"/>
    </row>
    <row r="2597" spans="1:6" ht="12.75" customHeight="1" x14ac:dyDescent="0.25">
      <c r="A2597" s="99"/>
      <c r="B2597" s="101">
        <v>3130655</v>
      </c>
      <c r="C2597" s="101" t="s">
        <v>4108</v>
      </c>
      <c r="D2597" s="101" t="s">
        <v>3767</v>
      </c>
      <c r="E2597" s="99"/>
      <c r="F2597" s="99"/>
    </row>
    <row r="2598" spans="1:6" ht="12.75" customHeight="1" x14ac:dyDescent="0.25">
      <c r="A2598" s="99"/>
      <c r="B2598" s="101">
        <v>3130705</v>
      </c>
      <c r="C2598" s="101" t="s">
        <v>4109</v>
      </c>
      <c r="D2598" s="101" t="s">
        <v>3767</v>
      </c>
      <c r="E2598" s="99"/>
      <c r="F2598" s="99"/>
    </row>
    <row r="2599" spans="1:6" ht="12.75" customHeight="1" x14ac:dyDescent="0.25">
      <c r="A2599" s="99"/>
      <c r="B2599" s="101">
        <v>3130804</v>
      </c>
      <c r="C2599" s="101" t="s">
        <v>4110</v>
      </c>
      <c r="D2599" s="101" t="s">
        <v>3767</v>
      </c>
      <c r="E2599" s="99"/>
      <c r="F2599" s="99"/>
    </row>
    <row r="2600" spans="1:6" ht="12.75" customHeight="1" x14ac:dyDescent="0.25">
      <c r="A2600" s="99"/>
      <c r="B2600" s="101">
        <v>3130903</v>
      </c>
      <c r="C2600" s="101" t="s">
        <v>4111</v>
      </c>
      <c r="D2600" s="101" t="s">
        <v>3767</v>
      </c>
      <c r="E2600" s="99"/>
      <c r="F2600" s="99"/>
    </row>
    <row r="2601" spans="1:6" ht="12.75" customHeight="1" x14ac:dyDescent="0.25">
      <c r="A2601" s="99"/>
      <c r="B2601" s="101">
        <v>3131000</v>
      </c>
      <c r="C2601" s="101" t="s">
        <v>4112</v>
      </c>
      <c r="D2601" s="101" t="s">
        <v>3767</v>
      </c>
      <c r="E2601" s="99"/>
      <c r="F2601" s="99"/>
    </row>
    <row r="2602" spans="1:6" ht="12.75" customHeight="1" x14ac:dyDescent="0.25">
      <c r="A2602" s="99"/>
      <c r="B2602" s="101">
        <v>3131109</v>
      </c>
      <c r="C2602" s="101" t="s">
        <v>4113</v>
      </c>
      <c r="D2602" s="101" t="s">
        <v>3767</v>
      </c>
      <c r="E2602" s="99"/>
      <c r="F2602" s="99"/>
    </row>
    <row r="2603" spans="1:6" ht="12.75" customHeight="1" x14ac:dyDescent="0.25">
      <c r="A2603" s="99"/>
      <c r="B2603" s="101">
        <v>3131158</v>
      </c>
      <c r="C2603" s="101" t="s">
        <v>4114</v>
      </c>
      <c r="D2603" s="101" t="s">
        <v>3767</v>
      </c>
      <c r="E2603" s="99"/>
      <c r="F2603" s="99"/>
    </row>
    <row r="2604" spans="1:6" ht="12.75" customHeight="1" x14ac:dyDescent="0.25">
      <c r="A2604" s="99"/>
      <c r="B2604" s="101">
        <v>3131208</v>
      </c>
      <c r="C2604" s="101" t="s">
        <v>4115</v>
      </c>
      <c r="D2604" s="101" t="s">
        <v>3767</v>
      </c>
      <c r="E2604" s="99"/>
      <c r="F2604" s="99"/>
    </row>
    <row r="2605" spans="1:6" ht="12.75" customHeight="1" x14ac:dyDescent="0.25">
      <c r="A2605" s="99"/>
      <c r="B2605" s="101">
        <v>3131307</v>
      </c>
      <c r="C2605" s="101" t="s">
        <v>4116</v>
      </c>
      <c r="D2605" s="101" t="s">
        <v>3767</v>
      </c>
      <c r="E2605" s="99"/>
      <c r="F2605" s="99"/>
    </row>
    <row r="2606" spans="1:6" ht="12.75" customHeight="1" x14ac:dyDescent="0.25">
      <c r="A2606" s="99"/>
      <c r="B2606" s="101">
        <v>3131406</v>
      </c>
      <c r="C2606" s="101" t="s">
        <v>4117</v>
      </c>
      <c r="D2606" s="101" t="s">
        <v>3767</v>
      </c>
      <c r="E2606" s="99"/>
      <c r="F2606" s="99"/>
    </row>
    <row r="2607" spans="1:6" ht="12.75" customHeight="1" x14ac:dyDescent="0.25">
      <c r="A2607" s="99"/>
      <c r="B2607" s="101">
        <v>3131505</v>
      </c>
      <c r="C2607" s="101" t="s">
        <v>4118</v>
      </c>
      <c r="D2607" s="101" t="s">
        <v>3767</v>
      </c>
      <c r="E2607" s="99"/>
      <c r="F2607" s="99"/>
    </row>
    <row r="2608" spans="1:6" ht="12.75" customHeight="1" x14ac:dyDescent="0.25">
      <c r="A2608" s="99"/>
      <c r="B2608" s="101">
        <v>3131604</v>
      </c>
      <c r="C2608" s="101" t="s">
        <v>4119</v>
      </c>
      <c r="D2608" s="101" t="s">
        <v>3767</v>
      </c>
      <c r="E2608" s="99"/>
      <c r="F2608" s="99"/>
    </row>
    <row r="2609" spans="1:6" ht="12.75" customHeight="1" x14ac:dyDescent="0.25">
      <c r="A2609" s="99"/>
      <c r="B2609" s="101">
        <v>3131703</v>
      </c>
      <c r="C2609" s="101" t="s">
        <v>4120</v>
      </c>
      <c r="D2609" s="101" t="s">
        <v>3767</v>
      </c>
      <c r="E2609" s="99"/>
      <c r="F2609" s="99"/>
    </row>
    <row r="2610" spans="1:6" ht="12.75" customHeight="1" x14ac:dyDescent="0.25">
      <c r="A2610" s="99"/>
      <c r="B2610" s="101">
        <v>3131802</v>
      </c>
      <c r="C2610" s="101" t="s">
        <v>4121</v>
      </c>
      <c r="D2610" s="101" t="s">
        <v>3767</v>
      </c>
      <c r="E2610" s="99"/>
      <c r="F2610" s="99"/>
    </row>
    <row r="2611" spans="1:6" ht="12.75" customHeight="1" x14ac:dyDescent="0.25">
      <c r="A2611" s="99"/>
      <c r="B2611" s="101">
        <v>3131901</v>
      </c>
      <c r="C2611" s="101" t="s">
        <v>4122</v>
      </c>
      <c r="D2611" s="101" t="s">
        <v>3767</v>
      </c>
      <c r="E2611" s="99"/>
      <c r="F2611" s="99"/>
    </row>
    <row r="2612" spans="1:6" ht="12.75" customHeight="1" x14ac:dyDescent="0.25">
      <c r="A2612" s="99"/>
      <c r="B2612" s="101">
        <v>3132008</v>
      </c>
      <c r="C2612" s="101" t="s">
        <v>4123</v>
      </c>
      <c r="D2612" s="101" t="s">
        <v>3767</v>
      </c>
      <c r="E2612" s="99"/>
      <c r="F2612" s="99"/>
    </row>
    <row r="2613" spans="1:6" ht="12.75" customHeight="1" x14ac:dyDescent="0.25">
      <c r="A2613" s="99"/>
      <c r="B2613" s="101">
        <v>3132107</v>
      </c>
      <c r="C2613" s="101" t="s">
        <v>4124</v>
      </c>
      <c r="D2613" s="101" t="s">
        <v>3767</v>
      </c>
      <c r="E2613" s="99"/>
      <c r="F2613" s="99"/>
    </row>
    <row r="2614" spans="1:6" ht="12.75" customHeight="1" x14ac:dyDescent="0.25">
      <c r="A2614" s="99"/>
      <c r="B2614" s="101">
        <v>3132206</v>
      </c>
      <c r="C2614" s="101" t="s">
        <v>4125</v>
      </c>
      <c r="D2614" s="101" t="s">
        <v>3767</v>
      </c>
      <c r="E2614" s="99"/>
      <c r="F2614" s="99"/>
    </row>
    <row r="2615" spans="1:6" ht="12.75" customHeight="1" x14ac:dyDescent="0.25">
      <c r="A2615" s="99"/>
      <c r="B2615" s="101">
        <v>3132305</v>
      </c>
      <c r="C2615" s="101" t="s">
        <v>4126</v>
      </c>
      <c r="D2615" s="101" t="s">
        <v>3767</v>
      </c>
      <c r="E2615" s="99"/>
      <c r="F2615" s="99"/>
    </row>
    <row r="2616" spans="1:6" ht="12.75" customHeight="1" x14ac:dyDescent="0.25">
      <c r="A2616" s="99"/>
      <c r="B2616" s="101">
        <v>3132404</v>
      </c>
      <c r="C2616" s="101" t="s">
        <v>4127</v>
      </c>
      <c r="D2616" s="101" t="s">
        <v>3767</v>
      </c>
      <c r="E2616" s="99"/>
      <c r="F2616" s="99"/>
    </row>
    <row r="2617" spans="1:6" ht="12.75" customHeight="1" x14ac:dyDescent="0.25">
      <c r="A2617" s="99"/>
      <c r="B2617" s="101">
        <v>3132503</v>
      </c>
      <c r="C2617" s="101" t="s">
        <v>4128</v>
      </c>
      <c r="D2617" s="101" t="s">
        <v>3767</v>
      </c>
      <c r="E2617" s="99"/>
      <c r="F2617" s="99"/>
    </row>
    <row r="2618" spans="1:6" ht="12.75" customHeight="1" x14ac:dyDescent="0.25">
      <c r="A2618" s="99"/>
      <c r="B2618" s="101">
        <v>3132602</v>
      </c>
      <c r="C2618" s="101" t="s">
        <v>4129</v>
      </c>
      <c r="D2618" s="101" t="s">
        <v>3767</v>
      </c>
      <c r="E2618" s="99"/>
      <c r="F2618" s="99"/>
    </row>
    <row r="2619" spans="1:6" ht="12.75" customHeight="1" x14ac:dyDescent="0.25">
      <c r="A2619" s="99"/>
      <c r="B2619" s="101">
        <v>3132701</v>
      </c>
      <c r="C2619" s="101" t="s">
        <v>4130</v>
      </c>
      <c r="D2619" s="101" t="s">
        <v>3767</v>
      </c>
      <c r="E2619" s="99"/>
      <c r="F2619" s="99"/>
    </row>
    <row r="2620" spans="1:6" ht="12.75" customHeight="1" x14ac:dyDescent="0.25">
      <c r="A2620" s="99"/>
      <c r="B2620" s="101">
        <v>3132800</v>
      </c>
      <c r="C2620" s="101" t="s">
        <v>4131</v>
      </c>
      <c r="D2620" s="101" t="s">
        <v>3767</v>
      </c>
      <c r="E2620" s="99"/>
      <c r="F2620" s="99"/>
    </row>
    <row r="2621" spans="1:6" ht="12.75" customHeight="1" x14ac:dyDescent="0.25">
      <c r="A2621" s="99"/>
      <c r="B2621" s="101">
        <v>3132909</v>
      </c>
      <c r="C2621" s="101" t="s">
        <v>4132</v>
      </c>
      <c r="D2621" s="101" t="s">
        <v>3767</v>
      </c>
      <c r="E2621" s="99"/>
      <c r="F2621" s="99"/>
    </row>
    <row r="2622" spans="1:6" ht="12.75" customHeight="1" x14ac:dyDescent="0.25">
      <c r="A2622" s="99"/>
      <c r="B2622" s="101">
        <v>3133006</v>
      </c>
      <c r="C2622" s="101" t="s">
        <v>4133</v>
      </c>
      <c r="D2622" s="101" t="s">
        <v>3767</v>
      </c>
      <c r="E2622" s="99"/>
      <c r="F2622" s="99"/>
    </row>
    <row r="2623" spans="1:6" ht="12.75" customHeight="1" x14ac:dyDescent="0.25">
      <c r="A2623" s="99"/>
      <c r="B2623" s="101">
        <v>3133105</v>
      </c>
      <c r="C2623" s="101" t="s">
        <v>4134</v>
      </c>
      <c r="D2623" s="101" t="s">
        <v>3767</v>
      </c>
      <c r="E2623" s="99"/>
      <c r="F2623" s="99"/>
    </row>
    <row r="2624" spans="1:6" ht="12.75" customHeight="1" x14ac:dyDescent="0.25">
      <c r="A2624" s="99"/>
      <c r="B2624" s="101">
        <v>3133204</v>
      </c>
      <c r="C2624" s="101" t="s">
        <v>4135</v>
      </c>
      <c r="D2624" s="101" t="s">
        <v>3767</v>
      </c>
      <c r="E2624" s="99"/>
      <c r="F2624" s="99"/>
    </row>
    <row r="2625" spans="1:6" ht="12.75" customHeight="1" x14ac:dyDescent="0.25">
      <c r="A2625" s="99"/>
      <c r="B2625" s="101">
        <v>3133303</v>
      </c>
      <c r="C2625" s="101" t="s">
        <v>4136</v>
      </c>
      <c r="D2625" s="101" t="s">
        <v>3767</v>
      </c>
      <c r="E2625" s="99"/>
      <c r="F2625" s="99"/>
    </row>
    <row r="2626" spans="1:6" ht="12.75" customHeight="1" x14ac:dyDescent="0.25">
      <c r="A2626" s="99"/>
      <c r="B2626" s="101">
        <v>3133402</v>
      </c>
      <c r="C2626" s="101" t="s">
        <v>4137</v>
      </c>
      <c r="D2626" s="101" t="s">
        <v>3767</v>
      </c>
      <c r="E2626" s="99"/>
      <c r="F2626" s="99"/>
    </row>
    <row r="2627" spans="1:6" ht="12.75" customHeight="1" x14ac:dyDescent="0.25">
      <c r="A2627" s="99"/>
      <c r="B2627" s="101">
        <v>3133501</v>
      </c>
      <c r="C2627" s="101" t="s">
        <v>4138</v>
      </c>
      <c r="D2627" s="101" t="s">
        <v>3767</v>
      </c>
      <c r="E2627" s="99"/>
      <c r="F2627" s="99"/>
    </row>
    <row r="2628" spans="1:6" ht="12.75" customHeight="1" x14ac:dyDescent="0.25">
      <c r="A2628" s="99"/>
      <c r="B2628" s="101">
        <v>3133600</v>
      </c>
      <c r="C2628" s="101" t="s">
        <v>4139</v>
      </c>
      <c r="D2628" s="101" t="s">
        <v>3767</v>
      </c>
      <c r="E2628" s="99"/>
      <c r="F2628" s="99"/>
    </row>
    <row r="2629" spans="1:6" ht="12.75" customHeight="1" x14ac:dyDescent="0.25">
      <c r="A2629" s="99"/>
      <c r="B2629" s="101">
        <v>3133709</v>
      </c>
      <c r="C2629" s="101" t="s">
        <v>4140</v>
      </c>
      <c r="D2629" s="101" t="s">
        <v>3767</v>
      </c>
      <c r="E2629" s="99"/>
      <c r="F2629" s="99"/>
    </row>
    <row r="2630" spans="1:6" ht="12.75" customHeight="1" x14ac:dyDescent="0.25">
      <c r="A2630" s="99"/>
      <c r="B2630" s="101">
        <v>3133758</v>
      </c>
      <c r="C2630" s="101" t="s">
        <v>4141</v>
      </c>
      <c r="D2630" s="101" t="s">
        <v>3767</v>
      </c>
      <c r="E2630" s="99"/>
      <c r="F2630" s="99"/>
    </row>
    <row r="2631" spans="1:6" ht="12.75" customHeight="1" x14ac:dyDescent="0.25">
      <c r="A2631" s="99"/>
      <c r="B2631" s="101">
        <v>3133808</v>
      </c>
      <c r="C2631" s="101" t="s">
        <v>4142</v>
      </c>
      <c r="D2631" s="101" t="s">
        <v>3767</v>
      </c>
      <c r="E2631" s="99"/>
      <c r="F2631" s="99"/>
    </row>
    <row r="2632" spans="1:6" ht="12.75" customHeight="1" x14ac:dyDescent="0.25">
      <c r="A2632" s="99"/>
      <c r="B2632" s="101">
        <v>3133907</v>
      </c>
      <c r="C2632" s="101" t="s">
        <v>4143</v>
      </c>
      <c r="D2632" s="101" t="s">
        <v>3767</v>
      </c>
      <c r="E2632" s="99"/>
      <c r="F2632" s="99"/>
    </row>
    <row r="2633" spans="1:6" ht="12.75" customHeight="1" x14ac:dyDescent="0.25">
      <c r="A2633" s="99"/>
      <c r="B2633" s="101">
        <v>3134004</v>
      </c>
      <c r="C2633" s="101" t="s">
        <v>4144</v>
      </c>
      <c r="D2633" s="101" t="s">
        <v>3767</v>
      </c>
      <c r="E2633" s="99"/>
      <c r="F2633" s="99"/>
    </row>
    <row r="2634" spans="1:6" ht="12.75" customHeight="1" x14ac:dyDescent="0.25">
      <c r="A2634" s="99"/>
      <c r="B2634" s="101">
        <v>3134103</v>
      </c>
      <c r="C2634" s="101" t="s">
        <v>4145</v>
      </c>
      <c r="D2634" s="101" t="s">
        <v>3767</v>
      </c>
      <c r="E2634" s="99"/>
      <c r="F2634" s="99"/>
    </row>
    <row r="2635" spans="1:6" ht="12.75" customHeight="1" x14ac:dyDescent="0.25">
      <c r="A2635" s="99"/>
      <c r="B2635" s="101">
        <v>3134202</v>
      </c>
      <c r="C2635" s="101" t="s">
        <v>4146</v>
      </c>
      <c r="D2635" s="101" t="s">
        <v>3767</v>
      </c>
      <c r="E2635" s="99"/>
      <c r="F2635" s="99"/>
    </row>
    <row r="2636" spans="1:6" ht="12.75" customHeight="1" x14ac:dyDescent="0.25">
      <c r="A2636" s="99"/>
      <c r="B2636" s="101">
        <v>3134301</v>
      </c>
      <c r="C2636" s="101" t="s">
        <v>4147</v>
      </c>
      <c r="D2636" s="101" t="s">
        <v>3767</v>
      </c>
      <c r="E2636" s="99"/>
      <c r="F2636" s="99"/>
    </row>
    <row r="2637" spans="1:6" ht="12.75" customHeight="1" x14ac:dyDescent="0.25">
      <c r="A2637" s="99"/>
      <c r="B2637" s="101">
        <v>3134400</v>
      </c>
      <c r="C2637" s="101" t="s">
        <v>4148</v>
      </c>
      <c r="D2637" s="101" t="s">
        <v>3767</v>
      </c>
      <c r="E2637" s="99"/>
      <c r="F2637" s="99"/>
    </row>
    <row r="2638" spans="1:6" ht="12.75" customHeight="1" x14ac:dyDescent="0.25">
      <c r="A2638" s="99"/>
      <c r="B2638" s="101">
        <v>3134509</v>
      </c>
      <c r="C2638" s="101" t="s">
        <v>4149</v>
      </c>
      <c r="D2638" s="101" t="s">
        <v>3767</v>
      </c>
      <c r="E2638" s="99"/>
      <c r="F2638" s="99"/>
    </row>
    <row r="2639" spans="1:6" ht="12.75" customHeight="1" x14ac:dyDescent="0.25">
      <c r="A2639" s="99"/>
      <c r="B2639" s="101">
        <v>3134608</v>
      </c>
      <c r="C2639" s="101" t="s">
        <v>4150</v>
      </c>
      <c r="D2639" s="101" t="s">
        <v>3767</v>
      </c>
      <c r="E2639" s="99"/>
      <c r="F2639" s="99"/>
    </row>
    <row r="2640" spans="1:6" ht="12.75" customHeight="1" x14ac:dyDescent="0.25">
      <c r="A2640" s="99"/>
      <c r="B2640" s="101">
        <v>3134707</v>
      </c>
      <c r="C2640" s="101" t="s">
        <v>4151</v>
      </c>
      <c r="D2640" s="101" t="s">
        <v>3767</v>
      </c>
      <c r="E2640" s="99"/>
      <c r="F2640" s="99"/>
    </row>
    <row r="2641" spans="1:6" ht="12.75" customHeight="1" x14ac:dyDescent="0.25">
      <c r="A2641" s="99"/>
      <c r="B2641" s="101">
        <v>3134806</v>
      </c>
      <c r="C2641" s="101" t="s">
        <v>4152</v>
      </c>
      <c r="D2641" s="101" t="s">
        <v>3767</v>
      </c>
      <c r="E2641" s="99"/>
      <c r="F2641" s="99"/>
    </row>
    <row r="2642" spans="1:6" ht="12.75" customHeight="1" x14ac:dyDescent="0.25">
      <c r="A2642" s="99"/>
      <c r="B2642" s="101">
        <v>3134905</v>
      </c>
      <c r="C2642" s="101" t="s">
        <v>4153</v>
      </c>
      <c r="D2642" s="101" t="s">
        <v>3767</v>
      </c>
      <c r="E2642" s="99"/>
      <c r="F2642" s="99"/>
    </row>
    <row r="2643" spans="1:6" ht="12.75" customHeight="1" x14ac:dyDescent="0.25">
      <c r="A2643" s="99"/>
      <c r="B2643" s="101">
        <v>3135001</v>
      </c>
      <c r="C2643" s="101" t="s">
        <v>4154</v>
      </c>
      <c r="D2643" s="101" t="s">
        <v>3767</v>
      </c>
      <c r="E2643" s="99"/>
      <c r="F2643" s="99"/>
    </row>
    <row r="2644" spans="1:6" ht="12.75" customHeight="1" x14ac:dyDescent="0.25">
      <c r="A2644" s="99"/>
      <c r="B2644" s="101">
        <v>3135050</v>
      </c>
      <c r="C2644" s="101" t="s">
        <v>4155</v>
      </c>
      <c r="D2644" s="101" t="s">
        <v>3767</v>
      </c>
      <c r="E2644" s="99"/>
      <c r="F2644" s="99"/>
    </row>
    <row r="2645" spans="1:6" ht="12.75" customHeight="1" x14ac:dyDescent="0.25">
      <c r="A2645" s="99"/>
      <c r="B2645" s="101">
        <v>3135076</v>
      </c>
      <c r="C2645" s="101" t="s">
        <v>4156</v>
      </c>
      <c r="D2645" s="101" t="s">
        <v>3767</v>
      </c>
      <c r="E2645" s="99"/>
      <c r="F2645" s="99"/>
    </row>
    <row r="2646" spans="1:6" ht="12.75" customHeight="1" x14ac:dyDescent="0.25">
      <c r="A2646" s="99"/>
      <c r="B2646" s="101">
        <v>3135100</v>
      </c>
      <c r="C2646" s="101" t="s">
        <v>4157</v>
      </c>
      <c r="D2646" s="101" t="s">
        <v>3767</v>
      </c>
      <c r="E2646" s="99"/>
      <c r="F2646" s="99"/>
    </row>
    <row r="2647" spans="1:6" ht="12.75" customHeight="1" x14ac:dyDescent="0.25">
      <c r="A2647" s="99"/>
      <c r="B2647" s="101">
        <v>3135209</v>
      </c>
      <c r="C2647" s="101" t="s">
        <v>4158</v>
      </c>
      <c r="D2647" s="101" t="s">
        <v>3767</v>
      </c>
      <c r="E2647" s="99"/>
      <c r="F2647" s="99"/>
    </row>
    <row r="2648" spans="1:6" ht="12.75" customHeight="1" x14ac:dyDescent="0.25">
      <c r="A2648" s="99"/>
      <c r="B2648" s="101">
        <v>3135308</v>
      </c>
      <c r="C2648" s="101" t="s">
        <v>4159</v>
      </c>
      <c r="D2648" s="101" t="s">
        <v>3767</v>
      </c>
      <c r="E2648" s="99"/>
      <c r="F2648" s="99"/>
    </row>
    <row r="2649" spans="1:6" ht="12.75" customHeight="1" x14ac:dyDescent="0.25">
      <c r="A2649" s="99"/>
      <c r="B2649" s="101">
        <v>3135357</v>
      </c>
      <c r="C2649" s="101" t="s">
        <v>4160</v>
      </c>
      <c r="D2649" s="101" t="s">
        <v>3767</v>
      </c>
      <c r="E2649" s="99"/>
      <c r="F2649" s="99"/>
    </row>
    <row r="2650" spans="1:6" ht="12.75" customHeight="1" x14ac:dyDescent="0.25">
      <c r="A2650" s="99"/>
      <c r="B2650" s="101">
        <v>3135407</v>
      </c>
      <c r="C2650" s="101" t="s">
        <v>4161</v>
      </c>
      <c r="D2650" s="101" t="s">
        <v>3767</v>
      </c>
      <c r="E2650" s="99"/>
      <c r="F2650" s="99"/>
    </row>
    <row r="2651" spans="1:6" ht="12.75" customHeight="1" x14ac:dyDescent="0.25">
      <c r="A2651" s="99"/>
      <c r="B2651" s="101">
        <v>3135456</v>
      </c>
      <c r="C2651" s="101" t="s">
        <v>4162</v>
      </c>
      <c r="D2651" s="101" t="s">
        <v>3767</v>
      </c>
      <c r="E2651" s="99"/>
      <c r="F2651" s="99"/>
    </row>
    <row r="2652" spans="1:6" ht="12.75" customHeight="1" x14ac:dyDescent="0.25">
      <c r="A2652" s="99"/>
      <c r="B2652" s="101">
        <v>3135506</v>
      </c>
      <c r="C2652" s="101" t="s">
        <v>4163</v>
      </c>
      <c r="D2652" s="101" t="s">
        <v>3767</v>
      </c>
      <c r="E2652" s="99"/>
      <c r="F2652" s="99"/>
    </row>
    <row r="2653" spans="1:6" ht="12.75" customHeight="1" x14ac:dyDescent="0.25">
      <c r="A2653" s="99"/>
      <c r="B2653" s="101">
        <v>3135605</v>
      </c>
      <c r="C2653" s="101" t="s">
        <v>4164</v>
      </c>
      <c r="D2653" s="101" t="s">
        <v>3767</v>
      </c>
      <c r="E2653" s="99"/>
      <c r="F2653" s="99"/>
    </row>
    <row r="2654" spans="1:6" ht="12.75" customHeight="1" x14ac:dyDescent="0.25">
      <c r="A2654" s="99"/>
      <c r="B2654" s="101">
        <v>3135704</v>
      </c>
      <c r="C2654" s="101" t="s">
        <v>4165</v>
      </c>
      <c r="D2654" s="101" t="s">
        <v>3767</v>
      </c>
      <c r="E2654" s="99"/>
      <c r="F2654" s="99"/>
    </row>
    <row r="2655" spans="1:6" ht="12.75" customHeight="1" x14ac:dyDescent="0.25">
      <c r="A2655" s="99"/>
      <c r="B2655" s="101">
        <v>3135803</v>
      </c>
      <c r="C2655" s="101" t="s">
        <v>4166</v>
      </c>
      <c r="D2655" s="101" t="s">
        <v>3767</v>
      </c>
      <c r="E2655" s="99"/>
      <c r="F2655" s="99"/>
    </row>
    <row r="2656" spans="1:6" ht="12.75" customHeight="1" x14ac:dyDescent="0.25">
      <c r="A2656" s="99"/>
      <c r="B2656" s="101">
        <v>3135902</v>
      </c>
      <c r="C2656" s="101" t="s">
        <v>4167</v>
      </c>
      <c r="D2656" s="101" t="s">
        <v>3767</v>
      </c>
      <c r="E2656" s="99"/>
      <c r="F2656" s="99"/>
    </row>
    <row r="2657" spans="1:6" ht="12.75" customHeight="1" x14ac:dyDescent="0.25">
      <c r="A2657" s="99"/>
      <c r="B2657" s="101">
        <v>3136009</v>
      </c>
      <c r="C2657" s="101" t="s">
        <v>4168</v>
      </c>
      <c r="D2657" s="101" t="s">
        <v>3767</v>
      </c>
      <c r="E2657" s="99"/>
      <c r="F2657" s="99"/>
    </row>
    <row r="2658" spans="1:6" ht="12.75" customHeight="1" x14ac:dyDescent="0.25">
      <c r="A2658" s="99"/>
      <c r="B2658" s="101">
        <v>3136108</v>
      </c>
      <c r="C2658" s="101" t="s">
        <v>4169</v>
      </c>
      <c r="D2658" s="101" t="s">
        <v>3767</v>
      </c>
      <c r="E2658" s="99"/>
      <c r="F2658" s="99"/>
    </row>
    <row r="2659" spans="1:6" ht="12.75" customHeight="1" x14ac:dyDescent="0.25">
      <c r="A2659" s="99"/>
      <c r="B2659" s="101">
        <v>3136207</v>
      </c>
      <c r="C2659" s="101" t="s">
        <v>4170</v>
      </c>
      <c r="D2659" s="101" t="s">
        <v>3767</v>
      </c>
      <c r="E2659" s="99"/>
      <c r="F2659" s="99"/>
    </row>
    <row r="2660" spans="1:6" ht="12.75" customHeight="1" x14ac:dyDescent="0.25">
      <c r="A2660" s="99"/>
      <c r="B2660" s="101">
        <v>3136306</v>
      </c>
      <c r="C2660" s="101" t="s">
        <v>4171</v>
      </c>
      <c r="D2660" s="101" t="s">
        <v>3767</v>
      </c>
      <c r="E2660" s="99"/>
      <c r="F2660" s="99"/>
    </row>
    <row r="2661" spans="1:6" ht="12.75" customHeight="1" x14ac:dyDescent="0.25">
      <c r="A2661" s="99"/>
      <c r="B2661" s="101">
        <v>3136405</v>
      </c>
      <c r="C2661" s="101" t="s">
        <v>4172</v>
      </c>
      <c r="D2661" s="101" t="s">
        <v>3767</v>
      </c>
      <c r="E2661" s="99"/>
      <c r="F2661" s="99"/>
    </row>
    <row r="2662" spans="1:6" ht="12.75" customHeight="1" x14ac:dyDescent="0.25">
      <c r="A2662" s="99"/>
      <c r="B2662" s="101">
        <v>3136504</v>
      </c>
      <c r="C2662" s="101" t="s">
        <v>4173</v>
      </c>
      <c r="D2662" s="101" t="s">
        <v>3767</v>
      </c>
      <c r="E2662" s="99"/>
      <c r="F2662" s="99"/>
    </row>
    <row r="2663" spans="1:6" ht="12.75" customHeight="1" x14ac:dyDescent="0.25">
      <c r="A2663" s="99"/>
      <c r="B2663" s="101">
        <v>3136520</v>
      </c>
      <c r="C2663" s="101" t="s">
        <v>4174</v>
      </c>
      <c r="D2663" s="101" t="s">
        <v>3767</v>
      </c>
      <c r="E2663" s="99"/>
      <c r="F2663" s="99"/>
    </row>
    <row r="2664" spans="1:6" ht="12.75" customHeight="1" x14ac:dyDescent="0.25">
      <c r="A2664" s="99"/>
      <c r="B2664" s="101">
        <v>3136553</v>
      </c>
      <c r="C2664" s="101" t="s">
        <v>4175</v>
      </c>
      <c r="D2664" s="101" t="s">
        <v>3767</v>
      </c>
      <c r="E2664" s="99"/>
      <c r="F2664" s="99"/>
    </row>
    <row r="2665" spans="1:6" ht="12.75" customHeight="1" x14ac:dyDescent="0.25">
      <c r="A2665" s="99"/>
      <c r="B2665" s="101">
        <v>3136579</v>
      </c>
      <c r="C2665" s="101" t="s">
        <v>4176</v>
      </c>
      <c r="D2665" s="101" t="s">
        <v>3767</v>
      </c>
      <c r="E2665" s="99"/>
      <c r="F2665" s="99"/>
    </row>
    <row r="2666" spans="1:6" ht="12.75" customHeight="1" x14ac:dyDescent="0.25">
      <c r="A2666" s="99"/>
      <c r="B2666" s="101">
        <v>3136603</v>
      </c>
      <c r="C2666" s="101" t="s">
        <v>1637</v>
      </c>
      <c r="D2666" s="101" t="s">
        <v>3767</v>
      </c>
      <c r="E2666" s="99"/>
      <c r="F2666" s="99"/>
    </row>
    <row r="2667" spans="1:6" ht="12.75" customHeight="1" x14ac:dyDescent="0.25">
      <c r="A2667" s="99"/>
      <c r="B2667" s="101">
        <v>3136652</v>
      </c>
      <c r="C2667" s="101" t="s">
        <v>4177</v>
      </c>
      <c r="D2667" s="101" t="s">
        <v>3767</v>
      </c>
      <c r="E2667" s="99"/>
      <c r="F2667" s="99"/>
    </row>
    <row r="2668" spans="1:6" ht="12.75" customHeight="1" x14ac:dyDescent="0.25">
      <c r="A2668" s="99"/>
      <c r="B2668" s="101">
        <v>3136702</v>
      </c>
      <c r="C2668" s="101" t="s">
        <v>4178</v>
      </c>
      <c r="D2668" s="101" t="s">
        <v>3767</v>
      </c>
      <c r="E2668" s="99"/>
      <c r="F2668" s="99"/>
    </row>
    <row r="2669" spans="1:6" ht="12.75" customHeight="1" x14ac:dyDescent="0.25">
      <c r="A2669" s="99"/>
      <c r="B2669" s="101">
        <v>3136801</v>
      </c>
      <c r="C2669" s="101" t="s">
        <v>4179</v>
      </c>
      <c r="D2669" s="101" t="s">
        <v>3767</v>
      </c>
      <c r="E2669" s="99"/>
      <c r="F2669" s="99"/>
    </row>
    <row r="2670" spans="1:6" ht="12.75" customHeight="1" x14ac:dyDescent="0.25">
      <c r="A2670" s="99"/>
      <c r="B2670" s="101">
        <v>3136900</v>
      </c>
      <c r="C2670" s="101" t="s">
        <v>4180</v>
      </c>
      <c r="D2670" s="101" t="s">
        <v>3767</v>
      </c>
      <c r="E2670" s="99"/>
      <c r="F2670" s="99"/>
    </row>
    <row r="2671" spans="1:6" ht="12.75" customHeight="1" x14ac:dyDescent="0.25">
      <c r="A2671" s="99"/>
      <c r="B2671" s="101">
        <v>3136959</v>
      </c>
      <c r="C2671" s="101" t="s">
        <v>4181</v>
      </c>
      <c r="D2671" s="101" t="s">
        <v>3767</v>
      </c>
      <c r="E2671" s="99"/>
      <c r="F2671" s="99"/>
    </row>
    <row r="2672" spans="1:6" ht="12.75" customHeight="1" x14ac:dyDescent="0.25">
      <c r="A2672" s="99"/>
      <c r="B2672" s="101">
        <v>3137007</v>
      </c>
      <c r="C2672" s="101" t="s">
        <v>4182</v>
      </c>
      <c r="D2672" s="101" t="s">
        <v>3767</v>
      </c>
      <c r="E2672" s="99"/>
      <c r="F2672" s="99"/>
    </row>
    <row r="2673" spans="1:6" ht="12.75" customHeight="1" x14ac:dyDescent="0.25">
      <c r="A2673" s="99"/>
      <c r="B2673" s="101">
        <v>3137106</v>
      </c>
      <c r="C2673" s="101" t="s">
        <v>4183</v>
      </c>
      <c r="D2673" s="101" t="s">
        <v>3767</v>
      </c>
      <c r="E2673" s="99"/>
      <c r="F2673" s="99"/>
    </row>
    <row r="2674" spans="1:6" ht="12.75" customHeight="1" x14ac:dyDescent="0.25">
      <c r="A2674" s="99"/>
      <c r="B2674" s="101">
        <v>3137205</v>
      </c>
      <c r="C2674" s="101" t="s">
        <v>4184</v>
      </c>
      <c r="D2674" s="101" t="s">
        <v>3767</v>
      </c>
      <c r="E2674" s="99"/>
      <c r="F2674" s="99"/>
    </row>
    <row r="2675" spans="1:6" ht="12.75" customHeight="1" x14ac:dyDescent="0.25">
      <c r="A2675" s="99"/>
      <c r="B2675" s="101">
        <v>3137304</v>
      </c>
      <c r="C2675" s="101" t="s">
        <v>4185</v>
      </c>
      <c r="D2675" s="101" t="s">
        <v>3767</v>
      </c>
      <c r="E2675" s="99"/>
      <c r="F2675" s="99"/>
    </row>
    <row r="2676" spans="1:6" ht="12.75" customHeight="1" x14ac:dyDescent="0.25">
      <c r="A2676" s="99"/>
      <c r="B2676" s="101">
        <v>3137403</v>
      </c>
      <c r="C2676" s="101" t="s">
        <v>4186</v>
      </c>
      <c r="D2676" s="101" t="s">
        <v>3767</v>
      </c>
      <c r="E2676" s="99"/>
      <c r="F2676" s="99"/>
    </row>
    <row r="2677" spans="1:6" ht="12.75" customHeight="1" x14ac:dyDescent="0.25">
      <c r="A2677" s="99"/>
      <c r="B2677" s="101">
        <v>3137502</v>
      </c>
      <c r="C2677" s="101" t="s">
        <v>4187</v>
      </c>
      <c r="D2677" s="101" t="s">
        <v>3767</v>
      </c>
      <c r="E2677" s="99"/>
      <c r="F2677" s="99"/>
    </row>
    <row r="2678" spans="1:6" ht="12.75" customHeight="1" x14ac:dyDescent="0.25">
      <c r="A2678" s="99"/>
      <c r="B2678" s="101">
        <v>3137536</v>
      </c>
      <c r="C2678" s="101" t="s">
        <v>3129</v>
      </c>
      <c r="D2678" s="101" t="s">
        <v>3767</v>
      </c>
      <c r="E2678" s="99"/>
      <c r="F2678" s="99"/>
    </row>
    <row r="2679" spans="1:6" ht="12.75" customHeight="1" x14ac:dyDescent="0.25">
      <c r="A2679" s="99"/>
      <c r="B2679" s="101">
        <v>3137601</v>
      </c>
      <c r="C2679" s="101" t="s">
        <v>4188</v>
      </c>
      <c r="D2679" s="101" t="s">
        <v>3767</v>
      </c>
      <c r="E2679" s="99"/>
      <c r="F2679" s="99"/>
    </row>
    <row r="2680" spans="1:6" ht="12.75" customHeight="1" x14ac:dyDescent="0.25">
      <c r="A2680" s="99"/>
      <c r="B2680" s="101">
        <v>3137700</v>
      </c>
      <c r="C2680" s="101" t="s">
        <v>4189</v>
      </c>
      <c r="D2680" s="101" t="s">
        <v>3767</v>
      </c>
      <c r="E2680" s="99"/>
      <c r="F2680" s="99"/>
    </row>
    <row r="2681" spans="1:6" ht="12.75" customHeight="1" x14ac:dyDescent="0.25">
      <c r="A2681" s="99"/>
      <c r="B2681" s="101">
        <v>3137809</v>
      </c>
      <c r="C2681" s="101" t="s">
        <v>4190</v>
      </c>
      <c r="D2681" s="101" t="s">
        <v>3767</v>
      </c>
      <c r="E2681" s="99"/>
      <c r="F2681" s="99"/>
    </row>
    <row r="2682" spans="1:6" ht="12.75" customHeight="1" x14ac:dyDescent="0.25">
      <c r="A2682" s="99"/>
      <c r="B2682" s="101">
        <v>3137908</v>
      </c>
      <c r="C2682" s="101" t="s">
        <v>4191</v>
      </c>
      <c r="D2682" s="101" t="s">
        <v>3767</v>
      </c>
      <c r="E2682" s="99"/>
      <c r="F2682" s="99"/>
    </row>
    <row r="2683" spans="1:6" ht="12.75" customHeight="1" x14ac:dyDescent="0.25">
      <c r="A2683" s="99"/>
      <c r="B2683" s="101">
        <v>3138005</v>
      </c>
      <c r="C2683" s="101" t="s">
        <v>4192</v>
      </c>
      <c r="D2683" s="101" t="s">
        <v>3767</v>
      </c>
      <c r="E2683" s="99"/>
      <c r="F2683" s="99"/>
    </row>
    <row r="2684" spans="1:6" ht="12.75" customHeight="1" x14ac:dyDescent="0.25">
      <c r="A2684" s="99"/>
      <c r="B2684" s="101">
        <v>3138104</v>
      </c>
      <c r="C2684" s="101" t="s">
        <v>4193</v>
      </c>
      <c r="D2684" s="101" t="s">
        <v>3767</v>
      </c>
      <c r="E2684" s="99"/>
      <c r="F2684" s="99"/>
    </row>
    <row r="2685" spans="1:6" ht="12.75" customHeight="1" x14ac:dyDescent="0.25">
      <c r="A2685" s="99"/>
      <c r="B2685" s="101">
        <v>3138203</v>
      </c>
      <c r="C2685" s="101" t="s">
        <v>4194</v>
      </c>
      <c r="D2685" s="101" t="s">
        <v>3767</v>
      </c>
      <c r="E2685" s="99"/>
      <c r="F2685" s="99"/>
    </row>
    <row r="2686" spans="1:6" ht="12.75" customHeight="1" x14ac:dyDescent="0.25">
      <c r="A2686" s="99"/>
      <c r="B2686" s="101">
        <v>3138302</v>
      </c>
      <c r="C2686" s="101" t="s">
        <v>4195</v>
      </c>
      <c r="D2686" s="101" t="s">
        <v>3767</v>
      </c>
      <c r="E2686" s="99"/>
      <c r="F2686" s="99"/>
    </row>
    <row r="2687" spans="1:6" ht="12.75" customHeight="1" x14ac:dyDescent="0.25">
      <c r="A2687" s="99"/>
      <c r="B2687" s="101">
        <v>3138351</v>
      </c>
      <c r="C2687" s="101" t="s">
        <v>4196</v>
      </c>
      <c r="D2687" s="101" t="s">
        <v>3767</v>
      </c>
      <c r="E2687" s="99"/>
      <c r="F2687" s="99"/>
    </row>
    <row r="2688" spans="1:6" ht="12.75" customHeight="1" x14ac:dyDescent="0.25">
      <c r="A2688" s="99"/>
      <c r="B2688" s="101">
        <v>3138401</v>
      </c>
      <c r="C2688" s="101" t="s">
        <v>4197</v>
      </c>
      <c r="D2688" s="101" t="s">
        <v>3767</v>
      </c>
      <c r="E2688" s="99"/>
      <c r="F2688" s="99"/>
    </row>
    <row r="2689" spans="1:6" ht="12.75" customHeight="1" x14ac:dyDescent="0.25">
      <c r="A2689" s="99"/>
      <c r="B2689" s="101">
        <v>3138500</v>
      </c>
      <c r="C2689" s="101" t="s">
        <v>4198</v>
      </c>
      <c r="D2689" s="101" t="s">
        <v>3767</v>
      </c>
      <c r="E2689" s="99"/>
      <c r="F2689" s="99"/>
    </row>
    <row r="2690" spans="1:6" ht="12.75" customHeight="1" x14ac:dyDescent="0.25">
      <c r="A2690" s="99"/>
      <c r="B2690" s="101">
        <v>3138609</v>
      </c>
      <c r="C2690" s="101" t="s">
        <v>4199</v>
      </c>
      <c r="D2690" s="101" t="s">
        <v>3767</v>
      </c>
      <c r="E2690" s="99"/>
      <c r="F2690" s="99"/>
    </row>
    <row r="2691" spans="1:6" ht="12.75" customHeight="1" x14ac:dyDescent="0.25">
      <c r="A2691" s="99"/>
      <c r="B2691" s="101">
        <v>3138625</v>
      </c>
      <c r="C2691" s="101" t="s">
        <v>4200</v>
      </c>
      <c r="D2691" s="101" t="s">
        <v>3767</v>
      </c>
      <c r="E2691" s="99"/>
      <c r="F2691" s="99"/>
    </row>
    <row r="2692" spans="1:6" ht="12.75" customHeight="1" x14ac:dyDescent="0.25">
      <c r="A2692" s="99"/>
      <c r="B2692" s="101">
        <v>3138658</v>
      </c>
      <c r="C2692" s="101" t="s">
        <v>4201</v>
      </c>
      <c r="D2692" s="101" t="s">
        <v>3767</v>
      </c>
      <c r="E2692" s="99"/>
      <c r="F2692" s="99"/>
    </row>
    <row r="2693" spans="1:6" ht="12.75" customHeight="1" x14ac:dyDescent="0.25">
      <c r="A2693" s="99"/>
      <c r="B2693" s="101">
        <v>3138674</v>
      </c>
      <c r="C2693" s="101" t="s">
        <v>4202</v>
      </c>
      <c r="D2693" s="101" t="s">
        <v>3767</v>
      </c>
      <c r="E2693" s="99"/>
      <c r="F2693" s="99"/>
    </row>
    <row r="2694" spans="1:6" ht="12.75" customHeight="1" x14ac:dyDescent="0.25">
      <c r="A2694" s="99"/>
      <c r="B2694" s="101">
        <v>3138682</v>
      </c>
      <c r="C2694" s="101" t="s">
        <v>4203</v>
      </c>
      <c r="D2694" s="101" t="s">
        <v>3767</v>
      </c>
      <c r="E2694" s="99"/>
      <c r="F2694" s="99"/>
    </row>
    <row r="2695" spans="1:6" ht="12.75" customHeight="1" x14ac:dyDescent="0.25">
      <c r="A2695" s="99"/>
      <c r="B2695" s="101">
        <v>3138708</v>
      </c>
      <c r="C2695" s="101" t="s">
        <v>4204</v>
      </c>
      <c r="D2695" s="101" t="s">
        <v>3767</v>
      </c>
      <c r="E2695" s="99"/>
      <c r="F2695" s="99"/>
    </row>
    <row r="2696" spans="1:6" ht="12.75" customHeight="1" x14ac:dyDescent="0.25">
      <c r="A2696" s="99"/>
      <c r="B2696" s="101">
        <v>3138807</v>
      </c>
      <c r="C2696" s="101" t="s">
        <v>4205</v>
      </c>
      <c r="D2696" s="101" t="s">
        <v>3767</v>
      </c>
      <c r="E2696" s="99"/>
      <c r="F2696" s="99"/>
    </row>
    <row r="2697" spans="1:6" ht="12.75" customHeight="1" x14ac:dyDescent="0.25">
      <c r="A2697" s="99"/>
      <c r="B2697" s="101">
        <v>3138906</v>
      </c>
      <c r="C2697" s="101" t="s">
        <v>4206</v>
      </c>
      <c r="D2697" s="101" t="s">
        <v>3767</v>
      </c>
      <c r="E2697" s="99"/>
      <c r="F2697" s="99"/>
    </row>
    <row r="2698" spans="1:6" ht="12.75" customHeight="1" x14ac:dyDescent="0.25">
      <c r="A2698" s="99"/>
      <c r="B2698" s="101">
        <v>3139003</v>
      </c>
      <c r="C2698" s="101" t="s">
        <v>4207</v>
      </c>
      <c r="D2698" s="101" t="s">
        <v>3767</v>
      </c>
      <c r="E2698" s="99"/>
      <c r="F2698" s="99"/>
    </row>
    <row r="2699" spans="1:6" ht="12.75" customHeight="1" x14ac:dyDescent="0.25">
      <c r="A2699" s="99"/>
      <c r="B2699" s="101">
        <v>3139102</v>
      </c>
      <c r="C2699" s="101" t="s">
        <v>4208</v>
      </c>
      <c r="D2699" s="101" t="s">
        <v>3767</v>
      </c>
      <c r="E2699" s="99"/>
      <c r="F2699" s="99"/>
    </row>
    <row r="2700" spans="1:6" ht="12.75" customHeight="1" x14ac:dyDescent="0.25">
      <c r="A2700" s="99"/>
      <c r="B2700" s="101">
        <v>3139201</v>
      </c>
      <c r="C2700" s="101" t="s">
        <v>4209</v>
      </c>
      <c r="D2700" s="101" t="s">
        <v>3767</v>
      </c>
      <c r="E2700" s="99"/>
      <c r="F2700" s="99"/>
    </row>
    <row r="2701" spans="1:6" ht="12.75" customHeight="1" x14ac:dyDescent="0.25">
      <c r="A2701" s="99"/>
      <c r="B2701" s="101">
        <v>3139250</v>
      </c>
      <c r="C2701" s="101" t="s">
        <v>4210</v>
      </c>
      <c r="D2701" s="101" t="s">
        <v>3767</v>
      </c>
      <c r="E2701" s="99"/>
      <c r="F2701" s="99"/>
    </row>
    <row r="2702" spans="1:6" ht="12.75" customHeight="1" x14ac:dyDescent="0.25">
      <c r="A2702" s="99"/>
      <c r="B2702" s="101">
        <v>3139300</v>
      </c>
      <c r="C2702" s="101" t="s">
        <v>4211</v>
      </c>
      <c r="D2702" s="101" t="s">
        <v>3767</v>
      </c>
      <c r="E2702" s="99"/>
      <c r="F2702" s="99"/>
    </row>
    <row r="2703" spans="1:6" ht="12.75" customHeight="1" x14ac:dyDescent="0.25">
      <c r="A2703" s="99"/>
      <c r="B2703" s="101">
        <v>3139409</v>
      </c>
      <c r="C2703" s="101" t="s">
        <v>4212</v>
      </c>
      <c r="D2703" s="101" t="s">
        <v>3767</v>
      </c>
      <c r="E2703" s="99"/>
      <c r="F2703" s="99"/>
    </row>
    <row r="2704" spans="1:6" ht="12.75" customHeight="1" x14ac:dyDescent="0.25">
      <c r="A2704" s="99"/>
      <c r="B2704" s="101">
        <v>3139508</v>
      </c>
      <c r="C2704" s="101" t="s">
        <v>4213</v>
      </c>
      <c r="D2704" s="101" t="s">
        <v>3767</v>
      </c>
      <c r="E2704" s="99"/>
      <c r="F2704" s="99"/>
    </row>
    <row r="2705" spans="1:6" ht="12.75" customHeight="1" x14ac:dyDescent="0.25">
      <c r="A2705" s="99"/>
      <c r="B2705" s="101">
        <v>3139607</v>
      </c>
      <c r="C2705" s="101" t="s">
        <v>4214</v>
      </c>
      <c r="D2705" s="101" t="s">
        <v>3767</v>
      </c>
      <c r="E2705" s="99"/>
      <c r="F2705" s="99"/>
    </row>
    <row r="2706" spans="1:6" ht="12.75" customHeight="1" x14ac:dyDescent="0.25">
      <c r="A2706" s="99"/>
      <c r="B2706" s="101">
        <v>3139706</v>
      </c>
      <c r="C2706" s="101" t="s">
        <v>4215</v>
      </c>
      <c r="D2706" s="101" t="s">
        <v>3767</v>
      </c>
      <c r="E2706" s="99"/>
      <c r="F2706" s="99"/>
    </row>
    <row r="2707" spans="1:6" ht="12.75" customHeight="1" x14ac:dyDescent="0.25">
      <c r="A2707" s="99"/>
      <c r="B2707" s="101">
        <v>3139805</v>
      </c>
      <c r="C2707" s="101" t="s">
        <v>4216</v>
      </c>
      <c r="D2707" s="101" t="s">
        <v>3767</v>
      </c>
      <c r="E2707" s="99"/>
      <c r="F2707" s="99"/>
    </row>
    <row r="2708" spans="1:6" ht="12.75" customHeight="1" x14ac:dyDescent="0.25">
      <c r="A2708" s="99"/>
      <c r="B2708" s="101">
        <v>3139904</v>
      </c>
      <c r="C2708" s="101" t="s">
        <v>4217</v>
      </c>
      <c r="D2708" s="101" t="s">
        <v>3767</v>
      </c>
      <c r="E2708" s="99"/>
      <c r="F2708" s="99"/>
    </row>
    <row r="2709" spans="1:6" ht="12.75" customHeight="1" x14ac:dyDescent="0.25">
      <c r="A2709" s="99"/>
      <c r="B2709" s="101">
        <v>3140001</v>
      </c>
      <c r="C2709" s="101" t="s">
        <v>4218</v>
      </c>
      <c r="D2709" s="101" t="s">
        <v>3767</v>
      </c>
      <c r="E2709" s="99"/>
      <c r="F2709" s="99"/>
    </row>
    <row r="2710" spans="1:6" ht="12.75" customHeight="1" x14ac:dyDescent="0.25">
      <c r="A2710" s="99"/>
      <c r="B2710" s="101">
        <v>3140100</v>
      </c>
      <c r="C2710" s="101" t="s">
        <v>4219</v>
      </c>
      <c r="D2710" s="101" t="s">
        <v>3767</v>
      </c>
      <c r="E2710" s="99"/>
      <c r="F2710" s="99"/>
    </row>
    <row r="2711" spans="1:6" ht="12.75" customHeight="1" x14ac:dyDescent="0.25">
      <c r="A2711" s="99"/>
      <c r="B2711" s="101">
        <v>3140159</v>
      </c>
      <c r="C2711" s="101" t="s">
        <v>4220</v>
      </c>
      <c r="D2711" s="101" t="s">
        <v>3767</v>
      </c>
      <c r="E2711" s="99"/>
      <c r="F2711" s="99"/>
    </row>
    <row r="2712" spans="1:6" ht="12.75" customHeight="1" x14ac:dyDescent="0.25">
      <c r="A2712" s="99"/>
      <c r="B2712" s="101">
        <v>3140209</v>
      </c>
      <c r="C2712" s="101" t="s">
        <v>4221</v>
      </c>
      <c r="D2712" s="101" t="s">
        <v>3767</v>
      </c>
      <c r="E2712" s="99"/>
      <c r="F2712" s="99"/>
    </row>
    <row r="2713" spans="1:6" ht="12.75" customHeight="1" x14ac:dyDescent="0.25">
      <c r="A2713" s="99"/>
      <c r="B2713" s="101">
        <v>3140308</v>
      </c>
      <c r="C2713" s="101" t="s">
        <v>4222</v>
      </c>
      <c r="D2713" s="101" t="s">
        <v>3767</v>
      </c>
      <c r="E2713" s="99"/>
      <c r="F2713" s="99"/>
    </row>
    <row r="2714" spans="1:6" ht="12.75" customHeight="1" x14ac:dyDescent="0.25">
      <c r="A2714" s="99"/>
      <c r="B2714" s="101">
        <v>3140407</v>
      </c>
      <c r="C2714" s="101" t="s">
        <v>4223</v>
      </c>
      <c r="D2714" s="101" t="s">
        <v>3767</v>
      </c>
      <c r="E2714" s="99"/>
      <c r="F2714" s="99"/>
    </row>
    <row r="2715" spans="1:6" ht="12.75" customHeight="1" x14ac:dyDescent="0.25">
      <c r="A2715" s="99"/>
      <c r="B2715" s="101">
        <v>3140506</v>
      </c>
      <c r="C2715" s="101" t="s">
        <v>4224</v>
      </c>
      <c r="D2715" s="101" t="s">
        <v>3767</v>
      </c>
      <c r="E2715" s="99"/>
      <c r="F2715" s="99"/>
    </row>
    <row r="2716" spans="1:6" ht="12.75" customHeight="1" x14ac:dyDescent="0.25">
      <c r="A2716" s="99"/>
      <c r="B2716" s="101">
        <v>3140530</v>
      </c>
      <c r="C2716" s="101" t="s">
        <v>4225</v>
      </c>
      <c r="D2716" s="101" t="s">
        <v>3767</v>
      </c>
      <c r="E2716" s="99"/>
      <c r="F2716" s="99"/>
    </row>
    <row r="2717" spans="1:6" ht="12.75" customHeight="1" x14ac:dyDescent="0.25">
      <c r="A2717" s="99"/>
      <c r="B2717" s="101">
        <v>3140555</v>
      </c>
      <c r="C2717" s="101" t="s">
        <v>4226</v>
      </c>
      <c r="D2717" s="101" t="s">
        <v>3767</v>
      </c>
      <c r="E2717" s="99"/>
      <c r="F2717" s="99"/>
    </row>
    <row r="2718" spans="1:6" ht="12.75" customHeight="1" x14ac:dyDescent="0.25">
      <c r="A2718" s="99"/>
      <c r="B2718" s="101">
        <v>3140605</v>
      </c>
      <c r="C2718" s="101" t="s">
        <v>4227</v>
      </c>
      <c r="D2718" s="101" t="s">
        <v>3767</v>
      </c>
      <c r="E2718" s="99"/>
      <c r="F2718" s="99"/>
    </row>
    <row r="2719" spans="1:6" ht="12.75" customHeight="1" x14ac:dyDescent="0.25">
      <c r="A2719" s="99"/>
      <c r="B2719" s="101">
        <v>3140704</v>
      </c>
      <c r="C2719" s="101" t="s">
        <v>4228</v>
      </c>
      <c r="D2719" s="101" t="s">
        <v>3767</v>
      </c>
      <c r="E2719" s="99"/>
      <c r="F2719" s="99"/>
    </row>
    <row r="2720" spans="1:6" ht="12.75" customHeight="1" x14ac:dyDescent="0.25">
      <c r="A2720" s="99"/>
      <c r="B2720" s="101">
        <v>3140803</v>
      </c>
      <c r="C2720" s="101" t="s">
        <v>4229</v>
      </c>
      <c r="D2720" s="101" t="s">
        <v>3767</v>
      </c>
      <c r="E2720" s="99"/>
      <c r="F2720" s="99"/>
    </row>
    <row r="2721" spans="1:6" ht="12.75" customHeight="1" x14ac:dyDescent="0.25">
      <c r="A2721" s="99"/>
      <c r="B2721" s="101">
        <v>3140852</v>
      </c>
      <c r="C2721" s="101" t="s">
        <v>4230</v>
      </c>
      <c r="D2721" s="101" t="s">
        <v>3767</v>
      </c>
      <c r="E2721" s="99"/>
      <c r="F2721" s="99"/>
    </row>
    <row r="2722" spans="1:6" ht="12.75" customHeight="1" x14ac:dyDescent="0.25">
      <c r="A2722" s="99"/>
      <c r="B2722" s="101">
        <v>3140902</v>
      </c>
      <c r="C2722" s="101" t="s">
        <v>4231</v>
      </c>
      <c r="D2722" s="101" t="s">
        <v>3767</v>
      </c>
      <c r="E2722" s="99"/>
      <c r="F2722" s="99"/>
    </row>
    <row r="2723" spans="1:6" ht="12.75" customHeight="1" x14ac:dyDescent="0.25">
      <c r="A2723" s="99"/>
      <c r="B2723" s="101">
        <v>3141009</v>
      </c>
      <c r="C2723" s="101" t="s">
        <v>4232</v>
      </c>
      <c r="D2723" s="101" t="s">
        <v>3767</v>
      </c>
      <c r="E2723" s="99"/>
      <c r="F2723" s="99"/>
    </row>
    <row r="2724" spans="1:6" ht="12.75" customHeight="1" x14ac:dyDescent="0.25">
      <c r="A2724" s="99"/>
      <c r="B2724" s="101">
        <v>3141108</v>
      </c>
      <c r="C2724" s="101" t="s">
        <v>4233</v>
      </c>
      <c r="D2724" s="101" t="s">
        <v>3767</v>
      </c>
      <c r="E2724" s="99"/>
      <c r="F2724" s="99"/>
    </row>
    <row r="2725" spans="1:6" ht="12.75" customHeight="1" x14ac:dyDescent="0.25">
      <c r="A2725" s="99"/>
      <c r="B2725" s="101">
        <v>3141207</v>
      </c>
      <c r="C2725" s="101" t="s">
        <v>4234</v>
      </c>
      <c r="D2725" s="101" t="s">
        <v>3767</v>
      </c>
      <c r="E2725" s="99"/>
      <c r="F2725" s="99"/>
    </row>
    <row r="2726" spans="1:6" ht="12.75" customHeight="1" x14ac:dyDescent="0.25">
      <c r="A2726" s="99"/>
      <c r="B2726" s="101">
        <v>3141306</v>
      </c>
      <c r="C2726" s="101" t="s">
        <v>4235</v>
      </c>
      <c r="D2726" s="101" t="s">
        <v>3767</v>
      </c>
      <c r="E2726" s="99"/>
      <c r="F2726" s="99"/>
    </row>
    <row r="2727" spans="1:6" ht="12.75" customHeight="1" x14ac:dyDescent="0.25">
      <c r="A2727" s="99"/>
      <c r="B2727" s="101">
        <v>3141405</v>
      </c>
      <c r="C2727" s="101" t="s">
        <v>4236</v>
      </c>
      <c r="D2727" s="101" t="s">
        <v>3767</v>
      </c>
      <c r="E2727" s="99"/>
      <c r="F2727" s="99"/>
    </row>
    <row r="2728" spans="1:6" ht="12.75" customHeight="1" x14ac:dyDescent="0.25">
      <c r="A2728" s="99"/>
      <c r="B2728" s="101">
        <v>3141504</v>
      </c>
      <c r="C2728" s="101" t="s">
        <v>4237</v>
      </c>
      <c r="D2728" s="101" t="s">
        <v>3767</v>
      </c>
      <c r="E2728" s="99"/>
      <c r="F2728" s="99"/>
    </row>
    <row r="2729" spans="1:6" ht="12.75" customHeight="1" x14ac:dyDescent="0.25">
      <c r="A2729" s="99"/>
      <c r="B2729" s="101">
        <v>3141603</v>
      </c>
      <c r="C2729" s="101" t="s">
        <v>4238</v>
      </c>
      <c r="D2729" s="101" t="s">
        <v>3767</v>
      </c>
      <c r="E2729" s="99"/>
      <c r="F2729" s="99"/>
    </row>
    <row r="2730" spans="1:6" ht="12.75" customHeight="1" x14ac:dyDescent="0.25">
      <c r="A2730" s="99"/>
      <c r="B2730" s="101">
        <v>3141702</v>
      </c>
      <c r="C2730" s="101" t="s">
        <v>4239</v>
      </c>
      <c r="D2730" s="101" t="s">
        <v>3767</v>
      </c>
      <c r="E2730" s="99"/>
      <c r="F2730" s="99"/>
    </row>
    <row r="2731" spans="1:6" ht="12.75" customHeight="1" x14ac:dyDescent="0.25">
      <c r="A2731" s="99"/>
      <c r="B2731" s="101">
        <v>3141801</v>
      </c>
      <c r="C2731" s="101" t="s">
        <v>4240</v>
      </c>
      <c r="D2731" s="101" t="s">
        <v>3767</v>
      </c>
      <c r="E2731" s="99"/>
      <c r="F2731" s="99"/>
    </row>
    <row r="2732" spans="1:6" ht="12.75" customHeight="1" x14ac:dyDescent="0.25">
      <c r="A2732" s="99"/>
      <c r="B2732" s="101">
        <v>3141900</v>
      </c>
      <c r="C2732" s="101" t="s">
        <v>4241</v>
      </c>
      <c r="D2732" s="101" t="s">
        <v>3767</v>
      </c>
      <c r="E2732" s="99"/>
      <c r="F2732" s="99"/>
    </row>
    <row r="2733" spans="1:6" ht="12.75" customHeight="1" x14ac:dyDescent="0.25">
      <c r="A2733" s="99"/>
      <c r="B2733" s="101">
        <v>3142007</v>
      </c>
      <c r="C2733" s="101" t="s">
        <v>4242</v>
      </c>
      <c r="D2733" s="101" t="s">
        <v>3767</v>
      </c>
      <c r="E2733" s="99"/>
      <c r="F2733" s="99"/>
    </row>
    <row r="2734" spans="1:6" ht="12.75" customHeight="1" x14ac:dyDescent="0.25">
      <c r="A2734" s="99"/>
      <c r="B2734" s="101">
        <v>3142106</v>
      </c>
      <c r="C2734" s="101" t="s">
        <v>4243</v>
      </c>
      <c r="D2734" s="101" t="s">
        <v>3767</v>
      </c>
      <c r="E2734" s="99"/>
      <c r="F2734" s="99"/>
    </row>
    <row r="2735" spans="1:6" ht="12.75" customHeight="1" x14ac:dyDescent="0.25">
      <c r="A2735" s="99"/>
      <c r="B2735" s="101">
        <v>3142205</v>
      </c>
      <c r="C2735" s="101" t="s">
        <v>4244</v>
      </c>
      <c r="D2735" s="101" t="s">
        <v>3767</v>
      </c>
      <c r="E2735" s="99"/>
      <c r="F2735" s="99"/>
    </row>
    <row r="2736" spans="1:6" ht="12.75" customHeight="1" x14ac:dyDescent="0.25">
      <c r="A2736" s="99"/>
      <c r="B2736" s="101">
        <v>3142254</v>
      </c>
      <c r="C2736" s="101" t="s">
        <v>4245</v>
      </c>
      <c r="D2736" s="101" t="s">
        <v>3767</v>
      </c>
      <c r="E2736" s="99"/>
      <c r="F2736" s="99"/>
    </row>
    <row r="2737" spans="1:6" ht="12.75" customHeight="1" x14ac:dyDescent="0.25">
      <c r="A2737" s="99"/>
      <c r="B2737" s="101">
        <v>3142304</v>
      </c>
      <c r="C2737" s="101" t="s">
        <v>4246</v>
      </c>
      <c r="D2737" s="101" t="s">
        <v>3767</v>
      </c>
      <c r="E2737" s="99"/>
      <c r="F2737" s="99"/>
    </row>
    <row r="2738" spans="1:6" ht="12.75" customHeight="1" x14ac:dyDescent="0.25">
      <c r="A2738" s="99"/>
      <c r="B2738" s="101">
        <v>3142403</v>
      </c>
      <c r="C2738" s="101" t="s">
        <v>4247</v>
      </c>
      <c r="D2738" s="101" t="s">
        <v>3767</v>
      </c>
      <c r="E2738" s="99"/>
      <c r="F2738" s="99"/>
    </row>
    <row r="2739" spans="1:6" ht="12.75" customHeight="1" x14ac:dyDescent="0.25">
      <c r="A2739" s="99"/>
      <c r="B2739" s="101">
        <v>3142502</v>
      </c>
      <c r="C2739" s="101" t="s">
        <v>4248</v>
      </c>
      <c r="D2739" s="101" t="s">
        <v>3767</v>
      </c>
      <c r="E2739" s="99"/>
      <c r="F2739" s="99"/>
    </row>
    <row r="2740" spans="1:6" ht="12.75" customHeight="1" x14ac:dyDescent="0.25">
      <c r="A2740" s="99"/>
      <c r="B2740" s="101">
        <v>3142601</v>
      </c>
      <c r="C2740" s="101" t="s">
        <v>4249</v>
      </c>
      <c r="D2740" s="101" t="s">
        <v>3767</v>
      </c>
      <c r="E2740" s="99"/>
      <c r="F2740" s="99"/>
    </row>
    <row r="2741" spans="1:6" ht="12.75" customHeight="1" x14ac:dyDescent="0.25">
      <c r="A2741" s="99"/>
      <c r="B2741" s="101">
        <v>3142700</v>
      </c>
      <c r="C2741" s="101" t="s">
        <v>4250</v>
      </c>
      <c r="D2741" s="101" t="s">
        <v>3767</v>
      </c>
      <c r="E2741" s="99"/>
      <c r="F2741" s="99"/>
    </row>
    <row r="2742" spans="1:6" ht="12.75" customHeight="1" x14ac:dyDescent="0.25">
      <c r="A2742" s="99"/>
      <c r="B2742" s="101">
        <v>3142809</v>
      </c>
      <c r="C2742" s="101" t="s">
        <v>4251</v>
      </c>
      <c r="D2742" s="101" t="s">
        <v>3767</v>
      </c>
      <c r="E2742" s="99"/>
      <c r="F2742" s="99"/>
    </row>
    <row r="2743" spans="1:6" ht="12.75" customHeight="1" x14ac:dyDescent="0.25">
      <c r="A2743" s="99"/>
      <c r="B2743" s="101">
        <v>3142908</v>
      </c>
      <c r="C2743" s="101" t="s">
        <v>4252</v>
      </c>
      <c r="D2743" s="101" t="s">
        <v>3767</v>
      </c>
      <c r="E2743" s="99"/>
      <c r="F2743" s="99"/>
    </row>
    <row r="2744" spans="1:6" ht="12.75" customHeight="1" x14ac:dyDescent="0.25">
      <c r="A2744" s="99"/>
      <c r="B2744" s="101">
        <v>3143005</v>
      </c>
      <c r="C2744" s="101" t="s">
        <v>4253</v>
      </c>
      <c r="D2744" s="101" t="s">
        <v>3767</v>
      </c>
      <c r="E2744" s="99"/>
      <c r="F2744" s="99"/>
    </row>
    <row r="2745" spans="1:6" ht="12.75" customHeight="1" x14ac:dyDescent="0.25">
      <c r="A2745" s="99"/>
      <c r="B2745" s="101">
        <v>3143104</v>
      </c>
      <c r="C2745" s="101" t="s">
        <v>4254</v>
      </c>
      <c r="D2745" s="101" t="s">
        <v>3767</v>
      </c>
      <c r="E2745" s="99"/>
      <c r="F2745" s="99"/>
    </row>
    <row r="2746" spans="1:6" ht="12.75" customHeight="1" x14ac:dyDescent="0.25">
      <c r="A2746" s="99"/>
      <c r="B2746" s="101">
        <v>3143153</v>
      </c>
      <c r="C2746" s="101" t="s">
        <v>4255</v>
      </c>
      <c r="D2746" s="101" t="s">
        <v>3767</v>
      </c>
      <c r="E2746" s="99"/>
      <c r="F2746" s="99"/>
    </row>
    <row r="2747" spans="1:6" ht="12.75" customHeight="1" x14ac:dyDescent="0.25">
      <c r="A2747" s="99"/>
      <c r="B2747" s="101">
        <v>3143203</v>
      </c>
      <c r="C2747" s="101" t="s">
        <v>4256</v>
      </c>
      <c r="D2747" s="101" t="s">
        <v>3767</v>
      </c>
      <c r="E2747" s="99"/>
      <c r="F2747" s="99"/>
    </row>
    <row r="2748" spans="1:6" ht="12.75" customHeight="1" x14ac:dyDescent="0.25">
      <c r="A2748" s="99"/>
      <c r="B2748" s="101">
        <v>3143302</v>
      </c>
      <c r="C2748" s="101" t="s">
        <v>4257</v>
      </c>
      <c r="D2748" s="101" t="s">
        <v>3767</v>
      </c>
      <c r="E2748" s="99"/>
      <c r="F2748" s="99"/>
    </row>
    <row r="2749" spans="1:6" ht="12.75" customHeight="1" x14ac:dyDescent="0.25">
      <c r="A2749" s="99"/>
      <c r="B2749" s="101">
        <v>3143401</v>
      </c>
      <c r="C2749" s="101" t="s">
        <v>4258</v>
      </c>
      <c r="D2749" s="101" t="s">
        <v>3767</v>
      </c>
      <c r="E2749" s="99"/>
      <c r="F2749" s="99"/>
    </row>
    <row r="2750" spans="1:6" ht="12.75" customHeight="1" x14ac:dyDescent="0.25">
      <c r="A2750" s="99"/>
      <c r="B2750" s="101">
        <v>3143450</v>
      </c>
      <c r="C2750" s="101" t="s">
        <v>4259</v>
      </c>
      <c r="D2750" s="101" t="s">
        <v>3767</v>
      </c>
      <c r="E2750" s="99"/>
      <c r="F2750" s="99"/>
    </row>
    <row r="2751" spans="1:6" ht="12.75" customHeight="1" x14ac:dyDescent="0.25">
      <c r="A2751" s="99"/>
      <c r="B2751" s="101">
        <v>3143500</v>
      </c>
      <c r="C2751" s="101" t="s">
        <v>4260</v>
      </c>
      <c r="D2751" s="101" t="s">
        <v>3767</v>
      </c>
      <c r="E2751" s="99"/>
      <c r="F2751" s="99"/>
    </row>
    <row r="2752" spans="1:6" ht="12.75" customHeight="1" x14ac:dyDescent="0.25">
      <c r="A2752" s="99"/>
      <c r="B2752" s="101">
        <v>3143609</v>
      </c>
      <c r="C2752" s="101" t="s">
        <v>4261</v>
      </c>
      <c r="D2752" s="101" t="s">
        <v>3767</v>
      </c>
      <c r="E2752" s="99"/>
      <c r="F2752" s="99"/>
    </row>
    <row r="2753" spans="1:6" ht="12.75" customHeight="1" x14ac:dyDescent="0.25">
      <c r="A2753" s="99"/>
      <c r="B2753" s="101">
        <v>3143708</v>
      </c>
      <c r="C2753" s="101" t="s">
        <v>4262</v>
      </c>
      <c r="D2753" s="101" t="s">
        <v>3767</v>
      </c>
      <c r="E2753" s="99"/>
      <c r="F2753" s="99"/>
    </row>
    <row r="2754" spans="1:6" ht="12.75" customHeight="1" x14ac:dyDescent="0.25">
      <c r="A2754" s="99"/>
      <c r="B2754" s="101">
        <v>3143807</v>
      </c>
      <c r="C2754" s="101" t="s">
        <v>4263</v>
      </c>
      <c r="D2754" s="101" t="s">
        <v>3767</v>
      </c>
      <c r="E2754" s="99"/>
      <c r="F2754" s="99"/>
    </row>
    <row r="2755" spans="1:6" ht="12.75" customHeight="1" x14ac:dyDescent="0.25">
      <c r="A2755" s="99"/>
      <c r="B2755" s="101">
        <v>3143906</v>
      </c>
      <c r="C2755" s="101" t="s">
        <v>4264</v>
      </c>
      <c r="D2755" s="101" t="s">
        <v>3767</v>
      </c>
      <c r="E2755" s="99"/>
      <c r="F2755" s="99"/>
    </row>
    <row r="2756" spans="1:6" ht="12.75" customHeight="1" x14ac:dyDescent="0.25">
      <c r="A2756" s="99"/>
      <c r="B2756" s="101">
        <v>3144003</v>
      </c>
      <c r="C2756" s="101" t="s">
        <v>4265</v>
      </c>
      <c r="D2756" s="101" t="s">
        <v>3767</v>
      </c>
      <c r="E2756" s="99"/>
      <c r="F2756" s="99"/>
    </row>
    <row r="2757" spans="1:6" ht="12.75" customHeight="1" x14ac:dyDescent="0.25">
      <c r="A2757" s="99"/>
      <c r="B2757" s="101">
        <v>3144102</v>
      </c>
      <c r="C2757" s="101" t="s">
        <v>4266</v>
      </c>
      <c r="D2757" s="101" t="s">
        <v>3767</v>
      </c>
      <c r="E2757" s="99"/>
      <c r="F2757" s="99"/>
    </row>
    <row r="2758" spans="1:6" ht="12.75" customHeight="1" x14ac:dyDescent="0.25">
      <c r="A2758" s="99"/>
      <c r="B2758" s="101">
        <v>3144201</v>
      </c>
      <c r="C2758" s="101" t="s">
        <v>4267</v>
      </c>
      <c r="D2758" s="101" t="s">
        <v>3767</v>
      </c>
      <c r="E2758" s="99"/>
      <c r="F2758" s="99"/>
    </row>
    <row r="2759" spans="1:6" ht="12.75" customHeight="1" x14ac:dyDescent="0.25">
      <c r="A2759" s="99"/>
      <c r="B2759" s="101">
        <v>3144300</v>
      </c>
      <c r="C2759" s="101" t="s">
        <v>4268</v>
      </c>
      <c r="D2759" s="101" t="s">
        <v>3767</v>
      </c>
      <c r="E2759" s="99"/>
      <c r="F2759" s="99"/>
    </row>
    <row r="2760" spans="1:6" ht="12.75" customHeight="1" x14ac:dyDescent="0.25">
      <c r="A2760" s="99"/>
      <c r="B2760" s="101">
        <v>3144359</v>
      </c>
      <c r="C2760" s="101" t="s">
        <v>4269</v>
      </c>
      <c r="D2760" s="101" t="s">
        <v>3767</v>
      </c>
      <c r="E2760" s="99"/>
      <c r="F2760" s="99"/>
    </row>
    <row r="2761" spans="1:6" ht="12.75" customHeight="1" x14ac:dyDescent="0.25">
      <c r="A2761" s="99"/>
      <c r="B2761" s="101">
        <v>3144375</v>
      </c>
      <c r="C2761" s="101" t="s">
        <v>4270</v>
      </c>
      <c r="D2761" s="101" t="s">
        <v>3767</v>
      </c>
      <c r="E2761" s="99"/>
      <c r="F2761" s="99"/>
    </row>
    <row r="2762" spans="1:6" ht="12.75" customHeight="1" x14ac:dyDescent="0.25">
      <c r="A2762" s="99"/>
      <c r="B2762" s="101">
        <v>3144409</v>
      </c>
      <c r="C2762" s="101" t="s">
        <v>4271</v>
      </c>
      <c r="D2762" s="101" t="s">
        <v>3767</v>
      </c>
      <c r="E2762" s="99"/>
      <c r="F2762" s="99"/>
    </row>
    <row r="2763" spans="1:6" ht="12.75" customHeight="1" x14ac:dyDescent="0.25">
      <c r="A2763" s="99"/>
      <c r="B2763" s="101">
        <v>3144508</v>
      </c>
      <c r="C2763" s="101" t="s">
        <v>4272</v>
      </c>
      <c r="D2763" s="101" t="s">
        <v>3767</v>
      </c>
      <c r="E2763" s="99"/>
      <c r="F2763" s="99"/>
    </row>
    <row r="2764" spans="1:6" ht="12.75" customHeight="1" x14ac:dyDescent="0.25">
      <c r="A2764" s="99"/>
      <c r="B2764" s="101">
        <v>3144607</v>
      </c>
      <c r="C2764" s="101" t="s">
        <v>4273</v>
      </c>
      <c r="D2764" s="101" t="s">
        <v>3767</v>
      </c>
      <c r="E2764" s="99"/>
      <c r="F2764" s="99"/>
    </row>
    <row r="2765" spans="1:6" ht="12.75" customHeight="1" x14ac:dyDescent="0.25">
      <c r="A2765" s="99"/>
      <c r="B2765" s="101">
        <v>3144656</v>
      </c>
      <c r="C2765" s="101" t="s">
        <v>4274</v>
      </c>
      <c r="D2765" s="101" t="s">
        <v>3767</v>
      </c>
      <c r="E2765" s="99"/>
      <c r="F2765" s="99"/>
    </row>
    <row r="2766" spans="1:6" ht="12.75" customHeight="1" x14ac:dyDescent="0.25">
      <c r="A2766" s="99"/>
      <c r="B2766" s="101">
        <v>3144672</v>
      </c>
      <c r="C2766" s="101" t="s">
        <v>4275</v>
      </c>
      <c r="D2766" s="101" t="s">
        <v>3767</v>
      </c>
      <c r="E2766" s="99"/>
      <c r="F2766" s="99"/>
    </row>
    <row r="2767" spans="1:6" ht="12.75" customHeight="1" x14ac:dyDescent="0.25">
      <c r="A2767" s="99"/>
      <c r="B2767" s="101">
        <v>3144706</v>
      </c>
      <c r="C2767" s="101" t="s">
        <v>4276</v>
      </c>
      <c r="D2767" s="101" t="s">
        <v>3767</v>
      </c>
      <c r="E2767" s="99"/>
      <c r="F2767" s="99"/>
    </row>
    <row r="2768" spans="1:6" ht="12.75" customHeight="1" x14ac:dyDescent="0.25">
      <c r="A2768" s="99"/>
      <c r="B2768" s="101">
        <v>3144805</v>
      </c>
      <c r="C2768" s="101" t="s">
        <v>4277</v>
      </c>
      <c r="D2768" s="101" t="s">
        <v>3767</v>
      </c>
      <c r="E2768" s="99"/>
      <c r="F2768" s="99"/>
    </row>
    <row r="2769" spans="1:6" ht="12.75" customHeight="1" x14ac:dyDescent="0.25">
      <c r="A2769" s="99"/>
      <c r="B2769" s="101">
        <v>3144904</v>
      </c>
      <c r="C2769" s="101" t="s">
        <v>4278</v>
      </c>
      <c r="D2769" s="101" t="s">
        <v>3767</v>
      </c>
      <c r="E2769" s="99"/>
      <c r="F2769" s="99"/>
    </row>
    <row r="2770" spans="1:6" ht="12.75" customHeight="1" x14ac:dyDescent="0.25">
      <c r="A2770" s="99"/>
      <c r="B2770" s="101">
        <v>3145000</v>
      </c>
      <c r="C2770" s="101" t="s">
        <v>4279</v>
      </c>
      <c r="D2770" s="101" t="s">
        <v>3767</v>
      </c>
      <c r="E2770" s="99"/>
      <c r="F2770" s="99"/>
    </row>
    <row r="2771" spans="1:6" ht="12.75" customHeight="1" x14ac:dyDescent="0.25">
      <c r="A2771" s="99"/>
      <c r="B2771" s="101">
        <v>3145059</v>
      </c>
      <c r="C2771" s="101" t="s">
        <v>4280</v>
      </c>
      <c r="D2771" s="101" t="s">
        <v>3767</v>
      </c>
      <c r="E2771" s="99"/>
      <c r="F2771" s="99"/>
    </row>
    <row r="2772" spans="1:6" ht="12.75" customHeight="1" x14ac:dyDescent="0.25">
      <c r="A2772" s="99"/>
      <c r="B2772" s="101">
        <v>3145109</v>
      </c>
      <c r="C2772" s="101" t="s">
        <v>4281</v>
      </c>
      <c r="D2772" s="101" t="s">
        <v>3767</v>
      </c>
      <c r="E2772" s="99"/>
      <c r="F2772" s="99"/>
    </row>
    <row r="2773" spans="1:6" ht="12.75" customHeight="1" x14ac:dyDescent="0.25">
      <c r="A2773" s="99"/>
      <c r="B2773" s="101">
        <v>3145208</v>
      </c>
      <c r="C2773" s="101" t="s">
        <v>4282</v>
      </c>
      <c r="D2773" s="101" t="s">
        <v>3767</v>
      </c>
      <c r="E2773" s="99"/>
      <c r="F2773" s="99"/>
    </row>
    <row r="2774" spans="1:6" ht="12.75" customHeight="1" x14ac:dyDescent="0.25">
      <c r="A2774" s="99"/>
      <c r="B2774" s="101">
        <v>3145307</v>
      </c>
      <c r="C2774" s="101" t="s">
        <v>4283</v>
      </c>
      <c r="D2774" s="101" t="s">
        <v>3767</v>
      </c>
      <c r="E2774" s="99"/>
      <c r="F2774" s="99"/>
    </row>
    <row r="2775" spans="1:6" ht="12.75" customHeight="1" x14ac:dyDescent="0.25">
      <c r="A2775" s="99"/>
      <c r="B2775" s="101">
        <v>3145356</v>
      </c>
      <c r="C2775" s="101" t="s">
        <v>4284</v>
      </c>
      <c r="D2775" s="101" t="s">
        <v>3767</v>
      </c>
      <c r="E2775" s="99"/>
      <c r="F2775" s="99"/>
    </row>
    <row r="2776" spans="1:6" ht="12.75" customHeight="1" x14ac:dyDescent="0.25">
      <c r="A2776" s="99"/>
      <c r="B2776" s="101">
        <v>3145372</v>
      </c>
      <c r="C2776" s="101" t="s">
        <v>4285</v>
      </c>
      <c r="D2776" s="101" t="s">
        <v>3767</v>
      </c>
      <c r="E2776" s="99"/>
      <c r="F2776" s="99"/>
    </row>
    <row r="2777" spans="1:6" ht="12.75" customHeight="1" x14ac:dyDescent="0.25">
      <c r="A2777" s="99"/>
      <c r="B2777" s="101">
        <v>3145406</v>
      </c>
      <c r="C2777" s="101" t="s">
        <v>4286</v>
      </c>
      <c r="D2777" s="101" t="s">
        <v>3767</v>
      </c>
      <c r="E2777" s="99"/>
      <c r="F2777" s="99"/>
    </row>
    <row r="2778" spans="1:6" ht="12.75" customHeight="1" x14ac:dyDescent="0.25">
      <c r="A2778" s="99"/>
      <c r="B2778" s="101">
        <v>3145455</v>
      </c>
      <c r="C2778" s="101" t="s">
        <v>4287</v>
      </c>
      <c r="D2778" s="101" t="s">
        <v>3767</v>
      </c>
      <c r="E2778" s="99"/>
      <c r="F2778" s="99"/>
    </row>
    <row r="2779" spans="1:6" ht="12.75" customHeight="1" x14ac:dyDescent="0.25">
      <c r="A2779" s="99"/>
      <c r="B2779" s="101">
        <v>3145505</v>
      </c>
      <c r="C2779" s="101" t="s">
        <v>4288</v>
      </c>
      <c r="D2779" s="101" t="s">
        <v>3767</v>
      </c>
      <c r="E2779" s="99"/>
      <c r="F2779" s="99"/>
    </row>
    <row r="2780" spans="1:6" ht="12.75" customHeight="1" x14ac:dyDescent="0.25">
      <c r="A2780" s="99"/>
      <c r="B2780" s="101">
        <v>3145604</v>
      </c>
      <c r="C2780" s="101" t="s">
        <v>4289</v>
      </c>
      <c r="D2780" s="101" t="s">
        <v>3767</v>
      </c>
      <c r="E2780" s="99"/>
      <c r="F2780" s="99"/>
    </row>
    <row r="2781" spans="1:6" ht="12.75" customHeight="1" x14ac:dyDescent="0.25">
      <c r="A2781" s="99"/>
      <c r="B2781" s="101">
        <v>3145703</v>
      </c>
      <c r="C2781" s="101" t="s">
        <v>4290</v>
      </c>
      <c r="D2781" s="101" t="s">
        <v>3767</v>
      </c>
      <c r="E2781" s="99"/>
      <c r="F2781" s="99"/>
    </row>
    <row r="2782" spans="1:6" ht="12.75" customHeight="1" x14ac:dyDescent="0.25">
      <c r="A2782" s="99"/>
      <c r="B2782" s="101">
        <v>3145802</v>
      </c>
      <c r="C2782" s="101" t="s">
        <v>4291</v>
      </c>
      <c r="D2782" s="101" t="s">
        <v>3767</v>
      </c>
      <c r="E2782" s="99"/>
      <c r="F2782" s="99"/>
    </row>
    <row r="2783" spans="1:6" ht="12.75" customHeight="1" x14ac:dyDescent="0.25">
      <c r="A2783" s="99"/>
      <c r="B2783" s="101">
        <v>3145851</v>
      </c>
      <c r="C2783" s="101" t="s">
        <v>4292</v>
      </c>
      <c r="D2783" s="101" t="s">
        <v>3767</v>
      </c>
      <c r="E2783" s="99"/>
      <c r="F2783" s="99"/>
    </row>
    <row r="2784" spans="1:6" ht="12.75" customHeight="1" x14ac:dyDescent="0.25">
      <c r="A2784" s="99"/>
      <c r="B2784" s="101">
        <v>3145877</v>
      </c>
      <c r="C2784" s="101" t="s">
        <v>4293</v>
      </c>
      <c r="D2784" s="101" t="s">
        <v>3767</v>
      </c>
      <c r="E2784" s="99"/>
      <c r="F2784" s="99"/>
    </row>
    <row r="2785" spans="1:6" ht="12.75" customHeight="1" x14ac:dyDescent="0.25">
      <c r="A2785" s="99"/>
      <c r="B2785" s="101">
        <v>3145901</v>
      </c>
      <c r="C2785" s="101" t="s">
        <v>2763</v>
      </c>
      <c r="D2785" s="101" t="s">
        <v>3767</v>
      </c>
      <c r="E2785" s="99"/>
      <c r="F2785" s="99"/>
    </row>
    <row r="2786" spans="1:6" ht="12.75" customHeight="1" x14ac:dyDescent="0.25">
      <c r="A2786" s="99"/>
      <c r="B2786" s="101">
        <v>3146008</v>
      </c>
      <c r="C2786" s="101" t="s">
        <v>4294</v>
      </c>
      <c r="D2786" s="101" t="s">
        <v>3767</v>
      </c>
      <c r="E2786" s="99"/>
      <c r="F2786" s="99"/>
    </row>
    <row r="2787" spans="1:6" ht="12.75" customHeight="1" x14ac:dyDescent="0.25">
      <c r="A2787" s="99"/>
      <c r="B2787" s="101">
        <v>3146107</v>
      </c>
      <c r="C2787" s="101" t="s">
        <v>4295</v>
      </c>
      <c r="D2787" s="101" t="s">
        <v>3767</v>
      </c>
      <c r="E2787" s="99"/>
      <c r="F2787" s="99"/>
    </row>
    <row r="2788" spans="1:6" ht="12.75" customHeight="1" x14ac:dyDescent="0.25">
      <c r="A2788" s="99"/>
      <c r="B2788" s="101">
        <v>3146206</v>
      </c>
      <c r="C2788" s="101" t="s">
        <v>4296</v>
      </c>
      <c r="D2788" s="101" t="s">
        <v>3767</v>
      </c>
      <c r="E2788" s="99"/>
      <c r="F2788" s="99"/>
    </row>
    <row r="2789" spans="1:6" ht="12.75" customHeight="1" x14ac:dyDescent="0.25">
      <c r="A2789" s="99"/>
      <c r="B2789" s="101">
        <v>3146255</v>
      </c>
      <c r="C2789" s="101" t="s">
        <v>4297</v>
      </c>
      <c r="D2789" s="101" t="s">
        <v>3767</v>
      </c>
      <c r="E2789" s="99"/>
      <c r="F2789" s="99"/>
    </row>
    <row r="2790" spans="1:6" ht="12.75" customHeight="1" x14ac:dyDescent="0.25">
      <c r="A2790" s="99"/>
      <c r="B2790" s="101">
        <v>3146305</v>
      </c>
      <c r="C2790" s="101" t="s">
        <v>4298</v>
      </c>
      <c r="D2790" s="101" t="s">
        <v>3767</v>
      </c>
      <c r="E2790" s="99"/>
      <c r="F2790" s="99"/>
    </row>
    <row r="2791" spans="1:6" ht="12.75" customHeight="1" x14ac:dyDescent="0.25">
      <c r="A2791" s="99"/>
      <c r="B2791" s="101">
        <v>3146404</v>
      </c>
      <c r="C2791" s="101" t="s">
        <v>4299</v>
      </c>
      <c r="D2791" s="101" t="s">
        <v>3767</v>
      </c>
      <c r="E2791" s="99"/>
      <c r="F2791" s="99"/>
    </row>
    <row r="2792" spans="1:6" ht="12.75" customHeight="1" x14ac:dyDescent="0.25">
      <c r="A2792" s="99"/>
      <c r="B2792" s="101">
        <v>3146503</v>
      </c>
      <c r="C2792" s="101" t="s">
        <v>4300</v>
      </c>
      <c r="D2792" s="101" t="s">
        <v>3767</v>
      </c>
      <c r="E2792" s="99"/>
      <c r="F2792" s="99"/>
    </row>
    <row r="2793" spans="1:6" ht="12.75" customHeight="1" x14ac:dyDescent="0.25">
      <c r="A2793" s="99"/>
      <c r="B2793" s="101">
        <v>3146552</v>
      </c>
      <c r="C2793" s="101" t="s">
        <v>4301</v>
      </c>
      <c r="D2793" s="101" t="s">
        <v>3767</v>
      </c>
      <c r="E2793" s="99"/>
      <c r="F2793" s="99"/>
    </row>
    <row r="2794" spans="1:6" ht="12.75" customHeight="1" x14ac:dyDescent="0.25">
      <c r="A2794" s="99"/>
      <c r="B2794" s="101">
        <v>3146602</v>
      </c>
      <c r="C2794" s="101" t="s">
        <v>4302</v>
      </c>
      <c r="D2794" s="101" t="s">
        <v>3767</v>
      </c>
      <c r="E2794" s="99"/>
      <c r="F2794" s="99"/>
    </row>
    <row r="2795" spans="1:6" ht="12.75" customHeight="1" x14ac:dyDescent="0.25">
      <c r="A2795" s="99"/>
      <c r="B2795" s="101">
        <v>3146701</v>
      </c>
      <c r="C2795" s="101" t="s">
        <v>4303</v>
      </c>
      <c r="D2795" s="101" t="s">
        <v>3767</v>
      </c>
      <c r="E2795" s="99"/>
      <c r="F2795" s="99"/>
    </row>
    <row r="2796" spans="1:6" ht="12.75" customHeight="1" x14ac:dyDescent="0.25">
      <c r="A2796" s="99"/>
      <c r="B2796" s="101">
        <v>3146750</v>
      </c>
      <c r="C2796" s="101" t="s">
        <v>4304</v>
      </c>
      <c r="D2796" s="101" t="s">
        <v>3767</v>
      </c>
      <c r="E2796" s="99"/>
      <c r="F2796" s="99"/>
    </row>
    <row r="2797" spans="1:6" ht="12.75" customHeight="1" x14ac:dyDescent="0.25">
      <c r="A2797" s="99"/>
      <c r="B2797" s="101">
        <v>3146909</v>
      </c>
      <c r="C2797" s="101" t="s">
        <v>4305</v>
      </c>
      <c r="D2797" s="101" t="s">
        <v>3767</v>
      </c>
      <c r="E2797" s="99"/>
      <c r="F2797" s="99"/>
    </row>
    <row r="2798" spans="1:6" ht="12.75" customHeight="1" x14ac:dyDescent="0.25">
      <c r="A2798" s="99"/>
      <c r="B2798" s="101">
        <v>3147006</v>
      </c>
      <c r="C2798" s="101" t="s">
        <v>4306</v>
      </c>
      <c r="D2798" s="101" t="s">
        <v>3767</v>
      </c>
      <c r="E2798" s="99"/>
      <c r="F2798" s="99"/>
    </row>
    <row r="2799" spans="1:6" ht="12.75" customHeight="1" x14ac:dyDescent="0.25">
      <c r="A2799" s="99"/>
      <c r="B2799" s="101">
        <v>3147105</v>
      </c>
      <c r="C2799" s="101" t="s">
        <v>4307</v>
      </c>
      <c r="D2799" s="101" t="s">
        <v>3767</v>
      </c>
      <c r="E2799" s="99"/>
      <c r="F2799" s="99"/>
    </row>
    <row r="2800" spans="1:6" ht="12.75" customHeight="1" x14ac:dyDescent="0.25">
      <c r="A2800" s="99"/>
      <c r="B2800" s="101">
        <v>3147204</v>
      </c>
      <c r="C2800" s="101" t="s">
        <v>4308</v>
      </c>
      <c r="D2800" s="101" t="s">
        <v>3767</v>
      </c>
      <c r="E2800" s="99"/>
      <c r="F2800" s="99"/>
    </row>
    <row r="2801" spans="1:6" ht="12.75" customHeight="1" x14ac:dyDescent="0.25">
      <c r="A2801" s="99"/>
      <c r="B2801" s="101">
        <v>3147303</v>
      </c>
      <c r="C2801" s="101" t="s">
        <v>4309</v>
      </c>
      <c r="D2801" s="101" t="s">
        <v>3767</v>
      </c>
      <c r="E2801" s="99"/>
      <c r="F2801" s="99"/>
    </row>
    <row r="2802" spans="1:6" ht="12.75" customHeight="1" x14ac:dyDescent="0.25">
      <c r="A2802" s="99"/>
      <c r="B2802" s="101">
        <v>3147402</v>
      </c>
      <c r="C2802" s="101" t="s">
        <v>4310</v>
      </c>
      <c r="D2802" s="101" t="s">
        <v>3767</v>
      </c>
      <c r="E2802" s="99"/>
      <c r="F2802" s="99"/>
    </row>
    <row r="2803" spans="1:6" ht="12.75" customHeight="1" x14ac:dyDescent="0.25">
      <c r="A2803" s="99"/>
      <c r="B2803" s="101">
        <v>3147501</v>
      </c>
      <c r="C2803" s="101" t="s">
        <v>4311</v>
      </c>
      <c r="D2803" s="101" t="s">
        <v>3767</v>
      </c>
      <c r="E2803" s="99"/>
      <c r="F2803" s="99"/>
    </row>
    <row r="2804" spans="1:6" ht="12.75" customHeight="1" x14ac:dyDescent="0.25">
      <c r="A2804" s="99"/>
      <c r="B2804" s="101">
        <v>3147600</v>
      </c>
      <c r="C2804" s="101" t="s">
        <v>4312</v>
      </c>
      <c r="D2804" s="101" t="s">
        <v>3767</v>
      </c>
      <c r="E2804" s="99"/>
      <c r="F2804" s="99"/>
    </row>
    <row r="2805" spans="1:6" ht="12.75" customHeight="1" x14ac:dyDescent="0.25">
      <c r="A2805" s="99"/>
      <c r="B2805" s="101">
        <v>3147709</v>
      </c>
      <c r="C2805" s="101" t="s">
        <v>4313</v>
      </c>
      <c r="D2805" s="101" t="s">
        <v>3767</v>
      </c>
      <c r="E2805" s="99"/>
      <c r="F2805" s="99"/>
    </row>
    <row r="2806" spans="1:6" ht="12.75" customHeight="1" x14ac:dyDescent="0.25">
      <c r="A2806" s="99"/>
      <c r="B2806" s="101">
        <v>3147808</v>
      </c>
      <c r="C2806" s="101" t="s">
        <v>4314</v>
      </c>
      <c r="D2806" s="101" t="s">
        <v>3767</v>
      </c>
      <c r="E2806" s="99"/>
      <c r="F2806" s="99"/>
    </row>
    <row r="2807" spans="1:6" ht="12.75" customHeight="1" x14ac:dyDescent="0.25">
      <c r="A2807" s="99"/>
      <c r="B2807" s="101">
        <v>3147907</v>
      </c>
      <c r="C2807" s="101" t="s">
        <v>4315</v>
      </c>
      <c r="D2807" s="101" t="s">
        <v>3767</v>
      </c>
      <c r="E2807" s="99"/>
      <c r="F2807" s="99"/>
    </row>
    <row r="2808" spans="1:6" ht="12.75" customHeight="1" x14ac:dyDescent="0.25">
      <c r="A2808" s="99"/>
      <c r="B2808" s="101">
        <v>3147956</v>
      </c>
      <c r="C2808" s="101" t="s">
        <v>4316</v>
      </c>
      <c r="D2808" s="101" t="s">
        <v>3767</v>
      </c>
      <c r="E2808" s="99"/>
      <c r="F2808" s="99"/>
    </row>
    <row r="2809" spans="1:6" ht="12.75" customHeight="1" x14ac:dyDescent="0.25">
      <c r="A2809" s="99"/>
      <c r="B2809" s="101">
        <v>3148004</v>
      </c>
      <c r="C2809" s="101" t="s">
        <v>4317</v>
      </c>
      <c r="D2809" s="101" t="s">
        <v>3767</v>
      </c>
      <c r="E2809" s="99"/>
      <c r="F2809" s="99"/>
    </row>
    <row r="2810" spans="1:6" ht="12.75" customHeight="1" x14ac:dyDescent="0.25">
      <c r="A2810" s="99"/>
      <c r="B2810" s="101">
        <v>3148103</v>
      </c>
      <c r="C2810" s="101" t="s">
        <v>4318</v>
      </c>
      <c r="D2810" s="101" t="s">
        <v>3767</v>
      </c>
      <c r="E2810" s="99"/>
      <c r="F2810" s="99"/>
    </row>
    <row r="2811" spans="1:6" ht="12.75" customHeight="1" x14ac:dyDescent="0.25">
      <c r="A2811" s="99"/>
      <c r="B2811" s="101">
        <v>3148202</v>
      </c>
      <c r="C2811" s="101" t="s">
        <v>4319</v>
      </c>
      <c r="D2811" s="101" t="s">
        <v>3767</v>
      </c>
      <c r="E2811" s="99"/>
      <c r="F2811" s="99"/>
    </row>
    <row r="2812" spans="1:6" ht="12.75" customHeight="1" x14ac:dyDescent="0.25">
      <c r="A2812" s="99"/>
      <c r="B2812" s="101">
        <v>3148301</v>
      </c>
      <c r="C2812" s="101" t="s">
        <v>4320</v>
      </c>
      <c r="D2812" s="101" t="s">
        <v>3767</v>
      </c>
      <c r="E2812" s="99"/>
      <c r="F2812" s="99"/>
    </row>
    <row r="2813" spans="1:6" ht="12.75" customHeight="1" x14ac:dyDescent="0.25">
      <c r="A2813" s="99"/>
      <c r="B2813" s="101">
        <v>3148400</v>
      </c>
      <c r="C2813" s="101" t="s">
        <v>4321</v>
      </c>
      <c r="D2813" s="101" t="s">
        <v>3767</v>
      </c>
      <c r="E2813" s="99"/>
      <c r="F2813" s="99"/>
    </row>
    <row r="2814" spans="1:6" ht="12.75" customHeight="1" x14ac:dyDescent="0.25">
      <c r="A2814" s="99"/>
      <c r="B2814" s="101">
        <v>3148509</v>
      </c>
      <c r="C2814" s="101" t="s">
        <v>4322</v>
      </c>
      <c r="D2814" s="101" t="s">
        <v>3767</v>
      </c>
      <c r="E2814" s="99"/>
      <c r="F2814" s="99"/>
    </row>
    <row r="2815" spans="1:6" ht="12.75" customHeight="1" x14ac:dyDescent="0.25">
      <c r="A2815" s="99"/>
      <c r="B2815" s="101">
        <v>3148608</v>
      </c>
      <c r="C2815" s="101" t="s">
        <v>4323</v>
      </c>
      <c r="D2815" s="101" t="s">
        <v>3767</v>
      </c>
      <c r="E2815" s="99"/>
      <c r="F2815" s="99"/>
    </row>
    <row r="2816" spans="1:6" ht="12.75" customHeight="1" x14ac:dyDescent="0.25">
      <c r="A2816" s="99"/>
      <c r="B2816" s="101">
        <v>3148707</v>
      </c>
      <c r="C2816" s="101" t="s">
        <v>4324</v>
      </c>
      <c r="D2816" s="101" t="s">
        <v>3767</v>
      </c>
      <c r="E2816" s="99"/>
      <c r="F2816" s="99"/>
    </row>
    <row r="2817" spans="1:6" ht="12.75" customHeight="1" x14ac:dyDescent="0.25">
      <c r="A2817" s="99"/>
      <c r="B2817" s="101">
        <v>3148756</v>
      </c>
      <c r="C2817" s="101" t="s">
        <v>4325</v>
      </c>
      <c r="D2817" s="101" t="s">
        <v>3767</v>
      </c>
      <c r="E2817" s="99"/>
      <c r="F2817" s="99"/>
    </row>
    <row r="2818" spans="1:6" ht="12.75" customHeight="1" x14ac:dyDescent="0.25">
      <c r="A2818" s="99"/>
      <c r="B2818" s="101">
        <v>3148806</v>
      </c>
      <c r="C2818" s="101" t="s">
        <v>4326</v>
      </c>
      <c r="D2818" s="101" t="s">
        <v>3767</v>
      </c>
      <c r="E2818" s="99"/>
      <c r="F2818" s="99"/>
    </row>
    <row r="2819" spans="1:6" ht="12.75" customHeight="1" x14ac:dyDescent="0.25">
      <c r="A2819" s="99"/>
      <c r="B2819" s="101">
        <v>3148905</v>
      </c>
      <c r="C2819" s="101" t="s">
        <v>4327</v>
      </c>
      <c r="D2819" s="101" t="s">
        <v>3767</v>
      </c>
      <c r="E2819" s="99"/>
      <c r="F2819" s="99"/>
    </row>
    <row r="2820" spans="1:6" ht="12.75" customHeight="1" x14ac:dyDescent="0.25">
      <c r="A2820" s="99"/>
      <c r="B2820" s="101">
        <v>3149002</v>
      </c>
      <c r="C2820" s="101" t="s">
        <v>4328</v>
      </c>
      <c r="D2820" s="101" t="s">
        <v>3767</v>
      </c>
      <c r="E2820" s="99"/>
      <c r="F2820" s="99"/>
    </row>
    <row r="2821" spans="1:6" ht="12.75" customHeight="1" x14ac:dyDescent="0.25">
      <c r="A2821" s="99"/>
      <c r="B2821" s="101">
        <v>3149101</v>
      </c>
      <c r="C2821" s="101" t="s">
        <v>4329</v>
      </c>
      <c r="D2821" s="101" t="s">
        <v>3767</v>
      </c>
      <c r="E2821" s="99"/>
      <c r="F2821" s="99"/>
    </row>
    <row r="2822" spans="1:6" ht="12.75" customHeight="1" x14ac:dyDescent="0.25">
      <c r="A2822" s="99"/>
      <c r="B2822" s="101">
        <v>3149150</v>
      </c>
      <c r="C2822" s="101" t="s">
        <v>4330</v>
      </c>
      <c r="D2822" s="101" t="s">
        <v>3767</v>
      </c>
      <c r="E2822" s="99"/>
      <c r="F2822" s="99"/>
    </row>
    <row r="2823" spans="1:6" ht="12.75" customHeight="1" x14ac:dyDescent="0.25">
      <c r="A2823" s="99"/>
      <c r="B2823" s="101">
        <v>3149200</v>
      </c>
      <c r="C2823" s="101" t="s">
        <v>4331</v>
      </c>
      <c r="D2823" s="101" t="s">
        <v>3767</v>
      </c>
      <c r="E2823" s="99"/>
      <c r="F2823" s="99"/>
    </row>
    <row r="2824" spans="1:6" ht="12.75" customHeight="1" x14ac:dyDescent="0.25">
      <c r="A2824" s="99"/>
      <c r="B2824" s="101">
        <v>3149309</v>
      </c>
      <c r="C2824" s="101" t="s">
        <v>4332</v>
      </c>
      <c r="D2824" s="101" t="s">
        <v>3767</v>
      </c>
      <c r="E2824" s="99"/>
      <c r="F2824" s="99"/>
    </row>
    <row r="2825" spans="1:6" ht="12.75" customHeight="1" x14ac:dyDescent="0.25">
      <c r="A2825" s="99"/>
      <c r="B2825" s="101">
        <v>3149408</v>
      </c>
      <c r="C2825" s="101" t="s">
        <v>4333</v>
      </c>
      <c r="D2825" s="101" t="s">
        <v>3767</v>
      </c>
      <c r="E2825" s="99"/>
      <c r="F2825" s="99"/>
    </row>
    <row r="2826" spans="1:6" ht="12.75" customHeight="1" x14ac:dyDescent="0.25">
      <c r="A2826" s="99"/>
      <c r="B2826" s="101">
        <v>3149507</v>
      </c>
      <c r="C2826" s="101" t="s">
        <v>4334</v>
      </c>
      <c r="D2826" s="101" t="s">
        <v>3767</v>
      </c>
      <c r="E2826" s="99"/>
      <c r="F2826" s="99"/>
    </row>
    <row r="2827" spans="1:6" ht="12.75" customHeight="1" x14ac:dyDescent="0.25">
      <c r="A2827" s="99"/>
      <c r="B2827" s="101">
        <v>3149606</v>
      </c>
      <c r="C2827" s="101" t="s">
        <v>4335</v>
      </c>
      <c r="D2827" s="101" t="s">
        <v>3767</v>
      </c>
      <c r="E2827" s="99"/>
      <c r="F2827" s="99"/>
    </row>
    <row r="2828" spans="1:6" ht="12.75" customHeight="1" x14ac:dyDescent="0.25">
      <c r="A2828" s="99"/>
      <c r="B2828" s="101">
        <v>3149705</v>
      </c>
      <c r="C2828" s="101" t="s">
        <v>4336</v>
      </c>
      <c r="D2828" s="101" t="s">
        <v>3767</v>
      </c>
      <c r="E2828" s="99"/>
      <c r="F2828" s="99"/>
    </row>
    <row r="2829" spans="1:6" ht="12.75" customHeight="1" x14ac:dyDescent="0.25">
      <c r="A2829" s="99"/>
      <c r="B2829" s="101">
        <v>3149804</v>
      </c>
      <c r="C2829" s="101" t="s">
        <v>4337</v>
      </c>
      <c r="D2829" s="101" t="s">
        <v>3767</v>
      </c>
      <c r="E2829" s="99"/>
      <c r="F2829" s="99"/>
    </row>
    <row r="2830" spans="1:6" ht="12.75" customHeight="1" x14ac:dyDescent="0.25">
      <c r="A2830" s="99"/>
      <c r="B2830" s="101">
        <v>3149903</v>
      </c>
      <c r="C2830" s="101" t="s">
        <v>4338</v>
      </c>
      <c r="D2830" s="101" t="s">
        <v>3767</v>
      </c>
      <c r="E2830" s="99"/>
      <c r="F2830" s="99"/>
    </row>
    <row r="2831" spans="1:6" ht="12.75" customHeight="1" x14ac:dyDescent="0.25">
      <c r="A2831" s="99"/>
      <c r="B2831" s="101">
        <v>3149952</v>
      </c>
      <c r="C2831" s="101" t="s">
        <v>4339</v>
      </c>
      <c r="D2831" s="101" t="s">
        <v>3767</v>
      </c>
      <c r="E2831" s="99"/>
      <c r="F2831" s="99"/>
    </row>
    <row r="2832" spans="1:6" ht="12.75" customHeight="1" x14ac:dyDescent="0.25">
      <c r="A2832" s="99"/>
      <c r="B2832" s="101">
        <v>3150000</v>
      </c>
      <c r="C2832" s="101" t="s">
        <v>4340</v>
      </c>
      <c r="D2832" s="101" t="s">
        <v>3767</v>
      </c>
      <c r="E2832" s="99"/>
      <c r="F2832" s="99"/>
    </row>
    <row r="2833" spans="1:6" ht="12.75" customHeight="1" x14ac:dyDescent="0.25">
      <c r="A2833" s="99"/>
      <c r="B2833" s="101">
        <v>3150109</v>
      </c>
      <c r="C2833" s="101" t="s">
        <v>4341</v>
      </c>
      <c r="D2833" s="101" t="s">
        <v>3767</v>
      </c>
      <c r="E2833" s="99"/>
      <c r="F2833" s="99"/>
    </row>
    <row r="2834" spans="1:6" ht="12.75" customHeight="1" x14ac:dyDescent="0.25">
      <c r="A2834" s="99"/>
      <c r="B2834" s="101">
        <v>3150158</v>
      </c>
      <c r="C2834" s="101" t="s">
        <v>4342</v>
      </c>
      <c r="D2834" s="101" t="s">
        <v>3767</v>
      </c>
      <c r="E2834" s="99"/>
      <c r="F2834" s="99"/>
    </row>
    <row r="2835" spans="1:6" ht="12.75" customHeight="1" x14ac:dyDescent="0.25">
      <c r="A2835" s="99"/>
      <c r="B2835" s="101">
        <v>3150208</v>
      </c>
      <c r="C2835" s="101" t="s">
        <v>4343</v>
      </c>
      <c r="D2835" s="101" t="s">
        <v>3767</v>
      </c>
      <c r="E2835" s="99"/>
      <c r="F2835" s="99"/>
    </row>
    <row r="2836" spans="1:6" ht="12.75" customHeight="1" x14ac:dyDescent="0.25">
      <c r="A2836" s="99"/>
      <c r="B2836" s="101">
        <v>3150307</v>
      </c>
      <c r="C2836" s="101" t="s">
        <v>4344</v>
      </c>
      <c r="D2836" s="101" t="s">
        <v>3767</v>
      </c>
      <c r="E2836" s="99"/>
      <c r="F2836" s="99"/>
    </row>
    <row r="2837" spans="1:6" ht="12.75" customHeight="1" x14ac:dyDescent="0.25">
      <c r="A2837" s="99"/>
      <c r="B2837" s="101">
        <v>3150406</v>
      </c>
      <c r="C2837" s="101" t="s">
        <v>4345</v>
      </c>
      <c r="D2837" s="101" t="s">
        <v>3767</v>
      </c>
      <c r="E2837" s="99"/>
      <c r="F2837" s="99"/>
    </row>
    <row r="2838" spans="1:6" ht="12.75" customHeight="1" x14ac:dyDescent="0.25">
      <c r="A2838" s="99"/>
      <c r="B2838" s="101">
        <v>3150505</v>
      </c>
      <c r="C2838" s="101" t="s">
        <v>4346</v>
      </c>
      <c r="D2838" s="101" t="s">
        <v>3767</v>
      </c>
      <c r="E2838" s="99"/>
      <c r="F2838" s="99"/>
    </row>
    <row r="2839" spans="1:6" ht="12.75" customHeight="1" x14ac:dyDescent="0.25">
      <c r="A2839" s="99"/>
      <c r="B2839" s="101">
        <v>3150539</v>
      </c>
      <c r="C2839" s="101" t="s">
        <v>4347</v>
      </c>
      <c r="D2839" s="101" t="s">
        <v>3767</v>
      </c>
      <c r="E2839" s="99"/>
      <c r="F2839" s="99"/>
    </row>
    <row r="2840" spans="1:6" ht="12.75" customHeight="1" x14ac:dyDescent="0.25">
      <c r="A2840" s="99"/>
      <c r="B2840" s="101">
        <v>3150570</v>
      </c>
      <c r="C2840" s="101" t="s">
        <v>4348</v>
      </c>
      <c r="D2840" s="101" t="s">
        <v>3767</v>
      </c>
      <c r="E2840" s="99"/>
      <c r="F2840" s="99"/>
    </row>
    <row r="2841" spans="1:6" ht="12.75" customHeight="1" x14ac:dyDescent="0.25">
      <c r="A2841" s="99"/>
      <c r="B2841" s="101">
        <v>3150604</v>
      </c>
      <c r="C2841" s="101" t="s">
        <v>4349</v>
      </c>
      <c r="D2841" s="101" t="s">
        <v>3767</v>
      </c>
      <c r="E2841" s="99"/>
      <c r="F2841" s="99"/>
    </row>
    <row r="2842" spans="1:6" ht="12.75" customHeight="1" x14ac:dyDescent="0.25">
      <c r="A2842" s="99"/>
      <c r="B2842" s="101">
        <v>3150703</v>
      </c>
      <c r="C2842" s="101" t="s">
        <v>4350</v>
      </c>
      <c r="D2842" s="101" t="s">
        <v>3767</v>
      </c>
      <c r="E2842" s="99"/>
      <c r="F2842" s="99"/>
    </row>
    <row r="2843" spans="1:6" ht="12.75" customHeight="1" x14ac:dyDescent="0.25">
      <c r="A2843" s="99"/>
      <c r="B2843" s="101">
        <v>3150802</v>
      </c>
      <c r="C2843" s="101" t="s">
        <v>4351</v>
      </c>
      <c r="D2843" s="101" t="s">
        <v>3767</v>
      </c>
      <c r="E2843" s="99"/>
      <c r="F2843" s="99"/>
    </row>
    <row r="2844" spans="1:6" ht="12.75" customHeight="1" x14ac:dyDescent="0.25">
      <c r="A2844" s="99"/>
      <c r="B2844" s="101">
        <v>3150901</v>
      </c>
      <c r="C2844" s="101" t="s">
        <v>4352</v>
      </c>
      <c r="D2844" s="101" t="s">
        <v>3767</v>
      </c>
      <c r="E2844" s="99"/>
      <c r="F2844" s="99"/>
    </row>
    <row r="2845" spans="1:6" ht="12.75" customHeight="1" x14ac:dyDescent="0.25">
      <c r="A2845" s="99"/>
      <c r="B2845" s="101">
        <v>3151008</v>
      </c>
      <c r="C2845" s="101" t="s">
        <v>4353</v>
      </c>
      <c r="D2845" s="101" t="s">
        <v>3767</v>
      </c>
      <c r="E2845" s="99"/>
      <c r="F2845" s="99"/>
    </row>
    <row r="2846" spans="1:6" ht="12.75" customHeight="1" x14ac:dyDescent="0.25">
      <c r="A2846" s="99"/>
      <c r="B2846" s="101">
        <v>3151107</v>
      </c>
      <c r="C2846" s="101" t="s">
        <v>4354</v>
      </c>
      <c r="D2846" s="101" t="s">
        <v>3767</v>
      </c>
      <c r="E2846" s="99"/>
      <c r="F2846" s="99"/>
    </row>
    <row r="2847" spans="1:6" ht="12.75" customHeight="1" x14ac:dyDescent="0.25">
      <c r="A2847" s="99"/>
      <c r="B2847" s="101">
        <v>3151206</v>
      </c>
      <c r="C2847" s="101" t="s">
        <v>4355</v>
      </c>
      <c r="D2847" s="101" t="s">
        <v>3767</v>
      </c>
      <c r="E2847" s="99"/>
      <c r="F2847" s="99"/>
    </row>
    <row r="2848" spans="1:6" ht="12.75" customHeight="1" x14ac:dyDescent="0.25">
      <c r="A2848" s="99"/>
      <c r="B2848" s="101">
        <v>3151305</v>
      </c>
      <c r="C2848" s="101" t="s">
        <v>4356</v>
      </c>
      <c r="D2848" s="101" t="s">
        <v>3767</v>
      </c>
      <c r="E2848" s="99"/>
      <c r="F2848" s="99"/>
    </row>
    <row r="2849" spans="1:6" ht="12.75" customHeight="1" x14ac:dyDescent="0.25">
      <c r="A2849" s="99"/>
      <c r="B2849" s="101">
        <v>3151404</v>
      </c>
      <c r="C2849" s="101" t="s">
        <v>4357</v>
      </c>
      <c r="D2849" s="101" t="s">
        <v>3767</v>
      </c>
      <c r="E2849" s="99"/>
      <c r="F2849" s="99"/>
    </row>
    <row r="2850" spans="1:6" ht="12.75" customHeight="1" x14ac:dyDescent="0.25">
      <c r="A2850" s="99"/>
      <c r="B2850" s="101">
        <v>3151503</v>
      </c>
      <c r="C2850" s="101" t="s">
        <v>4358</v>
      </c>
      <c r="D2850" s="101" t="s">
        <v>3767</v>
      </c>
      <c r="E2850" s="99"/>
      <c r="F2850" s="99"/>
    </row>
    <row r="2851" spans="1:6" ht="12.75" customHeight="1" x14ac:dyDescent="0.25">
      <c r="A2851" s="99"/>
      <c r="B2851" s="101">
        <v>3151602</v>
      </c>
      <c r="C2851" s="101" t="s">
        <v>4359</v>
      </c>
      <c r="D2851" s="101" t="s">
        <v>3767</v>
      </c>
      <c r="E2851" s="99"/>
      <c r="F2851" s="99"/>
    </row>
    <row r="2852" spans="1:6" ht="12.75" customHeight="1" x14ac:dyDescent="0.25">
      <c r="A2852" s="99"/>
      <c r="B2852" s="101">
        <v>3151701</v>
      </c>
      <c r="C2852" s="101" t="s">
        <v>4360</v>
      </c>
      <c r="D2852" s="101" t="s">
        <v>3767</v>
      </c>
      <c r="E2852" s="99"/>
      <c r="F2852" s="99"/>
    </row>
    <row r="2853" spans="1:6" ht="12.75" customHeight="1" x14ac:dyDescent="0.25">
      <c r="A2853" s="99"/>
      <c r="B2853" s="101">
        <v>3151800</v>
      </c>
      <c r="C2853" s="101" t="s">
        <v>4361</v>
      </c>
      <c r="D2853" s="101" t="s">
        <v>3767</v>
      </c>
      <c r="E2853" s="99"/>
      <c r="F2853" s="99"/>
    </row>
    <row r="2854" spans="1:6" ht="12.75" customHeight="1" x14ac:dyDescent="0.25">
      <c r="A2854" s="99"/>
      <c r="B2854" s="101">
        <v>3151909</v>
      </c>
      <c r="C2854" s="101" t="s">
        <v>4362</v>
      </c>
      <c r="D2854" s="101" t="s">
        <v>3767</v>
      </c>
      <c r="E2854" s="99"/>
      <c r="F2854" s="99"/>
    </row>
    <row r="2855" spans="1:6" ht="12.75" customHeight="1" x14ac:dyDescent="0.25">
      <c r="A2855" s="99"/>
      <c r="B2855" s="101">
        <v>3152006</v>
      </c>
      <c r="C2855" s="101" t="s">
        <v>4363</v>
      </c>
      <c r="D2855" s="101" t="s">
        <v>3767</v>
      </c>
      <c r="E2855" s="99"/>
      <c r="F2855" s="99"/>
    </row>
    <row r="2856" spans="1:6" ht="12.75" customHeight="1" x14ac:dyDescent="0.25">
      <c r="A2856" s="99"/>
      <c r="B2856" s="101">
        <v>3152105</v>
      </c>
      <c r="C2856" s="101" t="s">
        <v>4364</v>
      </c>
      <c r="D2856" s="101" t="s">
        <v>3767</v>
      </c>
      <c r="E2856" s="99"/>
      <c r="F2856" s="99"/>
    </row>
    <row r="2857" spans="1:6" ht="12.75" customHeight="1" x14ac:dyDescent="0.25">
      <c r="A2857" s="99"/>
      <c r="B2857" s="101">
        <v>3152131</v>
      </c>
      <c r="C2857" s="101" t="s">
        <v>4365</v>
      </c>
      <c r="D2857" s="101" t="s">
        <v>3767</v>
      </c>
      <c r="E2857" s="99"/>
      <c r="F2857" s="99"/>
    </row>
    <row r="2858" spans="1:6" ht="12.75" customHeight="1" x14ac:dyDescent="0.25">
      <c r="A2858" s="99"/>
      <c r="B2858" s="101">
        <v>3152170</v>
      </c>
      <c r="C2858" s="101" t="s">
        <v>4366</v>
      </c>
      <c r="D2858" s="101" t="s">
        <v>3767</v>
      </c>
      <c r="E2858" s="99"/>
      <c r="F2858" s="99"/>
    </row>
    <row r="2859" spans="1:6" ht="12.75" customHeight="1" x14ac:dyDescent="0.25">
      <c r="A2859" s="99"/>
      <c r="B2859" s="101">
        <v>3152204</v>
      </c>
      <c r="C2859" s="101" t="s">
        <v>4367</v>
      </c>
      <c r="D2859" s="101" t="s">
        <v>3767</v>
      </c>
      <c r="E2859" s="99"/>
      <c r="F2859" s="99"/>
    </row>
    <row r="2860" spans="1:6" ht="12.75" customHeight="1" x14ac:dyDescent="0.25">
      <c r="A2860" s="99"/>
      <c r="B2860" s="101">
        <v>3152303</v>
      </c>
      <c r="C2860" s="101" t="s">
        <v>4368</v>
      </c>
      <c r="D2860" s="101" t="s">
        <v>3767</v>
      </c>
      <c r="E2860" s="99"/>
      <c r="F2860" s="99"/>
    </row>
    <row r="2861" spans="1:6" ht="12.75" customHeight="1" x14ac:dyDescent="0.25">
      <c r="A2861" s="99"/>
      <c r="B2861" s="101">
        <v>3152402</v>
      </c>
      <c r="C2861" s="101" t="s">
        <v>4369</v>
      </c>
      <c r="D2861" s="101" t="s">
        <v>3767</v>
      </c>
      <c r="E2861" s="99"/>
      <c r="F2861" s="99"/>
    </row>
    <row r="2862" spans="1:6" ht="12.75" customHeight="1" x14ac:dyDescent="0.25">
      <c r="A2862" s="99"/>
      <c r="B2862" s="101">
        <v>3152501</v>
      </c>
      <c r="C2862" s="101" t="s">
        <v>4370</v>
      </c>
      <c r="D2862" s="101" t="s">
        <v>3767</v>
      </c>
      <c r="E2862" s="99"/>
      <c r="F2862" s="99"/>
    </row>
    <row r="2863" spans="1:6" ht="12.75" customHeight="1" x14ac:dyDescent="0.25">
      <c r="A2863" s="99"/>
      <c r="B2863" s="101">
        <v>3152600</v>
      </c>
      <c r="C2863" s="101" t="s">
        <v>4371</v>
      </c>
      <c r="D2863" s="101" t="s">
        <v>3767</v>
      </c>
      <c r="E2863" s="99"/>
      <c r="F2863" s="99"/>
    </row>
    <row r="2864" spans="1:6" ht="12.75" customHeight="1" x14ac:dyDescent="0.25">
      <c r="A2864" s="99"/>
      <c r="B2864" s="101">
        <v>3152709</v>
      </c>
      <c r="C2864" s="101" t="s">
        <v>4372</v>
      </c>
      <c r="D2864" s="101" t="s">
        <v>3767</v>
      </c>
      <c r="E2864" s="99"/>
      <c r="F2864" s="99"/>
    </row>
    <row r="2865" spans="1:6" ht="12.75" customHeight="1" x14ac:dyDescent="0.25">
      <c r="A2865" s="99"/>
      <c r="B2865" s="101">
        <v>3152808</v>
      </c>
      <c r="C2865" s="101" t="s">
        <v>2975</v>
      </c>
      <c r="D2865" s="101" t="s">
        <v>3767</v>
      </c>
      <c r="E2865" s="99"/>
      <c r="F2865" s="99"/>
    </row>
    <row r="2866" spans="1:6" ht="12.75" customHeight="1" x14ac:dyDescent="0.25">
      <c r="A2866" s="99"/>
      <c r="B2866" s="101">
        <v>3152907</v>
      </c>
      <c r="C2866" s="101" t="s">
        <v>4373</v>
      </c>
      <c r="D2866" s="101" t="s">
        <v>3767</v>
      </c>
      <c r="E2866" s="99"/>
      <c r="F2866" s="99"/>
    </row>
    <row r="2867" spans="1:6" ht="12.75" customHeight="1" x14ac:dyDescent="0.25">
      <c r="A2867" s="99"/>
      <c r="B2867" s="101">
        <v>3153004</v>
      </c>
      <c r="C2867" s="101" t="s">
        <v>4374</v>
      </c>
      <c r="D2867" s="101" t="s">
        <v>3767</v>
      </c>
      <c r="E2867" s="99"/>
      <c r="F2867" s="99"/>
    </row>
    <row r="2868" spans="1:6" ht="12.75" customHeight="1" x14ac:dyDescent="0.25">
      <c r="A2868" s="99"/>
      <c r="B2868" s="101">
        <v>3153103</v>
      </c>
      <c r="C2868" s="101" t="s">
        <v>4375</v>
      </c>
      <c r="D2868" s="101" t="s">
        <v>3767</v>
      </c>
      <c r="E2868" s="99"/>
      <c r="F2868" s="99"/>
    </row>
    <row r="2869" spans="1:6" ht="12.75" customHeight="1" x14ac:dyDescent="0.25">
      <c r="A2869" s="99"/>
      <c r="B2869" s="101">
        <v>3153202</v>
      </c>
      <c r="C2869" s="101" t="s">
        <v>2201</v>
      </c>
      <c r="D2869" s="101" t="s">
        <v>3767</v>
      </c>
      <c r="E2869" s="99"/>
      <c r="F2869" s="99"/>
    </row>
    <row r="2870" spans="1:6" ht="12.75" customHeight="1" x14ac:dyDescent="0.25">
      <c r="A2870" s="99"/>
      <c r="B2870" s="101">
        <v>3153301</v>
      </c>
      <c r="C2870" s="101" t="s">
        <v>4376</v>
      </c>
      <c r="D2870" s="101" t="s">
        <v>3767</v>
      </c>
      <c r="E2870" s="99"/>
      <c r="F2870" s="99"/>
    </row>
    <row r="2871" spans="1:6" ht="12.75" customHeight="1" x14ac:dyDescent="0.25">
      <c r="A2871" s="99"/>
      <c r="B2871" s="101">
        <v>3153400</v>
      </c>
      <c r="C2871" s="101" t="s">
        <v>4377</v>
      </c>
      <c r="D2871" s="101" t="s">
        <v>3767</v>
      </c>
      <c r="E2871" s="99"/>
      <c r="F2871" s="99"/>
    </row>
    <row r="2872" spans="1:6" ht="12.75" customHeight="1" x14ac:dyDescent="0.25">
      <c r="A2872" s="99"/>
      <c r="B2872" s="101">
        <v>3153509</v>
      </c>
      <c r="C2872" s="101" t="s">
        <v>4378</v>
      </c>
      <c r="D2872" s="101" t="s">
        <v>3767</v>
      </c>
      <c r="E2872" s="99"/>
      <c r="F2872" s="99"/>
    </row>
    <row r="2873" spans="1:6" ht="12.75" customHeight="1" x14ac:dyDescent="0.25">
      <c r="A2873" s="99"/>
      <c r="B2873" s="101">
        <v>3153608</v>
      </c>
      <c r="C2873" s="101" t="s">
        <v>4379</v>
      </c>
      <c r="D2873" s="101" t="s">
        <v>3767</v>
      </c>
      <c r="E2873" s="99"/>
      <c r="F2873" s="99"/>
    </row>
    <row r="2874" spans="1:6" ht="12.75" customHeight="1" x14ac:dyDescent="0.25">
      <c r="A2874" s="99"/>
      <c r="B2874" s="101">
        <v>3153707</v>
      </c>
      <c r="C2874" s="101" t="s">
        <v>4380</v>
      </c>
      <c r="D2874" s="101" t="s">
        <v>3767</v>
      </c>
      <c r="E2874" s="99"/>
      <c r="F2874" s="99"/>
    </row>
    <row r="2875" spans="1:6" ht="12.75" customHeight="1" x14ac:dyDescent="0.25">
      <c r="A2875" s="99"/>
      <c r="B2875" s="101">
        <v>3153806</v>
      </c>
      <c r="C2875" s="101" t="s">
        <v>4381</v>
      </c>
      <c r="D2875" s="101" t="s">
        <v>3767</v>
      </c>
      <c r="E2875" s="99"/>
      <c r="F2875" s="99"/>
    </row>
    <row r="2876" spans="1:6" ht="12.75" customHeight="1" x14ac:dyDescent="0.25">
      <c r="A2876" s="99"/>
      <c r="B2876" s="101">
        <v>3153905</v>
      </c>
      <c r="C2876" s="101" t="s">
        <v>4382</v>
      </c>
      <c r="D2876" s="101" t="s">
        <v>3767</v>
      </c>
      <c r="E2876" s="99"/>
      <c r="F2876" s="99"/>
    </row>
    <row r="2877" spans="1:6" ht="12.75" customHeight="1" x14ac:dyDescent="0.25">
      <c r="A2877" s="99"/>
      <c r="B2877" s="101">
        <v>3154002</v>
      </c>
      <c r="C2877" s="101" t="s">
        <v>4383</v>
      </c>
      <c r="D2877" s="101" t="s">
        <v>3767</v>
      </c>
      <c r="E2877" s="99"/>
      <c r="F2877" s="99"/>
    </row>
    <row r="2878" spans="1:6" ht="12.75" customHeight="1" x14ac:dyDescent="0.25">
      <c r="A2878" s="99"/>
      <c r="B2878" s="101">
        <v>3154101</v>
      </c>
      <c r="C2878" s="101" t="s">
        <v>4384</v>
      </c>
      <c r="D2878" s="101" t="s">
        <v>3767</v>
      </c>
      <c r="E2878" s="99"/>
      <c r="F2878" s="99"/>
    </row>
    <row r="2879" spans="1:6" ht="12.75" customHeight="1" x14ac:dyDescent="0.25">
      <c r="A2879" s="99"/>
      <c r="B2879" s="101">
        <v>3154150</v>
      </c>
      <c r="C2879" s="101" t="s">
        <v>4385</v>
      </c>
      <c r="D2879" s="101" t="s">
        <v>3767</v>
      </c>
      <c r="E2879" s="99"/>
      <c r="F2879" s="99"/>
    </row>
    <row r="2880" spans="1:6" ht="12.75" customHeight="1" x14ac:dyDescent="0.25">
      <c r="A2880" s="99"/>
      <c r="B2880" s="101">
        <v>3154200</v>
      </c>
      <c r="C2880" s="101" t="s">
        <v>4386</v>
      </c>
      <c r="D2880" s="101" t="s">
        <v>3767</v>
      </c>
      <c r="E2880" s="99"/>
      <c r="F2880" s="99"/>
    </row>
    <row r="2881" spans="1:6" ht="12.75" customHeight="1" x14ac:dyDescent="0.25">
      <c r="A2881" s="99"/>
      <c r="B2881" s="101">
        <v>3154309</v>
      </c>
      <c r="C2881" s="101" t="s">
        <v>4387</v>
      </c>
      <c r="D2881" s="101" t="s">
        <v>3767</v>
      </c>
      <c r="E2881" s="99"/>
      <c r="F2881" s="99"/>
    </row>
    <row r="2882" spans="1:6" ht="12.75" customHeight="1" x14ac:dyDescent="0.25">
      <c r="A2882" s="99"/>
      <c r="B2882" s="101">
        <v>3154408</v>
      </c>
      <c r="C2882" s="101" t="s">
        <v>4388</v>
      </c>
      <c r="D2882" s="101" t="s">
        <v>3767</v>
      </c>
      <c r="E2882" s="99"/>
      <c r="F2882" s="99"/>
    </row>
    <row r="2883" spans="1:6" ht="12.75" customHeight="1" x14ac:dyDescent="0.25">
      <c r="A2883" s="99"/>
      <c r="B2883" s="101">
        <v>3154457</v>
      </c>
      <c r="C2883" s="101" t="s">
        <v>2020</v>
      </c>
      <c r="D2883" s="101" t="s">
        <v>3767</v>
      </c>
      <c r="E2883" s="99"/>
      <c r="F2883" s="99"/>
    </row>
    <row r="2884" spans="1:6" ht="12.75" customHeight="1" x14ac:dyDescent="0.25">
      <c r="A2884" s="99"/>
      <c r="B2884" s="101">
        <v>3154507</v>
      </c>
      <c r="C2884" s="101" t="s">
        <v>4389</v>
      </c>
      <c r="D2884" s="101" t="s">
        <v>3767</v>
      </c>
      <c r="E2884" s="99"/>
      <c r="F2884" s="99"/>
    </row>
    <row r="2885" spans="1:6" ht="12.75" customHeight="1" x14ac:dyDescent="0.25">
      <c r="A2885" s="99"/>
      <c r="B2885" s="101">
        <v>3154606</v>
      </c>
      <c r="C2885" s="101" t="s">
        <v>4390</v>
      </c>
      <c r="D2885" s="101" t="s">
        <v>3767</v>
      </c>
      <c r="E2885" s="99"/>
      <c r="F2885" s="99"/>
    </row>
    <row r="2886" spans="1:6" ht="12.75" customHeight="1" x14ac:dyDescent="0.25">
      <c r="A2886" s="99"/>
      <c r="B2886" s="101">
        <v>3154705</v>
      </c>
      <c r="C2886" s="101" t="s">
        <v>4391</v>
      </c>
      <c r="D2886" s="101" t="s">
        <v>3767</v>
      </c>
      <c r="E2886" s="99"/>
      <c r="F2886" s="99"/>
    </row>
    <row r="2887" spans="1:6" ht="12.75" customHeight="1" x14ac:dyDescent="0.25">
      <c r="A2887" s="99"/>
      <c r="B2887" s="101">
        <v>3154804</v>
      </c>
      <c r="C2887" s="101" t="s">
        <v>4392</v>
      </c>
      <c r="D2887" s="101" t="s">
        <v>3767</v>
      </c>
      <c r="E2887" s="99"/>
      <c r="F2887" s="99"/>
    </row>
    <row r="2888" spans="1:6" ht="12.75" customHeight="1" x14ac:dyDescent="0.25">
      <c r="A2888" s="99"/>
      <c r="B2888" s="101">
        <v>3154903</v>
      </c>
      <c r="C2888" s="101" t="s">
        <v>4393</v>
      </c>
      <c r="D2888" s="101" t="s">
        <v>3767</v>
      </c>
      <c r="E2888" s="99"/>
      <c r="F2888" s="99"/>
    </row>
    <row r="2889" spans="1:6" ht="12.75" customHeight="1" x14ac:dyDescent="0.25">
      <c r="A2889" s="99"/>
      <c r="B2889" s="101">
        <v>3155009</v>
      </c>
      <c r="C2889" s="101" t="s">
        <v>4394</v>
      </c>
      <c r="D2889" s="101" t="s">
        <v>3767</v>
      </c>
      <c r="E2889" s="99"/>
      <c r="F2889" s="99"/>
    </row>
    <row r="2890" spans="1:6" ht="12.75" customHeight="1" x14ac:dyDescent="0.25">
      <c r="A2890" s="99"/>
      <c r="B2890" s="101">
        <v>3155108</v>
      </c>
      <c r="C2890" s="101" t="s">
        <v>4395</v>
      </c>
      <c r="D2890" s="101" t="s">
        <v>3767</v>
      </c>
      <c r="E2890" s="99"/>
      <c r="F2890" s="99"/>
    </row>
    <row r="2891" spans="1:6" ht="12.75" customHeight="1" x14ac:dyDescent="0.25">
      <c r="A2891" s="99"/>
      <c r="B2891" s="101">
        <v>3155207</v>
      </c>
      <c r="C2891" s="101" t="s">
        <v>4396</v>
      </c>
      <c r="D2891" s="101" t="s">
        <v>3767</v>
      </c>
      <c r="E2891" s="99"/>
      <c r="F2891" s="99"/>
    </row>
    <row r="2892" spans="1:6" ht="12.75" customHeight="1" x14ac:dyDescent="0.25">
      <c r="A2892" s="99"/>
      <c r="B2892" s="101">
        <v>3155306</v>
      </c>
      <c r="C2892" s="101" t="s">
        <v>4397</v>
      </c>
      <c r="D2892" s="101" t="s">
        <v>3767</v>
      </c>
      <c r="E2892" s="99"/>
      <c r="F2892" s="99"/>
    </row>
    <row r="2893" spans="1:6" ht="12.75" customHeight="1" x14ac:dyDescent="0.25">
      <c r="A2893" s="99"/>
      <c r="B2893" s="101">
        <v>3155405</v>
      </c>
      <c r="C2893" s="101" t="s">
        <v>4398</v>
      </c>
      <c r="D2893" s="101" t="s">
        <v>3767</v>
      </c>
      <c r="E2893" s="99"/>
      <c r="F2893" s="99"/>
    </row>
    <row r="2894" spans="1:6" ht="12.75" customHeight="1" x14ac:dyDescent="0.25">
      <c r="A2894" s="99"/>
      <c r="B2894" s="101">
        <v>3155504</v>
      </c>
      <c r="C2894" s="101" t="s">
        <v>4399</v>
      </c>
      <c r="D2894" s="101" t="s">
        <v>3767</v>
      </c>
      <c r="E2894" s="99"/>
      <c r="F2894" s="99"/>
    </row>
    <row r="2895" spans="1:6" ht="12.75" customHeight="1" x14ac:dyDescent="0.25">
      <c r="A2895" s="99"/>
      <c r="B2895" s="101">
        <v>3155603</v>
      </c>
      <c r="C2895" s="101" t="s">
        <v>4400</v>
      </c>
      <c r="D2895" s="101" t="s">
        <v>3767</v>
      </c>
      <c r="E2895" s="99"/>
      <c r="F2895" s="99"/>
    </row>
    <row r="2896" spans="1:6" ht="12.75" customHeight="1" x14ac:dyDescent="0.25">
      <c r="A2896" s="99"/>
      <c r="B2896" s="101">
        <v>3155702</v>
      </c>
      <c r="C2896" s="101" t="s">
        <v>4401</v>
      </c>
      <c r="D2896" s="101" t="s">
        <v>3767</v>
      </c>
      <c r="E2896" s="99"/>
      <c r="F2896" s="99"/>
    </row>
    <row r="2897" spans="1:6" ht="12.75" customHeight="1" x14ac:dyDescent="0.25">
      <c r="A2897" s="99"/>
      <c r="B2897" s="101">
        <v>3155801</v>
      </c>
      <c r="C2897" s="101" t="s">
        <v>4402</v>
      </c>
      <c r="D2897" s="101" t="s">
        <v>3767</v>
      </c>
      <c r="E2897" s="99"/>
      <c r="F2897" s="99"/>
    </row>
    <row r="2898" spans="1:6" ht="12.75" customHeight="1" x14ac:dyDescent="0.25">
      <c r="A2898" s="99"/>
      <c r="B2898" s="101">
        <v>3155900</v>
      </c>
      <c r="C2898" s="101" t="s">
        <v>4403</v>
      </c>
      <c r="D2898" s="101" t="s">
        <v>3767</v>
      </c>
      <c r="E2898" s="99"/>
      <c r="F2898" s="99"/>
    </row>
    <row r="2899" spans="1:6" ht="12.75" customHeight="1" x14ac:dyDescent="0.25">
      <c r="A2899" s="99"/>
      <c r="B2899" s="101">
        <v>3156007</v>
      </c>
      <c r="C2899" s="101" t="s">
        <v>4404</v>
      </c>
      <c r="D2899" s="101" t="s">
        <v>3767</v>
      </c>
      <c r="E2899" s="99"/>
      <c r="F2899" s="99"/>
    </row>
    <row r="2900" spans="1:6" ht="12.75" customHeight="1" x14ac:dyDescent="0.25">
      <c r="A2900" s="99"/>
      <c r="B2900" s="101">
        <v>3156106</v>
      </c>
      <c r="C2900" s="101" t="s">
        <v>4405</v>
      </c>
      <c r="D2900" s="101" t="s">
        <v>3767</v>
      </c>
      <c r="E2900" s="99"/>
      <c r="F2900" s="99"/>
    </row>
    <row r="2901" spans="1:6" ht="12.75" customHeight="1" x14ac:dyDescent="0.25">
      <c r="A2901" s="99"/>
      <c r="B2901" s="101">
        <v>3156205</v>
      </c>
      <c r="C2901" s="101" t="s">
        <v>4406</v>
      </c>
      <c r="D2901" s="101" t="s">
        <v>3767</v>
      </c>
      <c r="E2901" s="99"/>
      <c r="F2901" s="99"/>
    </row>
    <row r="2902" spans="1:6" ht="12.75" customHeight="1" x14ac:dyDescent="0.25">
      <c r="A2902" s="99"/>
      <c r="B2902" s="101">
        <v>3156304</v>
      </c>
      <c r="C2902" s="101" t="s">
        <v>4407</v>
      </c>
      <c r="D2902" s="101" t="s">
        <v>3767</v>
      </c>
      <c r="E2902" s="99"/>
      <c r="F2902" s="99"/>
    </row>
    <row r="2903" spans="1:6" ht="12.75" customHeight="1" x14ac:dyDescent="0.25">
      <c r="A2903" s="99"/>
      <c r="B2903" s="101">
        <v>3156403</v>
      </c>
      <c r="C2903" s="101" t="s">
        <v>4408</v>
      </c>
      <c r="D2903" s="101" t="s">
        <v>3767</v>
      </c>
      <c r="E2903" s="99"/>
      <c r="F2903" s="99"/>
    </row>
    <row r="2904" spans="1:6" ht="12.75" customHeight="1" x14ac:dyDescent="0.25">
      <c r="A2904" s="99"/>
      <c r="B2904" s="101">
        <v>3156452</v>
      </c>
      <c r="C2904" s="101" t="s">
        <v>4409</v>
      </c>
      <c r="D2904" s="101" t="s">
        <v>3767</v>
      </c>
      <c r="E2904" s="99"/>
      <c r="F2904" s="99"/>
    </row>
    <row r="2905" spans="1:6" ht="12.75" customHeight="1" x14ac:dyDescent="0.25">
      <c r="A2905" s="99"/>
      <c r="B2905" s="101">
        <v>3156502</v>
      </c>
      <c r="C2905" s="101" t="s">
        <v>4410</v>
      </c>
      <c r="D2905" s="101" t="s">
        <v>3767</v>
      </c>
      <c r="E2905" s="99"/>
      <c r="F2905" s="99"/>
    </row>
    <row r="2906" spans="1:6" ht="12.75" customHeight="1" x14ac:dyDescent="0.25">
      <c r="A2906" s="99"/>
      <c r="B2906" s="101">
        <v>3156601</v>
      </c>
      <c r="C2906" s="101" t="s">
        <v>4411</v>
      </c>
      <c r="D2906" s="101" t="s">
        <v>3767</v>
      </c>
      <c r="E2906" s="99"/>
      <c r="F2906" s="99"/>
    </row>
    <row r="2907" spans="1:6" ht="12.75" customHeight="1" x14ac:dyDescent="0.25">
      <c r="A2907" s="99"/>
      <c r="B2907" s="101">
        <v>3156700</v>
      </c>
      <c r="C2907" s="101" t="s">
        <v>4412</v>
      </c>
      <c r="D2907" s="101" t="s">
        <v>3767</v>
      </c>
      <c r="E2907" s="99"/>
      <c r="F2907" s="99"/>
    </row>
    <row r="2908" spans="1:6" ht="12.75" customHeight="1" x14ac:dyDescent="0.25">
      <c r="A2908" s="99"/>
      <c r="B2908" s="101">
        <v>3156809</v>
      </c>
      <c r="C2908" s="101" t="s">
        <v>4413</v>
      </c>
      <c r="D2908" s="101" t="s">
        <v>3767</v>
      </c>
      <c r="E2908" s="99"/>
      <c r="F2908" s="99"/>
    </row>
    <row r="2909" spans="1:6" ht="12.75" customHeight="1" x14ac:dyDescent="0.25">
      <c r="A2909" s="99"/>
      <c r="B2909" s="101">
        <v>3156908</v>
      </c>
      <c r="C2909" s="101" t="s">
        <v>4414</v>
      </c>
      <c r="D2909" s="101" t="s">
        <v>3767</v>
      </c>
      <c r="E2909" s="99"/>
      <c r="F2909" s="99"/>
    </row>
    <row r="2910" spans="1:6" ht="12.75" customHeight="1" x14ac:dyDescent="0.25">
      <c r="A2910" s="99"/>
      <c r="B2910" s="101">
        <v>3157005</v>
      </c>
      <c r="C2910" s="101" t="s">
        <v>4415</v>
      </c>
      <c r="D2910" s="101" t="s">
        <v>3767</v>
      </c>
      <c r="E2910" s="99"/>
      <c r="F2910" s="99"/>
    </row>
    <row r="2911" spans="1:6" ht="12.75" customHeight="1" x14ac:dyDescent="0.25">
      <c r="A2911" s="99"/>
      <c r="B2911" s="101">
        <v>3157104</v>
      </c>
      <c r="C2911" s="101" t="s">
        <v>4416</v>
      </c>
      <c r="D2911" s="101" t="s">
        <v>3767</v>
      </c>
      <c r="E2911" s="99"/>
      <c r="F2911" s="99"/>
    </row>
    <row r="2912" spans="1:6" ht="12.75" customHeight="1" x14ac:dyDescent="0.25">
      <c r="A2912" s="99"/>
      <c r="B2912" s="101">
        <v>3157203</v>
      </c>
      <c r="C2912" s="101" t="s">
        <v>3694</v>
      </c>
      <c r="D2912" s="101" t="s">
        <v>3767</v>
      </c>
      <c r="E2912" s="99"/>
      <c r="F2912" s="99"/>
    </row>
    <row r="2913" spans="1:6" ht="12.75" customHeight="1" x14ac:dyDescent="0.25">
      <c r="A2913" s="99"/>
      <c r="B2913" s="101">
        <v>3157252</v>
      </c>
      <c r="C2913" s="101" t="s">
        <v>4417</v>
      </c>
      <c r="D2913" s="101" t="s">
        <v>3767</v>
      </c>
      <c r="E2913" s="99"/>
      <c r="F2913" s="99"/>
    </row>
    <row r="2914" spans="1:6" ht="12.75" customHeight="1" x14ac:dyDescent="0.25">
      <c r="A2914" s="99"/>
      <c r="B2914" s="101">
        <v>3157278</v>
      </c>
      <c r="C2914" s="101" t="s">
        <v>4418</v>
      </c>
      <c r="D2914" s="101" t="s">
        <v>3767</v>
      </c>
      <c r="E2914" s="99"/>
      <c r="F2914" s="99"/>
    </row>
    <row r="2915" spans="1:6" ht="12.75" customHeight="1" x14ac:dyDescent="0.25">
      <c r="A2915" s="99"/>
      <c r="B2915" s="101">
        <v>3157302</v>
      </c>
      <c r="C2915" s="101" t="s">
        <v>4419</v>
      </c>
      <c r="D2915" s="101" t="s">
        <v>3767</v>
      </c>
      <c r="E2915" s="99"/>
      <c r="F2915" s="99"/>
    </row>
    <row r="2916" spans="1:6" ht="12.75" customHeight="1" x14ac:dyDescent="0.25">
      <c r="A2916" s="99"/>
      <c r="B2916" s="101">
        <v>3157336</v>
      </c>
      <c r="C2916" s="101" t="s">
        <v>4420</v>
      </c>
      <c r="D2916" s="101" t="s">
        <v>3767</v>
      </c>
      <c r="E2916" s="99"/>
      <c r="F2916" s="99"/>
    </row>
    <row r="2917" spans="1:6" ht="12.75" customHeight="1" x14ac:dyDescent="0.25">
      <c r="A2917" s="99"/>
      <c r="B2917" s="101">
        <v>3157377</v>
      </c>
      <c r="C2917" s="101" t="s">
        <v>4421</v>
      </c>
      <c r="D2917" s="101" t="s">
        <v>3767</v>
      </c>
      <c r="E2917" s="99"/>
      <c r="F2917" s="99"/>
    </row>
    <row r="2918" spans="1:6" ht="12.75" customHeight="1" x14ac:dyDescent="0.25">
      <c r="A2918" s="99"/>
      <c r="B2918" s="101">
        <v>3157401</v>
      </c>
      <c r="C2918" s="101" t="s">
        <v>4422</v>
      </c>
      <c r="D2918" s="101" t="s">
        <v>3767</v>
      </c>
      <c r="E2918" s="99"/>
      <c r="F2918" s="99"/>
    </row>
    <row r="2919" spans="1:6" ht="12.75" customHeight="1" x14ac:dyDescent="0.25">
      <c r="A2919" s="99"/>
      <c r="B2919" s="101">
        <v>3157500</v>
      </c>
      <c r="C2919" s="101" t="s">
        <v>4423</v>
      </c>
      <c r="D2919" s="101" t="s">
        <v>3767</v>
      </c>
      <c r="E2919" s="99"/>
      <c r="F2919" s="99"/>
    </row>
    <row r="2920" spans="1:6" ht="12.75" customHeight="1" x14ac:dyDescent="0.25">
      <c r="A2920" s="99"/>
      <c r="B2920" s="101">
        <v>3157609</v>
      </c>
      <c r="C2920" s="101" t="s">
        <v>4424</v>
      </c>
      <c r="D2920" s="101" t="s">
        <v>3767</v>
      </c>
      <c r="E2920" s="99"/>
      <c r="F2920" s="99"/>
    </row>
    <row r="2921" spans="1:6" ht="12.75" customHeight="1" x14ac:dyDescent="0.25">
      <c r="A2921" s="99"/>
      <c r="B2921" s="101">
        <v>3157658</v>
      </c>
      <c r="C2921" s="101" t="s">
        <v>4425</v>
      </c>
      <c r="D2921" s="101" t="s">
        <v>3767</v>
      </c>
      <c r="E2921" s="99"/>
      <c r="F2921" s="99"/>
    </row>
    <row r="2922" spans="1:6" ht="12.75" customHeight="1" x14ac:dyDescent="0.25">
      <c r="A2922" s="99"/>
      <c r="B2922" s="101">
        <v>3157708</v>
      </c>
      <c r="C2922" s="101" t="s">
        <v>4426</v>
      </c>
      <c r="D2922" s="101" t="s">
        <v>3767</v>
      </c>
      <c r="E2922" s="99"/>
      <c r="F2922" s="99"/>
    </row>
    <row r="2923" spans="1:6" ht="12.75" customHeight="1" x14ac:dyDescent="0.25">
      <c r="A2923" s="99"/>
      <c r="B2923" s="101">
        <v>3157807</v>
      </c>
      <c r="C2923" s="101" t="s">
        <v>2213</v>
      </c>
      <c r="D2923" s="101" t="s">
        <v>3767</v>
      </c>
      <c r="E2923" s="99"/>
      <c r="F2923" s="99"/>
    </row>
    <row r="2924" spans="1:6" ht="12.75" customHeight="1" x14ac:dyDescent="0.25">
      <c r="A2924" s="99"/>
      <c r="B2924" s="101">
        <v>3157906</v>
      </c>
      <c r="C2924" s="101" t="s">
        <v>4427</v>
      </c>
      <c r="D2924" s="101" t="s">
        <v>3767</v>
      </c>
      <c r="E2924" s="99"/>
      <c r="F2924" s="99"/>
    </row>
    <row r="2925" spans="1:6" ht="12.75" customHeight="1" x14ac:dyDescent="0.25">
      <c r="A2925" s="99"/>
      <c r="B2925" s="101">
        <v>3158003</v>
      </c>
      <c r="C2925" s="101" t="s">
        <v>4428</v>
      </c>
      <c r="D2925" s="101" t="s">
        <v>3767</v>
      </c>
      <c r="E2925" s="99"/>
      <c r="F2925" s="99"/>
    </row>
    <row r="2926" spans="1:6" ht="12.75" customHeight="1" x14ac:dyDescent="0.25">
      <c r="A2926" s="99"/>
      <c r="B2926" s="101">
        <v>3158102</v>
      </c>
      <c r="C2926" s="101" t="s">
        <v>4429</v>
      </c>
      <c r="D2926" s="101" t="s">
        <v>3767</v>
      </c>
      <c r="E2926" s="99"/>
      <c r="F2926" s="99"/>
    </row>
    <row r="2927" spans="1:6" ht="12.75" customHeight="1" x14ac:dyDescent="0.25">
      <c r="A2927" s="99"/>
      <c r="B2927" s="101">
        <v>3158201</v>
      </c>
      <c r="C2927" s="101" t="s">
        <v>4430</v>
      </c>
      <c r="D2927" s="101" t="s">
        <v>3767</v>
      </c>
      <c r="E2927" s="99"/>
      <c r="F2927" s="99"/>
    </row>
    <row r="2928" spans="1:6" ht="12.75" customHeight="1" x14ac:dyDescent="0.25">
      <c r="A2928" s="99"/>
      <c r="B2928" s="101">
        <v>3158300</v>
      </c>
      <c r="C2928" s="101" t="s">
        <v>4431</v>
      </c>
      <c r="D2928" s="101" t="s">
        <v>3767</v>
      </c>
      <c r="E2928" s="99"/>
      <c r="F2928" s="99"/>
    </row>
    <row r="2929" spans="1:6" ht="12.75" customHeight="1" x14ac:dyDescent="0.25">
      <c r="A2929" s="99"/>
      <c r="B2929" s="101">
        <v>3158409</v>
      </c>
      <c r="C2929" s="101" t="s">
        <v>4432</v>
      </c>
      <c r="D2929" s="101" t="s">
        <v>3767</v>
      </c>
      <c r="E2929" s="99"/>
      <c r="F2929" s="99"/>
    </row>
    <row r="2930" spans="1:6" ht="12.75" customHeight="1" x14ac:dyDescent="0.25">
      <c r="A2930" s="99"/>
      <c r="B2930" s="101">
        <v>3158508</v>
      </c>
      <c r="C2930" s="101" t="s">
        <v>4433</v>
      </c>
      <c r="D2930" s="101" t="s">
        <v>3767</v>
      </c>
      <c r="E2930" s="99"/>
      <c r="F2930" s="99"/>
    </row>
    <row r="2931" spans="1:6" ht="12.75" customHeight="1" x14ac:dyDescent="0.25">
      <c r="A2931" s="99"/>
      <c r="B2931" s="101">
        <v>3158607</v>
      </c>
      <c r="C2931" s="101" t="s">
        <v>4434</v>
      </c>
      <c r="D2931" s="101" t="s">
        <v>3767</v>
      </c>
      <c r="E2931" s="99"/>
      <c r="F2931" s="99"/>
    </row>
    <row r="2932" spans="1:6" ht="12.75" customHeight="1" x14ac:dyDescent="0.25">
      <c r="A2932" s="99"/>
      <c r="B2932" s="101">
        <v>3158706</v>
      </c>
      <c r="C2932" s="101" t="s">
        <v>4435</v>
      </c>
      <c r="D2932" s="101" t="s">
        <v>3767</v>
      </c>
      <c r="E2932" s="99"/>
      <c r="F2932" s="99"/>
    </row>
    <row r="2933" spans="1:6" ht="12.75" customHeight="1" x14ac:dyDescent="0.25">
      <c r="A2933" s="99"/>
      <c r="B2933" s="101">
        <v>3158805</v>
      </c>
      <c r="C2933" s="101" t="s">
        <v>4436</v>
      </c>
      <c r="D2933" s="101" t="s">
        <v>3767</v>
      </c>
      <c r="E2933" s="99"/>
      <c r="F2933" s="99"/>
    </row>
    <row r="2934" spans="1:6" ht="12.75" customHeight="1" x14ac:dyDescent="0.25">
      <c r="A2934" s="99"/>
      <c r="B2934" s="101">
        <v>3158904</v>
      </c>
      <c r="C2934" s="101" t="s">
        <v>4437</v>
      </c>
      <c r="D2934" s="101" t="s">
        <v>3767</v>
      </c>
      <c r="E2934" s="99"/>
      <c r="F2934" s="99"/>
    </row>
    <row r="2935" spans="1:6" ht="12.75" customHeight="1" x14ac:dyDescent="0.25">
      <c r="A2935" s="99"/>
      <c r="B2935" s="101">
        <v>3158953</v>
      </c>
      <c r="C2935" s="101" t="s">
        <v>4438</v>
      </c>
      <c r="D2935" s="101" t="s">
        <v>3767</v>
      </c>
      <c r="E2935" s="99"/>
      <c r="F2935" s="99"/>
    </row>
    <row r="2936" spans="1:6" ht="12.75" customHeight="1" x14ac:dyDescent="0.25">
      <c r="A2936" s="99"/>
      <c r="B2936" s="101">
        <v>3159001</v>
      </c>
      <c r="C2936" s="101" t="s">
        <v>4439</v>
      </c>
      <c r="D2936" s="101" t="s">
        <v>3767</v>
      </c>
      <c r="E2936" s="99"/>
      <c r="F2936" s="99"/>
    </row>
    <row r="2937" spans="1:6" ht="12.75" customHeight="1" x14ac:dyDescent="0.25">
      <c r="A2937" s="99"/>
      <c r="B2937" s="101">
        <v>3159100</v>
      </c>
      <c r="C2937" s="101" t="s">
        <v>4440</v>
      </c>
      <c r="D2937" s="101" t="s">
        <v>3767</v>
      </c>
      <c r="E2937" s="99"/>
      <c r="F2937" s="99"/>
    </row>
    <row r="2938" spans="1:6" ht="12.75" customHeight="1" x14ac:dyDescent="0.25">
      <c r="A2938" s="99"/>
      <c r="B2938" s="101">
        <v>3159209</v>
      </c>
      <c r="C2938" s="101" t="s">
        <v>4441</v>
      </c>
      <c r="D2938" s="101" t="s">
        <v>3767</v>
      </c>
      <c r="E2938" s="99"/>
      <c r="F2938" s="99"/>
    </row>
    <row r="2939" spans="1:6" ht="12.75" customHeight="1" x14ac:dyDescent="0.25">
      <c r="A2939" s="99"/>
      <c r="B2939" s="101">
        <v>3159308</v>
      </c>
      <c r="C2939" s="101" t="s">
        <v>4442</v>
      </c>
      <c r="D2939" s="101" t="s">
        <v>3767</v>
      </c>
      <c r="E2939" s="99"/>
      <c r="F2939" s="99"/>
    </row>
    <row r="2940" spans="1:6" ht="12.75" customHeight="1" x14ac:dyDescent="0.25">
      <c r="A2940" s="99"/>
      <c r="B2940" s="101">
        <v>3159357</v>
      </c>
      <c r="C2940" s="101" t="s">
        <v>4443</v>
      </c>
      <c r="D2940" s="101" t="s">
        <v>3767</v>
      </c>
      <c r="E2940" s="99"/>
      <c r="F2940" s="99"/>
    </row>
    <row r="2941" spans="1:6" ht="12.75" customHeight="1" x14ac:dyDescent="0.25">
      <c r="A2941" s="99"/>
      <c r="B2941" s="101">
        <v>3159407</v>
      </c>
      <c r="C2941" s="101" t="s">
        <v>4444</v>
      </c>
      <c r="D2941" s="101" t="s">
        <v>3767</v>
      </c>
      <c r="E2941" s="99"/>
      <c r="F2941" s="99"/>
    </row>
    <row r="2942" spans="1:6" ht="12.75" customHeight="1" x14ac:dyDescent="0.25">
      <c r="A2942" s="99"/>
      <c r="B2942" s="101">
        <v>3159506</v>
      </c>
      <c r="C2942" s="101" t="s">
        <v>4445</v>
      </c>
      <c r="D2942" s="101" t="s">
        <v>3767</v>
      </c>
      <c r="E2942" s="99"/>
      <c r="F2942" s="99"/>
    </row>
    <row r="2943" spans="1:6" ht="12.75" customHeight="1" x14ac:dyDescent="0.25">
      <c r="A2943" s="99"/>
      <c r="B2943" s="101">
        <v>3159605</v>
      </c>
      <c r="C2943" s="101" t="s">
        <v>4446</v>
      </c>
      <c r="D2943" s="101" t="s">
        <v>3767</v>
      </c>
      <c r="E2943" s="99"/>
      <c r="F2943" s="99"/>
    </row>
    <row r="2944" spans="1:6" ht="12.75" customHeight="1" x14ac:dyDescent="0.25">
      <c r="A2944" s="99"/>
      <c r="B2944" s="101">
        <v>3159704</v>
      </c>
      <c r="C2944" s="101" t="s">
        <v>4447</v>
      </c>
      <c r="D2944" s="101" t="s">
        <v>3767</v>
      </c>
      <c r="E2944" s="99"/>
      <c r="F2944" s="99"/>
    </row>
    <row r="2945" spans="1:6" ht="12.75" customHeight="1" x14ac:dyDescent="0.25">
      <c r="A2945" s="99"/>
      <c r="B2945" s="101">
        <v>3159803</v>
      </c>
      <c r="C2945" s="101" t="s">
        <v>4448</v>
      </c>
      <c r="D2945" s="101" t="s">
        <v>3767</v>
      </c>
      <c r="E2945" s="99"/>
      <c r="F2945" s="99"/>
    </row>
    <row r="2946" spans="1:6" ht="12.75" customHeight="1" x14ac:dyDescent="0.25">
      <c r="A2946" s="99"/>
      <c r="B2946" s="101">
        <v>3159902</v>
      </c>
      <c r="C2946" s="101" t="s">
        <v>4449</v>
      </c>
      <c r="D2946" s="101" t="s">
        <v>3767</v>
      </c>
      <c r="E2946" s="99"/>
      <c r="F2946" s="99"/>
    </row>
    <row r="2947" spans="1:6" ht="12.75" customHeight="1" x14ac:dyDescent="0.25">
      <c r="A2947" s="99"/>
      <c r="B2947" s="101">
        <v>3160009</v>
      </c>
      <c r="C2947" s="101" t="s">
        <v>4450</v>
      </c>
      <c r="D2947" s="101" t="s">
        <v>3767</v>
      </c>
      <c r="E2947" s="99"/>
      <c r="F2947" s="99"/>
    </row>
    <row r="2948" spans="1:6" ht="12.75" customHeight="1" x14ac:dyDescent="0.25">
      <c r="A2948" s="99"/>
      <c r="B2948" s="101">
        <v>3160108</v>
      </c>
      <c r="C2948" s="101" t="s">
        <v>4451</v>
      </c>
      <c r="D2948" s="101" t="s">
        <v>3767</v>
      </c>
      <c r="E2948" s="99"/>
      <c r="F2948" s="99"/>
    </row>
    <row r="2949" spans="1:6" ht="12.75" customHeight="1" x14ac:dyDescent="0.25">
      <c r="A2949" s="99"/>
      <c r="B2949" s="101">
        <v>3160207</v>
      </c>
      <c r="C2949" s="101" t="s">
        <v>4452</v>
      </c>
      <c r="D2949" s="101" t="s">
        <v>3767</v>
      </c>
      <c r="E2949" s="99"/>
      <c r="F2949" s="99"/>
    </row>
    <row r="2950" spans="1:6" ht="12.75" customHeight="1" x14ac:dyDescent="0.25">
      <c r="A2950" s="99"/>
      <c r="B2950" s="101">
        <v>3160306</v>
      </c>
      <c r="C2950" s="101" t="s">
        <v>4453</v>
      </c>
      <c r="D2950" s="101" t="s">
        <v>3767</v>
      </c>
      <c r="E2950" s="99"/>
      <c r="F2950" s="99"/>
    </row>
    <row r="2951" spans="1:6" ht="12.75" customHeight="1" x14ac:dyDescent="0.25">
      <c r="A2951" s="99"/>
      <c r="B2951" s="101">
        <v>3160405</v>
      </c>
      <c r="C2951" s="101" t="s">
        <v>4454</v>
      </c>
      <c r="D2951" s="101" t="s">
        <v>3767</v>
      </c>
      <c r="E2951" s="99"/>
      <c r="F2951" s="99"/>
    </row>
    <row r="2952" spans="1:6" ht="12.75" customHeight="1" x14ac:dyDescent="0.25">
      <c r="A2952" s="99"/>
      <c r="B2952" s="101">
        <v>3160454</v>
      </c>
      <c r="C2952" s="101" t="s">
        <v>4455</v>
      </c>
      <c r="D2952" s="101" t="s">
        <v>3767</v>
      </c>
      <c r="E2952" s="99"/>
      <c r="F2952" s="99"/>
    </row>
    <row r="2953" spans="1:6" ht="12.75" customHeight="1" x14ac:dyDescent="0.25">
      <c r="A2953" s="99"/>
      <c r="B2953" s="101">
        <v>3160504</v>
      </c>
      <c r="C2953" s="101" t="s">
        <v>4456</v>
      </c>
      <c r="D2953" s="101" t="s">
        <v>3767</v>
      </c>
      <c r="E2953" s="99"/>
      <c r="F2953" s="99"/>
    </row>
    <row r="2954" spans="1:6" ht="12.75" customHeight="1" x14ac:dyDescent="0.25">
      <c r="A2954" s="99"/>
      <c r="B2954" s="101">
        <v>3160603</v>
      </c>
      <c r="C2954" s="101" t="s">
        <v>4457</v>
      </c>
      <c r="D2954" s="101" t="s">
        <v>3767</v>
      </c>
      <c r="E2954" s="99"/>
      <c r="F2954" s="99"/>
    </row>
    <row r="2955" spans="1:6" ht="12.75" customHeight="1" x14ac:dyDescent="0.25">
      <c r="A2955" s="99"/>
      <c r="B2955" s="101">
        <v>3160702</v>
      </c>
      <c r="C2955" s="101" t="s">
        <v>4458</v>
      </c>
      <c r="D2955" s="101" t="s">
        <v>3767</v>
      </c>
      <c r="E2955" s="99"/>
      <c r="F2955" s="99"/>
    </row>
    <row r="2956" spans="1:6" ht="12.75" customHeight="1" x14ac:dyDescent="0.25">
      <c r="A2956" s="99"/>
      <c r="B2956" s="101">
        <v>3160801</v>
      </c>
      <c r="C2956" s="101" t="s">
        <v>4459</v>
      </c>
      <c r="D2956" s="101" t="s">
        <v>3767</v>
      </c>
      <c r="E2956" s="99"/>
      <c r="F2956" s="99"/>
    </row>
    <row r="2957" spans="1:6" ht="12.75" customHeight="1" x14ac:dyDescent="0.25">
      <c r="A2957" s="99"/>
      <c r="B2957" s="101">
        <v>3160900</v>
      </c>
      <c r="C2957" s="101" t="s">
        <v>4460</v>
      </c>
      <c r="D2957" s="101" t="s">
        <v>3767</v>
      </c>
      <c r="E2957" s="99"/>
      <c r="F2957" s="99"/>
    </row>
    <row r="2958" spans="1:6" ht="12.75" customHeight="1" x14ac:dyDescent="0.25">
      <c r="A2958" s="99"/>
      <c r="B2958" s="101">
        <v>3160959</v>
      </c>
      <c r="C2958" s="101" t="s">
        <v>4461</v>
      </c>
      <c r="D2958" s="101" t="s">
        <v>3767</v>
      </c>
      <c r="E2958" s="99"/>
      <c r="F2958" s="99"/>
    </row>
    <row r="2959" spans="1:6" ht="12.75" customHeight="1" x14ac:dyDescent="0.25">
      <c r="A2959" s="99"/>
      <c r="B2959" s="101">
        <v>3161007</v>
      </c>
      <c r="C2959" s="101" t="s">
        <v>4462</v>
      </c>
      <c r="D2959" s="101" t="s">
        <v>3767</v>
      </c>
      <c r="E2959" s="99"/>
      <c r="F2959" s="99"/>
    </row>
    <row r="2960" spans="1:6" ht="12.75" customHeight="1" x14ac:dyDescent="0.25">
      <c r="A2960" s="99"/>
      <c r="B2960" s="101">
        <v>3161056</v>
      </c>
      <c r="C2960" s="101" t="s">
        <v>4463</v>
      </c>
      <c r="D2960" s="101" t="s">
        <v>3767</v>
      </c>
      <c r="E2960" s="99"/>
      <c r="F2960" s="99"/>
    </row>
    <row r="2961" spans="1:6" ht="12.75" customHeight="1" x14ac:dyDescent="0.25">
      <c r="A2961" s="99"/>
      <c r="B2961" s="101">
        <v>3161106</v>
      </c>
      <c r="C2961" s="101" t="s">
        <v>2997</v>
      </c>
      <c r="D2961" s="101" t="s">
        <v>3767</v>
      </c>
      <c r="E2961" s="99"/>
      <c r="F2961" s="99"/>
    </row>
    <row r="2962" spans="1:6" ht="12.75" customHeight="1" x14ac:dyDescent="0.25">
      <c r="A2962" s="99"/>
      <c r="B2962" s="101">
        <v>3161205</v>
      </c>
      <c r="C2962" s="101" t="s">
        <v>4464</v>
      </c>
      <c r="D2962" s="101" t="s">
        <v>3767</v>
      </c>
      <c r="E2962" s="99"/>
      <c r="F2962" s="99"/>
    </row>
    <row r="2963" spans="1:6" ht="12.75" customHeight="1" x14ac:dyDescent="0.25">
      <c r="A2963" s="99"/>
      <c r="B2963" s="101">
        <v>3161304</v>
      </c>
      <c r="C2963" s="101" t="s">
        <v>4465</v>
      </c>
      <c r="D2963" s="101" t="s">
        <v>3767</v>
      </c>
      <c r="E2963" s="99"/>
      <c r="F2963" s="99"/>
    </row>
    <row r="2964" spans="1:6" ht="12.75" customHeight="1" x14ac:dyDescent="0.25">
      <c r="A2964" s="99"/>
      <c r="B2964" s="101">
        <v>3161403</v>
      </c>
      <c r="C2964" s="101" t="s">
        <v>4466</v>
      </c>
      <c r="D2964" s="101" t="s">
        <v>3767</v>
      </c>
      <c r="E2964" s="99"/>
      <c r="F2964" s="99"/>
    </row>
    <row r="2965" spans="1:6" ht="12.75" customHeight="1" x14ac:dyDescent="0.25">
      <c r="A2965" s="99"/>
      <c r="B2965" s="101">
        <v>3161502</v>
      </c>
      <c r="C2965" s="101" t="s">
        <v>4467</v>
      </c>
      <c r="D2965" s="101" t="s">
        <v>3767</v>
      </c>
      <c r="E2965" s="99"/>
      <c r="F2965" s="99"/>
    </row>
    <row r="2966" spans="1:6" ht="12.75" customHeight="1" x14ac:dyDescent="0.25">
      <c r="A2966" s="99"/>
      <c r="B2966" s="101">
        <v>3161601</v>
      </c>
      <c r="C2966" s="101" t="s">
        <v>4468</v>
      </c>
      <c r="D2966" s="101" t="s">
        <v>3767</v>
      </c>
      <c r="E2966" s="99"/>
      <c r="F2966" s="99"/>
    </row>
    <row r="2967" spans="1:6" ht="12.75" customHeight="1" x14ac:dyDescent="0.25">
      <c r="A2967" s="99"/>
      <c r="B2967" s="101">
        <v>3161650</v>
      </c>
      <c r="C2967" s="101" t="s">
        <v>4469</v>
      </c>
      <c r="D2967" s="101" t="s">
        <v>3767</v>
      </c>
      <c r="E2967" s="99"/>
      <c r="F2967" s="99"/>
    </row>
    <row r="2968" spans="1:6" ht="12.75" customHeight="1" x14ac:dyDescent="0.25">
      <c r="A2968" s="99"/>
      <c r="B2968" s="101">
        <v>3161700</v>
      </c>
      <c r="C2968" s="101" t="s">
        <v>4470</v>
      </c>
      <c r="D2968" s="101" t="s">
        <v>3767</v>
      </c>
      <c r="E2968" s="99"/>
      <c r="F2968" s="99"/>
    </row>
    <row r="2969" spans="1:6" ht="12.75" customHeight="1" x14ac:dyDescent="0.25">
      <c r="A2969" s="99"/>
      <c r="B2969" s="101">
        <v>3161809</v>
      </c>
      <c r="C2969" s="101" t="s">
        <v>4471</v>
      </c>
      <c r="D2969" s="101" t="s">
        <v>3767</v>
      </c>
      <c r="E2969" s="99"/>
      <c r="F2969" s="99"/>
    </row>
    <row r="2970" spans="1:6" ht="12.75" customHeight="1" x14ac:dyDescent="0.25">
      <c r="A2970" s="99"/>
      <c r="B2970" s="101">
        <v>3161908</v>
      </c>
      <c r="C2970" s="101" t="s">
        <v>4472</v>
      </c>
      <c r="D2970" s="101" t="s">
        <v>3767</v>
      </c>
      <c r="E2970" s="99"/>
      <c r="F2970" s="99"/>
    </row>
    <row r="2971" spans="1:6" ht="12.75" customHeight="1" x14ac:dyDescent="0.25">
      <c r="A2971" s="99"/>
      <c r="B2971" s="101">
        <v>3162005</v>
      </c>
      <c r="C2971" s="101" t="s">
        <v>4473</v>
      </c>
      <c r="D2971" s="101" t="s">
        <v>3767</v>
      </c>
      <c r="E2971" s="99"/>
      <c r="F2971" s="99"/>
    </row>
    <row r="2972" spans="1:6" ht="12.75" customHeight="1" x14ac:dyDescent="0.25">
      <c r="A2972" s="99"/>
      <c r="B2972" s="101">
        <v>3162104</v>
      </c>
      <c r="C2972" s="101" t="s">
        <v>4474</v>
      </c>
      <c r="D2972" s="101" t="s">
        <v>3767</v>
      </c>
      <c r="E2972" s="99"/>
      <c r="F2972" s="99"/>
    </row>
    <row r="2973" spans="1:6" ht="12.75" customHeight="1" x14ac:dyDescent="0.25">
      <c r="A2973" s="99"/>
      <c r="B2973" s="101">
        <v>3162203</v>
      </c>
      <c r="C2973" s="101" t="s">
        <v>4475</v>
      </c>
      <c r="D2973" s="101" t="s">
        <v>3767</v>
      </c>
      <c r="E2973" s="99"/>
      <c r="F2973" s="99"/>
    </row>
    <row r="2974" spans="1:6" ht="12.75" customHeight="1" x14ac:dyDescent="0.25">
      <c r="A2974" s="99"/>
      <c r="B2974" s="101">
        <v>3162252</v>
      </c>
      <c r="C2974" s="101" t="s">
        <v>4476</v>
      </c>
      <c r="D2974" s="101" t="s">
        <v>3767</v>
      </c>
      <c r="E2974" s="99"/>
      <c r="F2974" s="99"/>
    </row>
    <row r="2975" spans="1:6" ht="12.75" customHeight="1" x14ac:dyDescent="0.25">
      <c r="A2975" s="99"/>
      <c r="B2975" s="101">
        <v>3162302</v>
      </c>
      <c r="C2975" s="101" t="s">
        <v>4477</v>
      </c>
      <c r="D2975" s="101" t="s">
        <v>3767</v>
      </c>
      <c r="E2975" s="99"/>
      <c r="F2975" s="99"/>
    </row>
    <row r="2976" spans="1:6" ht="12.75" customHeight="1" x14ac:dyDescent="0.25">
      <c r="A2976" s="99"/>
      <c r="B2976" s="101">
        <v>3162401</v>
      </c>
      <c r="C2976" s="101" t="s">
        <v>4478</v>
      </c>
      <c r="D2976" s="101" t="s">
        <v>3767</v>
      </c>
      <c r="E2976" s="99"/>
      <c r="F2976" s="99"/>
    </row>
    <row r="2977" spans="1:6" ht="12.75" customHeight="1" x14ac:dyDescent="0.25">
      <c r="A2977" s="99"/>
      <c r="B2977" s="101">
        <v>3162450</v>
      </c>
      <c r="C2977" s="101" t="s">
        <v>4479</v>
      </c>
      <c r="D2977" s="101" t="s">
        <v>3767</v>
      </c>
      <c r="E2977" s="99"/>
      <c r="F2977" s="99"/>
    </row>
    <row r="2978" spans="1:6" ht="12.75" customHeight="1" x14ac:dyDescent="0.25">
      <c r="A2978" s="99"/>
      <c r="B2978" s="101">
        <v>3162500</v>
      </c>
      <c r="C2978" s="101" t="s">
        <v>4480</v>
      </c>
      <c r="D2978" s="101" t="s">
        <v>3767</v>
      </c>
      <c r="E2978" s="99"/>
      <c r="F2978" s="99"/>
    </row>
    <row r="2979" spans="1:6" ht="12.75" customHeight="1" x14ac:dyDescent="0.25">
      <c r="A2979" s="99"/>
      <c r="B2979" s="101">
        <v>3162559</v>
      </c>
      <c r="C2979" s="101" t="s">
        <v>4481</v>
      </c>
      <c r="D2979" s="101" t="s">
        <v>3767</v>
      </c>
      <c r="E2979" s="99"/>
      <c r="F2979" s="99"/>
    </row>
    <row r="2980" spans="1:6" ht="12.75" customHeight="1" x14ac:dyDescent="0.25">
      <c r="A2980" s="99"/>
      <c r="B2980" s="101">
        <v>3162575</v>
      </c>
      <c r="C2980" s="101" t="s">
        <v>4482</v>
      </c>
      <c r="D2980" s="101" t="s">
        <v>3767</v>
      </c>
      <c r="E2980" s="99"/>
      <c r="F2980" s="99"/>
    </row>
    <row r="2981" spans="1:6" ht="12.75" customHeight="1" x14ac:dyDescent="0.25">
      <c r="A2981" s="99"/>
      <c r="B2981" s="101">
        <v>3162609</v>
      </c>
      <c r="C2981" s="101" t="s">
        <v>4483</v>
      </c>
      <c r="D2981" s="101" t="s">
        <v>3767</v>
      </c>
      <c r="E2981" s="99"/>
      <c r="F2981" s="99"/>
    </row>
    <row r="2982" spans="1:6" ht="12.75" customHeight="1" x14ac:dyDescent="0.25">
      <c r="A2982" s="99"/>
      <c r="B2982" s="101">
        <v>3162658</v>
      </c>
      <c r="C2982" s="101" t="s">
        <v>4484</v>
      </c>
      <c r="D2982" s="101" t="s">
        <v>3767</v>
      </c>
      <c r="E2982" s="99"/>
      <c r="F2982" s="99"/>
    </row>
    <row r="2983" spans="1:6" ht="12.75" customHeight="1" x14ac:dyDescent="0.25">
      <c r="A2983" s="99"/>
      <c r="B2983" s="101">
        <v>3162708</v>
      </c>
      <c r="C2983" s="101" t="s">
        <v>2230</v>
      </c>
      <c r="D2983" s="101" t="s">
        <v>3767</v>
      </c>
      <c r="E2983" s="99"/>
      <c r="F2983" s="99"/>
    </row>
    <row r="2984" spans="1:6" ht="12.75" customHeight="1" x14ac:dyDescent="0.25">
      <c r="A2984" s="99"/>
      <c r="B2984" s="101">
        <v>3162807</v>
      </c>
      <c r="C2984" s="101" t="s">
        <v>4485</v>
      </c>
      <c r="D2984" s="101" t="s">
        <v>3767</v>
      </c>
      <c r="E2984" s="99"/>
      <c r="F2984" s="99"/>
    </row>
    <row r="2985" spans="1:6" ht="12.75" customHeight="1" x14ac:dyDescent="0.25">
      <c r="A2985" s="99"/>
      <c r="B2985" s="101">
        <v>3162906</v>
      </c>
      <c r="C2985" s="101" t="s">
        <v>4486</v>
      </c>
      <c r="D2985" s="101" t="s">
        <v>3767</v>
      </c>
      <c r="E2985" s="99"/>
      <c r="F2985" s="99"/>
    </row>
    <row r="2986" spans="1:6" ht="12.75" customHeight="1" x14ac:dyDescent="0.25">
      <c r="A2986" s="99"/>
      <c r="B2986" s="101">
        <v>3162922</v>
      </c>
      <c r="C2986" s="101" t="s">
        <v>4487</v>
      </c>
      <c r="D2986" s="101" t="s">
        <v>3767</v>
      </c>
      <c r="E2986" s="99"/>
      <c r="F2986" s="99"/>
    </row>
    <row r="2987" spans="1:6" ht="12.75" customHeight="1" x14ac:dyDescent="0.25">
      <c r="A2987" s="99"/>
      <c r="B2987" s="101">
        <v>3162948</v>
      </c>
      <c r="C2987" s="101" t="s">
        <v>4488</v>
      </c>
      <c r="D2987" s="101" t="s">
        <v>3767</v>
      </c>
      <c r="E2987" s="99"/>
      <c r="F2987" s="99"/>
    </row>
    <row r="2988" spans="1:6" ht="12.75" customHeight="1" x14ac:dyDescent="0.25">
      <c r="A2988" s="99"/>
      <c r="B2988" s="101">
        <v>3162955</v>
      </c>
      <c r="C2988" s="101" t="s">
        <v>4489</v>
      </c>
      <c r="D2988" s="101" t="s">
        <v>3767</v>
      </c>
      <c r="E2988" s="99"/>
      <c r="F2988" s="99"/>
    </row>
    <row r="2989" spans="1:6" ht="12.75" customHeight="1" x14ac:dyDescent="0.25">
      <c r="A2989" s="99"/>
      <c r="B2989" s="101">
        <v>3163003</v>
      </c>
      <c r="C2989" s="101" t="s">
        <v>4490</v>
      </c>
      <c r="D2989" s="101" t="s">
        <v>3767</v>
      </c>
      <c r="E2989" s="99"/>
      <c r="F2989" s="99"/>
    </row>
    <row r="2990" spans="1:6" ht="12.75" customHeight="1" x14ac:dyDescent="0.25">
      <c r="A2990" s="99"/>
      <c r="B2990" s="101">
        <v>3163102</v>
      </c>
      <c r="C2990" s="101" t="s">
        <v>4491</v>
      </c>
      <c r="D2990" s="101" t="s">
        <v>3767</v>
      </c>
      <c r="E2990" s="99"/>
      <c r="F2990" s="99"/>
    </row>
    <row r="2991" spans="1:6" ht="12.75" customHeight="1" x14ac:dyDescent="0.25">
      <c r="A2991" s="99"/>
      <c r="B2991" s="101">
        <v>3163201</v>
      </c>
      <c r="C2991" s="101" t="s">
        <v>4492</v>
      </c>
      <c r="D2991" s="101" t="s">
        <v>3767</v>
      </c>
      <c r="E2991" s="99"/>
      <c r="F2991" s="99"/>
    </row>
    <row r="2992" spans="1:6" ht="12.75" customHeight="1" x14ac:dyDescent="0.25">
      <c r="A2992" s="99"/>
      <c r="B2992" s="101">
        <v>3163300</v>
      </c>
      <c r="C2992" s="101" t="s">
        <v>2462</v>
      </c>
      <c r="D2992" s="101" t="s">
        <v>3767</v>
      </c>
      <c r="E2992" s="99"/>
      <c r="F2992" s="99"/>
    </row>
    <row r="2993" spans="1:6" ht="12.75" customHeight="1" x14ac:dyDescent="0.25">
      <c r="A2993" s="99"/>
      <c r="B2993" s="101">
        <v>3163409</v>
      </c>
      <c r="C2993" s="101" t="s">
        <v>4493</v>
      </c>
      <c r="D2993" s="101" t="s">
        <v>3767</v>
      </c>
      <c r="E2993" s="99"/>
      <c r="F2993" s="99"/>
    </row>
    <row r="2994" spans="1:6" ht="12.75" customHeight="1" x14ac:dyDescent="0.25">
      <c r="A2994" s="99"/>
      <c r="B2994" s="101">
        <v>3163508</v>
      </c>
      <c r="C2994" s="101" t="s">
        <v>4494</v>
      </c>
      <c r="D2994" s="101" t="s">
        <v>3767</v>
      </c>
      <c r="E2994" s="99"/>
      <c r="F2994" s="99"/>
    </row>
    <row r="2995" spans="1:6" ht="12.75" customHeight="1" x14ac:dyDescent="0.25">
      <c r="A2995" s="99"/>
      <c r="B2995" s="101">
        <v>3163607</v>
      </c>
      <c r="C2995" s="101" t="s">
        <v>4495</v>
      </c>
      <c r="D2995" s="101" t="s">
        <v>3767</v>
      </c>
      <c r="E2995" s="99"/>
      <c r="F2995" s="99"/>
    </row>
    <row r="2996" spans="1:6" ht="12.75" customHeight="1" x14ac:dyDescent="0.25">
      <c r="A2996" s="99"/>
      <c r="B2996" s="101">
        <v>3163706</v>
      </c>
      <c r="C2996" s="101" t="s">
        <v>4496</v>
      </c>
      <c r="D2996" s="101" t="s">
        <v>3767</v>
      </c>
      <c r="E2996" s="99"/>
      <c r="F2996" s="99"/>
    </row>
    <row r="2997" spans="1:6" ht="12.75" customHeight="1" x14ac:dyDescent="0.25">
      <c r="A2997" s="99"/>
      <c r="B2997" s="101">
        <v>3163805</v>
      </c>
      <c r="C2997" s="101" t="s">
        <v>4497</v>
      </c>
      <c r="D2997" s="101" t="s">
        <v>3767</v>
      </c>
      <c r="E2997" s="99"/>
      <c r="F2997" s="99"/>
    </row>
    <row r="2998" spans="1:6" ht="12.75" customHeight="1" x14ac:dyDescent="0.25">
      <c r="A2998" s="99"/>
      <c r="B2998" s="101">
        <v>3163904</v>
      </c>
      <c r="C2998" s="101" t="s">
        <v>4498</v>
      </c>
      <c r="D2998" s="101" t="s">
        <v>3767</v>
      </c>
      <c r="E2998" s="99"/>
      <c r="F2998" s="99"/>
    </row>
    <row r="2999" spans="1:6" ht="12.75" customHeight="1" x14ac:dyDescent="0.25">
      <c r="A2999" s="99"/>
      <c r="B2999" s="101">
        <v>3164001</v>
      </c>
      <c r="C2999" s="101" t="s">
        <v>4499</v>
      </c>
      <c r="D2999" s="101" t="s">
        <v>3767</v>
      </c>
      <c r="E2999" s="99"/>
      <c r="F2999" s="99"/>
    </row>
    <row r="3000" spans="1:6" ht="12.75" customHeight="1" x14ac:dyDescent="0.25">
      <c r="A3000" s="99"/>
      <c r="B3000" s="101">
        <v>3164100</v>
      </c>
      <c r="C3000" s="101" t="s">
        <v>4500</v>
      </c>
      <c r="D3000" s="101" t="s">
        <v>3767</v>
      </c>
      <c r="E3000" s="99"/>
      <c r="F3000" s="99"/>
    </row>
    <row r="3001" spans="1:6" ht="12.75" customHeight="1" x14ac:dyDescent="0.25">
      <c r="A3001" s="99"/>
      <c r="B3001" s="101">
        <v>3164209</v>
      </c>
      <c r="C3001" s="101" t="s">
        <v>4501</v>
      </c>
      <c r="D3001" s="101" t="s">
        <v>3767</v>
      </c>
      <c r="E3001" s="99"/>
      <c r="F3001" s="99"/>
    </row>
    <row r="3002" spans="1:6" ht="12.75" customHeight="1" x14ac:dyDescent="0.25">
      <c r="A3002" s="99"/>
      <c r="B3002" s="101">
        <v>3164308</v>
      </c>
      <c r="C3002" s="101" t="s">
        <v>4502</v>
      </c>
      <c r="D3002" s="101" t="s">
        <v>3767</v>
      </c>
      <c r="E3002" s="99"/>
      <c r="F3002" s="99"/>
    </row>
    <row r="3003" spans="1:6" ht="12.75" customHeight="1" x14ac:dyDescent="0.25">
      <c r="A3003" s="99"/>
      <c r="B3003" s="101">
        <v>3164407</v>
      </c>
      <c r="C3003" s="101" t="s">
        <v>4503</v>
      </c>
      <c r="D3003" s="101" t="s">
        <v>3767</v>
      </c>
      <c r="E3003" s="99"/>
      <c r="F3003" s="99"/>
    </row>
    <row r="3004" spans="1:6" ht="12.75" customHeight="1" x14ac:dyDescent="0.25">
      <c r="A3004" s="99"/>
      <c r="B3004" s="101">
        <v>3164431</v>
      </c>
      <c r="C3004" s="101" t="s">
        <v>4504</v>
      </c>
      <c r="D3004" s="101" t="s">
        <v>3767</v>
      </c>
      <c r="E3004" s="99"/>
      <c r="F3004" s="99"/>
    </row>
    <row r="3005" spans="1:6" ht="12.75" customHeight="1" x14ac:dyDescent="0.25">
      <c r="A3005" s="99"/>
      <c r="B3005" s="101">
        <v>3164472</v>
      </c>
      <c r="C3005" s="101" t="s">
        <v>4505</v>
      </c>
      <c r="D3005" s="101" t="s">
        <v>3767</v>
      </c>
      <c r="E3005" s="99"/>
      <c r="F3005" s="99"/>
    </row>
    <row r="3006" spans="1:6" ht="12.75" customHeight="1" x14ac:dyDescent="0.25">
      <c r="A3006" s="99"/>
      <c r="B3006" s="101">
        <v>3164506</v>
      </c>
      <c r="C3006" s="101" t="s">
        <v>4506</v>
      </c>
      <c r="D3006" s="101" t="s">
        <v>3767</v>
      </c>
      <c r="E3006" s="99"/>
      <c r="F3006" s="99"/>
    </row>
    <row r="3007" spans="1:6" ht="12.75" customHeight="1" x14ac:dyDescent="0.25">
      <c r="A3007" s="99"/>
      <c r="B3007" s="101">
        <v>3164605</v>
      </c>
      <c r="C3007" s="101" t="s">
        <v>4507</v>
      </c>
      <c r="D3007" s="101" t="s">
        <v>3767</v>
      </c>
      <c r="E3007" s="99"/>
      <c r="F3007" s="99"/>
    </row>
    <row r="3008" spans="1:6" ht="12.75" customHeight="1" x14ac:dyDescent="0.25">
      <c r="A3008" s="99"/>
      <c r="B3008" s="101">
        <v>3164704</v>
      </c>
      <c r="C3008" s="101" t="s">
        <v>4508</v>
      </c>
      <c r="D3008" s="101" t="s">
        <v>3767</v>
      </c>
      <c r="E3008" s="99"/>
      <c r="F3008" s="99"/>
    </row>
    <row r="3009" spans="1:6" ht="12.75" customHeight="1" x14ac:dyDescent="0.25">
      <c r="A3009" s="99"/>
      <c r="B3009" s="101">
        <v>3164803</v>
      </c>
      <c r="C3009" s="101" t="s">
        <v>4509</v>
      </c>
      <c r="D3009" s="101" t="s">
        <v>3767</v>
      </c>
      <c r="E3009" s="99"/>
      <c r="F3009" s="99"/>
    </row>
    <row r="3010" spans="1:6" ht="12.75" customHeight="1" x14ac:dyDescent="0.25">
      <c r="A3010" s="99"/>
      <c r="B3010" s="101">
        <v>3164902</v>
      </c>
      <c r="C3010" s="101" t="s">
        <v>4510</v>
      </c>
      <c r="D3010" s="101" t="s">
        <v>3767</v>
      </c>
      <c r="E3010" s="99"/>
      <c r="F3010" s="99"/>
    </row>
    <row r="3011" spans="1:6" ht="12.75" customHeight="1" x14ac:dyDescent="0.25">
      <c r="A3011" s="99"/>
      <c r="B3011" s="101">
        <v>3165008</v>
      </c>
      <c r="C3011" s="101" t="s">
        <v>4511</v>
      </c>
      <c r="D3011" s="101" t="s">
        <v>3767</v>
      </c>
      <c r="E3011" s="99"/>
      <c r="F3011" s="99"/>
    </row>
    <row r="3012" spans="1:6" ht="12.75" customHeight="1" x14ac:dyDescent="0.25">
      <c r="A3012" s="99"/>
      <c r="B3012" s="101">
        <v>3165107</v>
      </c>
      <c r="C3012" s="101" t="s">
        <v>4512</v>
      </c>
      <c r="D3012" s="101" t="s">
        <v>3767</v>
      </c>
      <c r="E3012" s="99"/>
      <c r="F3012" s="99"/>
    </row>
    <row r="3013" spans="1:6" ht="12.75" customHeight="1" x14ac:dyDescent="0.25">
      <c r="A3013" s="99"/>
      <c r="B3013" s="101">
        <v>3165206</v>
      </c>
      <c r="C3013" s="101" t="s">
        <v>4513</v>
      </c>
      <c r="D3013" s="101" t="s">
        <v>3767</v>
      </c>
      <c r="E3013" s="99"/>
      <c r="F3013" s="99"/>
    </row>
    <row r="3014" spans="1:6" ht="12.75" customHeight="1" x14ac:dyDescent="0.25">
      <c r="A3014" s="99"/>
      <c r="B3014" s="101">
        <v>3165305</v>
      </c>
      <c r="C3014" s="101" t="s">
        <v>4514</v>
      </c>
      <c r="D3014" s="101" t="s">
        <v>3767</v>
      </c>
      <c r="E3014" s="99"/>
      <c r="F3014" s="99"/>
    </row>
    <row r="3015" spans="1:6" ht="12.75" customHeight="1" x14ac:dyDescent="0.25">
      <c r="A3015" s="99"/>
      <c r="B3015" s="101">
        <v>3165404</v>
      </c>
      <c r="C3015" s="101" t="s">
        <v>4515</v>
      </c>
      <c r="D3015" s="101" t="s">
        <v>3767</v>
      </c>
      <c r="E3015" s="99"/>
      <c r="F3015" s="99"/>
    </row>
    <row r="3016" spans="1:6" ht="12.75" customHeight="1" x14ac:dyDescent="0.25">
      <c r="A3016" s="99"/>
      <c r="B3016" s="101">
        <v>3165503</v>
      </c>
      <c r="C3016" s="101" t="s">
        <v>4516</v>
      </c>
      <c r="D3016" s="101" t="s">
        <v>3767</v>
      </c>
      <c r="E3016" s="99"/>
      <c r="F3016" s="99"/>
    </row>
    <row r="3017" spans="1:6" ht="12.75" customHeight="1" x14ac:dyDescent="0.25">
      <c r="A3017" s="99"/>
      <c r="B3017" s="101">
        <v>3165537</v>
      </c>
      <c r="C3017" s="101" t="s">
        <v>4517</v>
      </c>
      <c r="D3017" s="101" t="s">
        <v>3767</v>
      </c>
      <c r="E3017" s="99"/>
      <c r="F3017" s="99"/>
    </row>
    <row r="3018" spans="1:6" ht="12.75" customHeight="1" x14ac:dyDescent="0.25">
      <c r="A3018" s="99"/>
      <c r="B3018" s="101">
        <v>3165552</v>
      </c>
      <c r="C3018" s="101" t="s">
        <v>4518</v>
      </c>
      <c r="D3018" s="101" t="s">
        <v>3767</v>
      </c>
      <c r="E3018" s="99"/>
      <c r="F3018" s="99"/>
    </row>
    <row r="3019" spans="1:6" ht="12.75" customHeight="1" x14ac:dyDescent="0.25">
      <c r="A3019" s="99"/>
      <c r="B3019" s="101">
        <v>3165560</v>
      </c>
      <c r="C3019" s="101" t="s">
        <v>4519</v>
      </c>
      <c r="D3019" s="101" t="s">
        <v>3767</v>
      </c>
      <c r="E3019" s="99"/>
      <c r="F3019" s="99"/>
    </row>
    <row r="3020" spans="1:6" ht="12.75" customHeight="1" x14ac:dyDescent="0.25">
      <c r="A3020" s="99"/>
      <c r="B3020" s="101">
        <v>3165578</v>
      </c>
      <c r="C3020" s="101" t="s">
        <v>4520</v>
      </c>
      <c r="D3020" s="101" t="s">
        <v>3767</v>
      </c>
      <c r="E3020" s="99"/>
      <c r="F3020" s="99"/>
    </row>
    <row r="3021" spans="1:6" ht="12.75" customHeight="1" x14ac:dyDescent="0.25">
      <c r="A3021" s="99"/>
      <c r="B3021" s="101">
        <v>3165602</v>
      </c>
      <c r="C3021" s="101" t="s">
        <v>4521</v>
      </c>
      <c r="D3021" s="101" t="s">
        <v>3767</v>
      </c>
      <c r="E3021" s="99"/>
      <c r="F3021" s="99"/>
    </row>
    <row r="3022" spans="1:6" ht="12.75" customHeight="1" x14ac:dyDescent="0.25">
      <c r="A3022" s="99"/>
      <c r="B3022" s="101">
        <v>3165701</v>
      </c>
      <c r="C3022" s="101" t="s">
        <v>4522</v>
      </c>
      <c r="D3022" s="101" t="s">
        <v>3767</v>
      </c>
      <c r="E3022" s="99"/>
      <c r="F3022" s="99"/>
    </row>
    <row r="3023" spans="1:6" ht="12.75" customHeight="1" x14ac:dyDescent="0.25">
      <c r="A3023" s="99"/>
      <c r="B3023" s="101">
        <v>3165800</v>
      </c>
      <c r="C3023" s="101" t="s">
        <v>4523</v>
      </c>
      <c r="D3023" s="101" t="s">
        <v>3767</v>
      </c>
      <c r="E3023" s="99"/>
      <c r="F3023" s="99"/>
    </row>
    <row r="3024" spans="1:6" ht="12.75" customHeight="1" x14ac:dyDescent="0.25">
      <c r="A3024" s="99"/>
      <c r="B3024" s="101">
        <v>3165909</v>
      </c>
      <c r="C3024" s="101" t="s">
        <v>4524</v>
      </c>
      <c r="D3024" s="101" t="s">
        <v>3767</v>
      </c>
      <c r="E3024" s="99"/>
      <c r="F3024" s="99"/>
    </row>
    <row r="3025" spans="1:6" ht="12.75" customHeight="1" x14ac:dyDescent="0.25">
      <c r="A3025" s="99"/>
      <c r="B3025" s="101">
        <v>3166006</v>
      </c>
      <c r="C3025" s="101" t="s">
        <v>4525</v>
      </c>
      <c r="D3025" s="101" t="s">
        <v>3767</v>
      </c>
      <c r="E3025" s="99"/>
      <c r="F3025" s="99"/>
    </row>
    <row r="3026" spans="1:6" ht="12.75" customHeight="1" x14ac:dyDescent="0.25">
      <c r="A3026" s="99"/>
      <c r="B3026" s="101">
        <v>3166105</v>
      </c>
      <c r="C3026" s="101" t="s">
        <v>4526</v>
      </c>
      <c r="D3026" s="101" t="s">
        <v>3767</v>
      </c>
      <c r="E3026" s="99"/>
      <c r="F3026" s="99"/>
    </row>
    <row r="3027" spans="1:6" ht="12.75" customHeight="1" x14ac:dyDescent="0.25">
      <c r="A3027" s="99"/>
      <c r="B3027" s="101">
        <v>3166204</v>
      </c>
      <c r="C3027" s="101" t="s">
        <v>4527</v>
      </c>
      <c r="D3027" s="101" t="s">
        <v>3767</v>
      </c>
      <c r="E3027" s="99"/>
      <c r="F3027" s="99"/>
    </row>
    <row r="3028" spans="1:6" ht="12.75" customHeight="1" x14ac:dyDescent="0.25">
      <c r="A3028" s="99"/>
      <c r="B3028" s="101">
        <v>3166303</v>
      </c>
      <c r="C3028" s="101" t="s">
        <v>4528</v>
      </c>
      <c r="D3028" s="101" t="s">
        <v>3767</v>
      </c>
      <c r="E3028" s="99"/>
      <c r="F3028" s="99"/>
    </row>
    <row r="3029" spans="1:6" ht="12.75" customHeight="1" x14ac:dyDescent="0.25">
      <c r="A3029" s="99"/>
      <c r="B3029" s="101">
        <v>3166402</v>
      </c>
      <c r="C3029" s="101" t="s">
        <v>4529</v>
      </c>
      <c r="D3029" s="101" t="s">
        <v>3767</v>
      </c>
      <c r="E3029" s="99"/>
      <c r="F3029" s="99"/>
    </row>
    <row r="3030" spans="1:6" ht="12.75" customHeight="1" x14ac:dyDescent="0.25">
      <c r="A3030" s="99"/>
      <c r="B3030" s="101">
        <v>3166501</v>
      </c>
      <c r="C3030" s="101" t="s">
        <v>4530</v>
      </c>
      <c r="D3030" s="101" t="s">
        <v>3767</v>
      </c>
      <c r="E3030" s="99"/>
      <c r="F3030" s="99"/>
    </row>
    <row r="3031" spans="1:6" ht="12.75" customHeight="1" x14ac:dyDescent="0.25">
      <c r="A3031" s="99"/>
      <c r="B3031" s="101">
        <v>3166600</v>
      </c>
      <c r="C3031" s="101" t="s">
        <v>4531</v>
      </c>
      <c r="D3031" s="101" t="s">
        <v>3767</v>
      </c>
      <c r="E3031" s="99"/>
      <c r="F3031" s="99"/>
    </row>
    <row r="3032" spans="1:6" ht="12.75" customHeight="1" x14ac:dyDescent="0.25">
      <c r="A3032" s="99"/>
      <c r="B3032" s="101">
        <v>3166709</v>
      </c>
      <c r="C3032" s="101" t="s">
        <v>4532</v>
      </c>
      <c r="D3032" s="101" t="s">
        <v>3767</v>
      </c>
      <c r="E3032" s="99"/>
      <c r="F3032" s="99"/>
    </row>
    <row r="3033" spans="1:6" ht="12.75" customHeight="1" x14ac:dyDescent="0.25">
      <c r="A3033" s="99"/>
      <c r="B3033" s="101">
        <v>3166808</v>
      </c>
      <c r="C3033" s="101" t="s">
        <v>4533</v>
      </c>
      <c r="D3033" s="101" t="s">
        <v>3767</v>
      </c>
      <c r="E3033" s="99"/>
      <c r="F3033" s="99"/>
    </row>
    <row r="3034" spans="1:6" ht="12.75" customHeight="1" x14ac:dyDescent="0.25">
      <c r="A3034" s="99"/>
      <c r="B3034" s="101">
        <v>3166907</v>
      </c>
      <c r="C3034" s="101" t="s">
        <v>4534</v>
      </c>
      <c r="D3034" s="101" t="s">
        <v>3767</v>
      </c>
      <c r="E3034" s="99"/>
      <c r="F3034" s="99"/>
    </row>
    <row r="3035" spans="1:6" ht="12.75" customHeight="1" x14ac:dyDescent="0.25">
      <c r="A3035" s="99"/>
      <c r="B3035" s="101">
        <v>3166956</v>
      </c>
      <c r="C3035" s="101" t="s">
        <v>4535</v>
      </c>
      <c r="D3035" s="101" t="s">
        <v>3767</v>
      </c>
      <c r="E3035" s="99"/>
      <c r="F3035" s="99"/>
    </row>
    <row r="3036" spans="1:6" ht="12.75" customHeight="1" x14ac:dyDescent="0.25">
      <c r="A3036" s="99"/>
      <c r="B3036" s="101">
        <v>3167004</v>
      </c>
      <c r="C3036" s="101" t="s">
        <v>4536</v>
      </c>
      <c r="D3036" s="101" t="s">
        <v>3767</v>
      </c>
      <c r="E3036" s="99"/>
      <c r="F3036" s="99"/>
    </row>
    <row r="3037" spans="1:6" ht="12.75" customHeight="1" x14ac:dyDescent="0.25">
      <c r="A3037" s="99"/>
      <c r="B3037" s="101">
        <v>3167103</v>
      </c>
      <c r="C3037" s="101" t="s">
        <v>4537</v>
      </c>
      <c r="D3037" s="101" t="s">
        <v>3767</v>
      </c>
      <c r="E3037" s="99"/>
      <c r="F3037" s="99"/>
    </row>
    <row r="3038" spans="1:6" ht="12.75" customHeight="1" x14ac:dyDescent="0.25">
      <c r="A3038" s="99"/>
      <c r="B3038" s="101">
        <v>3167202</v>
      </c>
      <c r="C3038" s="101" t="s">
        <v>4538</v>
      </c>
      <c r="D3038" s="101" t="s">
        <v>3767</v>
      </c>
      <c r="E3038" s="99"/>
      <c r="F3038" s="99"/>
    </row>
    <row r="3039" spans="1:6" ht="12.75" customHeight="1" x14ac:dyDescent="0.25">
      <c r="A3039" s="99"/>
      <c r="B3039" s="101">
        <v>3167301</v>
      </c>
      <c r="C3039" s="101" t="s">
        <v>4539</v>
      </c>
      <c r="D3039" s="101" t="s">
        <v>3767</v>
      </c>
      <c r="E3039" s="99"/>
      <c r="F3039" s="99"/>
    </row>
    <row r="3040" spans="1:6" ht="12.75" customHeight="1" x14ac:dyDescent="0.25">
      <c r="A3040" s="99"/>
      <c r="B3040" s="101">
        <v>3167400</v>
      </c>
      <c r="C3040" s="101" t="s">
        <v>4540</v>
      </c>
      <c r="D3040" s="101" t="s">
        <v>3767</v>
      </c>
      <c r="E3040" s="99"/>
      <c r="F3040" s="99"/>
    </row>
    <row r="3041" spans="1:6" ht="12.75" customHeight="1" x14ac:dyDescent="0.25">
      <c r="A3041" s="99"/>
      <c r="B3041" s="101">
        <v>3167509</v>
      </c>
      <c r="C3041" s="101" t="s">
        <v>4541</v>
      </c>
      <c r="D3041" s="101" t="s">
        <v>3767</v>
      </c>
      <c r="E3041" s="99"/>
      <c r="F3041" s="99"/>
    </row>
    <row r="3042" spans="1:6" ht="12.75" customHeight="1" x14ac:dyDescent="0.25">
      <c r="A3042" s="99"/>
      <c r="B3042" s="101">
        <v>3167608</v>
      </c>
      <c r="C3042" s="101" t="s">
        <v>4542</v>
      </c>
      <c r="D3042" s="101" t="s">
        <v>3767</v>
      </c>
      <c r="E3042" s="99"/>
      <c r="F3042" s="99"/>
    </row>
    <row r="3043" spans="1:6" ht="12.75" customHeight="1" x14ac:dyDescent="0.25">
      <c r="A3043" s="99"/>
      <c r="B3043" s="101">
        <v>3167707</v>
      </c>
      <c r="C3043" s="101" t="s">
        <v>4543</v>
      </c>
      <c r="D3043" s="101" t="s">
        <v>3767</v>
      </c>
      <c r="E3043" s="99"/>
      <c r="F3043" s="99"/>
    </row>
    <row r="3044" spans="1:6" ht="12.75" customHeight="1" x14ac:dyDescent="0.25">
      <c r="A3044" s="99"/>
      <c r="B3044" s="101">
        <v>3167806</v>
      </c>
      <c r="C3044" s="101" t="s">
        <v>4544</v>
      </c>
      <c r="D3044" s="101" t="s">
        <v>3767</v>
      </c>
      <c r="E3044" s="99"/>
      <c r="F3044" s="99"/>
    </row>
    <row r="3045" spans="1:6" ht="12.75" customHeight="1" x14ac:dyDescent="0.25">
      <c r="A3045" s="99"/>
      <c r="B3045" s="101">
        <v>3167905</v>
      </c>
      <c r="C3045" s="101" t="s">
        <v>4545</v>
      </c>
      <c r="D3045" s="101" t="s">
        <v>3767</v>
      </c>
      <c r="E3045" s="99"/>
      <c r="F3045" s="99"/>
    </row>
    <row r="3046" spans="1:6" ht="12.75" customHeight="1" x14ac:dyDescent="0.25">
      <c r="A3046" s="99"/>
      <c r="B3046" s="101">
        <v>3168002</v>
      </c>
      <c r="C3046" s="101" t="s">
        <v>4546</v>
      </c>
      <c r="D3046" s="101" t="s">
        <v>3767</v>
      </c>
      <c r="E3046" s="99"/>
      <c r="F3046" s="99"/>
    </row>
    <row r="3047" spans="1:6" ht="12.75" customHeight="1" x14ac:dyDescent="0.25">
      <c r="A3047" s="99"/>
      <c r="B3047" s="101">
        <v>3168051</v>
      </c>
      <c r="C3047" s="101" t="s">
        <v>4547</v>
      </c>
      <c r="D3047" s="101" t="s">
        <v>3767</v>
      </c>
      <c r="E3047" s="99"/>
      <c r="F3047" s="99"/>
    </row>
    <row r="3048" spans="1:6" ht="12.75" customHeight="1" x14ac:dyDescent="0.25">
      <c r="A3048" s="99"/>
      <c r="B3048" s="101">
        <v>3168101</v>
      </c>
      <c r="C3048" s="101" t="s">
        <v>4548</v>
      </c>
      <c r="D3048" s="101" t="s">
        <v>3767</v>
      </c>
      <c r="E3048" s="99"/>
      <c r="F3048" s="99"/>
    </row>
    <row r="3049" spans="1:6" ht="12.75" customHeight="1" x14ac:dyDescent="0.25">
      <c r="A3049" s="99"/>
      <c r="B3049" s="101">
        <v>3168200</v>
      </c>
      <c r="C3049" s="101" t="s">
        <v>4549</v>
      </c>
      <c r="D3049" s="101" t="s">
        <v>3767</v>
      </c>
      <c r="E3049" s="99"/>
      <c r="F3049" s="99"/>
    </row>
    <row r="3050" spans="1:6" ht="12.75" customHeight="1" x14ac:dyDescent="0.25">
      <c r="A3050" s="99"/>
      <c r="B3050" s="101">
        <v>3168309</v>
      </c>
      <c r="C3050" s="101" t="s">
        <v>4550</v>
      </c>
      <c r="D3050" s="101" t="s">
        <v>3767</v>
      </c>
      <c r="E3050" s="99"/>
      <c r="F3050" s="99"/>
    </row>
    <row r="3051" spans="1:6" ht="12.75" customHeight="1" x14ac:dyDescent="0.25">
      <c r="A3051" s="99"/>
      <c r="B3051" s="101">
        <v>3168408</v>
      </c>
      <c r="C3051" s="101" t="s">
        <v>4551</v>
      </c>
      <c r="D3051" s="101" t="s">
        <v>3767</v>
      </c>
      <c r="E3051" s="99"/>
      <c r="F3051" s="99"/>
    </row>
    <row r="3052" spans="1:6" ht="12.75" customHeight="1" x14ac:dyDescent="0.25">
      <c r="A3052" s="99"/>
      <c r="B3052" s="101">
        <v>3168507</v>
      </c>
      <c r="C3052" s="101" t="s">
        <v>4552</v>
      </c>
      <c r="D3052" s="101" t="s">
        <v>3767</v>
      </c>
      <c r="E3052" s="99"/>
      <c r="F3052" s="99"/>
    </row>
    <row r="3053" spans="1:6" ht="12.75" customHeight="1" x14ac:dyDescent="0.25">
      <c r="A3053" s="99"/>
      <c r="B3053" s="101">
        <v>3168606</v>
      </c>
      <c r="C3053" s="101" t="s">
        <v>4553</v>
      </c>
      <c r="D3053" s="101" t="s">
        <v>3767</v>
      </c>
      <c r="E3053" s="99"/>
      <c r="F3053" s="99"/>
    </row>
    <row r="3054" spans="1:6" ht="12.75" customHeight="1" x14ac:dyDescent="0.25">
      <c r="A3054" s="99"/>
      <c r="B3054" s="101">
        <v>3168705</v>
      </c>
      <c r="C3054" s="101" t="s">
        <v>4554</v>
      </c>
      <c r="D3054" s="101" t="s">
        <v>3767</v>
      </c>
      <c r="E3054" s="99"/>
      <c r="F3054" s="99"/>
    </row>
    <row r="3055" spans="1:6" ht="12.75" customHeight="1" x14ac:dyDescent="0.25">
      <c r="A3055" s="99"/>
      <c r="B3055" s="101">
        <v>3168804</v>
      </c>
      <c r="C3055" s="101" t="s">
        <v>4555</v>
      </c>
      <c r="D3055" s="101" t="s">
        <v>3767</v>
      </c>
      <c r="E3055" s="99"/>
      <c r="F3055" s="99"/>
    </row>
    <row r="3056" spans="1:6" ht="12.75" customHeight="1" x14ac:dyDescent="0.25">
      <c r="A3056" s="99"/>
      <c r="B3056" s="101">
        <v>3168903</v>
      </c>
      <c r="C3056" s="101" t="s">
        <v>4556</v>
      </c>
      <c r="D3056" s="101" t="s">
        <v>3767</v>
      </c>
      <c r="E3056" s="99"/>
      <c r="F3056" s="99"/>
    </row>
    <row r="3057" spans="1:6" ht="12.75" customHeight="1" x14ac:dyDescent="0.25">
      <c r="A3057" s="99"/>
      <c r="B3057" s="101">
        <v>3169000</v>
      </c>
      <c r="C3057" s="101" t="s">
        <v>4557</v>
      </c>
      <c r="D3057" s="101" t="s">
        <v>3767</v>
      </c>
      <c r="E3057" s="99"/>
      <c r="F3057" s="99"/>
    </row>
    <row r="3058" spans="1:6" ht="12.75" customHeight="1" x14ac:dyDescent="0.25">
      <c r="A3058" s="99"/>
      <c r="B3058" s="101">
        <v>3169059</v>
      </c>
      <c r="C3058" s="101" t="s">
        <v>4558</v>
      </c>
      <c r="D3058" s="101" t="s">
        <v>3767</v>
      </c>
      <c r="E3058" s="99"/>
      <c r="F3058" s="99"/>
    </row>
    <row r="3059" spans="1:6" ht="12.75" customHeight="1" x14ac:dyDescent="0.25">
      <c r="A3059" s="99"/>
      <c r="B3059" s="101">
        <v>3169109</v>
      </c>
      <c r="C3059" s="101" t="s">
        <v>4559</v>
      </c>
      <c r="D3059" s="101" t="s">
        <v>3767</v>
      </c>
      <c r="E3059" s="99"/>
      <c r="F3059" s="99"/>
    </row>
    <row r="3060" spans="1:6" ht="12.75" customHeight="1" x14ac:dyDescent="0.25">
      <c r="A3060" s="99"/>
      <c r="B3060" s="101">
        <v>3169208</v>
      </c>
      <c r="C3060" s="101" t="s">
        <v>4560</v>
      </c>
      <c r="D3060" s="101" t="s">
        <v>3767</v>
      </c>
      <c r="E3060" s="99"/>
      <c r="F3060" s="99"/>
    </row>
    <row r="3061" spans="1:6" ht="12.75" customHeight="1" x14ac:dyDescent="0.25">
      <c r="A3061" s="99"/>
      <c r="B3061" s="101">
        <v>3169307</v>
      </c>
      <c r="C3061" s="101" t="s">
        <v>4561</v>
      </c>
      <c r="D3061" s="101" t="s">
        <v>3767</v>
      </c>
      <c r="E3061" s="99"/>
      <c r="F3061" s="99"/>
    </row>
    <row r="3062" spans="1:6" ht="12.75" customHeight="1" x14ac:dyDescent="0.25">
      <c r="A3062" s="99"/>
      <c r="B3062" s="101">
        <v>3169356</v>
      </c>
      <c r="C3062" s="101" t="s">
        <v>4562</v>
      </c>
      <c r="D3062" s="101" t="s">
        <v>3767</v>
      </c>
      <c r="E3062" s="99"/>
      <c r="F3062" s="99"/>
    </row>
    <row r="3063" spans="1:6" ht="12.75" customHeight="1" x14ac:dyDescent="0.25">
      <c r="A3063" s="99"/>
      <c r="B3063" s="101">
        <v>3169406</v>
      </c>
      <c r="C3063" s="101" t="s">
        <v>4563</v>
      </c>
      <c r="D3063" s="101" t="s">
        <v>3767</v>
      </c>
      <c r="E3063" s="99"/>
      <c r="F3063" s="99"/>
    </row>
    <row r="3064" spans="1:6" ht="12.75" customHeight="1" x14ac:dyDescent="0.25">
      <c r="A3064" s="99"/>
      <c r="B3064" s="101">
        <v>3169505</v>
      </c>
      <c r="C3064" s="101" t="s">
        <v>4564</v>
      </c>
      <c r="D3064" s="101" t="s">
        <v>3767</v>
      </c>
      <c r="E3064" s="99"/>
      <c r="F3064" s="99"/>
    </row>
    <row r="3065" spans="1:6" ht="12.75" customHeight="1" x14ac:dyDescent="0.25">
      <c r="A3065" s="99"/>
      <c r="B3065" s="101">
        <v>3169604</v>
      </c>
      <c r="C3065" s="101" t="s">
        <v>4565</v>
      </c>
      <c r="D3065" s="101" t="s">
        <v>3767</v>
      </c>
      <c r="E3065" s="99"/>
      <c r="F3065" s="99"/>
    </row>
    <row r="3066" spans="1:6" ht="12.75" customHeight="1" x14ac:dyDescent="0.25">
      <c r="A3066" s="99"/>
      <c r="B3066" s="101">
        <v>3169703</v>
      </c>
      <c r="C3066" s="101" t="s">
        <v>4566</v>
      </c>
      <c r="D3066" s="101" t="s">
        <v>3767</v>
      </c>
      <c r="E3066" s="99"/>
      <c r="F3066" s="99"/>
    </row>
    <row r="3067" spans="1:6" ht="12.75" customHeight="1" x14ac:dyDescent="0.25">
      <c r="A3067" s="99"/>
      <c r="B3067" s="101">
        <v>3169802</v>
      </c>
      <c r="C3067" s="101" t="s">
        <v>4567</v>
      </c>
      <c r="D3067" s="101" t="s">
        <v>3767</v>
      </c>
      <c r="E3067" s="99"/>
      <c r="F3067" s="99"/>
    </row>
    <row r="3068" spans="1:6" ht="12.75" customHeight="1" x14ac:dyDescent="0.25">
      <c r="A3068" s="99"/>
      <c r="B3068" s="101">
        <v>3169901</v>
      </c>
      <c r="C3068" s="101" t="s">
        <v>4568</v>
      </c>
      <c r="D3068" s="101" t="s">
        <v>3767</v>
      </c>
      <c r="E3068" s="99"/>
      <c r="F3068" s="99"/>
    </row>
    <row r="3069" spans="1:6" ht="12.75" customHeight="1" x14ac:dyDescent="0.25">
      <c r="A3069" s="99"/>
      <c r="B3069" s="101">
        <v>3170008</v>
      </c>
      <c r="C3069" s="101" t="s">
        <v>4569</v>
      </c>
      <c r="D3069" s="101" t="s">
        <v>3767</v>
      </c>
      <c r="E3069" s="99"/>
      <c r="F3069" s="99"/>
    </row>
    <row r="3070" spans="1:6" ht="12.75" customHeight="1" x14ac:dyDescent="0.25">
      <c r="A3070" s="99"/>
      <c r="B3070" s="101">
        <v>3170057</v>
      </c>
      <c r="C3070" s="101" t="s">
        <v>4570</v>
      </c>
      <c r="D3070" s="101" t="s">
        <v>3767</v>
      </c>
      <c r="E3070" s="99"/>
      <c r="F3070" s="99"/>
    </row>
    <row r="3071" spans="1:6" ht="12.75" customHeight="1" x14ac:dyDescent="0.25">
      <c r="A3071" s="99"/>
      <c r="B3071" s="101">
        <v>3170107</v>
      </c>
      <c r="C3071" s="101" t="s">
        <v>4571</v>
      </c>
      <c r="D3071" s="101" t="s">
        <v>3767</v>
      </c>
      <c r="E3071" s="99"/>
      <c r="F3071" s="99"/>
    </row>
    <row r="3072" spans="1:6" ht="12.75" customHeight="1" x14ac:dyDescent="0.25">
      <c r="A3072" s="99"/>
      <c r="B3072" s="101">
        <v>3170206</v>
      </c>
      <c r="C3072" s="101" t="s">
        <v>4572</v>
      </c>
      <c r="D3072" s="101" t="s">
        <v>3767</v>
      </c>
      <c r="E3072" s="99"/>
      <c r="F3072" s="99"/>
    </row>
    <row r="3073" spans="1:6" ht="12.75" customHeight="1" x14ac:dyDescent="0.25">
      <c r="A3073" s="99"/>
      <c r="B3073" s="101">
        <v>3170305</v>
      </c>
      <c r="C3073" s="101" t="s">
        <v>4573</v>
      </c>
      <c r="D3073" s="101" t="s">
        <v>3767</v>
      </c>
      <c r="E3073" s="99"/>
      <c r="F3073" s="99"/>
    </row>
    <row r="3074" spans="1:6" ht="12.75" customHeight="1" x14ac:dyDescent="0.25">
      <c r="A3074" s="99"/>
      <c r="B3074" s="101">
        <v>3170404</v>
      </c>
      <c r="C3074" s="101" t="s">
        <v>4574</v>
      </c>
      <c r="D3074" s="101" t="s">
        <v>3767</v>
      </c>
      <c r="E3074" s="99"/>
      <c r="F3074" s="99"/>
    </row>
    <row r="3075" spans="1:6" ht="12.75" customHeight="1" x14ac:dyDescent="0.25">
      <c r="A3075" s="99"/>
      <c r="B3075" s="101">
        <v>3170438</v>
      </c>
      <c r="C3075" s="101" t="s">
        <v>4575</v>
      </c>
      <c r="D3075" s="101" t="s">
        <v>3767</v>
      </c>
      <c r="E3075" s="99"/>
      <c r="F3075" s="99"/>
    </row>
    <row r="3076" spans="1:6" ht="12.75" customHeight="1" x14ac:dyDescent="0.25">
      <c r="A3076" s="99"/>
      <c r="B3076" s="101">
        <v>3170479</v>
      </c>
      <c r="C3076" s="101" t="s">
        <v>4576</v>
      </c>
      <c r="D3076" s="101" t="s">
        <v>3767</v>
      </c>
      <c r="E3076" s="99"/>
      <c r="F3076" s="99"/>
    </row>
    <row r="3077" spans="1:6" ht="12.75" customHeight="1" x14ac:dyDescent="0.25">
      <c r="A3077" s="99"/>
      <c r="B3077" s="101">
        <v>3170503</v>
      </c>
      <c r="C3077" s="101" t="s">
        <v>4577</v>
      </c>
      <c r="D3077" s="101" t="s">
        <v>3767</v>
      </c>
      <c r="E3077" s="99"/>
      <c r="F3077" s="99"/>
    </row>
    <row r="3078" spans="1:6" ht="12.75" customHeight="1" x14ac:dyDescent="0.25">
      <c r="A3078" s="99"/>
      <c r="B3078" s="101">
        <v>3170529</v>
      </c>
      <c r="C3078" s="101" t="s">
        <v>4578</v>
      </c>
      <c r="D3078" s="101" t="s">
        <v>3767</v>
      </c>
      <c r="E3078" s="99"/>
      <c r="F3078" s="99"/>
    </row>
    <row r="3079" spans="1:6" ht="12.75" customHeight="1" x14ac:dyDescent="0.25">
      <c r="A3079" s="99"/>
      <c r="B3079" s="101">
        <v>3170578</v>
      </c>
      <c r="C3079" s="101" t="s">
        <v>4579</v>
      </c>
      <c r="D3079" s="101" t="s">
        <v>3767</v>
      </c>
      <c r="E3079" s="99"/>
      <c r="F3079" s="99"/>
    </row>
    <row r="3080" spans="1:6" ht="12.75" customHeight="1" x14ac:dyDescent="0.25">
      <c r="A3080" s="99"/>
      <c r="B3080" s="101">
        <v>3170602</v>
      </c>
      <c r="C3080" s="101" t="s">
        <v>4580</v>
      </c>
      <c r="D3080" s="101" t="s">
        <v>3767</v>
      </c>
      <c r="E3080" s="99"/>
      <c r="F3080" s="99"/>
    </row>
    <row r="3081" spans="1:6" ht="12.75" customHeight="1" x14ac:dyDescent="0.25">
      <c r="A3081" s="99"/>
      <c r="B3081" s="101">
        <v>3170651</v>
      </c>
      <c r="C3081" s="101" t="s">
        <v>4581</v>
      </c>
      <c r="D3081" s="101" t="s">
        <v>3767</v>
      </c>
      <c r="E3081" s="99"/>
      <c r="F3081" s="99"/>
    </row>
    <row r="3082" spans="1:6" ht="12.75" customHeight="1" x14ac:dyDescent="0.25">
      <c r="A3082" s="99"/>
      <c r="B3082" s="101">
        <v>3170701</v>
      </c>
      <c r="C3082" s="101" t="s">
        <v>4582</v>
      </c>
      <c r="D3082" s="101" t="s">
        <v>3767</v>
      </c>
      <c r="E3082" s="99"/>
      <c r="F3082" s="99"/>
    </row>
    <row r="3083" spans="1:6" ht="12.75" customHeight="1" x14ac:dyDescent="0.25">
      <c r="A3083" s="99"/>
      <c r="B3083" s="101">
        <v>3170750</v>
      </c>
      <c r="C3083" s="101" t="s">
        <v>4583</v>
      </c>
      <c r="D3083" s="101" t="s">
        <v>3767</v>
      </c>
      <c r="E3083" s="99"/>
      <c r="F3083" s="99"/>
    </row>
    <row r="3084" spans="1:6" ht="12.75" customHeight="1" x14ac:dyDescent="0.25">
      <c r="A3084" s="99"/>
      <c r="B3084" s="101">
        <v>3170800</v>
      </c>
      <c r="C3084" s="101" t="s">
        <v>4584</v>
      </c>
      <c r="D3084" s="101" t="s">
        <v>3767</v>
      </c>
      <c r="E3084" s="99"/>
      <c r="F3084" s="99"/>
    </row>
    <row r="3085" spans="1:6" ht="12.75" customHeight="1" x14ac:dyDescent="0.25">
      <c r="A3085" s="99"/>
      <c r="B3085" s="101">
        <v>3170909</v>
      </c>
      <c r="C3085" s="101" t="s">
        <v>4585</v>
      </c>
      <c r="D3085" s="101" t="s">
        <v>3767</v>
      </c>
      <c r="E3085" s="99"/>
      <c r="F3085" s="99"/>
    </row>
    <row r="3086" spans="1:6" ht="12.75" customHeight="1" x14ac:dyDescent="0.25">
      <c r="A3086" s="99"/>
      <c r="B3086" s="101">
        <v>3171006</v>
      </c>
      <c r="C3086" s="101" t="s">
        <v>4586</v>
      </c>
      <c r="D3086" s="101" t="s">
        <v>3767</v>
      </c>
      <c r="E3086" s="99"/>
      <c r="F3086" s="99"/>
    </row>
    <row r="3087" spans="1:6" ht="12.75" customHeight="1" x14ac:dyDescent="0.25">
      <c r="A3087" s="99"/>
      <c r="B3087" s="101">
        <v>3171030</v>
      </c>
      <c r="C3087" s="101" t="s">
        <v>4587</v>
      </c>
      <c r="D3087" s="101" t="s">
        <v>3767</v>
      </c>
      <c r="E3087" s="99"/>
      <c r="F3087" s="99"/>
    </row>
    <row r="3088" spans="1:6" ht="12.75" customHeight="1" x14ac:dyDescent="0.25">
      <c r="A3088" s="99"/>
      <c r="B3088" s="101">
        <v>3171071</v>
      </c>
      <c r="C3088" s="101" t="s">
        <v>4588</v>
      </c>
      <c r="D3088" s="101" t="s">
        <v>3767</v>
      </c>
      <c r="E3088" s="99"/>
      <c r="F3088" s="99"/>
    </row>
    <row r="3089" spans="1:6" ht="12.75" customHeight="1" x14ac:dyDescent="0.25">
      <c r="A3089" s="99"/>
      <c r="B3089" s="101">
        <v>3171105</v>
      </c>
      <c r="C3089" s="101" t="s">
        <v>4589</v>
      </c>
      <c r="D3089" s="101" t="s">
        <v>3767</v>
      </c>
      <c r="E3089" s="99"/>
      <c r="F3089" s="99"/>
    </row>
    <row r="3090" spans="1:6" ht="12.75" customHeight="1" x14ac:dyDescent="0.25">
      <c r="A3090" s="99"/>
      <c r="B3090" s="101">
        <v>3171154</v>
      </c>
      <c r="C3090" s="101" t="s">
        <v>4590</v>
      </c>
      <c r="D3090" s="101" t="s">
        <v>3767</v>
      </c>
      <c r="E3090" s="99"/>
      <c r="F3090" s="99"/>
    </row>
    <row r="3091" spans="1:6" ht="12.75" customHeight="1" x14ac:dyDescent="0.25">
      <c r="A3091" s="99"/>
      <c r="B3091" s="101">
        <v>3171204</v>
      </c>
      <c r="C3091" s="101" t="s">
        <v>4591</v>
      </c>
      <c r="D3091" s="101" t="s">
        <v>3767</v>
      </c>
      <c r="E3091" s="99"/>
      <c r="F3091" s="99"/>
    </row>
    <row r="3092" spans="1:6" ht="12.75" customHeight="1" x14ac:dyDescent="0.25">
      <c r="A3092" s="99"/>
      <c r="B3092" s="101">
        <v>3171303</v>
      </c>
      <c r="C3092" s="101" t="s">
        <v>2832</v>
      </c>
      <c r="D3092" s="101" t="s">
        <v>3767</v>
      </c>
      <c r="E3092" s="99"/>
      <c r="F3092" s="99"/>
    </row>
    <row r="3093" spans="1:6" ht="12.75" customHeight="1" x14ac:dyDescent="0.25">
      <c r="A3093" s="99"/>
      <c r="B3093" s="101">
        <v>3171402</v>
      </c>
      <c r="C3093" s="101" t="s">
        <v>4592</v>
      </c>
      <c r="D3093" s="101" t="s">
        <v>3767</v>
      </c>
      <c r="E3093" s="99"/>
      <c r="F3093" s="99"/>
    </row>
    <row r="3094" spans="1:6" ht="12.75" customHeight="1" x14ac:dyDescent="0.25">
      <c r="A3094" s="99"/>
      <c r="B3094" s="101">
        <v>3171501</v>
      </c>
      <c r="C3094" s="101" t="s">
        <v>4593</v>
      </c>
      <c r="D3094" s="101" t="s">
        <v>3767</v>
      </c>
      <c r="E3094" s="99"/>
      <c r="F3094" s="99"/>
    </row>
    <row r="3095" spans="1:6" ht="12.75" customHeight="1" x14ac:dyDescent="0.25">
      <c r="A3095" s="99"/>
      <c r="B3095" s="101">
        <v>3171600</v>
      </c>
      <c r="C3095" s="101" t="s">
        <v>4594</v>
      </c>
      <c r="D3095" s="101" t="s">
        <v>3767</v>
      </c>
      <c r="E3095" s="99"/>
      <c r="F3095" s="99"/>
    </row>
    <row r="3096" spans="1:6" ht="12.75" customHeight="1" x14ac:dyDescent="0.25">
      <c r="A3096" s="99"/>
      <c r="B3096" s="101">
        <v>3171709</v>
      </c>
      <c r="C3096" s="101" t="s">
        <v>4595</v>
      </c>
      <c r="D3096" s="101" t="s">
        <v>3767</v>
      </c>
      <c r="E3096" s="99"/>
      <c r="F3096" s="99"/>
    </row>
    <row r="3097" spans="1:6" ht="12.75" customHeight="1" x14ac:dyDescent="0.25">
      <c r="A3097" s="99"/>
      <c r="B3097" s="101">
        <v>3171808</v>
      </c>
      <c r="C3097" s="101" t="s">
        <v>4596</v>
      </c>
      <c r="D3097" s="101" t="s">
        <v>3767</v>
      </c>
      <c r="E3097" s="99"/>
      <c r="F3097" s="99"/>
    </row>
    <row r="3098" spans="1:6" ht="12.75" customHeight="1" x14ac:dyDescent="0.25">
      <c r="A3098" s="99"/>
      <c r="B3098" s="101">
        <v>3171907</v>
      </c>
      <c r="C3098" s="101" t="s">
        <v>4597</v>
      </c>
      <c r="D3098" s="101" t="s">
        <v>3767</v>
      </c>
      <c r="E3098" s="99"/>
      <c r="F3098" s="99"/>
    </row>
    <row r="3099" spans="1:6" ht="12.75" customHeight="1" x14ac:dyDescent="0.25">
      <c r="A3099" s="99"/>
      <c r="B3099" s="101">
        <v>3172004</v>
      </c>
      <c r="C3099" s="101" t="s">
        <v>4598</v>
      </c>
      <c r="D3099" s="101" t="s">
        <v>3767</v>
      </c>
      <c r="E3099" s="99"/>
      <c r="F3099" s="99"/>
    </row>
    <row r="3100" spans="1:6" ht="12.75" customHeight="1" x14ac:dyDescent="0.25">
      <c r="A3100" s="99"/>
      <c r="B3100" s="101">
        <v>3172103</v>
      </c>
      <c r="C3100" s="101" t="s">
        <v>4599</v>
      </c>
      <c r="D3100" s="101" t="s">
        <v>3767</v>
      </c>
      <c r="E3100" s="99"/>
      <c r="F3100" s="99"/>
    </row>
    <row r="3101" spans="1:6" ht="12.75" customHeight="1" x14ac:dyDescent="0.25">
      <c r="A3101" s="99"/>
      <c r="B3101" s="101">
        <v>3172202</v>
      </c>
      <c r="C3101" s="101" t="s">
        <v>4600</v>
      </c>
      <c r="D3101" s="101" t="s">
        <v>3767</v>
      </c>
      <c r="E3101" s="99"/>
      <c r="F3101" s="99"/>
    </row>
    <row r="3102" spans="1:6" ht="12.75" customHeight="1" x14ac:dyDescent="0.25">
      <c r="A3102" s="99"/>
      <c r="B3102" s="101">
        <v>3200102</v>
      </c>
      <c r="C3102" s="101" t="s">
        <v>4601</v>
      </c>
      <c r="D3102" s="101" t="s">
        <v>86</v>
      </c>
      <c r="E3102" s="99"/>
      <c r="F3102" s="99"/>
    </row>
    <row r="3103" spans="1:6" ht="12.75" customHeight="1" x14ac:dyDescent="0.25">
      <c r="A3103" s="99"/>
      <c r="B3103" s="101">
        <v>3200136</v>
      </c>
      <c r="C3103" s="101" t="s">
        <v>4602</v>
      </c>
      <c r="D3103" s="101" t="s">
        <v>86</v>
      </c>
      <c r="E3103" s="99"/>
      <c r="F3103" s="99"/>
    </row>
    <row r="3104" spans="1:6" ht="12.75" customHeight="1" x14ac:dyDescent="0.25">
      <c r="A3104" s="99"/>
      <c r="B3104" s="101">
        <v>3200169</v>
      </c>
      <c r="C3104" s="101" t="s">
        <v>4603</v>
      </c>
      <c r="D3104" s="101" t="s">
        <v>86</v>
      </c>
      <c r="E3104" s="99"/>
      <c r="F3104" s="99"/>
    </row>
    <row r="3105" spans="1:6" ht="12.75" customHeight="1" x14ac:dyDescent="0.25">
      <c r="A3105" s="99"/>
      <c r="B3105" s="101">
        <v>3200201</v>
      </c>
      <c r="C3105" s="101" t="s">
        <v>4604</v>
      </c>
      <c r="D3105" s="101" t="s">
        <v>86</v>
      </c>
      <c r="E3105" s="99"/>
      <c r="F3105" s="99"/>
    </row>
    <row r="3106" spans="1:6" ht="12.75" customHeight="1" x14ac:dyDescent="0.25">
      <c r="A3106" s="99"/>
      <c r="B3106" s="101">
        <v>3200300</v>
      </c>
      <c r="C3106" s="101" t="s">
        <v>4605</v>
      </c>
      <c r="D3106" s="101" t="s">
        <v>86</v>
      </c>
      <c r="E3106" s="99"/>
      <c r="F3106" s="99"/>
    </row>
    <row r="3107" spans="1:6" ht="12.75" customHeight="1" x14ac:dyDescent="0.25">
      <c r="A3107" s="99"/>
      <c r="B3107" s="101">
        <v>3200359</v>
      </c>
      <c r="C3107" s="101" t="s">
        <v>4606</v>
      </c>
      <c r="D3107" s="101" t="s">
        <v>86</v>
      </c>
      <c r="E3107" s="99"/>
      <c r="F3107" s="99"/>
    </row>
    <row r="3108" spans="1:6" ht="12.75" customHeight="1" x14ac:dyDescent="0.25">
      <c r="A3108" s="99"/>
      <c r="B3108" s="101">
        <v>3200409</v>
      </c>
      <c r="C3108" s="101" t="s">
        <v>4607</v>
      </c>
      <c r="D3108" s="101" t="s">
        <v>86</v>
      </c>
      <c r="E3108" s="99"/>
      <c r="F3108" s="99"/>
    </row>
    <row r="3109" spans="1:6" ht="12.75" customHeight="1" x14ac:dyDescent="0.25">
      <c r="A3109" s="99"/>
      <c r="B3109" s="101">
        <v>3200508</v>
      </c>
      <c r="C3109" s="101" t="s">
        <v>4608</v>
      </c>
      <c r="D3109" s="101" t="s">
        <v>86</v>
      </c>
      <c r="E3109" s="99"/>
      <c r="F3109" s="99"/>
    </row>
    <row r="3110" spans="1:6" ht="12.75" customHeight="1" x14ac:dyDescent="0.25">
      <c r="A3110" s="99"/>
      <c r="B3110" s="101">
        <v>3200607</v>
      </c>
      <c r="C3110" s="101" t="s">
        <v>4609</v>
      </c>
      <c r="D3110" s="101" t="s">
        <v>86</v>
      </c>
      <c r="E3110" s="99"/>
      <c r="F3110" s="99"/>
    </row>
    <row r="3111" spans="1:6" ht="12.75" customHeight="1" x14ac:dyDescent="0.25">
      <c r="A3111" s="99"/>
      <c r="B3111" s="101">
        <v>3200706</v>
      </c>
      <c r="C3111" s="101" t="s">
        <v>4610</v>
      </c>
      <c r="D3111" s="101" t="s">
        <v>86</v>
      </c>
      <c r="E3111" s="99"/>
      <c r="F3111" s="99"/>
    </row>
    <row r="3112" spans="1:6" ht="12.75" customHeight="1" x14ac:dyDescent="0.25">
      <c r="A3112" s="99"/>
      <c r="B3112" s="101">
        <v>3200805</v>
      </c>
      <c r="C3112" s="101" t="s">
        <v>4611</v>
      </c>
      <c r="D3112" s="101" t="s">
        <v>86</v>
      </c>
      <c r="E3112" s="99"/>
      <c r="F3112" s="99"/>
    </row>
    <row r="3113" spans="1:6" ht="12.75" customHeight="1" x14ac:dyDescent="0.25">
      <c r="A3113" s="99"/>
      <c r="B3113" s="101">
        <v>3200904</v>
      </c>
      <c r="C3113" s="101" t="s">
        <v>4612</v>
      </c>
      <c r="D3113" s="101" t="s">
        <v>86</v>
      </c>
      <c r="E3113" s="99"/>
      <c r="F3113" s="99"/>
    </row>
    <row r="3114" spans="1:6" ht="12.75" customHeight="1" x14ac:dyDescent="0.25">
      <c r="A3114" s="99"/>
      <c r="B3114" s="101">
        <v>3201001</v>
      </c>
      <c r="C3114" s="101" t="s">
        <v>3842</v>
      </c>
      <c r="D3114" s="101" t="s">
        <v>86</v>
      </c>
      <c r="E3114" s="99"/>
      <c r="F3114" s="99"/>
    </row>
    <row r="3115" spans="1:6" ht="12.75" customHeight="1" x14ac:dyDescent="0.25">
      <c r="A3115" s="99"/>
      <c r="B3115" s="101">
        <v>3201100</v>
      </c>
      <c r="C3115" s="101" t="s">
        <v>4613</v>
      </c>
      <c r="D3115" s="101" t="s">
        <v>86</v>
      </c>
      <c r="E3115" s="99"/>
      <c r="F3115" s="99"/>
    </row>
    <row r="3116" spans="1:6" ht="12.75" customHeight="1" x14ac:dyDescent="0.25">
      <c r="A3116" s="99"/>
      <c r="B3116" s="101">
        <v>3201159</v>
      </c>
      <c r="C3116" s="101" t="s">
        <v>4614</v>
      </c>
      <c r="D3116" s="101" t="s">
        <v>86</v>
      </c>
      <c r="E3116" s="99"/>
      <c r="F3116" s="99"/>
    </row>
    <row r="3117" spans="1:6" ht="12.75" customHeight="1" x14ac:dyDescent="0.25">
      <c r="A3117" s="99"/>
      <c r="B3117" s="101">
        <v>3201209</v>
      </c>
      <c r="C3117" s="101" t="s">
        <v>4615</v>
      </c>
      <c r="D3117" s="101" t="s">
        <v>86</v>
      </c>
      <c r="E3117" s="99"/>
      <c r="F3117" s="99"/>
    </row>
    <row r="3118" spans="1:6" ht="12.75" customHeight="1" x14ac:dyDescent="0.25">
      <c r="A3118" s="99"/>
      <c r="B3118" s="101">
        <v>3201308</v>
      </c>
      <c r="C3118" s="101" t="s">
        <v>4616</v>
      </c>
      <c r="D3118" s="101" t="s">
        <v>86</v>
      </c>
      <c r="E3118" s="99"/>
      <c r="F3118" s="99"/>
    </row>
    <row r="3119" spans="1:6" ht="12.75" customHeight="1" x14ac:dyDescent="0.25">
      <c r="A3119" s="99"/>
      <c r="B3119" s="101">
        <v>3201407</v>
      </c>
      <c r="C3119" s="101" t="s">
        <v>4617</v>
      </c>
      <c r="D3119" s="101" t="s">
        <v>86</v>
      </c>
      <c r="E3119" s="99"/>
      <c r="F3119" s="99"/>
    </row>
    <row r="3120" spans="1:6" ht="12.75" customHeight="1" x14ac:dyDescent="0.25">
      <c r="A3120" s="99"/>
      <c r="B3120" s="101">
        <v>3201506</v>
      </c>
      <c r="C3120" s="101" t="s">
        <v>4618</v>
      </c>
      <c r="D3120" s="101" t="s">
        <v>86</v>
      </c>
      <c r="E3120" s="99"/>
      <c r="F3120" s="99"/>
    </row>
    <row r="3121" spans="1:6" ht="12.75" customHeight="1" x14ac:dyDescent="0.25">
      <c r="A3121" s="99"/>
      <c r="B3121" s="101">
        <v>3201605</v>
      </c>
      <c r="C3121" s="101" t="s">
        <v>4619</v>
      </c>
      <c r="D3121" s="101" t="s">
        <v>86</v>
      </c>
      <c r="E3121" s="99"/>
      <c r="F3121" s="99"/>
    </row>
    <row r="3122" spans="1:6" ht="12.75" customHeight="1" x14ac:dyDescent="0.25">
      <c r="A3122" s="99"/>
      <c r="B3122" s="101">
        <v>3201704</v>
      </c>
      <c r="C3122" s="101" t="s">
        <v>4620</v>
      </c>
      <c r="D3122" s="101" t="s">
        <v>86</v>
      </c>
      <c r="E3122" s="99"/>
      <c r="F3122" s="99"/>
    </row>
    <row r="3123" spans="1:6" ht="12.75" customHeight="1" x14ac:dyDescent="0.25">
      <c r="A3123" s="99"/>
      <c r="B3123" s="101">
        <v>3201803</v>
      </c>
      <c r="C3123" s="101" t="s">
        <v>4621</v>
      </c>
      <c r="D3123" s="101" t="s">
        <v>86</v>
      </c>
      <c r="E3123" s="99"/>
      <c r="F3123" s="99"/>
    </row>
    <row r="3124" spans="1:6" ht="12.75" customHeight="1" x14ac:dyDescent="0.25">
      <c r="A3124" s="99"/>
      <c r="B3124" s="101">
        <v>3201902</v>
      </c>
      <c r="C3124" s="101" t="s">
        <v>4622</v>
      </c>
      <c r="D3124" s="101" t="s">
        <v>86</v>
      </c>
      <c r="E3124" s="99"/>
      <c r="F3124" s="99"/>
    </row>
    <row r="3125" spans="1:6" ht="12.75" customHeight="1" x14ac:dyDescent="0.25">
      <c r="A3125" s="99"/>
      <c r="B3125" s="101">
        <v>3202009</v>
      </c>
      <c r="C3125" s="101" t="s">
        <v>4623</v>
      </c>
      <c r="D3125" s="101" t="s">
        <v>86</v>
      </c>
      <c r="E3125" s="99"/>
      <c r="F3125" s="99"/>
    </row>
    <row r="3126" spans="1:6" ht="12.75" customHeight="1" x14ac:dyDescent="0.25">
      <c r="A3126" s="99"/>
      <c r="B3126" s="101">
        <v>3202108</v>
      </c>
      <c r="C3126" s="101" t="s">
        <v>4624</v>
      </c>
      <c r="D3126" s="101" t="s">
        <v>86</v>
      </c>
      <c r="E3126" s="99"/>
      <c r="F3126" s="99"/>
    </row>
    <row r="3127" spans="1:6" ht="12.75" customHeight="1" x14ac:dyDescent="0.25">
      <c r="A3127" s="99"/>
      <c r="B3127" s="101">
        <v>3202207</v>
      </c>
      <c r="C3127" s="101" t="s">
        <v>4625</v>
      </c>
      <c r="D3127" s="101" t="s">
        <v>86</v>
      </c>
      <c r="E3127" s="99"/>
      <c r="F3127" s="99"/>
    </row>
    <row r="3128" spans="1:6" ht="12.75" customHeight="1" x14ac:dyDescent="0.25">
      <c r="A3128" s="99"/>
      <c r="B3128" s="101">
        <v>3202256</v>
      </c>
      <c r="C3128" s="101" t="s">
        <v>4626</v>
      </c>
      <c r="D3128" s="101" t="s">
        <v>86</v>
      </c>
      <c r="E3128" s="99"/>
      <c r="F3128" s="99"/>
    </row>
    <row r="3129" spans="1:6" ht="12.75" customHeight="1" x14ac:dyDescent="0.25">
      <c r="A3129" s="99"/>
      <c r="B3129" s="101">
        <v>3202306</v>
      </c>
      <c r="C3129" s="101" t="s">
        <v>4627</v>
      </c>
      <c r="D3129" s="101" t="s">
        <v>86</v>
      </c>
      <c r="E3129" s="99"/>
      <c r="F3129" s="99"/>
    </row>
    <row r="3130" spans="1:6" ht="12.75" customHeight="1" x14ac:dyDescent="0.25">
      <c r="A3130" s="99"/>
      <c r="B3130" s="101">
        <v>3202405</v>
      </c>
      <c r="C3130" s="101" t="s">
        <v>4628</v>
      </c>
      <c r="D3130" s="101" t="s">
        <v>86</v>
      </c>
      <c r="E3130" s="99"/>
      <c r="F3130" s="99"/>
    </row>
    <row r="3131" spans="1:6" ht="12.75" customHeight="1" x14ac:dyDescent="0.25">
      <c r="A3131" s="99"/>
      <c r="B3131" s="101">
        <v>3202454</v>
      </c>
      <c r="C3131" s="101" t="s">
        <v>4629</v>
      </c>
      <c r="D3131" s="101" t="s">
        <v>86</v>
      </c>
      <c r="E3131" s="99"/>
      <c r="F3131" s="99"/>
    </row>
    <row r="3132" spans="1:6" ht="12.75" customHeight="1" x14ac:dyDescent="0.25">
      <c r="A3132" s="99"/>
      <c r="B3132" s="101">
        <v>3202504</v>
      </c>
      <c r="C3132" s="101" t="s">
        <v>4630</v>
      </c>
      <c r="D3132" s="101" t="s">
        <v>86</v>
      </c>
      <c r="E3132" s="99"/>
      <c r="F3132" s="99"/>
    </row>
    <row r="3133" spans="1:6" ht="12.75" customHeight="1" x14ac:dyDescent="0.25">
      <c r="A3133" s="99"/>
      <c r="B3133" s="101">
        <v>3202553</v>
      </c>
      <c r="C3133" s="101" t="s">
        <v>4631</v>
      </c>
      <c r="D3133" s="101" t="s">
        <v>86</v>
      </c>
      <c r="E3133" s="99"/>
      <c r="F3133" s="99"/>
    </row>
    <row r="3134" spans="1:6" ht="12.75" customHeight="1" x14ac:dyDescent="0.25">
      <c r="A3134" s="99"/>
      <c r="B3134" s="101">
        <v>3202603</v>
      </c>
      <c r="C3134" s="101" t="s">
        <v>4632</v>
      </c>
      <c r="D3134" s="101" t="s">
        <v>86</v>
      </c>
      <c r="E3134" s="99"/>
      <c r="F3134" s="99"/>
    </row>
    <row r="3135" spans="1:6" ht="12.75" customHeight="1" x14ac:dyDescent="0.25">
      <c r="A3135" s="99"/>
      <c r="B3135" s="101">
        <v>3202652</v>
      </c>
      <c r="C3135" s="101" t="s">
        <v>4633</v>
      </c>
      <c r="D3135" s="101" t="s">
        <v>86</v>
      </c>
      <c r="E3135" s="99"/>
      <c r="F3135" s="99"/>
    </row>
    <row r="3136" spans="1:6" ht="12.75" customHeight="1" x14ac:dyDescent="0.25">
      <c r="A3136" s="99"/>
      <c r="B3136" s="101">
        <v>3202702</v>
      </c>
      <c r="C3136" s="101" t="s">
        <v>4634</v>
      </c>
      <c r="D3136" s="101" t="s">
        <v>86</v>
      </c>
      <c r="E3136" s="99"/>
      <c r="F3136" s="99"/>
    </row>
    <row r="3137" spans="1:6" ht="12.75" customHeight="1" x14ac:dyDescent="0.25">
      <c r="A3137" s="99"/>
      <c r="B3137" s="101">
        <v>3202801</v>
      </c>
      <c r="C3137" s="101" t="s">
        <v>4635</v>
      </c>
      <c r="D3137" s="101" t="s">
        <v>86</v>
      </c>
      <c r="E3137" s="99"/>
      <c r="F3137" s="99"/>
    </row>
    <row r="3138" spans="1:6" ht="12.75" customHeight="1" x14ac:dyDescent="0.25">
      <c r="A3138" s="99"/>
      <c r="B3138" s="101">
        <v>3202900</v>
      </c>
      <c r="C3138" s="101" t="s">
        <v>4636</v>
      </c>
      <c r="D3138" s="101" t="s">
        <v>86</v>
      </c>
      <c r="E3138" s="99"/>
      <c r="F3138" s="99"/>
    </row>
    <row r="3139" spans="1:6" ht="12.75" customHeight="1" x14ac:dyDescent="0.25">
      <c r="A3139" s="99"/>
      <c r="B3139" s="101">
        <v>3203007</v>
      </c>
      <c r="C3139" s="101" t="s">
        <v>4637</v>
      </c>
      <c r="D3139" s="101" t="s">
        <v>86</v>
      </c>
      <c r="E3139" s="99"/>
      <c r="F3139" s="99"/>
    </row>
    <row r="3140" spans="1:6" ht="12.75" customHeight="1" x14ac:dyDescent="0.25">
      <c r="A3140" s="99"/>
      <c r="B3140" s="101">
        <v>3203056</v>
      </c>
      <c r="C3140" s="101" t="s">
        <v>4638</v>
      </c>
      <c r="D3140" s="101" t="s">
        <v>86</v>
      </c>
      <c r="E3140" s="99"/>
      <c r="F3140" s="99"/>
    </row>
    <row r="3141" spans="1:6" ht="12.75" customHeight="1" x14ac:dyDescent="0.25">
      <c r="A3141" s="99"/>
      <c r="B3141" s="101">
        <v>3203106</v>
      </c>
      <c r="C3141" s="101" t="s">
        <v>4639</v>
      </c>
      <c r="D3141" s="101" t="s">
        <v>86</v>
      </c>
      <c r="E3141" s="99"/>
      <c r="F3141" s="99"/>
    </row>
    <row r="3142" spans="1:6" ht="12.75" customHeight="1" x14ac:dyDescent="0.25">
      <c r="A3142" s="99"/>
      <c r="B3142" s="101">
        <v>3203130</v>
      </c>
      <c r="C3142" s="101" t="s">
        <v>4640</v>
      </c>
      <c r="D3142" s="101" t="s">
        <v>86</v>
      </c>
      <c r="E3142" s="99"/>
      <c r="F3142" s="99"/>
    </row>
    <row r="3143" spans="1:6" ht="12.75" customHeight="1" x14ac:dyDescent="0.25">
      <c r="A3143" s="99"/>
      <c r="B3143" s="101">
        <v>3203163</v>
      </c>
      <c r="C3143" s="101" t="s">
        <v>4641</v>
      </c>
      <c r="D3143" s="101" t="s">
        <v>86</v>
      </c>
      <c r="E3143" s="99"/>
      <c r="F3143" s="99"/>
    </row>
    <row r="3144" spans="1:6" ht="12.75" customHeight="1" x14ac:dyDescent="0.25">
      <c r="A3144" s="99"/>
      <c r="B3144" s="101">
        <v>3203205</v>
      </c>
      <c r="C3144" s="101" t="s">
        <v>4642</v>
      </c>
      <c r="D3144" s="101" t="s">
        <v>86</v>
      </c>
      <c r="E3144" s="99"/>
      <c r="F3144" s="99"/>
    </row>
    <row r="3145" spans="1:6" ht="12.75" customHeight="1" x14ac:dyDescent="0.25">
      <c r="A3145" s="99"/>
      <c r="B3145" s="101">
        <v>3203304</v>
      </c>
      <c r="C3145" s="101" t="s">
        <v>4643</v>
      </c>
      <c r="D3145" s="101" t="s">
        <v>86</v>
      </c>
      <c r="E3145" s="99"/>
      <c r="F3145" s="99"/>
    </row>
    <row r="3146" spans="1:6" ht="12.75" customHeight="1" x14ac:dyDescent="0.25">
      <c r="A3146" s="99"/>
      <c r="B3146" s="101">
        <v>3203320</v>
      </c>
      <c r="C3146" s="101" t="s">
        <v>4644</v>
      </c>
      <c r="D3146" s="101" t="s">
        <v>86</v>
      </c>
      <c r="E3146" s="99"/>
      <c r="F3146" s="99"/>
    </row>
    <row r="3147" spans="1:6" ht="12.75" customHeight="1" x14ac:dyDescent="0.25">
      <c r="A3147" s="99"/>
      <c r="B3147" s="101">
        <v>3203346</v>
      </c>
      <c r="C3147" s="101" t="s">
        <v>4645</v>
      </c>
      <c r="D3147" s="101" t="s">
        <v>86</v>
      </c>
      <c r="E3147" s="99"/>
      <c r="F3147" s="99"/>
    </row>
    <row r="3148" spans="1:6" ht="12.75" customHeight="1" x14ac:dyDescent="0.25">
      <c r="A3148" s="99"/>
      <c r="B3148" s="101">
        <v>3203353</v>
      </c>
      <c r="C3148" s="101" t="s">
        <v>4646</v>
      </c>
      <c r="D3148" s="101" t="s">
        <v>86</v>
      </c>
      <c r="E3148" s="99"/>
      <c r="F3148" s="99"/>
    </row>
    <row r="3149" spans="1:6" ht="12.75" customHeight="1" x14ac:dyDescent="0.25">
      <c r="A3149" s="99"/>
      <c r="B3149" s="101">
        <v>3203403</v>
      </c>
      <c r="C3149" s="101" t="s">
        <v>4647</v>
      </c>
      <c r="D3149" s="101" t="s">
        <v>86</v>
      </c>
      <c r="E3149" s="99"/>
      <c r="F3149" s="99"/>
    </row>
    <row r="3150" spans="1:6" ht="12.75" customHeight="1" x14ac:dyDescent="0.25">
      <c r="A3150" s="99"/>
      <c r="B3150" s="101">
        <v>3203502</v>
      </c>
      <c r="C3150" s="101" t="s">
        <v>4648</v>
      </c>
      <c r="D3150" s="101" t="s">
        <v>86</v>
      </c>
      <c r="E3150" s="99"/>
      <c r="F3150" s="99"/>
    </row>
    <row r="3151" spans="1:6" ht="12.75" customHeight="1" x14ac:dyDescent="0.25">
      <c r="A3151" s="99"/>
      <c r="B3151" s="101">
        <v>3203601</v>
      </c>
      <c r="C3151" s="101" t="s">
        <v>4649</v>
      </c>
      <c r="D3151" s="101" t="s">
        <v>86</v>
      </c>
      <c r="E3151" s="99"/>
      <c r="F3151" s="99"/>
    </row>
    <row r="3152" spans="1:6" ht="12.75" customHeight="1" x14ac:dyDescent="0.25">
      <c r="A3152" s="99"/>
      <c r="B3152" s="101">
        <v>3203700</v>
      </c>
      <c r="C3152" s="101" t="s">
        <v>4650</v>
      </c>
      <c r="D3152" s="101" t="s">
        <v>86</v>
      </c>
      <c r="E3152" s="99"/>
      <c r="F3152" s="99"/>
    </row>
    <row r="3153" spans="1:6" ht="12.75" customHeight="1" x14ac:dyDescent="0.25">
      <c r="A3153" s="99"/>
      <c r="B3153" s="101">
        <v>3203809</v>
      </c>
      <c r="C3153" s="101" t="s">
        <v>4651</v>
      </c>
      <c r="D3153" s="101" t="s">
        <v>86</v>
      </c>
      <c r="E3153" s="99"/>
      <c r="F3153" s="99"/>
    </row>
    <row r="3154" spans="1:6" ht="12.75" customHeight="1" x14ac:dyDescent="0.25">
      <c r="A3154" s="99"/>
      <c r="B3154" s="101">
        <v>3203908</v>
      </c>
      <c r="C3154" s="101" t="s">
        <v>4652</v>
      </c>
      <c r="D3154" s="101" t="s">
        <v>86</v>
      </c>
      <c r="E3154" s="99"/>
      <c r="F3154" s="99"/>
    </row>
    <row r="3155" spans="1:6" ht="12.75" customHeight="1" x14ac:dyDescent="0.25">
      <c r="A3155" s="99"/>
      <c r="B3155" s="101">
        <v>3204005</v>
      </c>
      <c r="C3155" s="101" t="s">
        <v>4653</v>
      </c>
      <c r="D3155" s="101" t="s">
        <v>86</v>
      </c>
      <c r="E3155" s="99"/>
      <c r="F3155" s="99"/>
    </row>
    <row r="3156" spans="1:6" ht="12.75" customHeight="1" x14ac:dyDescent="0.25">
      <c r="A3156" s="99"/>
      <c r="B3156" s="101">
        <v>3204054</v>
      </c>
      <c r="C3156" s="101" t="s">
        <v>4654</v>
      </c>
      <c r="D3156" s="101" t="s">
        <v>86</v>
      </c>
      <c r="E3156" s="99"/>
      <c r="F3156" s="99"/>
    </row>
    <row r="3157" spans="1:6" ht="12.75" customHeight="1" x14ac:dyDescent="0.25">
      <c r="A3157" s="99"/>
      <c r="B3157" s="101">
        <v>3204104</v>
      </c>
      <c r="C3157" s="101" t="s">
        <v>4655</v>
      </c>
      <c r="D3157" s="101" t="s">
        <v>86</v>
      </c>
      <c r="E3157" s="99"/>
      <c r="F3157" s="99"/>
    </row>
    <row r="3158" spans="1:6" ht="12.75" customHeight="1" x14ac:dyDescent="0.25">
      <c r="A3158" s="99"/>
      <c r="B3158" s="101">
        <v>3204203</v>
      </c>
      <c r="C3158" s="101" t="s">
        <v>4656</v>
      </c>
      <c r="D3158" s="101" t="s">
        <v>86</v>
      </c>
      <c r="E3158" s="99"/>
      <c r="F3158" s="99"/>
    </row>
    <row r="3159" spans="1:6" ht="12.75" customHeight="1" x14ac:dyDescent="0.25">
      <c r="A3159" s="99"/>
      <c r="B3159" s="101">
        <v>3204252</v>
      </c>
      <c r="C3159" s="101" t="s">
        <v>4657</v>
      </c>
      <c r="D3159" s="101" t="s">
        <v>86</v>
      </c>
      <c r="E3159" s="99"/>
      <c r="F3159" s="99"/>
    </row>
    <row r="3160" spans="1:6" ht="12.75" customHeight="1" x14ac:dyDescent="0.25">
      <c r="A3160" s="99"/>
      <c r="B3160" s="101">
        <v>3204302</v>
      </c>
      <c r="C3160" s="101" t="s">
        <v>2017</v>
      </c>
      <c r="D3160" s="101" t="s">
        <v>86</v>
      </c>
      <c r="E3160" s="99"/>
      <c r="F3160" s="99"/>
    </row>
    <row r="3161" spans="1:6" ht="12.75" customHeight="1" x14ac:dyDescent="0.25">
      <c r="A3161" s="99"/>
      <c r="B3161" s="101">
        <v>3204351</v>
      </c>
      <c r="C3161" s="101" t="s">
        <v>4658</v>
      </c>
      <c r="D3161" s="101" t="s">
        <v>86</v>
      </c>
      <c r="E3161" s="99"/>
      <c r="F3161" s="99"/>
    </row>
    <row r="3162" spans="1:6" ht="12.75" customHeight="1" x14ac:dyDescent="0.25">
      <c r="A3162" s="99"/>
      <c r="B3162" s="101">
        <v>3204401</v>
      </c>
      <c r="C3162" s="101" t="s">
        <v>4659</v>
      </c>
      <c r="D3162" s="101" t="s">
        <v>86</v>
      </c>
      <c r="E3162" s="99"/>
      <c r="F3162" s="99"/>
    </row>
    <row r="3163" spans="1:6" ht="12.75" customHeight="1" x14ac:dyDescent="0.25">
      <c r="A3163" s="99"/>
      <c r="B3163" s="101">
        <v>3204500</v>
      </c>
      <c r="C3163" s="101" t="s">
        <v>4660</v>
      </c>
      <c r="D3163" s="101" t="s">
        <v>86</v>
      </c>
      <c r="E3163" s="99"/>
      <c r="F3163" s="99"/>
    </row>
    <row r="3164" spans="1:6" ht="12.75" customHeight="1" x14ac:dyDescent="0.25">
      <c r="A3164" s="99"/>
      <c r="B3164" s="101">
        <v>3204559</v>
      </c>
      <c r="C3164" s="101" t="s">
        <v>4661</v>
      </c>
      <c r="D3164" s="101" t="s">
        <v>86</v>
      </c>
      <c r="E3164" s="99"/>
      <c r="F3164" s="99"/>
    </row>
    <row r="3165" spans="1:6" ht="12.75" customHeight="1" x14ac:dyDescent="0.25">
      <c r="A3165" s="99"/>
      <c r="B3165" s="101">
        <v>3204609</v>
      </c>
      <c r="C3165" s="101" t="s">
        <v>4662</v>
      </c>
      <c r="D3165" s="101" t="s">
        <v>86</v>
      </c>
      <c r="E3165" s="99"/>
      <c r="F3165" s="99"/>
    </row>
    <row r="3166" spans="1:6" ht="12.75" customHeight="1" x14ac:dyDescent="0.25">
      <c r="A3166" s="99"/>
      <c r="B3166" s="101">
        <v>3204658</v>
      </c>
      <c r="C3166" s="101" t="s">
        <v>4663</v>
      </c>
      <c r="D3166" s="101" t="s">
        <v>86</v>
      </c>
      <c r="E3166" s="99"/>
      <c r="F3166" s="99"/>
    </row>
    <row r="3167" spans="1:6" ht="12.75" customHeight="1" x14ac:dyDescent="0.25">
      <c r="A3167" s="99"/>
      <c r="B3167" s="101">
        <v>3204708</v>
      </c>
      <c r="C3167" s="101" t="s">
        <v>4664</v>
      </c>
      <c r="D3167" s="101" t="s">
        <v>86</v>
      </c>
      <c r="E3167" s="99"/>
      <c r="F3167" s="99"/>
    </row>
    <row r="3168" spans="1:6" ht="12.75" customHeight="1" x14ac:dyDescent="0.25">
      <c r="A3168" s="99"/>
      <c r="B3168" s="101">
        <v>3204807</v>
      </c>
      <c r="C3168" s="101" t="s">
        <v>4665</v>
      </c>
      <c r="D3168" s="101" t="s">
        <v>86</v>
      </c>
      <c r="E3168" s="99"/>
      <c r="F3168" s="99"/>
    </row>
    <row r="3169" spans="1:6" ht="12.75" customHeight="1" x14ac:dyDescent="0.25">
      <c r="A3169" s="99"/>
      <c r="B3169" s="101">
        <v>3204906</v>
      </c>
      <c r="C3169" s="101" t="s">
        <v>4666</v>
      </c>
      <c r="D3169" s="101" t="s">
        <v>86</v>
      </c>
      <c r="E3169" s="99"/>
      <c r="F3169" s="99"/>
    </row>
    <row r="3170" spans="1:6" ht="12.75" customHeight="1" x14ac:dyDescent="0.25">
      <c r="A3170" s="99"/>
      <c r="B3170" s="101">
        <v>3204955</v>
      </c>
      <c r="C3170" s="101" t="s">
        <v>4667</v>
      </c>
      <c r="D3170" s="101" t="s">
        <v>86</v>
      </c>
      <c r="E3170" s="99"/>
      <c r="F3170" s="99"/>
    </row>
    <row r="3171" spans="1:6" ht="12.75" customHeight="1" x14ac:dyDescent="0.25">
      <c r="A3171" s="99"/>
      <c r="B3171" s="101">
        <v>3205002</v>
      </c>
      <c r="C3171" s="101" t="s">
        <v>4668</v>
      </c>
      <c r="D3171" s="101" t="s">
        <v>86</v>
      </c>
      <c r="E3171" s="99"/>
      <c r="F3171" s="99"/>
    </row>
    <row r="3172" spans="1:6" ht="12.75" customHeight="1" x14ac:dyDescent="0.25">
      <c r="A3172" s="99"/>
      <c r="B3172" s="101">
        <v>3205010</v>
      </c>
      <c r="C3172" s="101" t="s">
        <v>4669</v>
      </c>
      <c r="D3172" s="101" t="s">
        <v>86</v>
      </c>
      <c r="E3172" s="99"/>
      <c r="F3172" s="99"/>
    </row>
    <row r="3173" spans="1:6" ht="12.75" customHeight="1" x14ac:dyDescent="0.25">
      <c r="A3173" s="99"/>
      <c r="B3173" s="101">
        <v>3205036</v>
      </c>
      <c r="C3173" s="101" t="s">
        <v>4670</v>
      </c>
      <c r="D3173" s="101" t="s">
        <v>86</v>
      </c>
      <c r="E3173" s="99"/>
      <c r="F3173" s="99"/>
    </row>
    <row r="3174" spans="1:6" ht="12.75" customHeight="1" x14ac:dyDescent="0.25">
      <c r="A3174" s="99"/>
      <c r="B3174" s="101">
        <v>3205069</v>
      </c>
      <c r="C3174" s="101" t="s">
        <v>4671</v>
      </c>
      <c r="D3174" s="101" t="s">
        <v>86</v>
      </c>
      <c r="E3174" s="99"/>
      <c r="F3174" s="99"/>
    </row>
    <row r="3175" spans="1:6" ht="12.75" customHeight="1" x14ac:dyDescent="0.25">
      <c r="A3175" s="99"/>
      <c r="B3175" s="101">
        <v>3205101</v>
      </c>
      <c r="C3175" s="101" t="s">
        <v>2262</v>
      </c>
      <c r="D3175" s="101" t="s">
        <v>86</v>
      </c>
      <c r="E3175" s="99"/>
      <c r="F3175" s="99"/>
    </row>
    <row r="3176" spans="1:6" ht="12.75" customHeight="1" x14ac:dyDescent="0.25">
      <c r="A3176" s="99"/>
      <c r="B3176" s="101">
        <v>3205150</v>
      </c>
      <c r="C3176" s="101" t="s">
        <v>4672</v>
      </c>
      <c r="D3176" s="101" t="s">
        <v>86</v>
      </c>
      <c r="E3176" s="99"/>
      <c r="F3176" s="99"/>
    </row>
    <row r="3177" spans="1:6" ht="12.75" customHeight="1" x14ac:dyDescent="0.25">
      <c r="A3177" s="99"/>
      <c r="B3177" s="101">
        <v>3205176</v>
      </c>
      <c r="C3177" s="101" t="s">
        <v>4673</v>
      </c>
      <c r="D3177" s="101" t="s">
        <v>86</v>
      </c>
      <c r="E3177" s="99"/>
      <c r="F3177" s="99"/>
    </row>
    <row r="3178" spans="1:6" ht="12.75" customHeight="1" x14ac:dyDescent="0.25">
      <c r="A3178" s="99"/>
      <c r="B3178" s="101">
        <v>3205200</v>
      </c>
      <c r="C3178" s="101" t="s">
        <v>4674</v>
      </c>
      <c r="D3178" s="101" t="s">
        <v>86</v>
      </c>
      <c r="E3178" s="99"/>
      <c r="F3178" s="99"/>
    </row>
    <row r="3179" spans="1:6" ht="12.75" customHeight="1" x14ac:dyDescent="0.25">
      <c r="A3179" s="99"/>
      <c r="B3179" s="101">
        <v>3205309</v>
      </c>
      <c r="C3179" s="101" t="s">
        <v>4675</v>
      </c>
      <c r="D3179" s="101" t="s">
        <v>86</v>
      </c>
      <c r="E3179" s="99"/>
      <c r="F3179" s="99"/>
    </row>
    <row r="3180" spans="1:6" ht="12.75" customHeight="1" x14ac:dyDescent="0.25">
      <c r="A3180" s="99"/>
      <c r="B3180" s="101">
        <v>3300100</v>
      </c>
      <c r="C3180" s="101" t="s">
        <v>4676</v>
      </c>
      <c r="D3180" s="101" t="s">
        <v>4677</v>
      </c>
      <c r="E3180" s="99"/>
      <c r="F3180" s="99"/>
    </row>
    <row r="3181" spans="1:6" ht="12.75" customHeight="1" x14ac:dyDescent="0.25">
      <c r="A3181" s="99"/>
      <c r="B3181" s="101">
        <v>3300159</v>
      </c>
      <c r="C3181" s="101" t="s">
        <v>4678</v>
      </c>
      <c r="D3181" s="101" t="s">
        <v>4677</v>
      </c>
      <c r="E3181" s="99"/>
      <c r="F3181" s="99"/>
    </row>
    <row r="3182" spans="1:6" ht="12.75" customHeight="1" x14ac:dyDescent="0.25">
      <c r="A3182" s="99"/>
      <c r="B3182" s="101">
        <v>3300209</v>
      </c>
      <c r="C3182" s="101" t="s">
        <v>4679</v>
      </c>
      <c r="D3182" s="101" t="s">
        <v>4677</v>
      </c>
      <c r="E3182" s="99"/>
      <c r="F3182" s="99"/>
    </row>
    <row r="3183" spans="1:6" ht="12.75" customHeight="1" x14ac:dyDescent="0.25">
      <c r="A3183" s="99"/>
      <c r="B3183" s="101">
        <v>3300225</v>
      </c>
      <c r="C3183" s="101" t="s">
        <v>4680</v>
      </c>
      <c r="D3183" s="101" t="s">
        <v>4677</v>
      </c>
      <c r="E3183" s="99"/>
      <c r="F3183" s="99"/>
    </row>
    <row r="3184" spans="1:6" ht="12.75" customHeight="1" x14ac:dyDescent="0.25">
      <c r="A3184" s="99"/>
      <c r="B3184" s="101">
        <v>3300233</v>
      </c>
      <c r="C3184" s="101" t="s">
        <v>4681</v>
      </c>
      <c r="D3184" s="101" t="s">
        <v>4677</v>
      </c>
      <c r="E3184" s="99"/>
      <c r="F3184" s="99"/>
    </row>
    <row r="3185" spans="1:6" ht="12.75" customHeight="1" x14ac:dyDescent="0.25">
      <c r="A3185" s="99"/>
      <c r="B3185" s="101">
        <v>3300258</v>
      </c>
      <c r="C3185" s="101" t="s">
        <v>4682</v>
      </c>
      <c r="D3185" s="101" t="s">
        <v>4677</v>
      </c>
      <c r="E3185" s="99"/>
      <c r="F3185" s="99"/>
    </row>
    <row r="3186" spans="1:6" ht="12.75" customHeight="1" x14ac:dyDescent="0.25">
      <c r="A3186" s="99"/>
      <c r="B3186" s="101">
        <v>3300308</v>
      </c>
      <c r="C3186" s="101" t="s">
        <v>4683</v>
      </c>
      <c r="D3186" s="101" t="s">
        <v>4677</v>
      </c>
      <c r="E3186" s="99"/>
      <c r="F3186" s="99"/>
    </row>
    <row r="3187" spans="1:6" ht="12.75" customHeight="1" x14ac:dyDescent="0.25">
      <c r="A3187" s="99"/>
      <c r="B3187" s="101">
        <v>3300407</v>
      </c>
      <c r="C3187" s="101" t="s">
        <v>4684</v>
      </c>
      <c r="D3187" s="101" t="s">
        <v>4677</v>
      </c>
      <c r="E3187" s="99"/>
      <c r="F3187" s="99"/>
    </row>
    <row r="3188" spans="1:6" ht="12.75" customHeight="1" x14ac:dyDescent="0.25">
      <c r="A3188" s="99"/>
      <c r="B3188" s="101">
        <v>3300456</v>
      </c>
      <c r="C3188" s="101" t="s">
        <v>4685</v>
      </c>
      <c r="D3188" s="101" t="s">
        <v>4677</v>
      </c>
      <c r="E3188" s="99"/>
      <c r="F3188" s="99"/>
    </row>
    <row r="3189" spans="1:6" ht="12.75" customHeight="1" x14ac:dyDescent="0.25">
      <c r="A3189" s="99"/>
      <c r="B3189" s="101">
        <v>3300506</v>
      </c>
      <c r="C3189" s="101" t="s">
        <v>2084</v>
      </c>
      <c r="D3189" s="101" t="s">
        <v>4677</v>
      </c>
      <c r="E3189" s="99"/>
      <c r="F3189" s="99"/>
    </row>
    <row r="3190" spans="1:6" ht="12.75" customHeight="1" x14ac:dyDescent="0.25">
      <c r="A3190" s="99"/>
      <c r="B3190" s="101">
        <v>3300605</v>
      </c>
      <c r="C3190" s="101" t="s">
        <v>4686</v>
      </c>
      <c r="D3190" s="101" t="s">
        <v>4677</v>
      </c>
      <c r="E3190" s="99"/>
      <c r="F3190" s="99"/>
    </row>
    <row r="3191" spans="1:6" ht="12.75" customHeight="1" x14ac:dyDescent="0.25">
      <c r="A3191" s="99"/>
      <c r="B3191" s="101">
        <v>3300704</v>
      </c>
      <c r="C3191" s="101" t="s">
        <v>4687</v>
      </c>
      <c r="D3191" s="101" t="s">
        <v>4677</v>
      </c>
      <c r="E3191" s="99"/>
      <c r="F3191" s="99"/>
    </row>
    <row r="3192" spans="1:6" ht="12.75" customHeight="1" x14ac:dyDescent="0.25">
      <c r="A3192" s="99"/>
      <c r="B3192" s="101">
        <v>3300803</v>
      </c>
      <c r="C3192" s="101" t="s">
        <v>4688</v>
      </c>
      <c r="D3192" s="101" t="s">
        <v>4677</v>
      </c>
      <c r="E3192" s="99"/>
      <c r="F3192" s="99"/>
    </row>
    <row r="3193" spans="1:6" ht="12.75" customHeight="1" x14ac:dyDescent="0.25">
      <c r="A3193" s="99"/>
      <c r="B3193" s="101">
        <v>3300902</v>
      </c>
      <c r="C3193" s="101" t="s">
        <v>4689</v>
      </c>
      <c r="D3193" s="101" t="s">
        <v>4677</v>
      </c>
      <c r="E3193" s="99"/>
      <c r="F3193" s="99"/>
    </row>
    <row r="3194" spans="1:6" ht="12.75" customHeight="1" x14ac:dyDescent="0.25">
      <c r="A3194" s="99"/>
      <c r="B3194" s="101">
        <v>3300936</v>
      </c>
      <c r="C3194" s="101" t="s">
        <v>4690</v>
      </c>
      <c r="D3194" s="101" t="s">
        <v>4677</v>
      </c>
      <c r="E3194" s="99"/>
      <c r="F3194" s="99"/>
    </row>
    <row r="3195" spans="1:6" ht="12.75" customHeight="1" x14ac:dyDescent="0.25">
      <c r="A3195" s="99"/>
      <c r="B3195" s="101">
        <v>3300951</v>
      </c>
      <c r="C3195" s="101" t="s">
        <v>4691</v>
      </c>
      <c r="D3195" s="101" t="s">
        <v>4677</v>
      </c>
      <c r="E3195" s="99"/>
      <c r="F3195" s="99"/>
    </row>
    <row r="3196" spans="1:6" ht="12.75" customHeight="1" x14ac:dyDescent="0.25">
      <c r="A3196" s="99"/>
      <c r="B3196" s="101">
        <v>3301009</v>
      </c>
      <c r="C3196" s="101" t="s">
        <v>4692</v>
      </c>
      <c r="D3196" s="101" t="s">
        <v>4677</v>
      </c>
      <c r="E3196" s="99"/>
      <c r="F3196" s="99"/>
    </row>
    <row r="3197" spans="1:6" ht="12.75" customHeight="1" x14ac:dyDescent="0.25">
      <c r="A3197" s="99"/>
      <c r="B3197" s="101">
        <v>3301108</v>
      </c>
      <c r="C3197" s="101" t="s">
        <v>3891</v>
      </c>
      <c r="D3197" s="101" t="s">
        <v>4677</v>
      </c>
      <c r="E3197" s="99"/>
      <c r="F3197" s="99"/>
    </row>
    <row r="3198" spans="1:6" ht="12.75" customHeight="1" x14ac:dyDescent="0.25">
      <c r="A3198" s="99"/>
      <c r="B3198" s="101">
        <v>3301157</v>
      </c>
      <c r="C3198" s="101" t="s">
        <v>4693</v>
      </c>
      <c r="D3198" s="101" t="s">
        <v>4677</v>
      </c>
      <c r="E3198" s="99"/>
      <c r="F3198" s="99"/>
    </row>
    <row r="3199" spans="1:6" ht="12.75" customHeight="1" x14ac:dyDescent="0.25">
      <c r="A3199" s="99"/>
      <c r="B3199" s="101">
        <v>3301207</v>
      </c>
      <c r="C3199" s="101" t="s">
        <v>4694</v>
      </c>
      <c r="D3199" s="101" t="s">
        <v>4677</v>
      </c>
      <c r="E3199" s="99"/>
      <c r="F3199" s="99"/>
    </row>
    <row r="3200" spans="1:6" ht="12.75" customHeight="1" x14ac:dyDescent="0.25">
      <c r="A3200" s="99"/>
      <c r="B3200" s="101">
        <v>3301306</v>
      </c>
      <c r="C3200" s="101" t="s">
        <v>4695</v>
      </c>
      <c r="D3200" s="101" t="s">
        <v>4677</v>
      </c>
      <c r="E3200" s="99"/>
      <c r="F3200" s="99"/>
    </row>
    <row r="3201" spans="1:6" ht="12.75" customHeight="1" x14ac:dyDescent="0.25">
      <c r="A3201" s="99"/>
      <c r="B3201" s="101">
        <v>3301405</v>
      </c>
      <c r="C3201" s="101" t="s">
        <v>4696</v>
      </c>
      <c r="D3201" s="101" t="s">
        <v>4677</v>
      </c>
      <c r="E3201" s="99"/>
      <c r="F3201" s="99"/>
    </row>
    <row r="3202" spans="1:6" ht="12.75" customHeight="1" x14ac:dyDescent="0.25">
      <c r="A3202" s="99"/>
      <c r="B3202" s="101">
        <v>3301504</v>
      </c>
      <c r="C3202" s="101" t="s">
        <v>4697</v>
      </c>
      <c r="D3202" s="101" t="s">
        <v>4677</v>
      </c>
      <c r="E3202" s="99"/>
      <c r="F3202" s="99"/>
    </row>
    <row r="3203" spans="1:6" ht="12.75" customHeight="1" x14ac:dyDescent="0.25">
      <c r="A3203" s="99"/>
      <c r="B3203" s="101">
        <v>3301603</v>
      </c>
      <c r="C3203" s="101" t="s">
        <v>4698</v>
      </c>
      <c r="D3203" s="101" t="s">
        <v>4677</v>
      </c>
      <c r="E3203" s="99"/>
      <c r="F3203" s="99"/>
    </row>
    <row r="3204" spans="1:6" ht="12.75" customHeight="1" x14ac:dyDescent="0.25">
      <c r="A3204" s="99"/>
      <c r="B3204" s="101">
        <v>3301702</v>
      </c>
      <c r="C3204" s="101" t="s">
        <v>4699</v>
      </c>
      <c r="D3204" s="101" t="s">
        <v>4677</v>
      </c>
      <c r="E3204" s="99"/>
      <c r="F3204" s="99"/>
    </row>
    <row r="3205" spans="1:6" ht="12.75" customHeight="1" x14ac:dyDescent="0.25">
      <c r="A3205" s="99"/>
      <c r="B3205" s="101">
        <v>3301801</v>
      </c>
      <c r="C3205" s="101" t="s">
        <v>4700</v>
      </c>
      <c r="D3205" s="101" t="s">
        <v>4677</v>
      </c>
      <c r="E3205" s="99"/>
      <c r="F3205" s="99"/>
    </row>
    <row r="3206" spans="1:6" ht="12.75" customHeight="1" x14ac:dyDescent="0.25">
      <c r="A3206" s="99"/>
      <c r="B3206" s="101">
        <v>3301850</v>
      </c>
      <c r="C3206" s="101" t="s">
        <v>4701</v>
      </c>
      <c r="D3206" s="101" t="s">
        <v>4677</v>
      </c>
      <c r="E3206" s="99"/>
      <c r="F3206" s="99"/>
    </row>
    <row r="3207" spans="1:6" ht="12.75" customHeight="1" x14ac:dyDescent="0.25">
      <c r="A3207" s="99"/>
      <c r="B3207" s="101">
        <v>3301876</v>
      </c>
      <c r="C3207" s="101" t="s">
        <v>4702</v>
      </c>
      <c r="D3207" s="101" t="s">
        <v>4677</v>
      </c>
      <c r="E3207" s="99"/>
      <c r="F3207" s="99"/>
    </row>
    <row r="3208" spans="1:6" ht="12.75" customHeight="1" x14ac:dyDescent="0.25">
      <c r="A3208" s="99"/>
      <c r="B3208" s="101">
        <v>3301900</v>
      </c>
      <c r="C3208" s="101" t="s">
        <v>4703</v>
      </c>
      <c r="D3208" s="101" t="s">
        <v>4677</v>
      </c>
      <c r="E3208" s="99"/>
      <c r="F3208" s="99"/>
    </row>
    <row r="3209" spans="1:6" ht="12.75" customHeight="1" x14ac:dyDescent="0.25">
      <c r="A3209" s="99"/>
      <c r="B3209" s="101">
        <v>3302007</v>
      </c>
      <c r="C3209" s="101" t="s">
        <v>4704</v>
      </c>
      <c r="D3209" s="101" t="s">
        <v>4677</v>
      </c>
      <c r="E3209" s="99"/>
      <c r="F3209" s="99"/>
    </row>
    <row r="3210" spans="1:6" ht="12.75" customHeight="1" x14ac:dyDescent="0.25">
      <c r="A3210" s="99"/>
      <c r="B3210" s="101">
        <v>3302056</v>
      </c>
      <c r="C3210" s="101" t="s">
        <v>4705</v>
      </c>
      <c r="D3210" s="101" t="s">
        <v>4677</v>
      </c>
      <c r="E3210" s="99"/>
      <c r="F3210" s="99"/>
    </row>
    <row r="3211" spans="1:6" ht="12.75" customHeight="1" x14ac:dyDescent="0.25">
      <c r="A3211" s="99"/>
      <c r="B3211" s="101">
        <v>3302106</v>
      </c>
      <c r="C3211" s="101" t="s">
        <v>4706</v>
      </c>
      <c r="D3211" s="101" t="s">
        <v>4677</v>
      </c>
      <c r="E3211" s="99"/>
      <c r="F3211" s="99"/>
    </row>
    <row r="3212" spans="1:6" ht="12.75" customHeight="1" x14ac:dyDescent="0.25">
      <c r="A3212" s="99"/>
      <c r="B3212" s="101">
        <v>3302205</v>
      </c>
      <c r="C3212" s="101" t="s">
        <v>4707</v>
      </c>
      <c r="D3212" s="101" t="s">
        <v>4677</v>
      </c>
      <c r="E3212" s="99"/>
      <c r="F3212" s="99"/>
    </row>
    <row r="3213" spans="1:6" ht="12.75" customHeight="1" x14ac:dyDescent="0.25">
      <c r="A3213" s="99"/>
      <c r="B3213" s="101">
        <v>3302254</v>
      </c>
      <c r="C3213" s="101" t="s">
        <v>4708</v>
      </c>
      <c r="D3213" s="101" t="s">
        <v>4677</v>
      </c>
      <c r="E3213" s="99"/>
      <c r="F3213" s="99"/>
    </row>
    <row r="3214" spans="1:6" ht="12.75" customHeight="1" x14ac:dyDescent="0.25">
      <c r="A3214" s="99"/>
      <c r="B3214" s="101">
        <v>3302270</v>
      </c>
      <c r="C3214" s="101" t="s">
        <v>4709</v>
      </c>
      <c r="D3214" s="101" t="s">
        <v>4677</v>
      </c>
      <c r="E3214" s="99"/>
      <c r="F3214" s="99"/>
    </row>
    <row r="3215" spans="1:6" ht="12.75" customHeight="1" x14ac:dyDescent="0.25">
      <c r="A3215" s="99"/>
      <c r="B3215" s="101">
        <v>3302304</v>
      </c>
      <c r="C3215" s="101" t="s">
        <v>4710</v>
      </c>
      <c r="D3215" s="101" t="s">
        <v>4677</v>
      </c>
      <c r="E3215" s="99"/>
      <c r="F3215" s="99"/>
    </row>
    <row r="3216" spans="1:6" ht="12.75" customHeight="1" x14ac:dyDescent="0.25">
      <c r="A3216" s="99"/>
      <c r="B3216" s="101">
        <v>3302403</v>
      </c>
      <c r="C3216" s="101" t="s">
        <v>4711</v>
      </c>
      <c r="D3216" s="101" t="s">
        <v>4677</v>
      </c>
      <c r="E3216" s="99"/>
      <c r="F3216" s="99"/>
    </row>
    <row r="3217" spans="1:6" ht="12.75" customHeight="1" x14ac:dyDescent="0.25">
      <c r="A3217" s="99"/>
      <c r="B3217" s="101">
        <v>3302452</v>
      </c>
      <c r="C3217" s="101" t="s">
        <v>4712</v>
      </c>
      <c r="D3217" s="101" t="s">
        <v>4677</v>
      </c>
      <c r="E3217" s="99"/>
      <c r="F3217" s="99"/>
    </row>
    <row r="3218" spans="1:6" ht="12.75" customHeight="1" x14ac:dyDescent="0.25">
      <c r="A3218" s="99"/>
      <c r="B3218" s="101">
        <v>3302502</v>
      </c>
      <c r="C3218" s="101" t="s">
        <v>4713</v>
      </c>
      <c r="D3218" s="101" t="s">
        <v>4677</v>
      </c>
      <c r="E3218" s="99"/>
      <c r="F3218" s="99"/>
    </row>
    <row r="3219" spans="1:6" ht="12.75" customHeight="1" x14ac:dyDescent="0.25">
      <c r="A3219" s="99"/>
      <c r="B3219" s="101">
        <v>3302601</v>
      </c>
      <c r="C3219" s="101" t="s">
        <v>4714</v>
      </c>
      <c r="D3219" s="101" t="s">
        <v>4677</v>
      </c>
      <c r="E3219" s="99"/>
      <c r="F3219" s="99"/>
    </row>
    <row r="3220" spans="1:6" ht="12.75" customHeight="1" x14ac:dyDescent="0.25">
      <c r="A3220" s="99"/>
      <c r="B3220" s="101">
        <v>3302700</v>
      </c>
      <c r="C3220" s="101" t="s">
        <v>4715</v>
      </c>
      <c r="D3220" s="101" t="s">
        <v>4677</v>
      </c>
      <c r="E3220" s="99"/>
      <c r="F3220" s="99"/>
    </row>
    <row r="3221" spans="1:6" ht="12.75" customHeight="1" x14ac:dyDescent="0.25">
      <c r="A3221" s="99"/>
      <c r="B3221" s="101">
        <v>3302809</v>
      </c>
      <c r="C3221" s="101" t="s">
        <v>4716</v>
      </c>
      <c r="D3221" s="101" t="s">
        <v>4677</v>
      </c>
      <c r="E3221" s="99"/>
      <c r="F3221" s="99"/>
    </row>
    <row r="3222" spans="1:6" ht="12.75" customHeight="1" x14ac:dyDescent="0.25">
      <c r="A3222" s="99"/>
      <c r="B3222" s="101">
        <v>3302858</v>
      </c>
      <c r="C3222" s="101" t="s">
        <v>4239</v>
      </c>
      <c r="D3222" s="101" t="s">
        <v>4677</v>
      </c>
      <c r="E3222" s="99"/>
      <c r="F3222" s="99"/>
    </row>
    <row r="3223" spans="1:6" ht="12.75" customHeight="1" x14ac:dyDescent="0.25">
      <c r="A3223" s="99"/>
      <c r="B3223" s="101">
        <v>3302908</v>
      </c>
      <c r="C3223" s="101" t="s">
        <v>4717</v>
      </c>
      <c r="D3223" s="101" t="s">
        <v>4677</v>
      </c>
      <c r="E3223" s="99"/>
      <c r="F3223" s="99"/>
    </row>
    <row r="3224" spans="1:6" ht="12.75" customHeight="1" x14ac:dyDescent="0.25">
      <c r="A3224" s="99"/>
      <c r="B3224" s="101">
        <v>3303005</v>
      </c>
      <c r="C3224" s="101" t="s">
        <v>4718</v>
      </c>
      <c r="D3224" s="101" t="s">
        <v>4677</v>
      </c>
      <c r="E3224" s="99"/>
      <c r="F3224" s="99"/>
    </row>
    <row r="3225" spans="1:6" ht="12.75" customHeight="1" x14ac:dyDescent="0.25">
      <c r="A3225" s="99"/>
      <c r="B3225" s="101">
        <v>3303104</v>
      </c>
      <c r="C3225" s="101" t="s">
        <v>1993</v>
      </c>
      <c r="D3225" s="101" t="s">
        <v>4677</v>
      </c>
      <c r="E3225" s="99"/>
      <c r="F3225" s="99"/>
    </row>
    <row r="3226" spans="1:6" ht="12.75" customHeight="1" x14ac:dyDescent="0.25">
      <c r="A3226" s="99"/>
      <c r="B3226" s="101">
        <v>3303203</v>
      </c>
      <c r="C3226" s="101" t="s">
        <v>4719</v>
      </c>
      <c r="D3226" s="101" t="s">
        <v>4677</v>
      </c>
      <c r="E3226" s="99"/>
      <c r="F3226" s="99"/>
    </row>
    <row r="3227" spans="1:6" ht="12.75" customHeight="1" x14ac:dyDescent="0.25">
      <c r="A3227" s="99"/>
      <c r="B3227" s="101">
        <v>3303302</v>
      </c>
      <c r="C3227" s="101" t="s">
        <v>4720</v>
      </c>
      <c r="D3227" s="101" t="s">
        <v>4677</v>
      </c>
      <c r="E3227" s="99"/>
      <c r="F3227" s="99"/>
    </row>
    <row r="3228" spans="1:6" ht="12.75" customHeight="1" x14ac:dyDescent="0.25">
      <c r="A3228" s="99"/>
      <c r="B3228" s="101">
        <v>3303401</v>
      </c>
      <c r="C3228" s="101" t="s">
        <v>4721</v>
      </c>
      <c r="D3228" s="101" t="s">
        <v>4677</v>
      </c>
      <c r="E3228" s="99"/>
      <c r="F3228" s="99"/>
    </row>
    <row r="3229" spans="1:6" ht="12.75" customHeight="1" x14ac:dyDescent="0.25">
      <c r="A3229" s="99"/>
      <c r="B3229" s="101">
        <v>3303500</v>
      </c>
      <c r="C3229" s="101" t="s">
        <v>4722</v>
      </c>
      <c r="D3229" s="101" t="s">
        <v>4677</v>
      </c>
      <c r="E3229" s="99"/>
      <c r="F3229" s="99"/>
    </row>
    <row r="3230" spans="1:6" ht="12.75" customHeight="1" x14ac:dyDescent="0.25">
      <c r="A3230" s="99"/>
      <c r="B3230" s="101">
        <v>3303609</v>
      </c>
      <c r="C3230" s="101" t="s">
        <v>4723</v>
      </c>
      <c r="D3230" s="101" t="s">
        <v>4677</v>
      </c>
      <c r="E3230" s="99"/>
      <c r="F3230" s="99"/>
    </row>
    <row r="3231" spans="1:6" ht="12.75" customHeight="1" x14ac:dyDescent="0.25">
      <c r="A3231" s="99"/>
      <c r="B3231" s="101">
        <v>3303708</v>
      </c>
      <c r="C3231" s="101" t="s">
        <v>4724</v>
      </c>
      <c r="D3231" s="101" t="s">
        <v>4677</v>
      </c>
      <c r="E3231" s="99"/>
      <c r="F3231" s="99"/>
    </row>
    <row r="3232" spans="1:6" ht="12.75" customHeight="1" x14ac:dyDescent="0.25">
      <c r="A3232" s="99"/>
      <c r="B3232" s="101">
        <v>3303807</v>
      </c>
      <c r="C3232" s="101" t="s">
        <v>4725</v>
      </c>
      <c r="D3232" s="101" t="s">
        <v>4677</v>
      </c>
      <c r="E3232" s="99"/>
      <c r="F3232" s="99"/>
    </row>
    <row r="3233" spans="1:6" ht="12.75" customHeight="1" x14ac:dyDescent="0.25">
      <c r="A3233" s="99"/>
      <c r="B3233" s="101">
        <v>3303856</v>
      </c>
      <c r="C3233" s="101" t="s">
        <v>4726</v>
      </c>
      <c r="D3233" s="101" t="s">
        <v>4677</v>
      </c>
      <c r="E3233" s="99"/>
      <c r="F3233" s="99"/>
    </row>
    <row r="3234" spans="1:6" ht="12.75" customHeight="1" x14ac:dyDescent="0.25">
      <c r="A3234" s="99"/>
      <c r="B3234" s="101">
        <v>3303906</v>
      </c>
      <c r="C3234" s="101" t="s">
        <v>4727</v>
      </c>
      <c r="D3234" s="101" t="s">
        <v>4677</v>
      </c>
      <c r="E3234" s="99"/>
      <c r="F3234" s="99"/>
    </row>
    <row r="3235" spans="1:6" ht="12.75" customHeight="1" x14ac:dyDescent="0.25">
      <c r="A3235" s="99"/>
      <c r="B3235" s="101">
        <v>3303955</v>
      </c>
      <c r="C3235" s="101" t="s">
        <v>4728</v>
      </c>
      <c r="D3235" s="101" t="s">
        <v>4677</v>
      </c>
      <c r="E3235" s="99"/>
      <c r="F3235" s="99"/>
    </row>
    <row r="3236" spans="1:6" ht="12.75" customHeight="1" x14ac:dyDescent="0.25">
      <c r="A3236" s="99"/>
      <c r="B3236" s="101">
        <v>3304003</v>
      </c>
      <c r="C3236" s="101" t="s">
        <v>4729</v>
      </c>
      <c r="D3236" s="101" t="s">
        <v>4677</v>
      </c>
      <c r="E3236" s="99"/>
      <c r="F3236" s="99"/>
    </row>
    <row r="3237" spans="1:6" ht="12.75" customHeight="1" x14ac:dyDescent="0.25">
      <c r="A3237" s="99"/>
      <c r="B3237" s="101">
        <v>3304102</v>
      </c>
      <c r="C3237" s="101" t="s">
        <v>4730</v>
      </c>
      <c r="D3237" s="101" t="s">
        <v>4677</v>
      </c>
      <c r="E3237" s="99"/>
      <c r="F3237" s="99"/>
    </row>
    <row r="3238" spans="1:6" ht="12.75" customHeight="1" x14ac:dyDescent="0.25">
      <c r="A3238" s="99"/>
      <c r="B3238" s="101">
        <v>3304110</v>
      </c>
      <c r="C3238" s="101" t="s">
        <v>4731</v>
      </c>
      <c r="D3238" s="101" t="s">
        <v>4677</v>
      </c>
      <c r="E3238" s="99"/>
      <c r="F3238" s="99"/>
    </row>
    <row r="3239" spans="1:6" ht="12.75" customHeight="1" x14ac:dyDescent="0.25">
      <c r="A3239" s="99"/>
      <c r="B3239" s="101">
        <v>3304128</v>
      </c>
      <c r="C3239" s="101" t="s">
        <v>4732</v>
      </c>
      <c r="D3239" s="101" t="s">
        <v>4677</v>
      </c>
      <c r="E3239" s="99"/>
      <c r="F3239" s="99"/>
    </row>
    <row r="3240" spans="1:6" ht="12.75" customHeight="1" x14ac:dyDescent="0.25">
      <c r="A3240" s="99"/>
      <c r="B3240" s="101">
        <v>3304144</v>
      </c>
      <c r="C3240" s="101" t="s">
        <v>4733</v>
      </c>
      <c r="D3240" s="101" t="s">
        <v>4677</v>
      </c>
      <c r="E3240" s="99"/>
      <c r="F3240" s="99"/>
    </row>
    <row r="3241" spans="1:6" ht="12.75" customHeight="1" x14ac:dyDescent="0.25">
      <c r="A3241" s="99"/>
      <c r="B3241" s="101">
        <v>3304151</v>
      </c>
      <c r="C3241" s="101" t="s">
        <v>4734</v>
      </c>
      <c r="D3241" s="101" t="s">
        <v>4677</v>
      </c>
      <c r="E3241" s="99"/>
      <c r="F3241" s="99"/>
    </row>
    <row r="3242" spans="1:6" ht="12.75" customHeight="1" x14ac:dyDescent="0.25">
      <c r="A3242" s="99"/>
      <c r="B3242" s="101">
        <v>3304201</v>
      </c>
      <c r="C3242" s="101" t="s">
        <v>4735</v>
      </c>
      <c r="D3242" s="101" t="s">
        <v>4677</v>
      </c>
      <c r="E3242" s="99"/>
      <c r="F3242" s="99"/>
    </row>
    <row r="3243" spans="1:6" ht="12.75" customHeight="1" x14ac:dyDescent="0.25">
      <c r="A3243" s="99"/>
      <c r="B3243" s="101">
        <v>3304300</v>
      </c>
      <c r="C3243" s="101" t="s">
        <v>4736</v>
      </c>
      <c r="D3243" s="101" t="s">
        <v>4677</v>
      </c>
      <c r="E3243" s="99"/>
      <c r="F3243" s="99"/>
    </row>
    <row r="3244" spans="1:6" ht="12.75" customHeight="1" x14ac:dyDescent="0.25">
      <c r="A3244" s="99"/>
      <c r="B3244" s="101">
        <v>3304409</v>
      </c>
      <c r="C3244" s="101" t="s">
        <v>4737</v>
      </c>
      <c r="D3244" s="101" t="s">
        <v>4677</v>
      </c>
      <c r="E3244" s="99"/>
      <c r="F3244" s="99"/>
    </row>
    <row r="3245" spans="1:6" ht="12.75" customHeight="1" x14ac:dyDescent="0.25">
      <c r="A3245" s="99"/>
      <c r="B3245" s="101">
        <v>3304508</v>
      </c>
      <c r="C3245" s="101" t="s">
        <v>4738</v>
      </c>
      <c r="D3245" s="101" t="s">
        <v>4677</v>
      </c>
      <c r="E3245" s="99"/>
      <c r="F3245" s="99"/>
    </row>
    <row r="3246" spans="1:6" ht="12.75" customHeight="1" x14ac:dyDescent="0.25">
      <c r="A3246" s="99"/>
      <c r="B3246" s="101">
        <v>3304524</v>
      </c>
      <c r="C3246" s="101" t="s">
        <v>4739</v>
      </c>
      <c r="D3246" s="101" t="s">
        <v>4677</v>
      </c>
      <c r="E3246" s="99"/>
      <c r="F3246" s="99"/>
    </row>
    <row r="3247" spans="1:6" ht="12.75" customHeight="1" x14ac:dyDescent="0.25">
      <c r="A3247" s="99"/>
      <c r="B3247" s="101">
        <v>3304557</v>
      </c>
      <c r="C3247" s="101" t="s">
        <v>4740</v>
      </c>
      <c r="D3247" s="101" t="s">
        <v>4677</v>
      </c>
      <c r="E3247" s="99"/>
      <c r="F3247" s="99"/>
    </row>
    <row r="3248" spans="1:6" ht="12.75" customHeight="1" x14ac:dyDescent="0.25">
      <c r="A3248" s="99"/>
      <c r="B3248" s="101">
        <v>3304607</v>
      </c>
      <c r="C3248" s="101" t="s">
        <v>4741</v>
      </c>
      <c r="D3248" s="101" t="s">
        <v>4677</v>
      </c>
      <c r="E3248" s="99"/>
      <c r="F3248" s="99"/>
    </row>
    <row r="3249" spans="1:6" ht="12.75" customHeight="1" x14ac:dyDescent="0.25">
      <c r="A3249" s="99"/>
      <c r="B3249" s="101">
        <v>3304706</v>
      </c>
      <c r="C3249" s="101" t="s">
        <v>4742</v>
      </c>
      <c r="D3249" s="101" t="s">
        <v>4677</v>
      </c>
      <c r="E3249" s="99"/>
      <c r="F3249" s="99"/>
    </row>
    <row r="3250" spans="1:6" ht="12.75" customHeight="1" x14ac:dyDescent="0.25">
      <c r="A3250" s="99"/>
      <c r="B3250" s="101">
        <v>3304755</v>
      </c>
      <c r="C3250" s="101" t="s">
        <v>4743</v>
      </c>
      <c r="D3250" s="101" t="s">
        <v>4677</v>
      </c>
      <c r="E3250" s="99"/>
      <c r="F3250" s="99"/>
    </row>
    <row r="3251" spans="1:6" ht="12.75" customHeight="1" x14ac:dyDescent="0.25">
      <c r="A3251" s="99"/>
      <c r="B3251" s="101">
        <v>3304805</v>
      </c>
      <c r="C3251" s="101" t="s">
        <v>4744</v>
      </c>
      <c r="D3251" s="101" t="s">
        <v>4677</v>
      </c>
      <c r="E3251" s="99"/>
      <c r="F3251" s="99"/>
    </row>
    <row r="3252" spans="1:6" ht="12.75" customHeight="1" x14ac:dyDescent="0.25">
      <c r="A3252" s="99"/>
      <c r="B3252" s="101">
        <v>3304904</v>
      </c>
      <c r="C3252" s="101" t="s">
        <v>4745</v>
      </c>
      <c r="D3252" s="101" t="s">
        <v>4677</v>
      </c>
      <c r="E3252" s="99"/>
      <c r="F3252" s="99"/>
    </row>
    <row r="3253" spans="1:6" ht="12.75" customHeight="1" x14ac:dyDescent="0.25">
      <c r="A3253" s="99"/>
      <c r="B3253" s="101">
        <v>3305000</v>
      </c>
      <c r="C3253" s="101" t="s">
        <v>4746</v>
      </c>
      <c r="D3253" s="101" t="s">
        <v>4677</v>
      </c>
      <c r="E3253" s="99"/>
      <c r="F3253" s="99"/>
    </row>
    <row r="3254" spans="1:6" ht="12.75" customHeight="1" x14ac:dyDescent="0.25">
      <c r="A3254" s="99"/>
      <c r="B3254" s="101">
        <v>3305109</v>
      </c>
      <c r="C3254" s="101" t="s">
        <v>4747</v>
      </c>
      <c r="D3254" s="101" t="s">
        <v>4677</v>
      </c>
      <c r="E3254" s="99"/>
      <c r="F3254" s="99"/>
    </row>
    <row r="3255" spans="1:6" ht="12.75" customHeight="1" x14ac:dyDescent="0.25">
      <c r="A3255" s="99"/>
      <c r="B3255" s="101">
        <v>3305133</v>
      </c>
      <c r="C3255" s="101" t="s">
        <v>4748</v>
      </c>
      <c r="D3255" s="101" t="s">
        <v>4677</v>
      </c>
      <c r="E3255" s="99"/>
      <c r="F3255" s="99"/>
    </row>
    <row r="3256" spans="1:6" ht="12.75" customHeight="1" x14ac:dyDescent="0.25">
      <c r="A3256" s="99"/>
      <c r="B3256" s="101">
        <v>3305158</v>
      </c>
      <c r="C3256" s="101" t="s">
        <v>4749</v>
      </c>
      <c r="D3256" s="101" t="s">
        <v>4677</v>
      </c>
      <c r="E3256" s="99"/>
      <c r="F3256" s="99"/>
    </row>
    <row r="3257" spans="1:6" ht="12.75" customHeight="1" x14ac:dyDescent="0.25">
      <c r="A3257" s="99"/>
      <c r="B3257" s="101">
        <v>3305208</v>
      </c>
      <c r="C3257" s="101" t="s">
        <v>4750</v>
      </c>
      <c r="D3257" s="101" t="s">
        <v>4677</v>
      </c>
      <c r="E3257" s="99"/>
      <c r="F3257" s="99"/>
    </row>
    <row r="3258" spans="1:6" ht="12.75" customHeight="1" x14ac:dyDescent="0.25">
      <c r="A3258" s="99"/>
      <c r="B3258" s="101">
        <v>3305307</v>
      </c>
      <c r="C3258" s="101" t="s">
        <v>4751</v>
      </c>
      <c r="D3258" s="101" t="s">
        <v>4677</v>
      </c>
      <c r="E3258" s="99"/>
      <c r="F3258" s="99"/>
    </row>
    <row r="3259" spans="1:6" ht="12.75" customHeight="1" x14ac:dyDescent="0.25">
      <c r="A3259" s="99"/>
      <c r="B3259" s="101">
        <v>3305406</v>
      </c>
      <c r="C3259" s="101" t="s">
        <v>1879</v>
      </c>
      <c r="D3259" s="101" t="s">
        <v>4677</v>
      </c>
      <c r="E3259" s="99"/>
      <c r="F3259" s="99"/>
    </row>
    <row r="3260" spans="1:6" ht="12.75" customHeight="1" x14ac:dyDescent="0.25">
      <c r="A3260" s="99"/>
      <c r="B3260" s="101">
        <v>3305505</v>
      </c>
      <c r="C3260" s="101" t="s">
        <v>4752</v>
      </c>
      <c r="D3260" s="101" t="s">
        <v>4677</v>
      </c>
      <c r="E3260" s="99"/>
      <c r="F3260" s="99"/>
    </row>
    <row r="3261" spans="1:6" ht="12.75" customHeight="1" x14ac:dyDescent="0.25">
      <c r="A3261" s="99"/>
      <c r="B3261" s="101">
        <v>3305554</v>
      </c>
      <c r="C3261" s="101" t="s">
        <v>4753</v>
      </c>
      <c r="D3261" s="101" t="s">
        <v>4677</v>
      </c>
      <c r="E3261" s="99"/>
      <c r="F3261" s="99"/>
    </row>
    <row r="3262" spans="1:6" ht="12.75" customHeight="1" x14ac:dyDescent="0.25">
      <c r="A3262" s="99"/>
      <c r="B3262" s="101">
        <v>3305604</v>
      </c>
      <c r="C3262" s="101" t="s">
        <v>4754</v>
      </c>
      <c r="D3262" s="101" t="s">
        <v>4677</v>
      </c>
      <c r="E3262" s="99"/>
      <c r="F3262" s="99"/>
    </row>
    <row r="3263" spans="1:6" ht="12.75" customHeight="1" x14ac:dyDescent="0.25">
      <c r="A3263" s="99"/>
      <c r="B3263" s="101">
        <v>3305703</v>
      </c>
      <c r="C3263" s="101" t="s">
        <v>4755</v>
      </c>
      <c r="D3263" s="101" t="s">
        <v>4677</v>
      </c>
      <c r="E3263" s="99"/>
      <c r="F3263" s="99"/>
    </row>
    <row r="3264" spans="1:6" ht="12.75" customHeight="1" x14ac:dyDescent="0.25">
      <c r="A3264" s="99"/>
      <c r="B3264" s="101">
        <v>3305752</v>
      </c>
      <c r="C3264" s="101" t="s">
        <v>4756</v>
      </c>
      <c r="D3264" s="101" t="s">
        <v>4677</v>
      </c>
      <c r="E3264" s="99"/>
      <c r="F3264" s="99"/>
    </row>
    <row r="3265" spans="1:6" ht="12.75" customHeight="1" x14ac:dyDescent="0.25">
      <c r="A3265" s="99"/>
      <c r="B3265" s="101">
        <v>3305802</v>
      </c>
      <c r="C3265" s="101" t="s">
        <v>4757</v>
      </c>
      <c r="D3265" s="101" t="s">
        <v>4677</v>
      </c>
      <c r="E3265" s="99"/>
      <c r="F3265" s="99"/>
    </row>
    <row r="3266" spans="1:6" ht="12.75" customHeight="1" x14ac:dyDescent="0.25">
      <c r="A3266" s="99"/>
      <c r="B3266" s="101">
        <v>3305901</v>
      </c>
      <c r="C3266" s="101" t="s">
        <v>4758</v>
      </c>
      <c r="D3266" s="101" t="s">
        <v>4677</v>
      </c>
      <c r="E3266" s="99"/>
      <c r="F3266" s="99"/>
    </row>
    <row r="3267" spans="1:6" ht="12.75" customHeight="1" x14ac:dyDescent="0.25">
      <c r="A3267" s="99"/>
      <c r="B3267" s="101">
        <v>3306008</v>
      </c>
      <c r="C3267" s="101" t="s">
        <v>4759</v>
      </c>
      <c r="D3267" s="101" t="s">
        <v>4677</v>
      </c>
      <c r="E3267" s="99"/>
      <c r="F3267" s="99"/>
    </row>
    <row r="3268" spans="1:6" ht="12.75" customHeight="1" x14ac:dyDescent="0.25">
      <c r="A3268" s="99"/>
      <c r="B3268" s="101">
        <v>3306107</v>
      </c>
      <c r="C3268" s="101" t="s">
        <v>3754</v>
      </c>
      <c r="D3268" s="101" t="s">
        <v>4677</v>
      </c>
      <c r="E3268" s="99"/>
      <c r="F3268" s="99"/>
    </row>
    <row r="3269" spans="1:6" ht="12.75" customHeight="1" x14ac:dyDescent="0.25">
      <c r="A3269" s="99"/>
      <c r="B3269" s="101">
        <v>3306156</v>
      </c>
      <c r="C3269" s="101" t="s">
        <v>4760</v>
      </c>
      <c r="D3269" s="101" t="s">
        <v>4677</v>
      </c>
      <c r="E3269" s="99"/>
      <c r="F3269" s="99"/>
    </row>
    <row r="3270" spans="1:6" ht="12.75" customHeight="1" x14ac:dyDescent="0.25">
      <c r="A3270" s="99"/>
      <c r="B3270" s="101">
        <v>3306206</v>
      </c>
      <c r="C3270" s="101" t="s">
        <v>4761</v>
      </c>
      <c r="D3270" s="101" t="s">
        <v>4677</v>
      </c>
      <c r="E3270" s="99"/>
      <c r="F3270" s="99"/>
    </row>
    <row r="3271" spans="1:6" ht="12.75" customHeight="1" x14ac:dyDescent="0.25">
      <c r="A3271" s="99"/>
      <c r="B3271" s="101">
        <v>3306305</v>
      </c>
      <c r="C3271" s="101" t="s">
        <v>4762</v>
      </c>
      <c r="D3271" s="101" t="s">
        <v>4677</v>
      </c>
      <c r="E3271" s="99"/>
      <c r="F3271" s="99"/>
    </row>
    <row r="3272" spans="1:6" ht="12.75" customHeight="1" x14ac:dyDescent="0.25">
      <c r="A3272" s="99"/>
      <c r="B3272" s="101">
        <v>3500105</v>
      </c>
      <c r="C3272" s="101" t="s">
        <v>4763</v>
      </c>
      <c r="D3272" s="101" t="s">
        <v>4764</v>
      </c>
      <c r="E3272" s="99"/>
      <c r="F3272" s="99"/>
    </row>
    <row r="3273" spans="1:6" ht="12.75" customHeight="1" x14ac:dyDescent="0.25">
      <c r="A3273" s="99"/>
      <c r="B3273" s="101">
        <v>3500204</v>
      </c>
      <c r="C3273" s="101" t="s">
        <v>4765</v>
      </c>
      <c r="D3273" s="101" t="s">
        <v>4764</v>
      </c>
      <c r="E3273" s="99"/>
      <c r="F3273" s="99"/>
    </row>
    <row r="3274" spans="1:6" ht="12.75" customHeight="1" x14ac:dyDescent="0.25">
      <c r="A3274" s="99"/>
      <c r="B3274" s="101">
        <v>3500303</v>
      </c>
      <c r="C3274" s="101" t="s">
        <v>4766</v>
      </c>
      <c r="D3274" s="101" t="s">
        <v>4764</v>
      </c>
      <c r="E3274" s="99"/>
      <c r="F3274" s="99"/>
    </row>
    <row r="3275" spans="1:6" ht="12.75" customHeight="1" x14ac:dyDescent="0.25">
      <c r="A3275" s="99"/>
      <c r="B3275" s="101">
        <v>3500402</v>
      </c>
      <c r="C3275" s="101" t="s">
        <v>4767</v>
      </c>
      <c r="D3275" s="101" t="s">
        <v>4764</v>
      </c>
      <c r="E3275" s="99"/>
      <c r="F3275" s="99"/>
    </row>
    <row r="3276" spans="1:6" ht="12.75" customHeight="1" x14ac:dyDescent="0.25">
      <c r="A3276" s="99"/>
      <c r="B3276" s="101">
        <v>3500501</v>
      </c>
      <c r="C3276" s="101" t="s">
        <v>4768</v>
      </c>
      <c r="D3276" s="101" t="s">
        <v>4764</v>
      </c>
      <c r="E3276" s="99"/>
      <c r="F3276" s="99"/>
    </row>
    <row r="3277" spans="1:6" ht="12.75" customHeight="1" x14ac:dyDescent="0.25">
      <c r="A3277" s="99"/>
      <c r="B3277" s="101">
        <v>3500550</v>
      </c>
      <c r="C3277" s="101" t="s">
        <v>4769</v>
      </c>
      <c r="D3277" s="101" t="s">
        <v>4764</v>
      </c>
      <c r="E3277" s="99"/>
      <c r="F3277" s="99"/>
    </row>
    <row r="3278" spans="1:6" ht="12.75" customHeight="1" x14ac:dyDescent="0.25">
      <c r="A3278" s="99"/>
      <c r="B3278" s="101">
        <v>3500600</v>
      </c>
      <c r="C3278" s="101" t="s">
        <v>4770</v>
      </c>
      <c r="D3278" s="101" t="s">
        <v>4764</v>
      </c>
      <c r="E3278" s="99"/>
      <c r="F3278" s="99"/>
    </row>
    <row r="3279" spans="1:6" ht="12.75" customHeight="1" x14ac:dyDescent="0.25">
      <c r="A3279" s="99"/>
      <c r="B3279" s="101">
        <v>3500709</v>
      </c>
      <c r="C3279" s="101" t="s">
        <v>4771</v>
      </c>
      <c r="D3279" s="101" t="s">
        <v>4764</v>
      </c>
      <c r="E3279" s="99"/>
      <c r="F3279" s="99"/>
    </row>
    <row r="3280" spans="1:6" ht="12.75" customHeight="1" x14ac:dyDescent="0.25">
      <c r="A3280" s="99"/>
      <c r="B3280" s="101">
        <v>3500758</v>
      </c>
      <c r="C3280" s="101" t="s">
        <v>4772</v>
      </c>
      <c r="D3280" s="101" t="s">
        <v>4764</v>
      </c>
      <c r="E3280" s="99"/>
      <c r="F3280" s="99"/>
    </row>
    <row r="3281" spans="1:6" ht="12.75" customHeight="1" x14ac:dyDescent="0.25">
      <c r="A3281" s="99"/>
      <c r="B3281" s="101">
        <v>3500808</v>
      </c>
      <c r="C3281" s="101" t="s">
        <v>4773</v>
      </c>
      <c r="D3281" s="101" t="s">
        <v>4764</v>
      </c>
      <c r="E3281" s="99"/>
      <c r="F3281" s="99"/>
    </row>
    <row r="3282" spans="1:6" ht="12.75" customHeight="1" x14ac:dyDescent="0.25">
      <c r="A3282" s="99"/>
      <c r="B3282" s="101">
        <v>3500907</v>
      </c>
      <c r="C3282" s="101" t="s">
        <v>4774</v>
      </c>
      <c r="D3282" s="101" t="s">
        <v>4764</v>
      </c>
      <c r="E3282" s="99"/>
      <c r="F3282" s="99"/>
    </row>
    <row r="3283" spans="1:6" ht="12.75" customHeight="1" x14ac:dyDescent="0.25">
      <c r="A3283" s="99"/>
      <c r="B3283" s="101">
        <v>3501004</v>
      </c>
      <c r="C3283" s="101" t="s">
        <v>4775</v>
      </c>
      <c r="D3283" s="101" t="s">
        <v>4764</v>
      </c>
      <c r="E3283" s="99"/>
      <c r="F3283" s="99"/>
    </row>
    <row r="3284" spans="1:6" ht="12.75" customHeight="1" x14ac:dyDescent="0.25">
      <c r="A3284" s="99"/>
      <c r="B3284" s="101">
        <v>3501103</v>
      </c>
      <c r="C3284" s="101" t="s">
        <v>1737</v>
      </c>
      <c r="D3284" s="101" t="s">
        <v>4764</v>
      </c>
      <c r="E3284" s="99"/>
      <c r="F3284" s="99"/>
    </row>
    <row r="3285" spans="1:6" ht="12.75" customHeight="1" x14ac:dyDescent="0.25">
      <c r="A3285" s="99"/>
      <c r="B3285" s="101">
        <v>3501152</v>
      </c>
      <c r="C3285" s="101" t="s">
        <v>4776</v>
      </c>
      <c r="D3285" s="101" t="s">
        <v>4764</v>
      </c>
      <c r="E3285" s="99"/>
      <c r="F3285" s="99"/>
    </row>
    <row r="3286" spans="1:6" ht="12.75" customHeight="1" x14ac:dyDescent="0.25">
      <c r="A3286" s="99"/>
      <c r="B3286" s="101">
        <v>3501202</v>
      </c>
      <c r="C3286" s="101" t="s">
        <v>4777</v>
      </c>
      <c r="D3286" s="101" t="s">
        <v>4764</v>
      </c>
      <c r="E3286" s="99"/>
      <c r="F3286" s="99"/>
    </row>
    <row r="3287" spans="1:6" ht="12.75" customHeight="1" x14ac:dyDescent="0.25">
      <c r="A3287" s="99"/>
      <c r="B3287" s="101">
        <v>3501301</v>
      </c>
      <c r="C3287" s="101" t="s">
        <v>4778</v>
      </c>
      <c r="D3287" s="101" t="s">
        <v>4764</v>
      </c>
      <c r="E3287" s="99"/>
      <c r="F3287" s="99"/>
    </row>
    <row r="3288" spans="1:6" ht="12.75" customHeight="1" x14ac:dyDescent="0.25">
      <c r="A3288" s="99"/>
      <c r="B3288" s="101">
        <v>3501400</v>
      </c>
      <c r="C3288" s="101" t="s">
        <v>4779</v>
      </c>
      <c r="D3288" s="101" t="s">
        <v>4764</v>
      </c>
      <c r="E3288" s="99"/>
      <c r="F3288" s="99"/>
    </row>
    <row r="3289" spans="1:6" ht="12.75" customHeight="1" x14ac:dyDescent="0.25">
      <c r="A3289" s="99"/>
      <c r="B3289" s="101">
        <v>3501509</v>
      </c>
      <c r="C3289" s="101" t="s">
        <v>4780</v>
      </c>
      <c r="D3289" s="101" t="s">
        <v>4764</v>
      </c>
      <c r="E3289" s="99"/>
      <c r="F3289" s="99"/>
    </row>
    <row r="3290" spans="1:6" ht="12.75" customHeight="1" x14ac:dyDescent="0.25">
      <c r="A3290" s="99"/>
      <c r="B3290" s="101">
        <v>3501608</v>
      </c>
      <c r="C3290" s="101" t="s">
        <v>4781</v>
      </c>
      <c r="D3290" s="101" t="s">
        <v>4764</v>
      </c>
      <c r="E3290" s="99"/>
      <c r="F3290" s="99"/>
    </row>
    <row r="3291" spans="1:6" ht="12.75" customHeight="1" x14ac:dyDescent="0.25">
      <c r="A3291" s="99"/>
      <c r="B3291" s="101">
        <v>3501707</v>
      </c>
      <c r="C3291" s="101" t="s">
        <v>4782</v>
      </c>
      <c r="D3291" s="101" t="s">
        <v>4764</v>
      </c>
      <c r="E3291" s="99"/>
      <c r="F3291" s="99"/>
    </row>
    <row r="3292" spans="1:6" ht="12.75" customHeight="1" x14ac:dyDescent="0.25">
      <c r="A3292" s="99"/>
      <c r="B3292" s="101">
        <v>3501806</v>
      </c>
      <c r="C3292" s="101" t="s">
        <v>4783</v>
      </c>
      <c r="D3292" s="101" t="s">
        <v>4764</v>
      </c>
      <c r="E3292" s="99"/>
      <c r="F3292" s="99"/>
    </row>
    <row r="3293" spans="1:6" ht="12.75" customHeight="1" x14ac:dyDescent="0.25">
      <c r="A3293" s="99"/>
      <c r="B3293" s="101">
        <v>3501905</v>
      </c>
      <c r="C3293" s="101" t="s">
        <v>2843</v>
      </c>
      <c r="D3293" s="101" t="s">
        <v>4764</v>
      </c>
      <c r="E3293" s="99"/>
      <c r="F3293" s="99"/>
    </row>
    <row r="3294" spans="1:6" ht="12.75" customHeight="1" x14ac:dyDescent="0.25">
      <c r="A3294" s="99"/>
      <c r="B3294" s="101">
        <v>3502002</v>
      </c>
      <c r="C3294" s="101" t="s">
        <v>4784</v>
      </c>
      <c r="D3294" s="101" t="s">
        <v>4764</v>
      </c>
      <c r="E3294" s="99"/>
      <c r="F3294" s="99"/>
    </row>
    <row r="3295" spans="1:6" ht="12.75" customHeight="1" x14ac:dyDescent="0.25">
      <c r="A3295" s="99"/>
      <c r="B3295" s="101">
        <v>3502101</v>
      </c>
      <c r="C3295" s="101" t="s">
        <v>4785</v>
      </c>
      <c r="D3295" s="101" t="s">
        <v>4764</v>
      </c>
      <c r="E3295" s="99"/>
      <c r="F3295" s="99"/>
    </row>
    <row r="3296" spans="1:6" ht="12.75" customHeight="1" x14ac:dyDescent="0.25">
      <c r="A3296" s="99"/>
      <c r="B3296" s="101">
        <v>3502200</v>
      </c>
      <c r="C3296" s="101" t="s">
        <v>4786</v>
      </c>
      <c r="D3296" s="101" t="s">
        <v>4764</v>
      </c>
      <c r="E3296" s="99"/>
      <c r="F3296" s="99"/>
    </row>
    <row r="3297" spans="1:6" ht="12.75" customHeight="1" x14ac:dyDescent="0.25">
      <c r="A3297" s="99"/>
      <c r="B3297" s="101">
        <v>3502309</v>
      </c>
      <c r="C3297" s="101" t="s">
        <v>4787</v>
      </c>
      <c r="D3297" s="101" t="s">
        <v>4764</v>
      </c>
      <c r="E3297" s="99"/>
      <c r="F3297" s="99"/>
    </row>
    <row r="3298" spans="1:6" ht="12.75" customHeight="1" x14ac:dyDescent="0.25">
      <c r="A3298" s="99"/>
      <c r="B3298" s="101">
        <v>3502408</v>
      </c>
      <c r="C3298" s="101" t="s">
        <v>4788</v>
      </c>
      <c r="D3298" s="101" t="s">
        <v>4764</v>
      </c>
      <c r="E3298" s="99"/>
      <c r="F3298" s="99"/>
    </row>
    <row r="3299" spans="1:6" ht="12.75" customHeight="1" x14ac:dyDescent="0.25">
      <c r="A3299" s="99"/>
      <c r="B3299" s="101">
        <v>3502507</v>
      </c>
      <c r="C3299" s="101" t="s">
        <v>2844</v>
      </c>
      <c r="D3299" s="101" t="s">
        <v>4764</v>
      </c>
      <c r="E3299" s="99"/>
      <c r="F3299" s="99"/>
    </row>
    <row r="3300" spans="1:6" ht="12.75" customHeight="1" x14ac:dyDescent="0.25">
      <c r="A3300" s="99"/>
      <c r="B3300" s="101">
        <v>3502606</v>
      </c>
      <c r="C3300" s="101" t="s">
        <v>4789</v>
      </c>
      <c r="D3300" s="101" t="s">
        <v>4764</v>
      </c>
      <c r="E3300" s="99"/>
      <c r="F3300" s="99"/>
    </row>
    <row r="3301" spans="1:6" ht="12.75" customHeight="1" x14ac:dyDescent="0.25">
      <c r="A3301" s="99"/>
      <c r="B3301" s="101">
        <v>3502705</v>
      </c>
      <c r="C3301" s="101" t="s">
        <v>4790</v>
      </c>
      <c r="D3301" s="101" t="s">
        <v>4764</v>
      </c>
      <c r="E3301" s="99"/>
      <c r="F3301" s="99"/>
    </row>
    <row r="3302" spans="1:6" ht="12.75" customHeight="1" x14ac:dyDescent="0.25">
      <c r="A3302" s="99"/>
      <c r="B3302" s="101">
        <v>3502754</v>
      </c>
      <c r="C3302" s="101" t="s">
        <v>4791</v>
      </c>
      <c r="D3302" s="101" t="s">
        <v>4764</v>
      </c>
      <c r="E3302" s="99"/>
      <c r="F3302" s="99"/>
    </row>
    <row r="3303" spans="1:6" ht="12.75" customHeight="1" x14ac:dyDescent="0.25">
      <c r="A3303" s="99"/>
      <c r="B3303" s="101">
        <v>3502804</v>
      </c>
      <c r="C3303" s="101" t="s">
        <v>4792</v>
      </c>
      <c r="D3303" s="101" t="s">
        <v>4764</v>
      </c>
      <c r="E3303" s="99"/>
      <c r="F3303" s="99"/>
    </row>
    <row r="3304" spans="1:6" ht="12.75" customHeight="1" x14ac:dyDescent="0.25">
      <c r="A3304" s="99"/>
      <c r="B3304" s="101">
        <v>3502903</v>
      </c>
      <c r="C3304" s="101" t="s">
        <v>4793</v>
      </c>
      <c r="D3304" s="101" t="s">
        <v>4764</v>
      </c>
      <c r="E3304" s="99"/>
      <c r="F3304" s="99"/>
    </row>
    <row r="3305" spans="1:6" ht="12.75" customHeight="1" x14ac:dyDescent="0.25">
      <c r="A3305" s="99"/>
      <c r="B3305" s="101">
        <v>3503000</v>
      </c>
      <c r="C3305" s="101" t="s">
        <v>4794</v>
      </c>
      <c r="D3305" s="101" t="s">
        <v>4764</v>
      </c>
      <c r="E3305" s="99"/>
      <c r="F3305" s="99"/>
    </row>
    <row r="3306" spans="1:6" ht="12.75" customHeight="1" x14ac:dyDescent="0.25">
      <c r="A3306" s="99"/>
      <c r="B3306" s="101">
        <v>3503109</v>
      </c>
      <c r="C3306" s="101" t="s">
        <v>4795</v>
      </c>
      <c r="D3306" s="101" t="s">
        <v>4764</v>
      </c>
      <c r="E3306" s="99"/>
      <c r="F3306" s="99"/>
    </row>
    <row r="3307" spans="1:6" ht="12.75" customHeight="1" x14ac:dyDescent="0.25">
      <c r="A3307" s="99"/>
      <c r="B3307" s="101">
        <v>3503158</v>
      </c>
      <c r="C3307" s="101" t="s">
        <v>4796</v>
      </c>
      <c r="D3307" s="101" t="s">
        <v>4764</v>
      </c>
      <c r="E3307" s="99"/>
      <c r="F3307" s="99"/>
    </row>
    <row r="3308" spans="1:6" ht="12.75" customHeight="1" x14ac:dyDescent="0.25">
      <c r="A3308" s="99"/>
      <c r="B3308" s="101">
        <v>3503208</v>
      </c>
      <c r="C3308" s="101" t="s">
        <v>4797</v>
      </c>
      <c r="D3308" s="101" t="s">
        <v>4764</v>
      </c>
      <c r="E3308" s="99"/>
      <c r="F3308" s="99"/>
    </row>
    <row r="3309" spans="1:6" ht="12.75" customHeight="1" x14ac:dyDescent="0.25">
      <c r="A3309" s="99"/>
      <c r="B3309" s="101">
        <v>3503307</v>
      </c>
      <c r="C3309" s="101" t="s">
        <v>4798</v>
      </c>
      <c r="D3309" s="101" t="s">
        <v>4764</v>
      </c>
      <c r="E3309" s="99"/>
      <c r="F3309" s="99"/>
    </row>
    <row r="3310" spans="1:6" ht="12.75" customHeight="1" x14ac:dyDescent="0.25">
      <c r="A3310" s="99"/>
      <c r="B3310" s="101">
        <v>3503356</v>
      </c>
      <c r="C3310" s="101" t="s">
        <v>4799</v>
      </c>
      <c r="D3310" s="101" t="s">
        <v>4764</v>
      </c>
      <c r="E3310" s="99"/>
      <c r="F3310" s="99"/>
    </row>
    <row r="3311" spans="1:6" ht="12.75" customHeight="1" x14ac:dyDescent="0.25">
      <c r="A3311" s="99"/>
      <c r="B3311" s="101">
        <v>3503406</v>
      </c>
      <c r="C3311" s="101" t="s">
        <v>4800</v>
      </c>
      <c r="D3311" s="101" t="s">
        <v>4764</v>
      </c>
      <c r="E3311" s="99"/>
      <c r="F3311" s="99"/>
    </row>
    <row r="3312" spans="1:6" ht="12.75" customHeight="1" x14ac:dyDescent="0.25">
      <c r="A3312" s="99"/>
      <c r="B3312" s="101">
        <v>3503505</v>
      </c>
      <c r="C3312" s="101" t="s">
        <v>4801</v>
      </c>
      <c r="D3312" s="101" t="s">
        <v>4764</v>
      </c>
      <c r="E3312" s="99"/>
      <c r="F3312" s="99"/>
    </row>
    <row r="3313" spans="1:6" ht="12.75" customHeight="1" x14ac:dyDescent="0.25">
      <c r="A3313" s="99"/>
      <c r="B3313" s="101">
        <v>3503604</v>
      </c>
      <c r="C3313" s="101" t="s">
        <v>4802</v>
      </c>
      <c r="D3313" s="101" t="s">
        <v>4764</v>
      </c>
      <c r="E3313" s="99"/>
      <c r="F3313" s="99"/>
    </row>
    <row r="3314" spans="1:6" ht="12.75" customHeight="1" x14ac:dyDescent="0.25">
      <c r="A3314" s="99"/>
      <c r="B3314" s="101">
        <v>3503703</v>
      </c>
      <c r="C3314" s="101" t="s">
        <v>4803</v>
      </c>
      <c r="D3314" s="101" t="s">
        <v>4764</v>
      </c>
      <c r="E3314" s="99"/>
      <c r="F3314" s="99"/>
    </row>
    <row r="3315" spans="1:6" ht="12.75" customHeight="1" x14ac:dyDescent="0.25">
      <c r="A3315" s="99"/>
      <c r="B3315" s="101">
        <v>3503802</v>
      </c>
      <c r="C3315" s="101" t="s">
        <v>4804</v>
      </c>
      <c r="D3315" s="101" t="s">
        <v>4764</v>
      </c>
      <c r="E3315" s="99"/>
      <c r="F3315" s="99"/>
    </row>
    <row r="3316" spans="1:6" ht="12.75" customHeight="1" x14ac:dyDescent="0.25">
      <c r="A3316" s="99"/>
      <c r="B3316" s="101">
        <v>3503901</v>
      </c>
      <c r="C3316" s="101" t="s">
        <v>4805</v>
      </c>
      <c r="D3316" s="101" t="s">
        <v>4764</v>
      </c>
      <c r="E3316" s="99"/>
      <c r="F3316" s="99"/>
    </row>
    <row r="3317" spans="1:6" ht="12.75" customHeight="1" x14ac:dyDescent="0.25">
      <c r="A3317" s="99"/>
      <c r="B3317" s="101">
        <v>3503950</v>
      </c>
      <c r="C3317" s="101" t="s">
        <v>4806</v>
      </c>
      <c r="D3317" s="101" t="s">
        <v>4764</v>
      </c>
      <c r="E3317" s="99"/>
      <c r="F3317" s="99"/>
    </row>
    <row r="3318" spans="1:6" ht="12.75" customHeight="1" x14ac:dyDescent="0.25">
      <c r="A3318" s="99"/>
      <c r="B3318" s="101">
        <v>3504008</v>
      </c>
      <c r="C3318" s="101" t="s">
        <v>4807</v>
      </c>
      <c r="D3318" s="101" t="s">
        <v>4764</v>
      </c>
      <c r="E3318" s="99"/>
      <c r="F3318" s="99"/>
    </row>
    <row r="3319" spans="1:6" ht="12.75" customHeight="1" x14ac:dyDescent="0.25">
      <c r="A3319" s="99"/>
      <c r="B3319" s="101">
        <v>3504107</v>
      </c>
      <c r="C3319" s="101" t="s">
        <v>4808</v>
      </c>
      <c r="D3319" s="101" t="s">
        <v>4764</v>
      </c>
      <c r="E3319" s="99"/>
      <c r="F3319" s="99"/>
    </row>
    <row r="3320" spans="1:6" ht="12.75" customHeight="1" x14ac:dyDescent="0.25">
      <c r="A3320" s="99"/>
      <c r="B3320" s="101">
        <v>3504206</v>
      </c>
      <c r="C3320" s="101" t="s">
        <v>4809</v>
      </c>
      <c r="D3320" s="101" t="s">
        <v>4764</v>
      </c>
      <c r="E3320" s="99"/>
      <c r="F3320" s="99"/>
    </row>
    <row r="3321" spans="1:6" ht="12.75" customHeight="1" x14ac:dyDescent="0.25">
      <c r="A3321" s="99"/>
      <c r="B3321" s="101">
        <v>3504305</v>
      </c>
      <c r="C3321" s="101" t="s">
        <v>4810</v>
      </c>
      <c r="D3321" s="101" t="s">
        <v>4764</v>
      </c>
      <c r="E3321" s="99"/>
      <c r="F3321" s="99"/>
    </row>
    <row r="3322" spans="1:6" ht="12.75" customHeight="1" x14ac:dyDescent="0.25">
      <c r="A3322" s="99"/>
      <c r="B3322" s="101">
        <v>3504404</v>
      </c>
      <c r="C3322" s="101" t="s">
        <v>4811</v>
      </c>
      <c r="D3322" s="101" t="s">
        <v>4764</v>
      </c>
      <c r="E3322" s="99"/>
      <c r="F3322" s="99"/>
    </row>
    <row r="3323" spans="1:6" ht="12.75" customHeight="1" x14ac:dyDescent="0.25">
      <c r="A3323" s="99"/>
      <c r="B3323" s="101">
        <v>3504503</v>
      </c>
      <c r="C3323" s="101" t="s">
        <v>4812</v>
      </c>
      <c r="D3323" s="101" t="s">
        <v>4764</v>
      </c>
      <c r="E3323" s="99"/>
      <c r="F3323" s="99"/>
    </row>
    <row r="3324" spans="1:6" ht="12.75" customHeight="1" x14ac:dyDescent="0.25">
      <c r="A3324" s="99"/>
      <c r="B3324" s="101">
        <v>3504602</v>
      </c>
      <c r="C3324" s="101" t="s">
        <v>4813</v>
      </c>
      <c r="D3324" s="101" t="s">
        <v>4764</v>
      </c>
      <c r="E3324" s="99"/>
      <c r="F3324" s="99"/>
    </row>
    <row r="3325" spans="1:6" ht="12.75" customHeight="1" x14ac:dyDescent="0.25">
      <c r="A3325" s="99"/>
      <c r="B3325" s="101">
        <v>3504701</v>
      </c>
      <c r="C3325" s="101" t="s">
        <v>4814</v>
      </c>
      <c r="D3325" s="101" t="s">
        <v>4764</v>
      </c>
      <c r="E3325" s="99"/>
      <c r="F3325" s="99"/>
    </row>
    <row r="3326" spans="1:6" ht="12.75" customHeight="1" x14ac:dyDescent="0.25">
      <c r="A3326" s="99"/>
      <c r="B3326" s="101">
        <v>3504800</v>
      </c>
      <c r="C3326" s="101" t="s">
        <v>4815</v>
      </c>
      <c r="D3326" s="101" t="s">
        <v>4764</v>
      </c>
      <c r="E3326" s="99"/>
      <c r="F3326" s="99"/>
    </row>
    <row r="3327" spans="1:6" ht="12.75" customHeight="1" x14ac:dyDescent="0.25">
      <c r="A3327" s="99"/>
      <c r="B3327" s="101">
        <v>3504909</v>
      </c>
      <c r="C3327" s="101" t="s">
        <v>4816</v>
      </c>
      <c r="D3327" s="101" t="s">
        <v>4764</v>
      </c>
      <c r="E3327" s="99"/>
      <c r="F3327" s="99"/>
    </row>
    <row r="3328" spans="1:6" ht="12.75" customHeight="1" x14ac:dyDescent="0.25">
      <c r="A3328" s="99"/>
      <c r="B3328" s="101">
        <v>3505005</v>
      </c>
      <c r="C3328" s="101" t="s">
        <v>4817</v>
      </c>
      <c r="D3328" s="101" t="s">
        <v>4764</v>
      </c>
      <c r="E3328" s="99"/>
      <c r="F3328" s="99"/>
    </row>
    <row r="3329" spans="1:6" ht="12.75" customHeight="1" x14ac:dyDescent="0.25">
      <c r="A3329" s="99"/>
      <c r="B3329" s="101">
        <v>3505104</v>
      </c>
      <c r="C3329" s="101" t="s">
        <v>4818</v>
      </c>
      <c r="D3329" s="101" t="s">
        <v>4764</v>
      </c>
      <c r="E3329" s="99"/>
      <c r="F3329" s="99"/>
    </row>
    <row r="3330" spans="1:6" ht="12.75" customHeight="1" x14ac:dyDescent="0.25">
      <c r="A3330" s="99"/>
      <c r="B3330" s="101">
        <v>3505203</v>
      </c>
      <c r="C3330" s="101" t="s">
        <v>4819</v>
      </c>
      <c r="D3330" s="101" t="s">
        <v>4764</v>
      </c>
      <c r="E3330" s="99"/>
      <c r="F3330" s="99"/>
    </row>
    <row r="3331" spans="1:6" ht="12.75" customHeight="1" x14ac:dyDescent="0.25">
      <c r="A3331" s="99"/>
      <c r="B3331" s="101">
        <v>3505302</v>
      </c>
      <c r="C3331" s="101" t="s">
        <v>4820</v>
      </c>
      <c r="D3331" s="101" t="s">
        <v>4764</v>
      </c>
      <c r="E3331" s="99"/>
      <c r="F3331" s="99"/>
    </row>
    <row r="3332" spans="1:6" ht="12.75" customHeight="1" x14ac:dyDescent="0.25">
      <c r="A3332" s="99"/>
      <c r="B3332" s="101">
        <v>3505351</v>
      </c>
      <c r="C3332" s="101" t="s">
        <v>4821</v>
      </c>
      <c r="D3332" s="101" t="s">
        <v>4764</v>
      </c>
      <c r="E3332" s="99"/>
      <c r="F3332" s="99"/>
    </row>
    <row r="3333" spans="1:6" ht="12.75" customHeight="1" x14ac:dyDescent="0.25">
      <c r="A3333" s="99"/>
      <c r="B3333" s="101">
        <v>3505401</v>
      </c>
      <c r="C3333" s="101" t="s">
        <v>4822</v>
      </c>
      <c r="D3333" s="101" t="s">
        <v>4764</v>
      </c>
      <c r="E3333" s="99"/>
      <c r="F3333" s="99"/>
    </row>
    <row r="3334" spans="1:6" ht="12.75" customHeight="1" x14ac:dyDescent="0.25">
      <c r="A3334" s="99"/>
      <c r="B3334" s="101">
        <v>3505500</v>
      </c>
      <c r="C3334" s="101" t="s">
        <v>4823</v>
      </c>
      <c r="D3334" s="101" t="s">
        <v>4764</v>
      </c>
      <c r="E3334" s="99"/>
      <c r="F3334" s="99"/>
    </row>
    <row r="3335" spans="1:6" ht="12.75" customHeight="1" x14ac:dyDescent="0.25">
      <c r="A3335" s="99"/>
      <c r="B3335" s="101">
        <v>3505609</v>
      </c>
      <c r="C3335" s="101" t="s">
        <v>4824</v>
      </c>
      <c r="D3335" s="101" t="s">
        <v>4764</v>
      </c>
      <c r="E3335" s="99"/>
      <c r="F3335" s="99"/>
    </row>
    <row r="3336" spans="1:6" ht="12.75" customHeight="1" x14ac:dyDescent="0.25">
      <c r="A3336" s="99"/>
      <c r="B3336" s="101">
        <v>3505708</v>
      </c>
      <c r="C3336" s="101" t="s">
        <v>4825</v>
      </c>
      <c r="D3336" s="101" t="s">
        <v>4764</v>
      </c>
      <c r="E3336" s="99"/>
      <c r="F3336" s="99"/>
    </row>
    <row r="3337" spans="1:6" ht="12.75" customHeight="1" x14ac:dyDescent="0.25">
      <c r="A3337" s="99"/>
      <c r="B3337" s="101">
        <v>3505807</v>
      </c>
      <c r="C3337" s="101" t="s">
        <v>4826</v>
      </c>
      <c r="D3337" s="101" t="s">
        <v>4764</v>
      </c>
      <c r="E3337" s="99"/>
      <c r="F3337" s="99"/>
    </row>
    <row r="3338" spans="1:6" ht="12.75" customHeight="1" x14ac:dyDescent="0.25">
      <c r="A3338" s="99"/>
      <c r="B3338" s="101">
        <v>3505906</v>
      </c>
      <c r="C3338" s="101" t="s">
        <v>4827</v>
      </c>
      <c r="D3338" s="101" t="s">
        <v>4764</v>
      </c>
      <c r="E3338" s="99"/>
      <c r="F3338" s="99"/>
    </row>
    <row r="3339" spans="1:6" ht="12.75" customHeight="1" x14ac:dyDescent="0.25">
      <c r="A3339" s="99"/>
      <c r="B3339" s="101">
        <v>3506003</v>
      </c>
      <c r="C3339" s="101" t="s">
        <v>4828</v>
      </c>
      <c r="D3339" s="101" t="s">
        <v>4764</v>
      </c>
      <c r="E3339" s="99"/>
      <c r="F3339" s="99"/>
    </row>
    <row r="3340" spans="1:6" ht="12.75" customHeight="1" x14ac:dyDescent="0.25">
      <c r="A3340" s="99"/>
      <c r="B3340" s="101">
        <v>3506102</v>
      </c>
      <c r="C3340" s="101" t="s">
        <v>4829</v>
      </c>
      <c r="D3340" s="101" t="s">
        <v>4764</v>
      </c>
      <c r="E3340" s="99"/>
      <c r="F3340" s="99"/>
    </row>
    <row r="3341" spans="1:6" ht="12.75" customHeight="1" x14ac:dyDescent="0.25">
      <c r="A3341" s="99"/>
      <c r="B3341" s="101">
        <v>3506201</v>
      </c>
      <c r="C3341" s="101" t="s">
        <v>4830</v>
      </c>
      <c r="D3341" s="101" t="s">
        <v>4764</v>
      </c>
      <c r="E3341" s="99"/>
      <c r="F3341" s="99"/>
    </row>
    <row r="3342" spans="1:6" ht="12.75" customHeight="1" x14ac:dyDescent="0.25">
      <c r="A3342" s="99"/>
      <c r="B3342" s="101">
        <v>3506300</v>
      </c>
      <c r="C3342" s="101" t="s">
        <v>4831</v>
      </c>
      <c r="D3342" s="101" t="s">
        <v>4764</v>
      </c>
      <c r="E3342" s="99"/>
      <c r="F3342" s="99"/>
    </row>
    <row r="3343" spans="1:6" ht="12.75" customHeight="1" x14ac:dyDescent="0.25">
      <c r="A3343" s="99"/>
      <c r="B3343" s="101">
        <v>3506359</v>
      </c>
      <c r="C3343" s="101" t="s">
        <v>4832</v>
      </c>
      <c r="D3343" s="101" t="s">
        <v>4764</v>
      </c>
      <c r="E3343" s="99"/>
      <c r="F3343" s="99"/>
    </row>
    <row r="3344" spans="1:6" ht="12.75" customHeight="1" x14ac:dyDescent="0.25">
      <c r="A3344" s="99"/>
      <c r="B3344" s="101">
        <v>3506409</v>
      </c>
      <c r="C3344" s="101" t="s">
        <v>4833</v>
      </c>
      <c r="D3344" s="101" t="s">
        <v>4764</v>
      </c>
      <c r="E3344" s="99"/>
      <c r="F3344" s="99"/>
    </row>
    <row r="3345" spans="1:6" ht="12.75" customHeight="1" x14ac:dyDescent="0.25">
      <c r="A3345" s="99"/>
      <c r="B3345" s="101">
        <v>3506508</v>
      </c>
      <c r="C3345" s="101" t="s">
        <v>4834</v>
      </c>
      <c r="D3345" s="101" t="s">
        <v>4764</v>
      </c>
      <c r="E3345" s="99"/>
      <c r="F3345" s="99"/>
    </row>
    <row r="3346" spans="1:6" ht="12.75" customHeight="1" x14ac:dyDescent="0.25">
      <c r="A3346" s="99"/>
      <c r="B3346" s="101">
        <v>3506607</v>
      </c>
      <c r="C3346" s="101" t="s">
        <v>4835</v>
      </c>
      <c r="D3346" s="101" t="s">
        <v>4764</v>
      </c>
      <c r="E3346" s="99"/>
      <c r="F3346" s="99"/>
    </row>
    <row r="3347" spans="1:6" ht="12.75" customHeight="1" x14ac:dyDescent="0.25">
      <c r="A3347" s="99"/>
      <c r="B3347" s="101">
        <v>3506706</v>
      </c>
      <c r="C3347" s="101" t="s">
        <v>4836</v>
      </c>
      <c r="D3347" s="101" t="s">
        <v>4764</v>
      </c>
      <c r="E3347" s="99"/>
      <c r="F3347" s="99"/>
    </row>
    <row r="3348" spans="1:6" ht="12.75" customHeight="1" x14ac:dyDescent="0.25">
      <c r="A3348" s="99"/>
      <c r="B3348" s="101">
        <v>3506805</v>
      </c>
      <c r="C3348" s="101" t="s">
        <v>2297</v>
      </c>
      <c r="D3348" s="101" t="s">
        <v>4764</v>
      </c>
      <c r="E3348" s="99"/>
      <c r="F3348" s="99"/>
    </row>
    <row r="3349" spans="1:6" ht="12.75" customHeight="1" x14ac:dyDescent="0.25">
      <c r="A3349" s="99"/>
      <c r="B3349" s="101">
        <v>3506904</v>
      </c>
      <c r="C3349" s="101" t="s">
        <v>4837</v>
      </c>
      <c r="D3349" s="101" t="s">
        <v>4764</v>
      </c>
      <c r="E3349" s="99"/>
      <c r="F3349" s="99"/>
    </row>
    <row r="3350" spans="1:6" ht="12.75" customHeight="1" x14ac:dyDescent="0.25">
      <c r="A3350" s="99"/>
      <c r="B3350" s="101">
        <v>3507001</v>
      </c>
      <c r="C3350" s="101" t="s">
        <v>4838</v>
      </c>
      <c r="D3350" s="101" t="s">
        <v>4764</v>
      </c>
      <c r="E3350" s="99"/>
      <c r="F3350" s="99"/>
    </row>
    <row r="3351" spans="1:6" ht="12.75" customHeight="1" x14ac:dyDescent="0.25">
      <c r="A3351" s="99"/>
      <c r="B3351" s="101">
        <v>3507100</v>
      </c>
      <c r="C3351" s="101" t="s">
        <v>4839</v>
      </c>
      <c r="D3351" s="101" t="s">
        <v>4764</v>
      </c>
      <c r="E3351" s="99"/>
      <c r="F3351" s="99"/>
    </row>
    <row r="3352" spans="1:6" ht="12.75" customHeight="1" x14ac:dyDescent="0.25">
      <c r="A3352" s="99"/>
      <c r="B3352" s="101">
        <v>3507159</v>
      </c>
      <c r="C3352" s="101" t="s">
        <v>4840</v>
      </c>
      <c r="D3352" s="101" t="s">
        <v>4764</v>
      </c>
      <c r="E3352" s="99"/>
      <c r="F3352" s="99"/>
    </row>
    <row r="3353" spans="1:6" ht="12.75" customHeight="1" x14ac:dyDescent="0.25">
      <c r="A3353" s="99"/>
      <c r="B3353" s="101">
        <v>3507209</v>
      </c>
      <c r="C3353" s="101" t="s">
        <v>4841</v>
      </c>
      <c r="D3353" s="101" t="s">
        <v>4764</v>
      </c>
      <c r="E3353" s="99"/>
      <c r="F3353" s="99"/>
    </row>
    <row r="3354" spans="1:6" ht="12.75" customHeight="1" x14ac:dyDescent="0.25">
      <c r="A3354" s="99"/>
      <c r="B3354" s="101">
        <v>3507308</v>
      </c>
      <c r="C3354" s="101" t="s">
        <v>4842</v>
      </c>
      <c r="D3354" s="101" t="s">
        <v>4764</v>
      </c>
      <c r="E3354" s="99"/>
      <c r="F3354" s="99"/>
    </row>
    <row r="3355" spans="1:6" ht="12.75" customHeight="1" x14ac:dyDescent="0.25">
      <c r="A3355" s="99"/>
      <c r="B3355" s="101">
        <v>3507407</v>
      </c>
      <c r="C3355" s="101" t="s">
        <v>2866</v>
      </c>
      <c r="D3355" s="101" t="s">
        <v>4764</v>
      </c>
      <c r="E3355" s="99"/>
      <c r="F3355" s="99"/>
    </row>
    <row r="3356" spans="1:6" ht="12.75" customHeight="1" x14ac:dyDescent="0.25">
      <c r="A3356" s="99"/>
      <c r="B3356" s="101">
        <v>3507456</v>
      </c>
      <c r="C3356" s="101" t="s">
        <v>4843</v>
      </c>
      <c r="D3356" s="101" t="s">
        <v>4764</v>
      </c>
      <c r="E3356" s="99"/>
      <c r="F3356" s="99"/>
    </row>
    <row r="3357" spans="1:6" ht="12.75" customHeight="1" x14ac:dyDescent="0.25">
      <c r="A3357" s="99"/>
      <c r="B3357" s="101">
        <v>3507506</v>
      </c>
      <c r="C3357" s="101" t="s">
        <v>4844</v>
      </c>
      <c r="D3357" s="101" t="s">
        <v>4764</v>
      </c>
      <c r="E3357" s="99"/>
      <c r="F3357" s="99"/>
    </row>
    <row r="3358" spans="1:6" ht="12.75" customHeight="1" x14ac:dyDescent="0.25">
      <c r="A3358" s="99"/>
      <c r="B3358" s="101">
        <v>3507605</v>
      </c>
      <c r="C3358" s="101" t="s">
        <v>4845</v>
      </c>
      <c r="D3358" s="101" t="s">
        <v>4764</v>
      </c>
      <c r="E3358" s="99"/>
      <c r="F3358" s="99"/>
    </row>
    <row r="3359" spans="1:6" ht="12.75" customHeight="1" x14ac:dyDescent="0.25">
      <c r="A3359" s="99"/>
      <c r="B3359" s="101">
        <v>3507704</v>
      </c>
      <c r="C3359" s="101" t="s">
        <v>4846</v>
      </c>
      <c r="D3359" s="101" t="s">
        <v>4764</v>
      </c>
      <c r="E3359" s="99"/>
      <c r="F3359" s="99"/>
    </row>
    <row r="3360" spans="1:6" ht="12.75" customHeight="1" x14ac:dyDescent="0.25">
      <c r="A3360" s="99"/>
      <c r="B3360" s="101">
        <v>3507753</v>
      </c>
      <c r="C3360" s="101" t="s">
        <v>4847</v>
      </c>
      <c r="D3360" s="101" t="s">
        <v>4764</v>
      </c>
      <c r="E3360" s="99"/>
      <c r="F3360" s="99"/>
    </row>
    <row r="3361" spans="1:6" ht="12.75" customHeight="1" x14ac:dyDescent="0.25">
      <c r="A3361" s="99"/>
      <c r="B3361" s="101">
        <v>3507803</v>
      </c>
      <c r="C3361" s="101" t="s">
        <v>4848</v>
      </c>
      <c r="D3361" s="101" t="s">
        <v>4764</v>
      </c>
      <c r="E3361" s="99"/>
      <c r="F3361" s="99"/>
    </row>
    <row r="3362" spans="1:6" ht="12.75" customHeight="1" x14ac:dyDescent="0.25">
      <c r="A3362" s="99"/>
      <c r="B3362" s="101">
        <v>3507902</v>
      </c>
      <c r="C3362" s="101" t="s">
        <v>4849</v>
      </c>
      <c r="D3362" s="101" t="s">
        <v>4764</v>
      </c>
      <c r="E3362" s="99"/>
      <c r="F3362" s="99"/>
    </row>
    <row r="3363" spans="1:6" ht="12.75" customHeight="1" x14ac:dyDescent="0.25">
      <c r="A3363" s="99"/>
      <c r="B3363" s="101">
        <v>3508009</v>
      </c>
      <c r="C3363" s="101" t="s">
        <v>4850</v>
      </c>
      <c r="D3363" s="101" t="s">
        <v>4764</v>
      </c>
      <c r="E3363" s="99"/>
      <c r="F3363" s="99"/>
    </row>
    <row r="3364" spans="1:6" ht="12.75" customHeight="1" x14ac:dyDescent="0.25">
      <c r="A3364" s="99"/>
      <c r="B3364" s="101">
        <v>3508108</v>
      </c>
      <c r="C3364" s="101" t="s">
        <v>4851</v>
      </c>
      <c r="D3364" s="101" t="s">
        <v>4764</v>
      </c>
      <c r="E3364" s="99"/>
      <c r="F3364" s="99"/>
    </row>
    <row r="3365" spans="1:6" ht="12.75" customHeight="1" x14ac:dyDescent="0.25">
      <c r="A3365" s="99"/>
      <c r="B3365" s="101">
        <v>3508207</v>
      </c>
      <c r="C3365" s="101" t="s">
        <v>4852</v>
      </c>
      <c r="D3365" s="101" t="s">
        <v>4764</v>
      </c>
      <c r="E3365" s="99"/>
      <c r="F3365" s="99"/>
    </row>
    <row r="3366" spans="1:6" ht="12.75" customHeight="1" x14ac:dyDescent="0.25">
      <c r="A3366" s="99"/>
      <c r="B3366" s="101">
        <v>3508306</v>
      </c>
      <c r="C3366" s="101" t="s">
        <v>4853</v>
      </c>
      <c r="D3366" s="101" t="s">
        <v>4764</v>
      </c>
      <c r="E3366" s="99"/>
      <c r="F3366" s="99"/>
    </row>
    <row r="3367" spans="1:6" ht="12.75" customHeight="1" x14ac:dyDescent="0.25">
      <c r="A3367" s="99"/>
      <c r="B3367" s="101">
        <v>3508405</v>
      </c>
      <c r="C3367" s="101" t="s">
        <v>4854</v>
      </c>
      <c r="D3367" s="101" t="s">
        <v>4764</v>
      </c>
      <c r="E3367" s="99"/>
      <c r="F3367" s="99"/>
    </row>
    <row r="3368" spans="1:6" ht="12.75" customHeight="1" x14ac:dyDescent="0.25">
      <c r="A3368" s="99"/>
      <c r="B3368" s="101">
        <v>3508504</v>
      </c>
      <c r="C3368" s="101" t="s">
        <v>4855</v>
      </c>
      <c r="D3368" s="101" t="s">
        <v>4764</v>
      </c>
      <c r="E3368" s="99"/>
      <c r="F3368" s="99"/>
    </row>
    <row r="3369" spans="1:6" ht="12.75" customHeight="1" x14ac:dyDescent="0.25">
      <c r="A3369" s="99"/>
      <c r="B3369" s="101">
        <v>3508603</v>
      </c>
      <c r="C3369" s="101" t="s">
        <v>4856</v>
      </c>
      <c r="D3369" s="101" t="s">
        <v>4764</v>
      </c>
      <c r="E3369" s="99"/>
      <c r="F3369" s="99"/>
    </row>
    <row r="3370" spans="1:6" ht="12.75" customHeight="1" x14ac:dyDescent="0.25">
      <c r="A3370" s="99"/>
      <c r="B3370" s="101">
        <v>3508702</v>
      </c>
      <c r="C3370" s="101" t="s">
        <v>4857</v>
      </c>
      <c r="D3370" s="101" t="s">
        <v>4764</v>
      </c>
      <c r="E3370" s="99"/>
      <c r="F3370" s="99"/>
    </row>
    <row r="3371" spans="1:6" ht="12.75" customHeight="1" x14ac:dyDescent="0.25">
      <c r="A3371" s="99"/>
      <c r="B3371" s="101">
        <v>3508801</v>
      </c>
      <c r="C3371" s="101" t="s">
        <v>4858</v>
      </c>
      <c r="D3371" s="101" t="s">
        <v>4764</v>
      </c>
      <c r="E3371" s="99"/>
      <c r="F3371" s="99"/>
    </row>
    <row r="3372" spans="1:6" ht="12.75" customHeight="1" x14ac:dyDescent="0.25">
      <c r="A3372" s="99"/>
      <c r="B3372" s="101">
        <v>3508900</v>
      </c>
      <c r="C3372" s="101" t="s">
        <v>4859</v>
      </c>
      <c r="D3372" s="101" t="s">
        <v>4764</v>
      </c>
      <c r="E3372" s="99"/>
      <c r="F3372" s="99"/>
    </row>
    <row r="3373" spans="1:6" ht="12.75" customHeight="1" x14ac:dyDescent="0.25">
      <c r="A3373" s="99"/>
      <c r="B3373" s="101">
        <v>3509007</v>
      </c>
      <c r="C3373" s="101" t="s">
        <v>4860</v>
      </c>
      <c r="D3373" s="101" t="s">
        <v>4764</v>
      </c>
      <c r="E3373" s="99"/>
      <c r="F3373" s="99"/>
    </row>
    <row r="3374" spans="1:6" ht="12.75" customHeight="1" x14ac:dyDescent="0.25">
      <c r="A3374" s="99"/>
      <c r="B3374" s="101">
        <v>3509106</v>
      </c>
      <c r="C3374" s="101" t="s">
        <v>4861</v>
      </c>
      <c r="D3374" s="101" t="s">
        <v>4764</v>
      </c>
      <c r="E3374" s="99"/>
      <c r="F3374" s="99"/>
    </row>
    <row r="3375" spans="1:6" ht="12.75" customHeight="1" x14ac:dyDescent="0.25">
      <c r="A3375" s="99"/>
      <c r="B3375" s="101">
        <v>3509205</v>
      </c>
      <c r="C3375" s="101" t="s">
        <v>4862</v>
      </c>
      <c r="D3375" s="101" t="s">
        <v>4764</v>
      </c>
      <c r="E3375" s="99"/>
      <c r="F3375" s="99"/>
    </row>
    <row r="3376" spans="1:6" ht="12.75" customHeight="1" x14ac:dyDescent="0.25">
      <c r="A3376" s="99"/>
      <c r="B3376" s="101">
        <v>3509254</v>
      </c>
      <c r="C3376" s="101" t="s">
        <v>4863</v>
      </c>
      <c r="D3376" s="101" t="s">
        <v>4764</v>
      </c>
      <c r="E3376" s="99"/>
      <c r="F3376" s="99"/>
    </row>
    <row r="3377" spans="1:6" ht="12.75" customHeight="1" x14ac:dyDescent="0.25">
      <c r="A3377" s="99"/>
      <c r="B3377" s="101">
        <v>3509304</v>
      </c>
      <c r="C3377" s="101" t="s">
        <v>4864</v>
      </c>
      <c r="D3377" s="101" t="s">
        <v>4764</v>
      </c>
      <c r="E3377" s="99"/>
      <c r="F3377" s="99"/>
    </row>
    <row r="3378" spans="1:6" ht="12.75" customHeight="1" x14ac:dyDescent="0.25">
      <c r="A3378" s="99"/>
      <c r="B3378" s="101">
        <v>3509403</v>
      </c>
      <c r="C3378" s="101" t="s">
        <v>4865</v>
      </c>
      <c r="D3378" s="101" t="s">
        <v>4764</v>
      </c>
      <c r="E3378" s="99"/>
      <c r="F3378" s="99"/>
    </row>
    <row r="3379" spans="1:6" ht="12.75" customHeight="1" x14ac:dyDescent="0.25">
      <c r="A3379" s="99"/>
      <c r="B3379" s="101">
        <v>3509452</v>
      </c>
      <c r="C3379" s="101" t="s">
        <v>4866</v>
      </c>
      <c r="D3379" s="101" t="s">
        <v>4764</v>
      </c>
      <c r="E3379" s="99"/>
      <c r="F3379" s="99"/>
    </row>
    <row r="3380" spans="1:6" ht="12.75" customHeight="1" x14ac:dyDescent="0.25">
      <c r="A3380" s="99"/>
      <c r="B3380" s="101">
        <v>3509502</v>
      </c>
      <c r="C3380" s="101" t="s">
        <v>4867</v>
      </c>
      <c r="D3380" s="101" t="s">
        <v>4764</v>
      </c>
      <c r="E3380" s="99"/>
      <c r="F3380" s="99"/>
    </row>
    <row r="3381" spans="1:6" ht="12.75" customHeight="1" x14ac:dyDescent="0.25">
      <c r="A3381" s="99"/>
      <c r="B3381" s="101">
        <v>3509601</v>
      </c>
      <c r="C3381" s="101" t="s">
        <v>4868</v>
      </c>
      <c r="D3381" s="101" t="s">
        <v>4764</v>
      </c>
      <c r="E3381" s="99"/>
      <c r="F3381" s="99"/>
    </row>
    <row r="3382" spans="1:6" ht="12.75" customHeight="1" x14ac:dyDescent="0.25">
      <c r="A3382" s="99"/>
      <c r="B3382" s="101">
        <v>3509700</v>
      </c>
      <c r="C3382" s="101" t="s">
        <v>4869</v>
      </c>
      <c r="D3382" s="101" t="s">
        <v>4764</v>
      </c>
      <c r="E3382" s="99"/>
      <c r="F3382" s="99"/>
    </row>
    <row r="3383" spans="1:6" ht="12.75" customHeight="1" x14ac:dyDescent="0.25">
      <c r="A3383" s="99"/>
      <c r="B3383" s="101">
        <v>3509809</v>
      </c>
      <c r="C3383" s="101" t="s">
        <v>4870</v>
      </c>
      <c r="D3383" s="101" t="s">
        <v>4764</v>
      </c>
      <c r="E3383" s="99"/>
      <c r="F3383" s="99"/>
    </row>
    <row r="3384" spans="1:6" ht="12.75" customHeight="1" x14ac:dyDescent="0.25">
      <c r="A3384" s="99"/>
      <c r="B3384" s="101">
        <v>3509908</v>
      </c>
      <c r="C3384" s="101" t="s">
        <v>4871</v>
      </c>
      <c r="D3384" s="101" t="s">
        <v>4764</v>
      </c>
      <c r="E3384" s="99"/>
      <c r="F3384" s="99"/>
    </row>
    <row r="3385" spans="1:6" ht="12.75" customHeight="1" x14ac:dyDescent="0.25">
      <c r="A3385" s="99"/>
      <c r="B3385" s="101">
        <v>3509957</v>
      </c>
      <c r="C3385" s="101" t="s">
        <v>4872</v>
      </c>
      <c r="D3385" s="101" t="s">
        <v>4764</v>
      </c>
      <c r="E3385" s="99"/>
      <c r="F3385" s="99"/>
    </row>
    <row r="3386" spans="1:6" ht="12.75" customHeight="1" x14ac:dyDescent="0.25">
      <c r="A3386" s="99"/>
      <c r="B3386" s="101">
        <v>3510005</v>
      </c>
      <c r="C3386" s="101" t="s">
        <v>4873</v>
      </c>
      <c r="D3386" s="101" t="s">
        <v>4764</v>
      </c>
      <c r="E3386" s="99"/>
      <c r="F3386" s="99"/>
    </row>
    <row r="3387" spans="1:6" ht="12.75" customHeight="1" x14ac:dyDescent="0.25">
      <c r="A3387" s="99"/>
      <c r="B3387" s="101">
        <v>3510104</v>
      </c>
      <c r="C3387" s="101" t="s">
        <v>4874</v>
      </c>
      <c r="D3387" s="101" t="s">
        <v>4764</v>
      </c>
      <c r="E3387" s="99"/>
      <c r="F3387" s="99"/>
    </row>
    <row r="3388" spans="1:6" ht="12.75" customHeight="1" x14ac:dyDescent="0.25">
      <c r="A3388" s="99"/>
      <c r="B3388" s="101">
        <v>3510153</v>
      </c>
      <c r="C3388" s="101" t="s">
        <v>4875</v>
      </c>
      <c r="D3388" s="101" t="s">
        <v>4764</v>
      </c>
      <c r="E3388" s="99"/>
      <c r="F3388" s="99"/>
    </row>
    <row r="3389" spans="1:6" ht="12.75" customHeight="1" x14ac:dyDescent="0.25">
      <c r="A3389" s="99"/>
      <c r="B3389" s="101">
        <v>3510203</v>
      </c>
      <c r="C3389" s="101" t="s">
        <v>4876</v>
      </c>
      <c r="D3389" s="101" t="s">
        <v>4764</v>
      </c>
      <c r="E3389" s="99"/>
      <c r="F3389" s="99"/>
    </row>
    <row r="3390" spans="1:6" ht="12.75" customHeight="1" x14ac:dyDescent="0.25">
      <c r="A3390" s="99"/>
      <c r="B3390" s="101">
        <v>3510302</v>
      </c>
      <c r="C3390" s="101" t="s">
        <v>4877</v>
      </c>
      <c r="D3390" s="101" t="s">
        <v>4764</v>
      </c>
      <c r="E3390" s="99"/>
      <c r="F3390" s="99"/>
    </row>
    <row r="3391" spans="1:6" ht="12.75" customHeight="1" x14ac:dyDescent="0.25">
      <c r="A3391" s="99"/>
      <c r="B3391" s="101">
        <v>3510401</v>
      </c>
      <c r="C3391" s="101" t="s">
        <v>4878</v>
      </c>
      <c r="D3391" s="101" t="s">
        <v>4764</v>
      </c>
      <c r="E3391" s="99"/>
      <c r="F3391" s="99"/>
    </row>
    <row r="3392" spans="1:6" ht="12.75" customHeight="1" x14ac:dyDescent="0.25">
      <c r="A3392" s="99"/>
      <c r="B3392" s="101">
        <v>3510500</v>
      </c>
      <c r="C3392" s="101" t="s">
        <v>4879</v>
      </c>
      <c r="D3392" s="101" t="s">
        <v>4764</v>
      </c>
      <c r="E3392" s="99"/>
      <c r="F3392" s="99"/>
    </row>
    <row r="3393" spans="1:6" ht="12.75" customHeight="1" x14ac:dyDescent="0.25">
      <c r="A3393" s="99"/>
      <c r="B3393" s="101">
        <v>3510609</v>
      </c>
      <c r="C3393" s="101" t="s">
        <v>4880</v>
      </c>
      <c r="D3393" s="101" t="s">
        <v>4764</v>
      </c>
      <c r="E3393" s="99"/>
      <c r="F3393" s="99"/>
    </row>
    <row r="3394" spans="1:6" ht="12.75" customHeight="1" x14ac:dyDescent="0.25">
      <c r="A3394" s="99"/>
      <c r="B3394" s="101">
        <v>3510708</v>
      </c>
      <c r="C3394" s="101" t="s">
        <v>4881</v>
      </c>
      <c r="D3394" s="101" t="s">
        <v>4764</v>
      </c>
      <c r="E3394" s="99"/>
      <c r="F3394" s="99"/>
    </row>
    <row r="3395" spans="1:6" ht="12.75" customHeight="1" x14ac:dyDescent="0.25">
      <c r="A3395" s="99"/>
      <c r="B3395" s="101">
        <v>3510807</v>
      </c>
      <c r="C3395" s="101" t="s">
        <v>4882</v>
      </c>
      <c r="D3395" s="101" t="s">
        <v>4764</v>
      </c>
      <c r="E3395" s="99"/>
      <c r="F3395" s="99"/>
    </row>
    <row r="3396" spans="1:6" ht="12.75" customHeight="1" x14ac:dyDescent="0.25">
      <c r="A3396" s="99"/>
      <c r="B3396" s="101">
        <v>3510906</v>
      </c>
      <c r="C3396" s="101" t="s">
        <v>4883</v>
      </c>
      <c r="D3396" s="101" t="s">
        <v>4764</v>
      </c>
      <c r="E3396" s="99"/>
      <c r="F3396" s="99"/>
    </row>
    <row r="3397" spans="1:6" ht="12.75" customHeight="1" x14ac:dyDescent="0.25">
      <c r="A3397" s="99"/>
      <c r="B3397" s="101">
        <v>3511003</v>
      </c>
      <c r="C3397" s="101" t="s">
        <v>4884</v>
      </c>
      <c r="D3397" s="101" t="s">
        <v>4764</v>
      </c>
      <c r="E3397" s="99"/>
      <c r="F3397" s="99"/>
    </row>
    <row r="3398" spans="1:6" ht="12.75" customHeight="1" x14ac:dyDescent="0.25">
      <c r="A3398" s="99"/>
      <c r="B3398" s="101">
        <v>3511102</v>
      </c>
      <c r="C3398" s="101" t="s">
        <v>4885</v>
      </c>
      <c r="D3398" s="101" t="s">
        <v>4764</v>
      </c>
      <c r="E3398" s="99"/>
      <c r="F3398" s="99"/>
    </row>
    <row r="3399" spans="1:6" ht="12.75" customHeight="1" x14ac:dyDescent="0.25">
      <c r="A3399" s="99"/>
      <c r="B3399" s="101">
        <v>3511201</v>
      </c>
      <c r="C3399" s="101" t="s">
        <v>4886</v>
      </c>
      <c r="D3399" s="101" t="s">
        <v>4764</v>
      </c>
      <c r="E3399" s="99"/>
      <c r="F3399" s="99"/>
    </row>
    <row r="3400" spans="1:6" ht="12.75" customHeight="1" x14ac:dyDescent="0.25">
      <c r="A3400" s="99"/>
      <c r="B3400" s="101">
        <v>3511300</v>
      </c>
      <c r="C3400" s="101" t="s">
        <v>2103</v>
      </c>
      <c r="D3400" s="101" t="s">
        <v>4764</v>
      </c>
      <c r="E3400" s="99"/>
      <c r="F3400" s="99"/>
    </row>
    <row r="3401" spans="1:6" ht="12.75" customHeight="1" x14ac:dyDescent="0.25">
      <c r="A3401" s="99"/>
      <c r="B3401" s="101">
        <v>3511409</v>
      </c>
      <c r="C3401" s="101" t="s">
        <v>4887</v>
      </c>
      <c r="D3401" s="101" t="s">
        <v>4764</v>
      </c>
      <c r="E3401" s="99"/>
      <c r="F3401" s="99"/>
    </row>
    <row r="3402" spans="1:6" ht="12.75" customHeight="1" x14ac:dyDescent="0.25">
      <c r="A3402" s="99"/>
      <c r="B3402" s="101">
        <v>3511508</v>
      </c>
      <c r="C3402" s="101" t="s">
        <v>4888</v>
      </c>
      <c r="D3402" s="101" t="s">
        <v>4764</v>
      </c>
      <c r="E3402" s="99"/>
      <c r="F3402" s="99"/>
    </row>
    <row r="3403" spans="1:6" ht="12.75" customHeight="1" x14ac:dyDescent="0.25">
      <c r="A3403" s="99"/>
      <c r="B3403" s="101">
        <v>3511607</v>
      </c>
      <c r="C3403" s="101" t="s">
        <v>4889</v>
      </c>
      <c r="D3403" s="101" t="s">
        <v>4764</v>
      </c>
      <c r="E3403" s="99"/>
      <c r="F3403" s="99"/>
    </row>
    <row r="3404" spans="1:6" ht="12.75" customHeight="1" x14ac:dyDescent="0.25">
      <c r="A3404" s="99"/>
      <c r="B3404" s="101">
        <v>3511706</v>
      </c>
      <c r="C3404" s="101" t="s">
        <v>4890</v>
      </c>
      <c r="D3404" s="101" t="s">
        <v>4764</v>
      </c>
      <c r="E3404" s="99"/>
      <c r="F3404" s="99"/>
    </row>
    <row r="3405" spans="1:6" ht="12.75" customHeight="1" x14ac:dyDescent="0.25">
      <c r="A3405" s="99"/>
      <c r="B3405" s="101">
        <v>3511904</v>
      </c>
      <c r="C3405" s="101" t="s">
        <v>4891</v>
      </c>
      <c r="D3405" s="101" t="s">
        <v>4764</v>
      </c>
      <c r="E3405" s="99"/>
      <c r="F3405" s="99"/>
    </row>
    <row r="3406" spans="1:6" ht="12.75" customHeight="1" x14ac:dyDescent="0.25">
      <c r="A3406" s="99"/>
      <c r="B3406" s="101">
        <v>3512001</v>
      </c>
      <c r="C3406" s="101" t="s">
        <v>4892</v>
      </c>
      <c r="D3406" s="101" t="s">
        <v>4764</v>
      </c>
      <c r="E3406" s="99"/>
      <c r="F3406" s="99"/>
    </row>
    <row r="3407" spans="1:6" ht="12.75" customHeight="1" x14ac:dyDescent="0.25">
      <c r="A3407" s="99"/>
      <c r="B3407" s="101">
        <v>3512100</v>
      </c>
      <c r="C3407" s="101" t="s">
        <v>4893</v>
      </c>
      <c r="D3407" s="101" t="s">
        <v>4764</v>
      </c>
      <c r="E3407" s="99"/>
      <c r="F3407" s="99"/>
    </row>
    <row r="3408" spans="1:6" ht="12.75" customHeight="1" x14ac:dyDescent="0.25">
      <c r="A3408" s="99"/>
      <c r="B3408" s="101">
        <v>3512209</v>
      </c>
      <c r="C3408" s="101" t="s">
        <v>4894</v>
      </c>
      <c r="D3408" s="101" t="s">
        <v>4764</v>
      </c>
      <c r="E3408" s="99"/>
      <c r="F3408" s="99"/>
    </row>
    <row r="3409" spans="1:6" ht="12.75" customHeight="1" x14ac:dyDescent="0.25">
      <c r="A3409" s="99"/>
      <c r="B3409" s="101">
        <v>3512308</v>
      </c>
      <c r="C3409" s="101" t="s">
        <v>4895</v>
      </c>
      <c r="D3409" s="101" t="s">
        <v>4764</v>
      </c>
      <c r="E3409" s="99"/>
      <c r="F3409" s="99"/>
    </row>
    <row r="3410" spans="1:6" ht="12.75" customHeight="1" x14ac:dyDescent="0.25">
      <c r="A3410" s="99"/>
      <c r="B3410" s="101">
        <v>3512407</v>
      </c>
      <c r="C3410" s="101" t="s">
        <v>4896</v>
      </c>
      <c r="D3410" s="101" t="s">
        <v>4764</v>
      </c>
      <c r="E3410" s="99"/>
      <c r="F3410" s="99"/>
    </row>
    <row r="3411" spans="1:6" ht="12.75" customHeight="1" x14ac:dyDescent="0.25">
      <c r="A3411" s="99"/>
      <c r="B3411" s="101">
        <v>3512506</v>
      </c>
      <c r="C3411" s="101" t="s">
        <v>4897</v>
      </c>
      <c r="D3411" s="101" t="s">
        <v>4764</v>
      </c>
      <c r="E3411" s="99"/>
      <c r="F3411" s="99"/>
    </row>
    <row r="3412" spans="1:6" ht="12.75" customHeight="1" x14ac:dyDescent="0.25">
      <c r="A3412" s="99"/>
      <c r="B3412" s="101">
        <v>3512605</v>
      </c>
      <c r="C3412" s="101" t="s">
        <v>4898</v>
      </c>
      <c r="D3412" s="101" t="s">
        <v>4764</v>
      </c>
      <c r="E3412" s="99"/>
      <c r="F3412" s="99"/>
    </row>
    <row r="3413" spans="1:6" ht="12.75" customHeight="1" x14ac:dyDescent="0.25">
      <c r="A3413" s="99"/>
      <c r="B3413" s="101">
        <v>3512704</v>
      </c>
      <c r="C3413" s="101" t="s">
        <v>4899</v>
      </c>
      <c r="D3413" s="101" t="s">
        <v>4764</v>
      </c>
      <c r="E3413" s="99"/>
      <c r="F3413" s="99"/>
    </row>
    <row r="3414" spans="1:6" ht="12.75" customHeight="1" x14ac:dyDescent="0.25">
      <c r="A3414" s="99"/>
      <c r="B3414" s="101">
        <v>3512803</v>
      </c>
      <c r="C3414" s="101" t="s">
        <v>4900</v>
      </c>
      <c r="D3414" s="101" t="s">
        <v>4764</v>
      </c>
      <c r="E3414" s="99"/>
      <c r="F3414" s="99"/>
    </row>
    <row r="3415" spans="1:6" ht="12.75" customHeight="1" x14ac:dyDescent="0.25">
      <c r="A3415" s="99"/>
      <c r="B3415" s="101">
        <v>3512902</v>
      </c>
      <c r="C3415" s="101" t="s">
        <v>4901</v>
      </c>
      <c r="D3415" s="101" t="s">
        <v>4764</v>
      </c>
      <c r="E3415" s="99"/>
      <c r="F3415" s="99"/>
    </row>
    <row r="3416" spans="1:6" ht="12.75" customHeight="1" x14ac:dyDescent="0.25">
      <c r="A3416" s="99"/>
      <c r="B3416" s="101">
        <v>3513009</v>
      </c>
      <c r="C3416" s="101" t="s">
        <v>4902</v>
      </c>
      <c r="D3416" s="101" t="s">
        <v>4764</v>
      </c>
      <c r="E3416" s="99"/>
      <c r="F3416" s="99"/>
    </row>
    <row r="3417" spans="1:6" ht="12.75" customHeight="1" x14ac:dyDescent="0.25">
      <c r="A3417" s="99"/>
      <c r="B3417" s="101">
        <v>3513108</v>
      </c>
      <c r="C3417" s="101" t="s">
        <v>4903</v>
      </c>
      <c r="D3417" s="101" t="s">
        <v>4764</v>
      </c>
      <c r="E3417" s="99"/>
      <c r="F3417" s="99"/>
    </row>
    <row r="3418" spans="1:6" ht="12.75" customHeight="1" x14ac:dyDescent="0.25">
      <c r="A3418" s="99"/>
      <c r="B3418" s="101">
        <v>3513207</v>
      </c>
      <c r="C3418" s="101" t="s">
        <v>4904</v>
      </c>
      <c r="D3418" s="101" t="s">
        <v>4764</v>
      </c>
      <c r="E3418" s="99"/>
      <c r="F3418" s="99"/>
    </row>
    <row r="3419" spans="1:6" ht="12.75" customHeight="1" x14ac:dyDescent="0.25">
      <c r="A3419" s="99"/>
      <c r="B3419" s="101">
        <v>3513306</v>
      </c>
      <c r="C3419" s="101" t="s">
        <v>4905</v>
      </c>
      <c r="D3419" s="101" t="s">
        <v>4764</v>
      </c>
      <c r="E3419" s="99"/>
      <c r="F3419" s="99"/>
    </row>
    <row r="3420" spans="1:6" ht="12.75" customHeight="1" x14ac:dyDescent="0.25">
      <c r="A3420" s="99"/>
      <c r="B3420" s="101">
        <v>3513405</v>
      </c>
      <c r="C3420" s="101" t="s">
        <v>4906</v>
      </c>
      <c r="D3420" s="101" t="s">
        <v>4764</v>
      </c>
      <c r="E3420" s="99"/>
      <c r="F3420" s="99"/>
    </row>
    <row r="3421" spans="1:6" ht="12.75" customHeight="1" x14ac:dyDescent="0.25">
      <c r="A3421" s="99"/>
      <c r="B3421" s="101">
        <v>3513504</v>
      </c>
      <c r="C3421" s="101" t="s">
        <v>4907</v>
      </c>
      <c r="D3421" s="101" t="s">
        <v>4764</v>
      </c>
      <c r="E3421" s="99"/>
      <c r="F3421" s="99"/>
    </row>
    <row r="3422" spans="1:6" ht="12.75" customHeight="1" x14ac:dyDescent="0.25">
      <c r="A3422" s="99"/>
      <c r="B3422" s="101">
        <v>3513603</v>
      </c>
      <c r="C3422" s="101" t="s">
        <v>4908</v>
      </c>
      <c r="D3422" s="101" t="s">
        <v>4764</v>
      </c>
      <c r="E3422" s="99"/>
      <c r="F3422" s="99"/>
    </row>
    <row r="3423" spans="1:6" ht="12.75" customHeight="1" x14ac:dyDescent="0.25">
      <c r="A3423" s="99"/>
      <c r="B3423" s="101">
        <v>3513702</v>
      </c>
      <c r="C3423" s="101" t="s">
        <v>4909</v>
      </c>
      <c r="D3423" s="101" t="s">
        <v>4764</v>
      </c>
      <c r="E3423" s="99"/>
      <c r="F3423" s="99"/>
    </row>
    <row r="3424" spans="1:6" ht="12.75" customHeight="1" x14ac:dyDescent="0.25">
      <c r="A3424" s="99"/>
      <c r="B3424" s="101">
        <v>3513801</v>
      </c>
      <c r="C3424" s="101" t="s">
        <v>4910</v>
      </c>
      <c r="D3424" s="101" t="s">
        <v>4764</v>
      </c>
      <c r="E3424" s="99"/>
      <c r="F3424" s="99"/>
    </row>
    <row r="3425" spans="1:6" ht="12.75" customHeight="1" x14ac:dyDescent="0.25">
      <c r="A3425" s="99"/>
      <c r="B3425" s="101">
        <v>3513850</v>
      </c>
      <c r="C3425" s="101" t="s">
        <v>4911</v>
      </c>
      <c r="D3425" s="101" t="s">
        <v>4764</v>
      </c>
      <c r="E3425" s="99"/>
      <c r="F3425" s="99"/>
    </row>
    <row r="3426" spans="1:6" ht="12.75" customHeight="1" x14ac:dyDescent="0.25">
      <c r="A3426" s="99"/>
      <c r="B3426" s="101">
        <v>3513900</v>
      </c>
      <c r="C3426" s="101" t="s">
        <v>4912</v>
      </c>
      <c r="D3426" s="101" t="s">
        <v>4764</v>
      </c>
      <c r="E3426" s="99"/>
      <c r="F3426" s="99"/>
    </row>
    <row r="3427" spans="1:6" ht="12.75" customHeight="1" x14ac:dyDescent="0.25">
      <c r="A3427" s="99"/>
      <c r="B3427" s="101">
        <v>3514007</v>
      </c>
      <c r="C3427" s="101" t="s">
        <v>4913</v>
      </c>
      <c r="D3427" s="101" t="s">
        <v>4764</v>
      </c>
      <c r="E3427" s="99"/>
      <c r="F3427" s="99"/>
    </row>
    <row r="3428" spans="1:6" ht="12.75" customHeight="1" x14ac:dyDescent="0.25">
      <c r="A3428" s="99"/>
      <c r="B3428" s="101">
        <v>3514106</v>
      </c>
      <c r="C3428" s="101" t="s">
        <v>4914</v>
      </c>
      <c r="D3428" s="101" t="s">
        <v>4764</v>
      </c>
      <c r="E3428" s="99"/>
      <c r="F3428" s="99"/>
    </row>
    <row r="3429" spans="1:6" ht="12.75" customHeight="1" x14ac:dyDescent="0.25">
      <c r="A3429" s="99"/>
      <c r="B3429" s="101">
        <v>3514205</v>
      </c>
      <c r="C3429" s="101" t="s">
        <v>4915</v>
      </c>
      <c r="D3429" s="101" t="s">
        <v>4764</v>
      </c>
      <c r="E3429" s="99"/>
      <c r="F3429" s="99"/>
    </row>
    <row r="3430" spans="1:6" ht="12.75" customHeight="1" x14ac:dyDescent="0.25">
      <c r="A3430" s="99"/>
      <c r="B3430" s="101">
        <v>3514304</v>
      </c>
      <c r="C3430" s="101" t="s">
        <v>4916</v>
      </c>
      <c r="D3430" s="101" t="s">
        <v>4764</v>
      </c>
      <c r="E3430" s="99"/>
      <c r="F3430" s="99"/>
    </row>
    <row r="3431" spans="1:6" ht="12.75" customHeight="1" x14ac:dyDescent="0.25">
      <c r="A3431" s="99"/>
      <c r="B3431" s="101">
        <v>3514403</v>
      </c>
      <c r="C3431" s="101" t="s">
        <v>4917</v>
      </c>
      <c r="D3431" s="101" t="s">
        <v>4764</v>
      </c>
      <c r="E3431" s="99"/>
      <c r="F3431" s="99"/>
    </row>
    <row r="3432" spans="1:6" ht="12.75" customHeight="1" x14ac:dyDescent="0.25">
      <c r="A3432" s="99"/>
      <c r="B3432" s="101">
        <v>3514502</v>
      </c>
      <c r="C3432" s="101" t="s">
        <v>4918</v>
      </c>
      <c r="D3432" s="101" t="s">
        <v>4764</v>
      </c>
      <c r="E3432" s="99"/>
      <c r="F3432" s="99"/>
    </row>
    <row r="3433" spans="1:6" ht="12.75" customHeight="1" x14ac:dyDescent="0.25">
      <c r="A3433" s="99"/>
      <c r="B3433" s="101">
        <v>3514601</v>
      </c>
      <c r="C3433" s="101" t="s">
        <v>4919</v>
      </c>
      <c r="D3433" s="101" t="s">
        <v>4764</v>
      </c>
      <c r="E3433" s="99"/>
      <c r="F3433" s="99"/>
    </row>
    <row r="3434" spans="1:6" ht="12.75" customHeight="1" x14ac:dyDescent="0.25">
      <c r="A3434" s="99"/>
      <c r="B3434" s="101">
        <v>3514700</v>
      </c>
      <c r="C3434" s="101" t="s">
        <v>4920</v>
      </c>
      <c r="D3434" s="101" t="s">
        <v>4764</v>
      </c>
      <c r="E3434" s="99"/>
      <c r="F3434" s="99"/>
    </row>
    <row r="3435" spans="1:6" ht="12.75" customHeight="1" x14ac:dyDescent="0.25">
      <c r="A3435" s="99"/>
      <c r="B3435" s="101">
        <v>3514809</v>
      </c>
      <c r="C3435" s="101" t="s">
        <v>4921</v>
      </c>
      <c r="D3435" s="101" t="s">
        <v>4764</v>
      </c>
      <c r="E3435" s="99"/>
      <c r="F3435" s="99"/>
    </row>
    <row r="3436" spans="1:6" ht="12.75" customHeight="1" x14ac:dyDescent="0.25">
      <c r="A3436" s="99"/>
      <c r="B3436" s="101">
        <v>3514908</v>
      </c>
      <c r="C3436" s="101" t="s">
        <v>4922</v>
      </c>
      <c r="D3436" s="101" t="s">
        <v>4764</v>
      </c>
      <c r="E3436" s="99"/>
      <c r="F3436" s="99"/>
    </row>
    <row r="3437" spans="1:6" ht="12.75" customHeight="1" x14ac:dyDescent="0.25">
      <c r="A3437" s="99"/>
      <c r="B3437" s="101">
        <v>3514924</v>
      </c>
      <c r="C3437" s="101" t="s">
        <v>4923</v>
      </c>
      <c r="D3437" s="101" t="s">
        <v>4764</v>
      </c>
      <c r="E3437" s="99"/>
      <c r="F3437" s="99"/>
    </row>
    <row r="3438" spans="1:6" ht="12.75" customHeight="1" x14ac:dyDescent="0.25">
      <c r="A3438" s="99"/>
      <c r="B3438" s="101">
        <v>3514957</v>
      </c>
      <c r="C3438" s="101" t="s">
        <v>4924</v>
      </c>
      <c r="D3438" s="101" t="s">
        <v>4764</v>
      </c>
      <c r="E3438" s="99"/>
      <c r="F3438" s="99"/>
    </row>
    <row r="3439" spans="1:6" ht="12.75" customHeight="1" x14ac:dyDescent="0.25">
      <c r="A3439" s="99"/>
      <c r="B3439" s="101">
        <v>3515004</v>
      </c>
      <c r="C3439" s="101" t="s">
        <v>4925</v>
      </c>
      <c r="D3439" s="101" t="s">
        <v>4764</v>
      </c>
      <c r="E3439" s="99"/>
      <c r="F3439" s="99"/>
    </row>
    <row r="3440" spans="1:6" ht="12.75" customHeight="1" x14ac:dyDescent="0.25">
      <c r="A3440" s="99"/>
      <c r="B3440" s="101">
        <v>3515103</v>
      </c>
      <c r="C3440" s="101" t="s">
        <v>4926</v>
      </c>
      <c r="D3440" s="101" t="s">
        <v>4764</v>
      </c>
      <c r="E3440" s="99"/>
      <c r="F3440" s="99"/>
    </row>
    <row r="3441" spans="1:6" ht="12.75" customHeight="1" x14ac:dyDescent="0.25">
      <c r="A3441" s="99"/>
      <c r="B3441" s="101">
        <v>3515129</v>
      </c>
      <c r="C3441" s="101" t="s">
        <v>4927</v>
      </c>
      <c r="D3441" s="101" t="s">
        <v>4764</v>
      </c>
      <c r="E3441" s="99"/>
      <c r="F3441" s="99"/>
    </row>
    <row r="3442" spans="1:6" ht="12.75" customHeight="1" x14ac:dyDescent="0.25">
      <c r="A3442" s="99"/>
      <c r="B3442" s="101">
        <v>3515152</v>
      </c>
      <c r="C3442" s="101" t="s">
        <v>4928</v>
      </c>
      <c r="D3442" s="101" t="s">
        <v>4764</v>
      </c>
      <c r="E3442" s="99"/>
      <c r="F3442" s="99"/>
    </row>
    <row r="3443" spans="1:6" ht="12.75" customHeight="1" x14ac:dyDescent="0.25">
      <c r="A3443" s="99"/>
      <c r="B3443" s="101">
        <v>3515186</v>
      </c>
      <c r="C3443" s="101" t="s">
        <v>4929</v>
      </c>
      <c r="D3443" s="101" t="s">
        <v>4764</v>
      </c>
      <c r="E3443" s="99"/>
      <c r="F3443" s="99"/>
    </row>
    <row r="3444" spans="1:6" ht="12.75" customHeight="1" x14ac:dyDescent="0.25">
      <c r="A3444" s="99"/>
      <c r="B3444" s="101">
        <v>3515194</v>
      </c>
      <c r="C3444" s="101" t="s">
        <v>4930</v>
      </c>
      <c r="D3444" s="101" t="s">
        <v>4764</v>
      </c>
      <c r="E3444" s="99"/>
      <c r="F3444" s="99"/>
    </row>
    <row r="3445" spans="1:6" ht="12.75" customHeight="1" x14ac:dyDescent="0.25">
      <c r="A3445" s="99"/>
      <c r="B3445" s="101">
        <v>3515202</v>
      </c>
      <c r="C3445" s="101" t="s">
        <v>4931</v>
      </c>
      <c r="D3445" s="101" t="s">
        <v>4764</v>
      </c>
      <c r="E3445" s="99"/>
      <c r="F3445" s="99"/>
    </row>
    <row r="3446" spans="1:6" ht="12.75" customHeight="1" x14ac:dyDescent="0.25">
      <c r="A3446" s="99"/>
      <c r="B3446" s="101">
        <v>3515301</v>
      </c>
      <c r="C3446" s="101" t="s">
        <v>4932</v>
      </c>
      <c r="D3446" s="101" t="s">
        <v>4764</v>
      </c>
      <c r="E3446" s="99"/>
      <c r="F3446" s="99"/>
    </row>
    <row r="3447" spans="1:6" ht="12.75" customHeight="1" x14ac:dyDescent="0.25">
      <c r="A3447" s="99"/>
      <c r="B3447" s="101">
        <v>3515350</v>
      </c>
      <c r="C3447" s="101" t="s">
        <v>4933</v>
      </c>
      <c r="D3447" s="101" t="s">
        <v>4764</v>
      </c>
      <c r="E3447" s="99"/>
      <c r="F3447" s="99"/>
    </row>
    <row r="3448" spans="1:6" ht="12.75" customHeight="1" x14ac:dyDescent="0.25">
      <c r="A3448" s="99"/>
      <c r="B3448" s="101">
        <v>3515400</v>
      </c>
      <c r="C3448" s="101" t="s">
        <v>4934</v>
      </c>
      <c r="D3448" s="101" t="s">
        <v>4764</v>
      </c>
      <c r="E3448" s="99"/>
      <c r="F3448" s="99"/>
    </row>
    <row r="3449" spans="1:6" ht="12.75" customHeight="1" x14ac:dyDescent="0.25">
      <c r="A3449" s="99"/>
      <c r="B3449" s="101">
        <v>3515509</v>
      </c>
      <c r="C3449" s="101" t="s">
        <v>4935</v>
      </c>
      <c r="D3449" s="101" t="s">
        <v>4764</v>
      </c>
      <c r="E3449" s="99"/>
      <c r="F3449" s="99"/>
    </row>
    <row r="3450" spans="1:6" ht="12.75" customHeight="1" x14ac:dyDescent="0.25">
      <c r="A3450" s="99"/>
      <c r="B3450" s="101">
        <v>3515608</v>
      </c>
      <c r="C3450" s="101" t="s">
        <v>4936</v>
      </c>
      <c r="D3450" s="101" t="s">
        <v>4764</v>
      </c>
      <c r="E3450" s="99"/>
      <c r="F3450" s="99"/>
    </row>
    <row r="3451" spans="1:6" ht="12.75" customHeight="1" x14ac:dyDescent="0.25">
      <c r="A3451" s="99"/>
      <c r="B3451" s="101">
        <v>3515657</v>
      </c>
      <c r="C3451" s="101" t="s">
        <v>4937</v>
      </c>
      <c r="D3451" s="101" t="s">
        <v>4764</v>
      </c>
      <c r="E3451" s="99"/>
      <c r="F3451" s="99"/>
    </row>
    <row r="3452" spans="1:6" ht="12.75" customHeight="1" x14ac:dyDescent="0.25">
      <c r="A3452" s="99"/>
      <c r="B3452" s="101">
        <v>3515707</v>
      </c>
      <c r="C3452" s="101" t="s">
        <v>4938</v>
      </c>
      <c r="D3452" s="101" t="s">
        <v>4764</v>
      </c>
      <c r="E3452" s="99"/>
      <c r="F3452" s="99"/>
    </row>
    <row r="3453" spans="1:6" ht="12.75" customHeight="1" x14ac:dyDescent="0.25">
      <c r="A3453" s="99"/>
      <c r="B3453" s="101">
        <v>3515806</v>
      </c>
      <c r="C3453" s="101" t="s">
        <v>4939</v>
      </c>
      <c r="D3453" s="101" t="s">
        <v>4764</v>
      </c>
      <c r="E3453" s="99"/>
      <c r="F3453" s="99"/>
    </row>
    <row r="3454" spans="1:6" ht="12.75" customHeight="1" x14ac:dyDescent="0.25">
      <c r="A3454" s="99"/>
      <c r="B3454" s="101">
        <v>3515905</v>
      </c>
      <c r="C3454" s="101" t="s">
        <v>4940</v>
      </c>
      <c r="D3454" s="101" t="s">
        <v>4764</v>
      </c>
      <c r="E3454" s="99"/>
      <c r="F3454" s="99"/>
    </row>
    <row r="3455" spans="1:6" ht="12.75" customHeight="1" x14ac:dyDescent="0.25">
      <c r="A3455" s="99"/>
      <c r="B3455" s="101">
        <v>3516002</v>
      </c>
      <c r="C3455" s="101" t="s">
        <v>4941</v>
      </c>
      <c r="D3455" s="101" t="s">
        <v>4764</v>
      </c>
      <c r="E3455" s="99"/>
      <c r="F3455" s="99"/>
    </row>
    <row r="3456" spans="1:6" ht="12.75" customHeight="1" x14ac:dyDescent="0.25">
      <c r="A3456" s="99"/>
      <c r="B3456" s="101">
        <v>3516101</v>
      </c>
      <c r="C3456" s="101" t="s">
        <v>4942</v>
      </c>
      <c r="D3456" s="101" t="s">
        <v>4764</v>
      </c>
      <c r="E3456" s="99"/>
      <c r="F3456" s="99"/>
    </row>
    <row r="3457" spans="1:6" ht="12.75" customHeight="1" x14ac:dyDescent="0.25">
      <c r="A3457" s="99"/>
      <c r="B3457" s="101">
        <v>3516200</v>
      </c>
      <c r="C3457" s="101" t="s">
        <v>4943</v>
      </c>
      <c r="D3457" s="101" t="s">
        <v>4764</v>
      </c>
      <c r="E3457" s="99"/>
      <c r="F3457" s="99"/>
    </row>
    <row r="3458" spans="1:6" ht="12.75" customHeight="1" x14ac:dyDescent="0.25">
      <c r="A3458" s="99"/>
      <c r="B3458" s="101">
        <v>3516309</v>
      </c>
      <c r="C3458" s="101" t="s">
        <v>4944</v>
      </c>
      <c r="D3458" s="101" t="s">
        <v>4764</v>
      </c>
      <c r="E3458" s="99"/>
      <c r="F3458" s="99"/>
    </row>
    <row r="3459" spans="1:6" ht="12.75" customHeight="1" x14ac:dyDescent="0.25">
      <c r="A3459" s="99"/>
      <c r="B3459" s="101">
        <v>3516408</v>
      </c>
      <c r="C3459" s="101" t="s">
        <v>4945</v>
      </c>
      <c r="D3459" s="101" t="s">
        <v>4764</v>
      </c>
      <c r="E3459" s="99"/>
      <c r="F3459" s="99"/>
    </row>
    <row r="3460" spans="1:6" ht="12.75" customHeight="1" x14ac:dyDescent="0.25">
      <c r="A3460" s="99"/>
      <c r="B3460" s="101">
        <v>3516507</v>
      </c>
      <c r="C3460" s="101" t="s">
        <v>4946</v>
      </c>
      <c r="D3460" s="101" t="s">
        <v>4764</v>
      </c>
      <c r="E3460" s="99"/>
      <c r="F3460" s="99"/>
    </row>
    <row r="3461" spans="1:6" ht="12.75" customHeight="1" x14ac:dyDescent="0.25">
      <c r="A3461" s="99"/>
      <c r="B3461" s="101">
        <v>3516606</v>
      </c>
      <c r="C3461" s="101" t="s">
        <v>4947</v>
      </c>
      <c r="D3461" s="101" t="s">
        <v>4764</v>
      </c>
      <c r="E3461" s="99"/>
      <c r="F3461" s="99"/>
    </row>
    <row r="3462" spans="1:6" ht="12.75" customHeight="1" x14ac:dyDescent="0.25">
      <c r="A3462" s="99"/>
      <c r="B3462" s="101">
        <v>3516705</v>
      </c>
      <c r="C3462" s="101" t="s">
        <v>4948</v>
      </c>
      <c r="D3462" s="101" t="s">
        <v>4764</v>
      </c>
      <c r="E3462" s="99"/>
      <c r="F3462" s="99"/>
    </row>
    <row r="3463" spans="1:6" ht="12.75" customHeight="1" x14ac:dyDescent="0.25">
      <c r="A3463" s="99"/>
      <c r="B3463" s="101">
        <v>3516804</v>
      </c>
      <c r="C3463" s="101" t="s">
        <v>4949</v>
      </c>
      <c r="D3463" s="101" t="s">
        <v>4764</v>
      </c>
      <c r="E3463" s="99"/>
      <c r="F3463" s="99"/>
    </row>
    <row r="3464" spans="1:6" ht="12.75" customHeight="1" x14ac:dyDescent="0.25">
      <c r="A3464" s="99"/>
      <c r="B3464" s="101">
        <v>3516853</v>
      </c>
      <c r="C3464" s="101" t="s">
        <v>4950</v>
      </c>
      <c r="D3464" s="101" t="s">
        <v>4764</v>
      </c>
      <c r="E3464" s="99"/>
      <c r="F3464" s="99"/>
    </row>
    <row r="3465" spans="1:6" ht="12.75" customHeight="1" x14ac:dyDescent="0.25">
      <c r="A3465" s="99"/>
      <c r="B3465" s="101">
        <v>3516903</v>
      </c>
      <c r="C3465" s="101" t="s">
        <v>4951</v>
      </c>
      <c r="D3465" s="101" t="s">
        <v>4764</v>
      </c>
      <c r="E3465" s="99"/>
      <c r="F3465" s="99"/>
    </row>
    <row r="3466" spans="1:6" ht="12.75" customHeight="1" x14ac:dyDescent="0.25">
      <c r="A3466" s="99"/>
      <c r="B3466" s="101">
        <v>3517000</v>
      </c>
      <c r="C3466" s="101" t="s">
        <v>4952</v>
      </c>
      <c r="D3466" s="101" t="s">
        <v>4764</v>
      </c>
      <c r="E3466" s="99"/>
      <c r="F3466" s="99"/>
    </row>
    <row r="3467" spans="1:6" ht="12.75" customHeight="1" x14ac:dyDescent="0.25">
      <c r="A3467" s="99"/>
      <c r="B3467" s="101">
        <v>3517109</v>
      </c>
      <c r="C3467" s="101" t="s">
        <v>4953</v>
      </c>
      <c r="D3467" s="101" t="s">
        <v>4764</v>
      </c>
      <c r="E3467" s="99"/>
      <c r="F3467" s="99"/>
    </row>
    <row r="3468" spans="1:6" ht="12.75" customHeight="1" x14ac:dyDescent="0.25">
      <c r="A3468" s="99"/>
      <c r="B3468" s="101">
        <v>3517208</v>
      </c>
      <c r="C3468" s="101" t="s">
        <v>4954</v>
      </c>
      <c r="D3468" s="101" t="s">
        <v>4764</v>
      </c>
      <c r="E3468" s="99"/>
      <c r="F3468" s="99"/>
    </row>
    <row r="3469" spans="1:6" ht="12.75" customHeight="1" x14ac:dyDescent="0.25">
      <c r="A3469" s="99"/>
      <c r="B3469" s="101">
        <v>3517307</v>
      </c>
      <c r="C3469" s="101" t="s">
        <v>4955</v>
      </c>
      <c r="D3469" s="101" t="s">
        <v>4764</v>
      </c>
      <c r="E3469" s="99"/>
      <c r="F3469" s="99"/>
    </row>
    <row r="3470" spans="1:6" ht="12.75" customHeight="1" x14ac:dyDescent="0.25">
      <c r="A3470" s="99"/>
      <c r="B3470" s="101">
        <v>3517406</v>
      </c>
      <c r="C3470" s="101" t="s">
        <v>4956</v>
      </c>
      <c r="D3470" s="101" t="s">
        <v>4764</v>
      </c>
      <c r="E3470" s="99"/>
      <c r="F3470" s="99"/>
    </row>
    <row r="3471" spans="1:6" ht="12.75" customHeight="1" x14ac:dyDescent="0.25">
      <c r="A3471" s="99"/>
      <c r="B3471" s="101">
        <v>3517505</v>
      </c>
      <c r="C3471" s="101" t="s">
        <v>4957</v>
      </c>
      <c r="D3471" s="101" t="s">
        <v>4764</v>
      </c>
      <c r="E3471" s="99"/>
      <c r="F3471" s="99"/>
    </row>
    <row r="3472" spans="1:6" ht="12.75" customHeight="1" x14ac:dyDescent="0.25">
      <c r="A3472" s="99"/>
      <c r="B3472" s="101">
        <v>3517604</v>
      </c>
      <c r="C3472" s="101" t="s">
        <v>4958</v>
      </c>
      <c r="D3472" s="101" t="s">
        <v>4764</v>
      </c>
      <c r="E3472" s="99"/>
      <c r="F3472" s="99"/>
    </row>
    <row r="3473" spans="1:6" ht="12.75" customHeight="1" x14ac:dyDescent="0.25">
      <c r="A3473" s="99"/>
      <c r="B3473" s="101">
        <v>3517703</v>
      </c>
      <c r="C3473" s="101" t="s">
        <v>4959</v>
      </c>
      <c r="D3473" s="101" t="s">
        <v>4764</v>
      </c>
      <c r="E3473" s="99"/>
      <c r="F3473" s="99"/>
    </row>
    <row r="3474" spans="1:6" ht="12.75" customHeight="1" x14ac:dyDescent="0.25">
      <c r="A3474" s="99"/>
      <c r="B3474" s="101">
        <v>3517802</v>
      </c>
      <c r="C3474" s="101" t="s">
        <v>4960</v>
      </c>
      <c r="D3474" s="101" t="s">
        <v>4764</v>
      </c>
      <c r="E3474" s="99"/>
      <c r="F3474" s="99"/>
    </row>
    <row r="3475" spans="1:6" ht="12.75" customHeight="1" x14ac:dyDescent="0.25">
      <c r="A3475" s="99"/>
      <c r="B3475" s="101">
        <v>3517901</v>
      </c>
      <c r="C3475" s="101" t="s">
        <v>4961</v>
      </c>
      <c r="D3475" s="101" t="s">
        <v>4764</v>
      </c>
      <c r="E3475" s="99"/>
      <c r="F3475" s="99"/>
    </row>
    <row r="3476" spans="1:6" ht="12.75" customHeight="1" x14ac:dyDescent="0.25">
      <c r="A3476" s="99"/>
      <c r="B3476" s="101">
        <v>3518008</v>
      </c>
      <c r="C3476" s="101" t="s">
        <v>4962</v>
      </c>
      <c r="D3476" s="101" t="s">
        <v>4764</v>
      </c>
      <c r="E3476" s="99"/>
      <c r="F3476" s="99"/>
    </row>
    <row r="3477" spans="1:6" ht="12.75" customHeight="1" x14ac:dyDescent="0.25">
      <c r="A3477" s="99"/>
      <c r="B3477" s="101">
        <v>3518107</v>
      </c>
      <c r="C3477" s="101" t="s">
        <v>4963</v>
      </c>
      <c r="D3477" s="101" t="s">
        <v>4764</v>
      </c>
      <c r="E3477" s="99"/>
      <c r="F3477" s="99"/>
    </row>
    <row r="3478" spans="1:6" ht="12.75" customHeight="1" x14ac:dyDescent="0.25">
      <c r="A3478" s="99"/>
      <c r="B3478" s="101">
        <v>3518206</v>
      </c>
      <c r="C3478" s="101" t="s">
        <v>4964</v>
      </c>
      <c r="D3478" s="101" t="s">
        <v>4764</v>
      </c>
      <c r="E3478" s="99"/>
      <c r="F3478" s="99"/>
    </row>
    <row r="3479" spans="1:6" ht="12.75" customHeight="1" x14ac:dyDescent="0.25">
      <c r="A3479" s="99"/>
      <c r="B3479" s="101">
        <v>3518305</v>
      </c>
      <c r="C3479" s="101" t="s">
        <v>4965</v>
      </c>
      <c r="D3479" s="101" t="s">
        <v>4764</v>
      </c>
      <c r="E3479" s="99"/>
      <c r="F3479" s="99"/>
    </row>
    <row r="3480" spans="1:6" ht="12.75" customHeight="1" x14ac:dyDescent="0.25">
      <c r="A3480" s="99"/>
      <c r="B3480" s="101">
        <v>3518404</v>
      </c>
      <c r="C3480" s="101" t="s">
        <v>4966</v>
      </c>
      <c r="D3480" s="101" t="s">
        <v>4764</v>
      </c>
      <c r="E3480" s="99"/>
      <c r="F3480" s="99"/>
    </row>
    <row r="3481" spans="1:6" ht="12.75" customHeight="1" x14ac:dyDescent="0.25">
      <c r="A3481" s="99"/>
      <c r="B3481" s="101">
        <v>3518503</v>
      </c>
      <c r="C3481" s="101" t="s">
        <v>4967</v>
      </c>
      <c r="D3481" s="101" t="s">
        <v>4764</v>
      </c>
      <c r="E3481" s="99"/>
      <c r="F3481" s="99"/>
    </row>
    <row r="3482" spans="1:6" ht="12.75" customHeight="1" x14ac:dyDescent="0.25">
      <c r="A3482" s="99"/>
      <c r="B3482" s="101">
        <v>3518602</v>
      </c>
      <c r="C3482" s="101" t="s">
        <v>4968</v>
      </c>
      <c r="D3482" s="101" t="s">
        <v>4764</v>
      </c>
      <c r="E3482" s="99"/>
      <c r="F3482" s="99"/>
    </row>
    <row r="3483" spans="1:6" ht="12.75" customHeight="1" x14ac:dyDescent="0.25">
      <c r="A3483" s="99"/>
      <c r="B3483" s="101">
        <v>3518701</v>
      </c>
      <c r="C3483" s="101" t="s">
        <v>4969</v>
      </c>
      <c r="D3483" s="101" t="s">
        <v>4764</v>
      </c>
      <c r="E3483" s="99"/>
      <c r="F3483" s="99"/>
    </row>
    <row r="3484" spans="1:6" ht="12.75" customHeight="1" x14ac:dyDescent="0.25">
      <c r="A3484" s="99"/>
      <c r="B3484" s="101">
        <v>3518800</v>
      </c>
      <c r="C3484" s="101" t="s">
        <v>4970</v>
      </c>
      <c r="D3484" s="101" t="s">
        <v>4764</v>
      </c>
      <c r="E3484" s="99"/>
      <c r="F3484" s="99"/>
    </row>
    <row r="3485" spans="1:6" ht="12.75" customHeight="1" x14ac:dyDescent="0.25">
      <c r="A3485" s="99"/>
      <c r="B3485" s="101">
        <v>3518859</v>
      </c>
      <c r="C3485" s="101" t="s">
        <v>4971</v>
      </c>
      <c r="D3485" s="101" t="s">
        <v>4764</v>
      </c>
      <c r="E3485" s="99"/>
      <c r="F3485" s="99"/>
    </row>
    <row r="3486" spans="1:6" ht="12.75" customHeight="1" x14ac:dyDescent="0.25">
      <c r="A3486" s="99"/>
      <c r="B3486" s="101">
        <v>3518909</v>
      </c>
      <c r="C3486" s="101" t="s">
        <v>4972</v>
      </c>
      <c r="D3486" s="101" t="s">
        <v>4764</v>
      </c>
      <c r="E3486" s="99"/>
      <c r="F3486" s="99"/>
    </row>
    <row r="3487" spans="1:6" ht="12.75" customHeight="1" x14ac:dyDescent="0.25">
      <c r="A3487" s="99"/>
      <c r="B3487" s="101">
        <v>3519006</v>
      </c>
      <c r="C3487" s="101" t="s">
        <v>4973</v>
      </c>
      <c r="D3487" s="101" t="s">
        <v>4764</v>
      </c>
      <c r="E3487" s="99"/>
      <c r="F3487" s="99"/>
    </row>
    <row r="3488" spans="1:6" ht="12.75" customHeight="1" x14ac:dyDescent="0.25">
      <c r="A3488" s="99"/>
      <c r="B3488" s="101">
        <v>3519055</v>
      </c>
      <c r="C3488" s="101" t="s">
        <v>4974</v>
      </c>
      <c r="D3488" s="101" t="s">
        <v>4764</v>
      </c>
      <c r="E3488" s="99"/>
      <c r="F3488" s="99"/>
    </row>
    <row r="3489" spans="1:6" ht="12.75" customHeight="1" x14ac:dyDescent="0.25">
      <c r="A3489" s="99"/>
      <c r="B3489" s="101">
        <v>3519071</v>
      </c>
      <c r="C3489" s="101" t="s">
        <v>4975</v>
      </c>
      <c r="D3489" s="101" t="s">
        <v>4764</v>
      </c>
      <c r="E3489" s="99"/>
      <c r="F3489" s="99"/>
    </row>
    <row r="3490" spans="1:6" ht="12.75" customHeight="1" x14ac:dyDescent="0.25">
      <c r="A3490" s="99"/>
      <c r="B3490" s="101">
        <v>3519105</v>
      </c>
      <c r="C3490" s="101" t="s">
        <v>4976</v>
      </c>
      <c r="D3490" s="101" t="s">
        <v>4764</v>
      </c>
      <c r="E3490" s="99"/>
      <c r="F3490" s="99"/>
    </row>
    <row r="3491" spans="1:6" ht="12.75" customHeight="1" x14ac:dyDescent="0.25">
      <c r="A3491" s="99"/>
      <c r="B3491" s="101">
        <v>3519204</v>
      </c>
      <c r="C3491" s="101" t="s">
        <v>4977</v>
      </c>
      <c r="D3491" s="101" t="s">
        <v>4764</v>
      </c>
      <c r="E3491" s="99"/>
      <c r="F3491" s="99"/>
    </row>
    <row r="3492" spans="1:6" ht="12.75" customHeight="1" x14ac:dyDescent="0.25">
      <c r="A3492" s="99"/>
      <c r="B3492" s="101">
        <v>3519253</v>
      </c>
      <c r="C3492" s="101" t="s">
        <v>4978</v>
      </c>
      <c r="D3492" s="101" t="s">
        <v>4764</v>
      </c>
      <c r="E3492" s="99"/>
      <c r="F3492" s="99"/>
    </row>
    <row r="3493" spans="1:6" ht="12.75" customHeight="1" x14ac:dyDescent="0.25">
      <c r="A3493" s="99"/>
      <c r="B3493" s="101">
        <v>3519303</v>
      </c>
      <c r="C3493" s="101" t="s">
        <v>4979</v>
      </c>
      <c r="D3493" s="101" t="s">
        <v>4764</v>
      </c>
      <c r="E3493" s="99"/>
      <c r="F3493" s="99"/>
    </row>
    <row r="3494" spans="1:6" ht="12.75" customHeight="1" x14ac:dyDescent="0.25">
      <c r="A3494" s="99"/>
      <c r="B3494" s="101">
        <v>3519402</v>
      </c>
      <c r="C3494" s="101" t="s">
        <v>4980</v>
      </c>
      <c r="D3494" s="101" t="s">
        <v>4764</v>
      </c>
      <c r="E3494" s="99"/>
      <c r="F3494" s="99"/>
    </row>
    <row r="3495" spans="1:6" ht="12.75" customHeight="1" x14ac:dyDescent="0.25">
      <c r="A3495" s="99"/>
      <c r="B3495" s="101">
        <v>3519501</v>
      </c>
      <c r="C3495" s="101" t="s">
        <v>4981</v>
      </c>
      <c r="D3495" s="101" t="s">
        <v>4764</v>
      </c>
      <c r="E3495" s="99"/>
      <c r="F3495" s="99"/>
    </row>
    <row r="3496" spans="1:6" ht="12.75" customHeight="1" x14ac:dyDescent="0.25">
      <c r="A3496" s="99"/>
      <c r="B3496" s="101">
        <v>3519600</v>
      </c>
      <c r="C3496" s="101" t="s">
        <v>4982</v>
      </c>
      <c r="D3496" s="101" t="s">
        <v>4764</v>
      </c>
      <c r="E3496" s="99"/>
      <c r="F3496" s="99"/>
    </row>
    <row r="3497" spans="1:6" ht="12.75" customHeight="1" x14ac:dyDescent="0.25">
      <c r="A3497" s="99"/>
      <c r="B3497" s="101">
        <v>3519709</v>
      </c>
      <c r="C3497" s="101" t="s">
        <v>4983</v>
      </c>
      <c r="D3497" s="101" t="s">
        <v>4764</v>
      </c>
      <c r="E3497" s="99"/>
      <c r="F3497" s="99"/>
    </row>
    <row r="3498" spans="1:6" ht="12.75" customHeight="1" x14ac:dyDescent="0.25">
      <c r="A3498" s="99"/>
      <c r="B3498" s="101">
        <v>3519808</v>
      </c>
      <c r="C3498" s="101" t="s">
        <v>4984</v>
      </c>
      <c r="D3498" s="101" t="s">
        <v>4764</v>
      </c>
      <c r="E3498" s="99"/>
      <c r="F3498" s="99"/>
    </row>
    <row r="3499" spans="1:6" ht="12.75" customHeight="1" x14ac:dyDescent="0.25">
      <c r="A3499" s="99"/>
      <c r="B3499" s="101">
        <v>3519907</v>
      </c>
      <c r="C3499" s="101" t="s">
        <v>4985</v>
      </c>
      <c r="D3499" s="101" t="s">
        <v>4764</v>
      </c>
      <c r="E3499" s="99"/>
      <c r="F3499" s="99"/>
    </row>
    <row r="3500" spans="1:6" ht="12.75" customHeight="1" x14ac:dyDescent="0.25">
      <c r="A3500" s="99"/>
      <c r="B3500" s="101">
        <v>3520004</v>
      </c>
      <c r="C3500" s="101" t="s">
        <v>4986</v>
      </c>
      <c r="D3500" s="101" t="s">
        <v>4764</v>
      </c>
      <c r="E3500" s="99"/>
      <c r="F3500" s="99"/>
    </row>
    <row r="3501" spans="1:6" ht="12.75" customHeight="1" x14ac:dyDescent="0.25">
      <c r="A3501" s="99"/>
      <c r="B3501" s="101">
        <v>3520103</v>
      </c>
      <c r="C3501" s="101" t="s">
        <v>4987</v>
      </c>
      <c r="D3501" s="101" t="s">
        <v>4764</v>
      </c>
      <c r="E3501" s="99"/>
      <c r="F3501" s="99"/>
    </row>
    <row r="3502" spans="1:6" ht="12.75" customHeight="1" x14ac:dyDescent="0.25">
      <c r="A3502" s="99"/>
      <c r="B3502" s="101">
        <v>3520202</v>
      </c>
      <c r="C3502" s="101" t="s">
        <v>4988</v>
      </c>
      <c r="D3502" s="101" t="s">
        <v>4764</v>
      </c>
      <c r="E3502" s="99"/>
      <c r="F3502" s="99"/>
    </row>
    <row r="3503" spans="1:6" ht="12.75" customHeight="1" x14ac:dyDescent="0.25">
      <c r="A3503" s="99"/>
      <c r="B3503" s="101">
        <v>3520301</v>
      </c>
      <c r="C3503" s="101" t="s">
        <v>4989</v>
      </c>
      <c r="D3503" s="101" t="s">
        <v>4764</v>
      </c>
      <c r="E3503" s="99"/>
      <c r="F3503" s="99"/>
    </row>
    <row r="3504" spans="1:6" ht="12.75" customHeight="1" x14ac:dyDescent="0.25">
      <c r="A3504" s="99"/>
      <c r="B3504" s="101">
        <v>3520400</v>
      </c>
      <c r="C3504" s="101" t="s">
        <v>4990</v>
      </c>
      <c r="D3504" s="101" t="s">
        <v>4764</v>
      </c>
      <c r="E3504" s="99"/>
      <c r="F3504" s="99"/>
    </row>
    <row r="3505" spans="1:6" ht="12.75" customHeight="1" x14ac:dyDescent="0.25">
      <c r="A3505" s="99"/>
      <c r="B3505" s="101">
        <v>3520426</v>
      </c>
      <c r="C3505" s="101" t="s">
        <v>4991</v>
      </c>
      <c r="D3505" s="101" t="s">
        <v>4764</v>
      </c>
      <c r="E3505" s="99"/>
      <c r="F3505" s="99"/>
    </row>
    <row r="3506" spans="1:6" ht="12.75" customHeight="1" x14ac:dyDescent="0.25">
      <c r="A3506" s="99"/>
      <c r="B3506" s="101">
        <v>3520442</v>
      </c>
      <c r="C3506" s="101" t="s">
        <v>4992</v>
      </c>
      <c r="D3506" s="101" t="s">
        <v>4764</v>
      </c>
      <c r="E3506" s="99"/>
      <c r="F3506" s="99"/>
    </row>
    <row r="3507" spans="1:6" ht="12.75" customHeight="1" x14ac:dyDescent="0.25">
      <c r="A3507" s="99"/>
      <c r="B3507" s="101">
        <v>3520509</v>
      </c>
      <c r="C3507" s="101" t="s">
        <v>4993</v>
      </c>
      <c r="D3507" s="101" t="s">
        <v>4764</v>
      </c>
      <c r="E3507" s="99"/>
      <c r="F3507" s="99"/>
    </row>
    <row r="3508" spans="1:6" ht="12.75" customHeight="1" x14ac:dyDescent="0.25">
      <c r="A3508" s="99"/>
      <c r="B3508" s="101">
        <v>3520608</v>
      </c>
      <c r="C3508" s="101" t="s">
        <v>4994</v>
      </c>
      <c r="D3508" s="101" t="s">
        <v>4764</v>
      </c>
      <c r="E3508" s="99"/>
      <c r="F3508" s="99"/>
    </row>
    <row r="3509" spans="1:6" ht="12.75" customHeight="1" x14ac:dyDescent="0.25">
      <c r="A3509" s="99"/>
      <c r="B3509" s="101">
        <v>3520707</v>
      </c>
      <c r="C3509" s="101" t="s">
        <v>4995</v>
      </c>
      <c r="D3509" s="101" t="s">
        <v>4764</v>
      </c>
      <c r="E3509" s="99"/>
      <c r="F3509" s="99"/>
    </row>
    <row r="3510" spans="1:6" ht="12.75" customHeight="1" x14ac:dyDescent="0.25">
      <c r="A3510" s="99"/>
      <c r="B3510" s="101">
        <v>3520806</v>
      </c>
      <c r="C3510" s="101" t="s">
        <v>4996</v>
      </c>
      <c r="D3510" s="101" t="s">
        <v>4764</v>
      </c>
      <c r="E3510" s="99"/>
      <c r="F3510" s="99"/>
    </row>
    <row r="3511" spans="1:6" ht="12.75" customHeight="1" x14ac:dyDescent="0.25">
      <c r="A3511" s="99"/>
      <c r="B3511" s="101">
        <v>3520905</v>
      </c>
      <c r="C3511" s="101" t="s">
        <v>4997</v>
      </c>
      <c r="D3511" s="101" t="s">
        <v>4764</v>
      </c>
      <c r="E3511" s="99"/>
      <c r="F3511" s="99"/>
    </row>
    <row r="3512" spans="1:6" ht="12.75" customHeight="1" x14ac:dyDescent="0.25">
      <c r="A3512" s="99"/>
      <c r="B3512" s="101">
        <v>3521002</v>
      </c>
      <c r="C3512" s="101" t="s">
        <v>4998</v>
      </c>
      <c r="D3512" s="101" t="s">
        <v>4764</v>
      </c>
      <c r="E3512" s="99"/>
      <c r="F3512" s="99"/>
    </row>
    <row r="3513" spans="1:6" ht="12.75" customHeight="1" x14ac:dyDescent="0.25">
      <c r="A3513" s="99"/>
      <c r="B3513" s="101">
        <v>3521101</v>
      </c>
      <c r="C3513" s="101" t="s">
        <v>4999</v>
      </c>
      <c r="D3513" s="101" t="s">
        <v>4764</v>
      </c>
      <c r="E3513" s="99"/>
      <c r="F3513" s="99"/>
    </row>
    <row r="3514" spans="1:6" ht="12.75" customHeight="1" x14ac:dyDescent="0.25">
      <c r="A3514" s="99"/>
      <c r="B3514" s="101">
        <v>3521150</v>
      </c>
      <c r="C3514" s="101" t="s">
        <v>5000</v>
      </c>
      <c r="D3514" s="101" t="s">
        <v>4764</v>
      </c>
      <c r="E3514" s="99"/>
      <c r="F3514" s="99"/>
    </row>
    <row r="3515" spans="1:6" ht="12.75" customHeight="1" x14ac:dyDescent="0.25">
      <c r="A3515" s="99"/>
      <c r="B3515" s="101">
        <v>3521200</v>
      </c>
      <c r="C3515" s="101" t="s">
        <v>5001</v>
      </c>
      <c r="D3515" s="101" t="s">
        <v>4764</v>
      </c>
      <c r="E3515" s="99"/>
      <c r="F3515" s="99"/>
    </row>
    <row r="3516" spans="1:6" ht="12.75" customHeight="1" x14ac:dyDescent="0.25">
      <c r="A3516" s="99"/>
      <c r="B3516" s="101">
        <v>3521309</v>
      </c>
      <c r="C3516" s="101" t="s">
        <v>5002</v>
      </c>
      <c r="D3516" s="101" t="s">
        <v>4764</v>
      </c>
      <c r="E3516" s="99"/>
      <c r="F3516" s="99"/>
    </row>
    <row r="3517" spans="1:6" ht="12.75" customHeight="1" x14ac:dyDescent="0.25">
      <c r="A3517" s="99"/>
      <c r="B3517" s="101">
        <v>3521408</v>
      </c>
      <c r="C3517" s="101" t="s">
        <v>5003</v>
      </c>
      <c r="D3517" s="101" t="s">
        <v>4764</v>
      </c>
      <c r="E3517" s="99"/>
      <c r="F3517" s="99"/>
    </row>
    <row r="3518" spans="1:6" ht="12.75" customHeight="1" x14ac:dyDescent="0.25">
      <c r="A3518" s="99"/>
      <c r="B3518" s="101">
        <v>3521507</v>
      </c>
      <c r="C3518" s="101" t="s">
        <v>5004</v>
      </c>
      <c r="D3518" s="101" t="s">
        <v>4764</v>
      </c>
      <c r="E3518" s="99"/>
      <c r="F3518" s="99"/>
    </row>
    <row r="3519" spans="1:6" ht="12.75" customHeight="1" x14ac:dyDescent="0.25">
      <c r="A3519" s="99"/>
      <c r="B3519" s="101">
        <v>3521606</v>
      </c>
      <c r="C3519" s="101" t="s">
        <v>5005</v>
      </c>
      <c r="D3519" s="101" t="s">
        <v>4764</v>
      </c>
      <c r="E3519" s="99"/>
      <c r="F3519" s="99"/>
    </row>
    <row r="3520" spans="1:6" ht="12.75" customHeight="1" x14ac:dyDescent="0.25">
      <c r="A3520" s="99"/>
      <c r="B3520" s="101">
        <v>3521705</v>
      </c>
      <c r="C3520" s="101" t="s">
        <v>5006</v>
      </c>
      <c r="D3520" s="101" t="s">
        <v>4764</v>
      </c>
      <c r="E3520" s="99"/>
      <c r="F3520" s="99"/>
    </row>
    <row r="3521" spans="1:6" ht="12.75" customHeight="1" x14ac:dyDescent="0.25">
      <c r="A3521" s="99"/>
      <c r="B3521" s="101">
        <v>3521804</v>
      </c>
      <c r="C3521" s="101" t="s">
        <v>5007</v>
      </c>
      <c r="D3521" s="101" t="s">
        <v>4764</v>
      </c>
      <c r="E3521" s="99"/>
      <c r="F3521" s="99"/>
    </row>
    <row r="3522" spans="1:6" ht="12.75" customHeight="1" x14ac:dyDescent="0.25">
      <c r="A3522" s="99"/>
      <c r="B3522" s="101">
        <v>3521903</v>
      </c>
      <c r="C3522" s="101" t="s">
        <v>5008</v>
      </c>
      <c r="D3522" s="101" t="s">
        <v>4764</v>
      </c>
      <c r="E3522" s="99"/>
      <c r="F3522" s="99"/>
    </row>
    <row r="3523" spans="1:6" ht="12.75" customHeight="1" x14ac:dyDescent="0.25">
      <c r="A3523" s="99"/>
      <c r="B3523" s="101">
        <v>3522000</v>
      </c>
      <c r="C3523" s="101" t="s">
        <v>5009</v>
      </c>
      <c r="D3523" s="101" t="s">
        <v>4764</v>
      </c>
      <c r="E3523" s="99"/>
      <c r="F3523" s="99"/>
    </row>
    <row r="3524" spans="1:6" ht="12.75" customHeight="1" x14ac:dyDescent="0.25">
      <c r="A3524" s="99"/>
      <c r="B3524" s="101">
        <v>3522109</v>
      </c>
      <c r="C3524" s="101" t="s">
        <v>5010</v>
      </c>
      <c r="D3524" s="101" t="s">
        <v>4764</v>
      </c>
      <c r="E3524" s="99"/>
      <c r="F3524" s="99"/>
    </row>
    <row r="3525" spans="1:6" ht="12.75" customHeight="1" x14ac:dyDescent="0.25">
      <c r="A3525" s="99"/>
      <c r="B3525" s="101">
        <v>3522158</v>
      </c>
      <c r="C3525" s="101" t="s">
        <v>5011</v>
      </c>
      <c r="D3525" s="101" t="s">
        <v>4764</v>
      </c>
      <c r="E3525" s="99"/>
      <c r="F3525" s="99"/>
    </row>
    <row r="3526" spans="1:6" ht="12.75" customHeight="1" x14ac:dyDescent="0.25">
      <c r="A3526" s="99"/>
      <c r="B3526" s="101">
        <v>3522208</v>
      </c>
      <c r="C3526" s="101" t="s">
        <v>5012</v>
      </c>
      <c r="D3526" s="101" t="s">
        <v>4764</v>
      </c>
      <c r="E3526" s="99"/>
      <c r="F3526" s="99"/>
    </row>
    <row r="3527" spans="1:6" ht="12.75" customHeight="1" x14ac:dyDescent="0.25">
      <c r="A3527" s="99"/>
      <c r="B3527" s="101">
        <v>3522307</v>
      </c>
      <c r="C3527" s="101" t="s">
        <v>5013</v>
      </c>
      <c r="D3527" s="101" t="s">
        <v>4764</v>
      </c>
      <c r="E3527" s="99"/>
      <c r="F3527" s="99"/>
    </row>
    <row r="3528" spans="1:6" ht="12.75" customHeight="1" x14ac:dyDescent="0.25">
      <c r="A3528" s="99"/>
      <c r="B3528" s="101">
        <v>3522406</v>
      </c>
      <c r="C3528" s="101" t="s">
        <v>4139</v>
      </c>
      <c r="D3528" s="101" t="s">
        <v>4764</v>
      </c>
      <c r="E3528" s="99"/>
      <c r="F3528" s="99"/>
    </row>
    <row r="3529" spans="1:6" ht="12.75" customHeight="1" x14ac:dyDescent="0.25">
      <c r="A3529" s="99"/>
      <c r="B3529" s="101">
        <v>3522505</v>
      </c>
      <c r="C3529" s="101" t="s">
        <v>5014</v>
      </c>
      <c r="D3529" s="101" t="s">
        <v>4764</v>
      </c>
      <c r="E3529" s="99"/>
      <c r="F3529" s="99"/>
    </row>
    <row r="3530" spans="1:6" ht="12.75" customHeight="1" x14ac:dyDescent="0.25">
      <c r="A3530" s="99"/>
      <c r="B3530" s="101">
        <v>3522604</v>
      </c>
      <c r="C3530" s="101" t="s">
        <v>5015</v>
      </c>
      <c r="D3530" s="101" t="s">
        <v>4764</v>
      </c>
      <c r="E3530" s="99"/>
      <c r="F3530" s="99"/>
    </row>
    <row r="3531" spans="1:6" ht="12.75" customHeight="1" x14ac:dyDescent="0.25">
      <c r="A3531" s="99"/>
      <c r="B3531" s="101">
        <v>3522653</v>
      </c>
      <c r="C3531" s="101" t="s">
        <v>5016</v>
      </c>
      <c r="D3531" s="101" t="s">
        <v>4764</v>
      </c>
      <c r="E3531" s="99"/>
      <c r="F3531" s="99"/>
    </row>
    <row r="3532" spans="1:6" ht="12.75" customHeight="1" x14ac:dyDescent="0.25">
      <c r="A3532" s="99"/>
      <c r="B3532" s="101">
        <v>3522703</v>
      </c>
      <c r="C3532" s="101" t="s">
        <v>5017</v>
      </c>
      <c r="D3532" s="101" t="s">
        <v>4764</v>
      </c>
      <c r="E3532" s="99"/>
      <c r="F3532" s="99"/>
    </row>
    <row r="3533" spans="1:6" ht="12.75" customHeight="1" x14ac:dyDescent="0.25">
      <c r="A3533" s="99"/>
      <c r="B3533" s="101">
        <v>3522802</v>
      </c>
      <c r="C3533" s="101" t="s">
        <v>2919</v>
      </c>
      <c r="D3533" s="101" t="s">
        <v>4764</v>
      </c>
      <c r="E3533" s="99"/>
      <c r="F3533" s="99"/>
    </row>
    <row r="3534" spans="1:6" ht="12.75" customHeight="1" x14ac:dyDescent="0.25">
      <c r="A3534" s="99"/>
      <c r="B3534" s="101">
        <v>3522901</v>
      </c>
      <c r="C3534" s="101" t="s">
        <v>5018</v>
      </c>
      <c r="D3534" s="101" t="s">
        <v>4764</v>
      </c>
      <c r="E3534" s="99"/>
      <c r="F3534" s="99"/>
    </row>
    <row r="3535" spans="1:6" ht="12.75" customHeight="1" x14ac:dyDescent="0.25">
      <c r="A3535" s="99"/>
      <c r="B3535" s="101">
        <v>3523008</v>
      </c>
      <c r="C3535" s="101" t="s">
        <v>5019</v>
      </c>
      <c r="D3535" s="101" t="s">
        <v>4764</v>
      </c>
      <c r="E3535" s="99"/>
      <c r="F3535" s="99"/>
    </row>
    <row r="3536" spans="1:6" ht="12.75" customHeight="1" x14ac:dyDescent="0.25">
      <c r="A3536" s="99"/>
      <c r="B3536" s="101">
        <v>3523107</v>
      </c>
      <c r="C3536" s="101" t="s">
        <v>5020</v>
      </c>
      <c r="D3536" s="101" t="s">
        <v>4764</v>
      </c>
      <c r="E3536" s="99"/>
      <c r="F3536" s="99"/>
    </row>
    <row r="3537" spans="1:6" ht="12.75" customHeight="1" x14ac:dyDescent="0.25">
      <c r="A3537" s="99"/>
      <c r="B3537" s="101">
        <v>3523206</v>
      </c>
      <c r="C3537" s="101" t="s">
        <v>5021</v>
      </c>
      <c r="D3537" s="101" t="s">
        <v>4764</v>
      </c>
      <c r="E3537" s="99"/>
      <c r="F3537" s="99"/>
    </row>
    <row r="3538" spans="1:6" ht="12.75" customHeight="1" x14ac:dyDescent="0.25">
      <c r="A3538" s="99"/>
      <c r="B3538" s="101">
        <v>3523305</v>
      </c>
      <c r="C3538" s="101" t="s">
        <v>5022</v>
      </c>
      <c r="D3538" s="101" t="s">
        <v>4764</v>
      </c>
      <c r="E3538" s="99"/>
      <c r="F3538" s="99"/>
    </row>
    <row r="3539" spans="1:6" ht="12.75" customHeight="1" x14ac:dyDescent="0.25">
      <c r="A3539" s="99"/>
      <c r="B3539" s="101">
        <v>3523404</v>
      </c>
      <c r="C3539" s="101" t="s">
        <v>5023</v>
      </c>
      <c r="D3539" s="101" t="s">
        <v>4764</v>
      </c>
      <c r="E3539" s="99"/>
      <c r="F3539" s="99"/>
    </row>
    <row r="3540" spans="1:6" ht="12.75" customHeight="1" x14ac:dyDescent="0.25">
      <c r="A3540" s="99"/>
      <c r="B3540" s="101">
        <v>3523503</v>
      </c>
      <c r="C3540" s="101" t="s">
        <v>5024</v>
      </c>
      <c r="D3540" s="101" t="s">
        <v>4764</v>
      </c>
      <c r="E3540" s="99"/>
      <c r="F3540" s="99"/>
    </row>
    <row r="3541" spans="1:6" ht="12.75" customHeight="1" x14ac:dyDescent="0.25">
      <c r="A3541" s="99"/>
      <c r="B3541" s="101">
        <v>3523602</v>
      </c>
      <c r="C3541" s="101" t="s">
        <v>5025</v>
      </c>
      <c r="D3541" s="101" t="s">
        <v>4764</v>
      </c>
      <c r="E3541" s="99"/>
      <c r="F3541" s="99"/>
    </row>
    <row r="3542" spans="1:6" ht="12.75" customHeight="1" x14ac:dyDescent="0.25">
      <c r="A3542" s="99"/>
      <c r="B3542" s="101">
        <v>3523701</v>
      </c>
      <c r="C3542" s="101" t="s">
        <v>5026</v>
      </c>
      <c r="D3542" s="101" t="s">
        <v>4764</v>
      </c>
      <c r="E3542" s="99"/>
      <c r="F3542" s="99"/>
    </row>
    <row r="3543" spans="1:6" ht="12.75" customHeight="1" x14ac:dyDescent="0.25">
      <c r="A3543" s="99"/>
      <c r="B3543" s="101">
        <v>3523800</v>
      </c>
      <c r="C3543" s="101" t="s">
        <v>5027</v>
      </c>
      <c r="D3543" s="101" t="s">
        <v>4764</v>
      </c>
      <c r="E3543" s="99"/>
      <c r="F3543" s="99"/>
    </row>
    <row r="3544" spans="1:6" ht="12.75" customHeight="1" x14ac:dyDescent="0.25">
      <c r="A3544" s="99"/>
      <c r="B3544" s="101">
        <v>3523909</v>
      </c>
      <c r="C3544" s="101" t="s">
        <v>5028</v>
      </c>
      <c r="D3544" s="101" t="s">
        <v>4764</v>
      </c>
      <c r="E3544" s="99"/>
      <c r="F3544" s="99"/>
    </row>
    <row r="3545" spans="1:6" ht="12.75" customHeight="1" x14ac:dyDescent="0.25">
      <c r="A3545" s="99"/>
      <c r="B3545" s="101">
        <v>3524006</v>
      </c>
      <c r="C3545" s="101" t="s">
        <v>5029</v>
      </c>
      <c r="D3545" s="101" t="s">
        <v>4764</v>
      </c>
      <c r="E3545" s="99"/>
      <c r="F3545" s="99"/>
    </row>
    <row r="3546" spans="1:6" ht="12.75" customHeight="1" x14ac:dyDescent="0.25">
      <c r="A3546" s="99"/>
      <c r="B3546" s="101">
        <v>3524105</v>
      </c>
      <c r="C3546" s="101" t="s">
        <v>5030</v>
      </c>
      <c r="D3546" s="101" t="s">
        <v>4764</v>
      </c>
      <c r="E3546" s="99"/>
      <c r="F3546" s="99"/>
    </row>
    <row r="3547" spans="1:6" ht="12.75" customHeight="1" x14ac:dyDescent="0.25">
      <c r="A3547" s="99"/>
      <c r="B3547" s="101">
        <v>3524204</v>
      </c>
      <c r="C3547" s="101" t="s">
        <v>3570</v>
      </c>
      <c r="D3547" s="101" t="s">
        <v>4764</v>
      </c>
      <c r="E3547" s="99"/>
      <c r="F3547" s="99"/>
    </row>
    <row r="3548" spans="1:6" ht="12.75" customHeight="1" x14ac:dyDescent="0.25">
      <c r="A3548" s="99"/>
      <c r="B3548" s="101">
        <v>3524303</v>
      </c>
      <c r="C3548" s="101" t="s">
        <v>5031</v>
      </c>
      <c r="D3548" s="101" t="s">
        <v>4764</v>
      </c>
      <c r="E3548" s="99"/>
      <c r="F3548" s="99"/>
    </row>
    <row r="3549" spans="1:6" ht="12.75" customHeight="1" x14ac:dyDescent="0.25">
      <c r="A3549" s="99"/>
      <c r="B3549" s="101">
        <v>3524402</v>
      </c>
      <c r="C3549" s="101" t="s">
        <v>5032</v>
      </c>
      <c r="D3549" s="101" t="s">
        <v>4764</v>
      </c>
      <c r="E3549" s="99"/>
      <c r="F3549" s="99"/>
    </row>
    <row r="3550" spans="1:6" ht="12.75" customHeight="1" x14ac:dyDescent="0.25">
      <c r="A3550" s="99"/>
      <c r="B3550" s="101">
        <v>3524501</v>
      </c>
      <c r="C3550" s="101" t="s">
        <v>5033</v>
      </c>
      <c r="D3550" s="101" t="s">
        <v>4764</v>
      </c>
      <c r="E3550" s="99"/>
      <c r="F3550" s="99"/>
    </row>
    <row r="3551" spans="1:6" ht="12.75" customHeight="1" x14ac:dyDescent="0.25">
      <c r="A3551" s="99"/>
      <c r="B3551" s="101">
        <v>3524600</v>
      </c>
      <c r="C3551" s="101" t="s">
        <v>5034</v>
      </c>
      <c r="D3551" s="101" t="s">
        <v>4764</v>
      </c>
      <c r="E3551" s="99"/>
      <c r="F3551" s="99"/>
    </row>
    <row r="3552" spans="1:6" ht="12.75" customHeight="1" x14ac:dyDescent="0.25">
      <c r="A3552" s="99"/>
      <c r="B3552" s="101">
        <v>3524709</v>
      </c>
      <c r="C3552" s="101" t="s">
        <v>5035</v>
      </c>
      <c r="D3552" s="101" t="s">
        <v>4764</v>
      </c>
      <c r="E3552" s="99"/>
      <c r="F3552" s="99"/>
    </row>
    <row r="3553" spans="1:6" ht="12.75" customHeight="1" x14ac:dyDescent="0.25">
      <c r="A3553" s="99"/>
      <c r="B3553" s="101">
        <v>3524808</v>
      </c>
      <c r="C3553" s="101" t="s">
        <v>5036</v>
      </c>
      <c r="D3553" s="101" t="s">
        <v>4764</v>
      </c>
      <c r="E3553" s="99"/>
      <c r="F3553" s="99"/>
    </row>
    <row r="3554" spans="1:6" ht="12.75" customHeight="1" x14ac:dyDescent="0.25">
      <c r="A3554" s="99"/>
      <c r="B3554" s="101">
        <v>3524907</v>
      </c>
      <c r="C3554" s="101" t="s">
        <v>5037</v>
      </c>
      <c r="D3554" s="101" t="s">
        <v>4764</v>
      </c>
      <c r="E3554" s="99"/>
      <c r="F3554" s="99"/>
    </row>
    <row r="3555" spans="1:6" ht="12.75" customHeight="1" x14ac:dyDescent="0.25">
      <c r="A3555" s="99"/>
      <c r="B3555" s="101">
        <v>3525003</v>
      </c>
      <c r="C3555" s="101" t="s">
        <v>5038</v>
      </c>
      <c r="D3555" s="101" t="s">
        <v>4764</v>
      </c>
      <c r="E3555" s="99"/>
      <c r="F3555" s="99"/>
    </row>
    <row r="3556" spans="1:6" ht="12.75" customHeight="1" x14ac:dyDescent="0.25">
      <c r="A3556" s="99"/>
      <c r="B3556" s="101">
        <v>3525102</v>
      </c>
      <c r="C3556" s="101" t="s">
        <v>5039</v>
      </c>
      <c r="D3556" s="101" t="s">
        <v>4764</v>
      </c>
      <c r="E3556" s="99"/>
      <c r="F3556" s="99"/>
    </row>
    <row r="3557" spans="1:6" ht="12.75" customHeight="1" x14ac:dyDescent="0.25">
      <c r="A3557" s="99"/>
      <c r="B3557" s="101">
        <v>3525201</v>
      </c>
      <c r="C3557" s="101" t="s">
        <v>5040</v>
      </c>
      <c r="D3557" s="101" t="s">
        <v>4764</v>
      </c>
      <c r="E3557" s="99"/>
      <c r="F3557" s="99"/>
    </row>
    <row r="3558" spans="1:6" ht="12.75" customHeight="1" x14ac:dyDescent="0.25">
      <c r="A3558" s="99"/>
      <c r="B3558" s="101">
        <v>3525300</v>
      </c>
      <c r="C3558" s="101" t="s">
        <v>5041</v>
      </c>
      <c r="D3558" s="101" t="s">
        <v>4764</v>
      </c>
      <c r="E3558" s="99"/>
      <c r="F3558" s="99"/>
    </row>
    <row r="3559" spans="1:6" ht="12.75" customHeight="1" x14ac:dyDescent="0.25">
      <c r="A3559" s="99"/>
      <c r="B3559" s="101">
        <v>3525409</v>
      </c>
      <c r="C3559" s="101" t="s">
        <v>5042</v>
      </c>
      <c r="D3559" s="101" t="s">
        <v>4764</v>
      </c>
      <c r="E3559" s="99"/>
      <c r="F3559" s="99"/>
    </row>
    <row r="3560" spans="1:6" ht="12.75" customHeight="1" x14ac:dyDescent="0.25">
      <c r="A3560" s="99"/>
      <c r="B3560" s="101">
        <v>3525508</v>
      </c>
      <c r="C3560" s="101" t="s">
        <v>5043</v>
      </c>
      <c r="D3560" s="101" t="s">
        <v>4764</v>
      </c>
      <c r="E3560" s="99"/>
      <c r="F3560" s="99"/>
    </row>
    <row r="3561" spans="1:6" ht="12.75" customHeight="1" x14ac:dyDescent="0.25">
      <c r="A3561" s="99"/>
      <c r="B3561" s="101">
        <v>3525607</v>
      </c>
      <c r="C3561" s="101" t="s">
        <v>5044</v>
      </c>
      <c r="D3561" s="101" t="s">
        <v>4764</v>
      </c>
      <c r="E3561" s="99"/>
      <c r="F3561" s="99"/>
    </row>
    <row r="3562" spans="1:6" ht="12.75" customHeight="1" x14ac:dyDescent="0.25">
      <c r="A3562" s="99"/>
      <c r="B3562" s="101">
        <v>3525706</v>
      </c>
      <c r="C3562" s="101" t="s">
        <v>5045</v>
      </c>
      <c r="D3562" s="101" t="s">
        <v>4764</v>
      </c>
      <c r="E3562" s="99"/>
      <c r="F3562" s="99"/>
    </row>
    <row r="3563" spans="1:6" ht="12.75" customHeight="1" x14ac:dyDescent="0.25">
      <c r="A3563" s="99"/>
      <c r="B3563" s="101">
        <v>3525805</v>
      </c>
      <c r="C3563" s="101" t="s">
        <v>5046</v>
      </c>
      <c r="D3563" s="101" t="s">
        <v>4764</v>
      </c>
      <c r="E3563" s="99"/>
      <c r="F3563" s="99"/>
    </row>
    <row r="3564" spans="1:6" ht="12.75" customHeight="1" x14ac:dyDescent="0.25">
      <c r="A3564" s="99"/>
      <c r="B3564" s="101">
        <v>3525854</v>
      </c>
      <c r="C3564" s="101" t="s">
        <v>5047</v>
      </c>
      <c r="D3564" s="101" t="s">
        <v>4764</v>
      </c>
      <c r="E3564" s="99"/>
      <c r="F3564" s="99"/>
    </row>
    <row r="3565" spans="1:6" ht="12.75" customHeight="1" x14ac:dyDescent="0.25">
      <c r="A3565" s="99"/>
      <c r="B3565" s="101">
        <v>3525904</v>
      </c>
      <c r="C3565" s="101" t="s">
        <v>5048</v>
      </c>
      <c r="D3565" s="101" t="s">
        <v>4764</v>
      </c>
      <c r="E3565" s="99"/>
      <c r="F3565" s="99"/>
    </row>
    <row r="3566" spans="1:6" ht="12.75" customHeight="1" x14ac:dyDescent="0.25">
      <c r="A3566" s="99"/>
      <c r="B3566" s="101">
        <v>3526001</v>
      </c>
      <c r="C3566" s="101" t="s">
        <v>5049</v>
      </c>
      <c r="D3566" s="101" t="s">
        <v>4764</v>
      </c>
      <c r="E3566" s="99"/>
      <c r="F3566" s="99"/>
    </row>
    <row r="3567" spans="1:6" ht="12.75" customHeight="1" x14ac:dyDescent="0.25">
      <c r="A3567" s="99"/>
      <c r="B3567" s="101">
        <v>3526100</v>
      </c>
      <c r="C3567" s="101" t="s">
        <v>5050</v>
      </c>
      <c r="D3567" s="101" t="s">
        <v>4764</v>
      </c>
      <c r="E3567" s="99"/>
      <c r="F3567" s="99"/>
    </row>
    <row r="3568" spans="1:6" ht="12.75" customHeight="1" x14ac:dyDescent="0.25">
      <c r="A3568" s="99"/>
      <c r="B3568" s="101">
        <v>3526209</v>
      </c>
      <c r="C3568" s="101" t="s">
        <v>5051</v>
      </c>
      <c r="D3568" s="101" t="s">
        <v>4764</v>
      </c>
      <c r="E3568" s="99"/>
      <c r="F3568" s="99"/>
    </row>
    <row r="3569" spans="1:6" ht="12.75" customHeight="1" x14ac:dyDescent="0.25">
      <c r="A3569" s="99"/>
      <c r="B3569" s="101">
        <v>3526308</v>
      </c>
      <c r="C3569" s="101" t="s">
        <v>5052</v>
      </c>
      <c r="D3569" s="101" t="s">
        <v>4764</v>
      </c>
      <c r="E3569" s="99"/>
      <c r="F3569" s="99"/>
    </row>
    <row r="3570" spans="1:6" ht="12.75" customHeight="1" x14ac:dyDescent="0.25">
      <c r="A3570" s="99"/>
      <c r="B3570" s="101">
        <v>3526407</v>
      </c>
      <c r="C3570" s="101" t="s">
        <v>5053</v>
      </c>
      <c r="D3570" s="101" t="s">
        <v>4764</v>
      </c>
      <c r="E3570" s="99"/>
      <c r="F3570" s="99"/>
    </row>
    <row r="3571" spans="1:6" ht="12.75" customHeight="1" x14ac:dyDescent="0.25">
      <c r="A3571" s="99"/>
      <c r="B3571" s="101">
        <v>3526506</v>
      </c>
      <c r="C3571" s="101" t="s">
        <v>5054</v>
      </c>
      <c r="D3571" s="101" t="s">
        <v>4764</v>
      </c>
      <c r="E3571" s="99"/>
      <c r="F3571" s="99"/>
    </row>
    <row r="3572" spans="1:6" ht="12.75" customHeight="1" x14ac:dyDescent="0.25">
      <c r="A3572" s="99"/>
      <c r="B3572" s="101">
        <v>3526605</v>
      </c>
      <c r="C3572" s="101" t="s">
        <v>5055</v>
      </c>
      <c r="D3572" s="101" t="s">
        <v>4764</v>
      </c>
      <c r="E3572" s="99"/>
      <c r="F3572" s="99"/>
    </row>
    <row r="3573" spans="1:6" ht="12.75" customHeight="1" x14ac:dyDescent="0.25">
      <c r="A3573" s="99"/>
      <c r="B3573" s="101">
        <v>3526704</v>
      </c>
      <c r="C3573" s="101" t="s">
        <v>5056</v>
      </c>
      <c r="D3573" s="101" t="s">
        <v>4764</v>
      </c>
      <c r="E3573" s="99"/>
      <c r="F3573" s="99"/>
    </row>
    <row r="3574" spans="1:6" ht="12.75" customHeight="1" x14ac:dyDescent="0.25">
      <c r="A3574" s="99"/>
      <c r="B3574" s="101">
        <v>3526803</v>
      </c>
      <c r="C3574" s="101" t="s">
        <v>5057</v>
      </c>
      <c r="D3574" s="101" t="s">
        <v>4764</v>
      </c>
      <c r="E3574" s="99"/>
      <c r="F3574" s="99"/>
    </row>
    <row r="3575" spans="1:6" ht="12.75" customHeight="1" x14ac:dyDescent="0.25">
      <c r="A3575" s="99"/>
      <c r="B3575" s="101">
        <v>3526902</v>
      </c>
      <c r="C3575" s="101" t="s">
        <v>5058</v>
      </c>
      <c r="D3575" s="101" t="s">
        <v>4764</v>
      </c>
      <c r="E3575" s="99"/>
      <c r="F3575" s="99"/>
    </row>
    <row r="3576" spans="1:6" ht="12.75" customHeight="1" x14ac:dyDescent="0.25">
      <c r="A3576" s="99"/>
      <c r="B3576" s="101">
        <v>3527009</v>
      </c>
      <c r="C3576" s="101" t="s">
        <v>5059</v>
      </c>
      <c r="D3576" s="101" t="s">
        <v>4764</v>
      </c>
      <c r="E3576" s="99"/>
      <c r="F3576" s="99"/>
    </row>
    <row r="3577" spans="1:6" ht="12.75" customHeight="1" x14ac:dyDescent="0.25">
      <c r="A3577" s="99"/>
      <c r="B3577" s="101">
        <v>3527108</v>
      </c>
      <c r="C3577" s="101" t="s">
        <v>5060</v>
      </c>
      <c r="D3577" s="101" t="s">
        <v>4764</v>
      </c>
      <c r="E3577" s="99"/>
      <c r="F3577" s="99"/>
    </row>
    <row r="3578" spans="1:6" ht="12.75" customHeight="1" x14ac:dyDescent="0.25">
      <c r="A3578" s="99"/>
      <c r="B3578" s="101">
        <v>3527207</v>
      </c>
      <c r="C3578" s="101" t="s">
        <v>5061</v>
      </c>
      <c r="D3578" s="101" t="s">
        <v>4764</v>
      </c>
      <c r="E3578" s="99"/>
      <c r="F3578" s="99"/>
    </row>
    <row r="3579" spans="1:6" ht="12.75" customHeight="1" x14ac:dyDescent="0.25">
      <c r="A3579" s="99"/>
      <c r="B3579" s="101">
        <v>3527256</v>
      </c>
      <c r="C3579" s="101" t="s">
        <v>5062</v>
      </c>
      <c r="D3579" s="101" t="s">
        <v>4764</v>
      </c>
      <c r="E3579" s="99"/>
      <c r="F3579" s="99"/>
    </row>
    <row r="3580" spans="1:6" ht="12.75" customHeight="1" x14ac:dyDescent="0.25">
      <c r="A3580" s="99"/>
      <c r="B3580" s="101">
        <v>3527306</v>
      </c>
      <c r="C3580" s="101" t="s">
        <v>5063</v>
      </c>
      <c r="D3580" s="101" t="s">
        <v>4764</v>
      </c>
      <c r="E3580" s="99"/>
      <c r="F3580" s="99"/>
    </row>
    <row r="3581" spans="1:6" ht="12.75" customHeight="1" x14ac:dyDescent="0.25">
      <c r="A3581" s="99"/>
      <c r="B3581" s="101">
        <v>3527405</v>
      </c>
      <c r="C3581" s="101" t="s">
        <v>5064</v>
      </c>
      <c r="D3581" s="101" t="s">
        <v>4764</v>
      </c>
      <c r="E3581" s="99"/>
      <c r="F3581" s="99"/>
    </row>
    <row r="3582" spans="1:6" ht="12.75" customHeight="1" x14ac:dyDescent="0.25">
      <c r="A3582" s="99"/>
      <c r="B3582" s="101">
        <v>3527504</v>
      </c>
      <c r="C3582" s="101" t="s">
        <v>5065</v>
      </c>
      <c r="D3582" s="101" t="s">
        <v>4764</v>
      </c>
      <c r="E3582" s="99"/>
      <c r="F3582" s="99"/>
    </row>
    <row r="3583" spans="1:6" ht="12.75" customHeight="1" x14ac:dyDescent="0.25">
      <c r="A3583" s="99"/>
      <c r="B3583" s="101">
        <v>3527603</v>
      </c>
      <c r="C3583" s="101" t="s">
        <v>5066</v>
      </c>
      <c r="D3583" s="101" t="s">
        <v>4764</v>
      </c>
      <c r="E3583" s="99"/>
      <c r="F3583" s="99"/>
    </row>
    <row r="3584" spans="1:6" ht="12.75" customHeight="1" x14ac:dyDescent="0.25">
      <c r="A3584" s="99"/>
      <c r="B3584" s="101">
        <v>3527702</v>
      </c>
      <c r="C3584" s="101" t="s">
        <v>5067</v>
      </c>
      <c r="D3584" s="101" t="s">
        <v>4764</v>
      </c>
      <c r="E3584" s="99"/>
      <c r="F3584" s="99"/>
    </row>
    <row r="3585" spans="1:6" ht="12.75" customHeight="1" x14ac:dyDescent="0.25">
      <c r="A3585" s="99"/>
      <c r="B3585" s="101">
        <v>3527801</v>
      </c>
      <c r="C3585" s="101" t="s">
        <v>5068</v>
      </c>
      <c r="D3585" s="101" t="s">
        <v>4764</v>
      </c>
      <c r="E3585" s="99"/>
      <c r="F3585" s="99"/>
    </row>
    <row r="3586" spans="1:6" ht="12.75" customHeight="1" x14ac:dyDescent="0.25">
      <c r="A3586" s="99"/>
      <c r="B3586" s="101">
        <v>3527900</v>
      </c>
      <c r="C3586" s="101" t="s">
        <v>5069</v>
      </c>
      <c r="D3586" s="101" t="s">
        <v>4764</v>
      </c>
      <c r="E3586" s="99"/>
      <c r="F3586" s="99"/>
    </row>
    <row r="3587" spans="1:6" ht="12.75" customHeight="1" x14ac:dyDescent="0.25">
      <c r="A3587" s="99"/>
      <c r="B3587" s="101">
        <v>3528007</v>
      </c>
      <c r="C3587" s="101" t="s">
        <v>5070</v>
      </c>
      <c r="D3587" s="101" t="s">
        <v>4764</v>
      </c>
      <c r="E3587" s="99"/>
      <c r="F3587" s="99"/>
    </row>
    <row r="3588" spans="1:6" ht="12.75" customHeight="1" x14ac:dyDescent="0.25">
      <c r="A3588" s="99"/>
      <c r="B3588" s="101">
        <v>3528106</v>
      </c>
      <c r="C3588" s="101" t="s">
        <v>5071</v>
      </c>
      <c r="D3588" s="101" t="s">
        <v>4764</v>
      </c>
      <c r="E3588" s="99"/>
      <c r="F3588" s="99"/>
    </row>
    <row r="3589" spans="1:6" ht="12.75" customHeight="1" x14ac:dyDescent="0.25">
      <c r="A3589" s="99"/>
      <c r="B3589" s="101">
        <v>3528205</v>
      </c>
      <c r="C3589" s="101" t="s">
        <v>5072</v>
      </c>
      <c r="D3589" s="101" t="s">
        <v>4764</v>
      </c>
      <c r="E3589" s="99"/>
      <c r="F3589" s="99"/>
    </row>
    <row r="3590" spans="1:6" ht="12.75" customHeight="1" x14ac:dyDescent="0.25">
      <c r="A3590" s="99"/>
      <c r="B3590" s="101">
        <v>3528304</v>
      </c>
      <c r="C3590" s="101" t="s">
        <v>5073</v>
      </c>
      <c r="D3590" s="101" t="s">
        <v>4764</v>
      </c>
      <c r="E3590" s="99"/>
      <c r="F3590" s="99"/>
    </row>
    <row r="3591" spans="1:6" ht="12.75" customHeight="1" x14ac:dyDescent="0.25">
      <c r="A3591" s="99"/>
      <c r="B3591" s="101">
        <v>3528403</v>
      </c>
      <c r="C3591" s="101" t="s">
        <v>5074</v>
      </c>
      <c r="D3591" s="101" t="s">
        <v>4764</v>
      </c>
      <c r="E3591" s="99"/>
      <c r="F3591" s="99"/>
    </row>
    <row r="3592" spans="1:6" ht="12.75" customHeight="1" x14ac:dyDescent="0.25">
      <c r="A3592" s="99"/>
      <c r="B3592" s="101">
        <v>3528502</v>
      </c>
      <c r="C3592" s="101" t="s">
        <v>5075</v>
      </c>
      <c r="D3592" s="101" t="s">
        <v>4764</v>
      </c>
      <c r="E3592" s="99"/>
      <c r="F3592" s="99"/>
    </row>
    <row r="3593" spans="1:6" ht="12.75" customHeight="1" x14ac:dyDescent="0.25">
      <c r="A3593" s="99"/>
      <c r="B3593" s="101">
        <v>3528601</v>
      </c>
      <c r="C3593" s="101" t="s">
        <v>5076</v>
      </c>
      <c r="D3593" s="101" t="s">
        <v>4764</v>
      </c>
      <c r="E3593" s="99"/>
      <c r="F3593" s="99"/>
    </row>
    <row r="3594" spans="1:6" ht="12.75" customHeight="1" x14ac:dyDescent="0.25">
      <c r="A3594" s="99"/>
      <c r="B3594" s="101">
        <v>3528700</v>
      </c>
      <c r="C3594" s="101" t="s">
        <v>5077</v>
      </c>
      <c r="D3594" s="101" t="s">
        <v>4764</v>
      </c>
      <c r="E3594" s="99"/>
      <c r="F3594" s="99"/>
    </row>
    <row r="3595" spans="1:6" ht="12.75" customHeight="1" x14ac:dyDescent="0.25">
      <c r="A3595" s="99"/>
      <c r="B3595" s="101">
        <v>3528809</v>
      </c>
      <c r="C3595" s="101" t="s">
        <v>5078</v>
      </c>
      <c r="D3595" s="101" t="s">
        <v>4764</v>
      </c>
      <c r="E3595" s="99"/>
      <c r="F3595" s="99"/>
    </row>
    <row r="3596" spans="1:6" ht="12.75" customHeight="1" x14ac:dyDescent="0.25">
      <c r="A3596" s="99"/>
      <c r="B3596" s="101">
        <v>3528858</v>
      </c>
      <c r="C3596" s="101" t="s">
        <v>5079</v>
      </c>
      <c r="D3596" s="101" t="s">
        <v>4764</v>
      </c>
      <c r="E3596" s="99"/>
      <c r="F3596" s="99"/>
    </row>
    <row r="3597" spans="1:6" ht="12.75" customHeight="1" x14ac:dyDescent="0.25">
      <c r="A3597" s="99"/>
      <c r="B3597" s="101">
        <v>3528908</v>
      </c>
      <c r="C3597" s="101" t="s">
        <v>5080</v>
      </c>
      <c r="D3597" s="101" t="s">
        <v>4764</v>
      </c>
      <c r="E3597" s="99"/>
      <c r="F3597" s="99"/>
    </row>
    <row r="3598" spans="1:6" ht="12.75" customHeight="1" x14ac:dyDescent="0.25">
      <c r="A3598" s="99"/>
      <c r="B3598" s="101">
        <v>3529005</v>
      </c>
      <c r="C3598" s="101" t="s">
        <v>5081</v>
      </c>
      <c r="D3598" s="101" t="s">
        <v>4764</v>
      </c>
      <c r="E3598" s="99"/>
      <c r="F3598" s="99"/>
    </row>
    <row r="3599" spans="1:6" ht="12.75" customHeight="1" x14ac:dyDescent="0.25">
      <c r="A3599" s="99"/>
      <c r="B3599" s="101">
        <v>3529104</v>
      </c>
      <c r="C3599" s="101" t="s">
        <v>5082</v>
      </c>
      <c r="D3599" s="101" t="s">
        <v>4764</v>
      </c>
      <c r="E3599" s="99"/>
      <c r="F3599" s="99"/>
    </row>
    <row r="3600" spans="1:6" ht="12.75" customHeight="1" x14ac:dyDescent="0.25">
      <c r="A3600" s="99"/>
      <c r="B3600" s="101">
        <v>3529203</v>
      </c>
      <c r="C3600" s="101" t="s">
        <v>5083</v>
      </c>
      <c r="D3600" s="101" t="s">
        <v>4764</v>
      </c>
      <c r="E3600" s="99"/>
      <c r="F3600" s="99"/>
    </row>
    <row r="3601" spans="1:6" ht="12.75" customHeight="1" x14ac:dyDescent="0.25">
      <c r="A3601" s="99"/>
      <c r="B3601" s="101">
        <v>3529302</v>
      </c>
      <c r="C3601" s="101" t="s">
        <v>5084</v>
      </c>
      <c r="D3601" s="101" t="s">
        <v>4764</v>
      </c>
      <c r="E3601" s="99"/>
      <c r="F3601" s="99"/>
    </row>
    <row r="3602" spans="1:6" ht="12.75" customHeight="1" x14ac:dyDescent="0.25">
      <c r="A3602" s="99"/>
      <c r="B3602" s="101">
        <v>3529401</v>
      </c>
      <c r="C3602" s="101" t="s">
        <v>5085</v>
      </c>
      <c r="D3602" s="101" t="s">
        <v>4764</v>
      </c>
      <c r="E3602" s="99"/>
      <c r="F3602" s="99"/>
    </row>
    <row r="3603" spans="1:6" ht="12.75" customHeight="1" x14ac:dyDescent="0.25">
      <c r="A3603" s="99"/>
      <c r="B3603" s="101">
        <v>3529500</v>
      </c>
      <c r="C3603" s="101" t="s">
        <v>5086</v>
      </c>
      <c r="D3603" s="101" t="s">
        <v>4764</v>
      </c>
      <c r="E3603" s="99"/>
      <c r="F3603" s="99"/>
    </row>
    <row r="3604" spans="1:6" ht="12.75" customHeight="1" x14ac:dyDescent="0.25">
      <c r="A3604" s="99"/>
      <c r="B3604" s="101">
        <v>3529609</v>
      </c>
      <c r="C3604" s="101" t="s">
        <v>5087</v>
      </c>
      <c r="D3604" s="101" t="s">
        <v>4764</v>
      </c>
      <c r="E3604" s="99"/>
      <c r="F3604" s="99"/>
    </row>
    <row r="3605" spans="1:6" ht="12.75" customHeight="1" x14ac:dyDescent="0.25">
      <c r="A3605" s="99"/>
      <c r="B3605" s="101">
        <v>3529658</v>
      </c>
      <c r="C3605" s="101" t="s">
        <v>5088</v>
      </c>
      <c r="D3605" s="101" t="s">
        <v>4764</v>
      </c>
      <c r="E3605" s="99"/>
      <c r="F3605" s="99"/>
    </row>
    <row r="3606" spans="1:6" ht="12.75" customHeight="1" x14ac:dyDescent="0.25">
      <c r="A3606" s="99"/>
      <c r="B3606" s="101">
        <v>3529708</v>
      </c>
      <c r="C3606" s="101" t="s">
        <v>5089</v>
      </c>
      <c r="D3606" s="101" t="s">
        <v>4764</v>
      </c>
      <c r="E3606" s="99"/>
      <c r="F3606" s="99"/>
    </row>
    <row r="3607" spans="1:6" ht="12.75" customHeight="1" x14ac:dyDescent="0.25">
      <c r="A3607" s="99"/>
      <c r="B3607" s="101">
        <v>3529807</v>
      </c>
      <c r="C3607" s="101" t="s">
        <v>5090</v>
      </c>
      <c r="D3607" s="101" t="s">
        <v>4764</v>
      </c>
      <c r="E3607" s="99"/>
      <c r="F3607" s="99"/>
    </row>
    <row r="3608" spans="1:6" ht="12.75" customHeight="1" x14ac:dyDescent="0.25">
      <c r="A3608" s="99"/>
      <c r="B3608" s="101">
        <v>3529906</v>
      </c>
      <c r="C3608" s="101" t="s">
        <v>5091</v>
      </c>
      <c r="D3608" s="101" t="s">
        <v>4764</v>
      </c>
      <c r="E3608" s="99"/>
      <c r="F3608" s="99"/>
    </row>
    <row r="3609" spans="1:6" ht="12.75" customHeight="1" x14ac:dyDescent="0.25">
      <c r="A3609" s="99"/>
      <c r="B3609" s="101">
        <v>3530003</v>
      </c>
      <c r="C3609" s="101" t="s">
        <v>5092</v>
      </c>
      <c r="D3609" s="101" t="s">
        <v>4764</v>
      </c>
      <c r="E3609" s="99"/>
      <c r="F3609" s="99"/>
    </row>
    <row r="3610" spans="1:6" ht="12.75" customHeight="1" x14ac:dyDescent="0.25">
      <c r="A3610" s="99"/>
      <c r="B3610" s="101">
        <v>3530102</v>
      </c>
      <c r="C3610" s="101" t="s">
        <v>5093</v>
      </c>
      <c r="D3610" s="101" t="s">
        <v>4764</v>
      </c>
      <c r="E3610" s="99"/>
      <c r="F3610" s="99"/>
    </row>
    <row r="3611" spans="1:6" ht="12.75" customHeight="1" x14ac:dyDescent="0.25">
      <c r="A3611" s="99"/>
      <c r="B3611" s="101">
        <v>3530201</v>
      </c>
      <c r="C3611" s="101" t="s">
        <v>5094</v>
      </c>
      <c r="D3611" s="101" t="s">
        <v>4764</v>
      </c>
      <c r="E3611" s="99"/>
      <c r="F3611" s="99"/>
    </row>
    <row r="3612" spans="1:6" ht="12.75" customHeight="1" x14ac:dyDescent="0.25">
      <c r="A3612" s="99"/>
      <c r="B3612" s="101">
        <v>3530300</v>
      </c>
      <c r="C3612" s="101" t="s">
        <v>5095</v>
      </c>
      <c r="D3612" s="101" t="s">
        <v>4764</v>
      </c>
      <c r="E3612" s="99"/>
      <c r="F3612" s="99"/>
    </row>
    <row r="3613" spans="1:6" ht="12.75" customHeight="1" x14ac:dyDescent="0.25">
      <c r="A3613" s="99"/>
      <c r="B3613" s="101">
        <v>3530409</v>
      </c>
      <c r="C3613" s="101" t="s">
        <v>5096</v>
      </c>
      <c r="D3613" s="101" t="s">
        <v>4764</v>
      </c>
      <c r="E3613" s="99"/>
      <c r="F3613" s="99"/>
    </row>
    <row r="3614" spans="1:6" ht="12.75" customHeight="1" x14ac:dyDescent="0.25">
      <c r="A3614" s="99"/>
      <c r="B3614" s="101">
        <v>3530508</v>
      </c>
      <c r="C3614" s="101" t="s">
        <v>5097</v>
      </c>
      <c r="D3614" s="101" t="s">
        <v>4764</v>
      </c>
      <c r="E3614" s="99"/>
      <c r="F3614" s="99"/>
    </row>
    <row r="3615" spans="1:6" ht="12.75" customHeight="1" x14ac:dyDescent="0.25">
      <c r="A3615" s="99"/>
      <c r="B3615" s="101">
        <v>3530607</v>
      </c>
      <c r="C3615" s="101" t="s">
        <v>5098</v>
      </c>
      <c r="D3615" s="101" t="s">
        <v>4764</v>
      </c>
      <c r="E3615" s="99"/>
      <c r="F3615" s="99"/>
    </row>
    <row r="3616" spans="1:6" ht="12.75" customHeight="1" x14ac:dyDescent="0.25">
      <c r="A3616" s="99"/>
      <c r="B3616" s="101">
        <v>3530706</v>
      </c>
      <c r="C3616" s="101" t="s">
        <v>5099</v>
      </c>
      <c r="D3616" s="101" t="s">
        <v>4764</v>
      </c>
      <c r="E3616" s="99"/>
      <c r="F3616" s="99"/>
    </row>
    <row r="3617" spans="1:6" ht="12.75" customHeight="1" x14ac:dyDescent="0.25">
      <c r="A3617" s="99"/>
      <c r="B3617" s="101">
        <v>3530805</v>
      </c>
      <c r="C3617" s="101" t="s">
        <v>5100</v>
      </c>
      <c r="D3617" s="101" t="s">
        <v>4764</v>
      </c>
      <c r="E3617" s="99"/>
      <c r="F3617" s="99"/>
    </row>
    <row r="3618" spans="1:6" ht="12.75" customHeight="1" x14ac:dyDescent="0.25">
      <c r="A3618" s="99"/>
      <c r="B3618" s="101">
        <v>3530904</v>
      </c>
      <c r="C3618" s="101" t="s">
        <v>5101</v>
      </c>
      <c r="D3618" s="101" t="s">
        <v>4764</v>
      </c>
      <c r="E3618" s="99"/>
      <c r="F3618" s="99"/>
    </row>
    <row r="3619" spans="1:6" ht="12.75" customHeight="1" x14ac:dyDescent="0.25">
      <c r="A3619" s="99"/>
      <c r="B3619" s="101">
        <v>3531001</v>
      </c>
      <c r="C3619" s="101" t="s">
        <v>5102</v>
      </c>
      <c r="D3619" s="101" t="s">
        <v>4764</v>
      </c>
      <c r="E3619" s="99"/>
      <c r="F3619" s="99"/>
    </row>
    <row r="3620" spans="1:6" ht="12.75" customHeight="1" x14ac:dyDescent="0.25">
      <c r="A3620" s="99"/>
      <c r="B3620" s="101">
        <v>3531100</v>
      </c>
      <c r="C3620" s="101" t="s">
        <v>5103</v>
      </c>
      <c r="D3620" s="101" t="s">
        <v>4764</v>
      </c>
      <c r="E3620" s="99"/>
      <c r="F3620" s="99"/>
    </row>
    <row r="3621" spans="1:6" ht="12.75" customHeight="1" x14ac:dyDescent="0.25">
      <c r="A3621" s="99"/>
      <c r="B3621" s="101">
        <v>3531209</v>
      </c>
      <c r="C3621" s="101" t="s">
        <v>5104</v>
      </c>
      <c r="D3621" s="101" t="s">
        <v>4764</v>
      </c>
      <c r="E3621" s="99"/>
      <c r="F3621" s="99"/>
    </row>
    <row r="3622" spans="1:6" ht="12.75" customHeight="1" x14ac:dyDescent="0.25">
      <c r="A3622" s="99"/>
      <c r="B3622" s="101">
        <v>3531308</v>
      </c>
      <c r="C3622" s="101" t="s">
        <v>5105</v>
      </c>
      <c r="D3622" s="101" t="s">
        <v>4764</v>
      </c>
      <c r="E3622" s="99"/>
      <c r="F3622" s="99"/>
    </row>
    <row r="3623" spans="1:6" ht="12.75" customHeight="1" x14ac:dyDescent="0.25">
      <c r="A3623" s="99"/>
      <c r="B3623" s="101">
        <v>3531407</v>
      </c>
      <c r="C3623" s="101" t="s">
        <v>5106</v>
      </c>
      <c r="D3623" s="101" t="s">
        <v>4764</v>
      </c>
      <c r="E3623" s="99"/>
      <c r="F3623" s="99"/>
    </row>
    <row r="3624" spans="1:6" ht="12.75" customHeight="1" x14ac:dyDescent="0.25">
      <c r="A3624" s="99"/>
      <c r="B3624" s="101">
        <v>3531506</v>
      </c>
      <c r="C3624" s="101" t="s">
        <v>5107</v>
      </c>
      <c r="D3624" s="101" t="s">
        <v>4764</v>
      </c>
      <c r="E3624" s="99"/>
      <c r="F3624" s="99"/>
    </row>
    <row r="3625" spans="1:6" ht="12.75" customHeight="1" x14ac:dyDescent="0.25">
      <c r="A3625" s="99"/>
      <c r="B3625" s="101">
        <v>3531605</v>
      </c>
      <c r="C3625" s="101" t="s">
        <v>5108</v>
      </c>
      <c r="D3625" s="101" t="s">
        <v>4764</v>
      </c>
      <c r="E3625" s="99"/>
      <c r="F3625" s="99"/>
    </row>
    <row r="3626" spans="1:6" ht="12.75" customHeight="1" x14ac:dyDescent="0.25">
      <c r="A3626" s="99"/>
      <c r="B3626" s="101">
        <v>3531704</v>
      </c>
      <c r="C3626" s="101" t="s">
        <v>5109</v>
      </c>
      <c r="D3626" s="101" t="s">
        <v>4764</v>
      </c>
      <c r="E3626" s="99"/>
      <c r="F3626" s="99"/>
    </row>
    <row r="3627" spans="1:6" ht="12.75" customHeight="1" x14ac:dyDescent="0.25">
      <c r="A3627" s="99"/>
      <c r="B3627" s="101">
        <v>3531803</v>
      </c>
      <c r="C3627" s="101" t="s">
        <v>5110</v>
      </c>
      <c r="D3627" s="101" t="s">
        <v>4764</v>
      </c>
      <c r="E3627" s="99"/>
      <c r="F3627" s="99"/>
    </row>
    <row r="3628" spans="1:6" ht="12.75" customHeight="1" x14ac:dyDescent="0.25">
      <c r="A3628" s="99"/>
      <c r="B3628" s="101">
        <v>3531902</v>
      </c>
      <c r="C3628" s="101" t="s">
        <v>5111</v>
      </c>
      <c r="D3628" s="101" t="s">
        <v>4764</v>
      </c>
      <c r="E3628" s="99"/>
      <c r="F3628" s="99"/>
    </row>
    <row r="3629" spans="1:6" ht="12.75" customHeight="1" x14ac:dyDescent="0.25">
      <c r="A3629" s="99"/>
      <c r="B3629" s="101">
        <v>3532009</v>
      </c>
      <c r="C3629" s="101" t="s">
        <v>5112</v>
      </c>
      <c r="D3629" s="101" t="s">
        <v>4764</v>
      </c>
      <c r="E3629" s="99"/>
      <c r="F3629" s="99"/>
    </row>
    <row r="3630" spans="1:6" ht="12.75" customHeight="1" x14ac:dyDescent="0.25">
      <c r="A3630" s="99"/>
      <c r="B3630" s="101">
        <v>3532058</v>
      </c>
      <c r="C3630" s="101" t="s">
        <v>5113</v>
      </c>
      <c r="D3630" s="101" t="s">
        <v>4764</v>
      </c>
      <c r="E3630" s="99"/>
      <c r="F3630" s="99"/>
    </row>
    <row r="3631" spans="1:6" ht="12.75" customHeight="1" x14ac:dyDescent="0.25">
      <c r="A3631" s="99"/>
      <c r="B3631" s="101">
        <v>3532108</v>
      </c>
      <c r="C3631" s="101" t="s">
        <v>5114</v>
      </c>
      <c r="D3631" s="101" t="s">
        <v>4764</v>
      </c>
      <c r="E3631" s="99"/>
      <c r="F3631" s="99"/>
    </row>
    <row r="3632" spans="1:6" ht="12.75" customHeight="1" x14ac:dyDescent="0.25">
      <c r="A3632" s="99"/>
      <c r="B3632" s="101">
        <v>3532157</v>
      </c>
      <c r="C3632" s="101" t="s">
        <v>5115</v>
      </c>
      <c r="D3632" s="101" t="s">
        <v>4764</v>
      </c>
      <c r="E3632" s="99"/>
      <c r="F3632" s="99"/>
    </row>
    <row r="3633" spans="1:6" ht="12.75" customHeight="1" x14ac:dyDescent="0.25">
      <c r="A3633" s="99"/>
      <c r="B3633" s="101">
        <v>3532207</v>
      </c>
      <c r="C3633" s="101" t="s">
        <v>5116</v>
      </c>
      <c r="D3633" s="101" t="s">
        <v>4764</v>
      </c>
      <c r="E3633" s="99"/>
      <c r="F3633" s="99"/>
    </row>
    <row r="3634" spans="1:6" ht="12.75" customHeight="1" x14ac:dyDescent="0.25">
      <c r="A3634" s="99"/>
      <c r="B3634" s="101">
        <v>3532306</v>
      </c>
      <c r="C3634" s="101" t="s">
        <v>5117</v>
      </c>
      <c r="D3634" s="101" t="s">
        <v>4764</v>
      </c>
      <c r="E3634" s="99"/>
      <c r="F3634" s="99"/>
    </row>
    <row r="3635" spans="1:6" ht="12.75" customHeight="1" x14ac:dyDescent="0.25">
      <c r="A3635" s="99"/>
      <c r="B3635" s="101">
        <v>3532405</v>
      </c>
      <c r="C3635" s="101" t="s">
        <v>5118</v>
      </c>
      <c r="D3635" s="101" t="s">
        <v>4764</v>
      </c>
      <c r="E3635" s="99"/>
      <c r="F3635" s="99"/>
    </row>
    <row r="3636" spans="1:6" ht="12.75" customHeight="1" x14ac:dyDescent="0.25">
      <c r="A3636" s="99"/>
      <c r="B3636" s="101">
        <v>3532504</v>
      </c>
      <c r="C3636" s="101" t="s">
        <v>5119</v>
      </c>
      <c r="D3636" s="101" t="s">
        <v>4764</v>
      </c>
      <c r="E3636" s="99"/>
      <c r="F3636" s="99"/>
    </row>
    <row r="3637" spans="1:6" ht="12.75" customHeight="1" x14ac:dyDescent="0.25">
      <c r="A3637" s="99"/>
      <c r="B3637" s="101">
        <v>3532603</v>
      </c>
      <c r="C3637" s="101" t="s">
        <v>5120</v>
      </c>
      <c r="D3637" s="101" t="s">
        <v>4764</v>
      </c>
      <c r="E3637" s="99"/>
      <c r="F3637" s="99"/>
    </row>
    <row r="3638" spans="1:6" ht="12.75" customHeight="1" x14ac:dyDescent="0.25">
      <c r="A3638" s="99"/>
      <c r="B3638" s="101">
        <v>3532702</v>
      </c>
      <c r="C3638" s="101" t="s">
        <v>5121</v>
      </c>
      <c r="D3638" s="101" t="s">
        <v>4764</v>
      </c>
      <c r="E3638" s="99"/>
      <c r="F3638" s="99"/>
    </row>
    <row r="3639" spans="1:6" ht="12.75" customHeight="1" x14ac:dyDescent="0.25">
      <c r="A3639" s="99"/>
      <c r="B3639" s="101">
        <v>3532801</v>
      </c>
      <c r="C3639" s="101" t="s">
        <v>5122</v>
      </c>
      <c r="D3639" s="101" t="s">
        <v>4764</v>
      </c>
      <c r="E3639" s="99"/>
      <c r="F3639" s="99"/>
    </row>
    <row r="3640" spans="1:6" ht="12.75" customHeight="1" x14ac:dyDescent="0.25">
      <c r="A3640" s="99"/>
      <c r="B3640" s="101">
        <v>3532827</v>
      </c>
      <c r="C3640" s="101" t="s">
        <v>5123</v>
      </c>
      <c r="D3640" s="101" t="s">
        <v>4764</v>
      </c>
      <c r="E3640" s="99"/>
      <c r="F3640" s="99"/>
    </row>
    <row r="3641" spans="1:6" ht="12.75" customHeight="1" x14ac:dyDescent="0.25">
      <c r="A3641" s="99"/>
      <c r="B3641" s="101">
        <v>3532843</v>
      </c>
      <c r="C3641" s="101" t="s">
        <v>5124</v>
      </c>
      <c r="D3641" s="101" t="s">
        <v>4764</v>
      </c>
      <c r="E3641" s="99"/>
      <c r="F3641" s="99"/>
    </row>
    <row r="3642" spans="1:6" ht="12.75" customHeight="1" x14ac:dyDescent="0.25">
      <c r="A3642" s="99"/>
      <c r="B3642" s="101">
        <v>3532868</v>
      </c>
      <c r="C3642" s="101" t="s">
        <v>5125</v>
      </c>
      <c r="D3642" s="101" t="s">
        <v>4764</v>
      </c>
      <c r="E3642" s="99"/>
      <c r="F3642" s="99"/>
    </row>
    <row r="3643" spans="1:6" ht="12.75" customHeight="1" x14ac:dyDescent="0.25">
      <c r="A3643" s="99"/>
      <c r="B3643" s="101">
        <v>3532900</v>
      </c>
      <c r="C3643" s="101" t="s">
        <v>5126</v>
      </c>
      <c r="D3643" s="101" t="s">
        <v>4764</v>
      </c>
      <c r="E3643" s="99"/>
      <c r="F3643" s="99"/>
    </row>
    <row r="3644" spans="1:6" ht="12.75" customHeight="1" x14ac:dyDescent="0.25">
      <c r="A3644" s="99"/>
      <c r="B3644" s="101">
        <v>3533007</v>
      </c>
      <c r="C3644" s="101" t="s">
        <v>5127</v>
      </c>
      <c r="D3644" s="101" t="s">
        <v>4764</v>
      </c>
      <c r="E3644" s="99"/>
      <c r="F3644" s="99"/>
    </row>
    <row r="3645" spans="1:6" ht="12.75" customHeight="1" x14ac:dyDescent="0.25">
      <c r="A3645" s="99"/>
      <c r="B3645" s="101">
        <v>3533106</v>
      </c>
      <c r="C3645" s="101" t="s">
        <v>5128</v>
      </c>
      <c r="D3645" s="101" t="s">
        <v>4764</v>
      </c>
      <c r="E3645" s="99"/>
      <c r="F3645" s="99"/>
    </row>
    <row r="3646" spans="1:6" ht="12.75" customHeight="1" x14ac:dyDescent="0.25">
      <c r="A3646" s="99"/>
      <c r="B3646" s="101">
        <v>3533205</v>
      </c>
      <c r="C3646" s="101" t="s">
        <v>5129</v>
      </c>
      <c r="D3646" s="101" t="s">
        <v>4764</v>
      </c>
      <c r="E3646" s="99"/>
      <c r="F3646" s="99"/>
    </row>
    <row r="3647" spans="1:6" ht="12.75" customHeight="1" x14ac:dyDescent="0.25">
      <c r="A3647" s="99"/>
      <c r="B3647" s="101">
        <v>3533254</v>
      </c>
      <c r="C3647" s="101" t="s">
        <v>5130</v>
      </c>
      <c r="D3647" s="101" t="s">
        <v>4764</v>
      </c>
      <c r="E3647" s="99"/>
      <c r="F3647" s="99"/>
    </row>
    <row r="3648" spans="1:6" ht="12.75" customHeight="1" x14ac:dyDescent="0.25">
      <c r="A3648" s="99"/>
      <c r="B3648" s="101">
        <v>3533304</v>
      </c>
      <c r="C3648" s="101" t="s">
        <v>5131</v>
      </c>
      <c r="D3648" s="101" t="s">
        <v>4764</v>
      </c>
      <c r="E3648" s="99"/>
      <c r="F3648" s="99"/>
    </row>
    <row r="3649" spans="1:6" ht="12.75" customHeight="1" x14ac:dyDescent="0.25">
      <c r="A3649" s="99"/>
      <c r="B3649" s="101">
        <v>3533403</v>
      </c>
      <c r="C3649" s="101" t="s">
        <v>5132</v>
      </c>
      <c r="D3649" s="101" t="s">
        <v>4764</v>
      </c>
      <c r="E3649" s="99"/>
      <c r="F3649" s="99"/>
    </row>
    <row r="3650" spans="1:6" ht="12.75" customHeight="1" x14ac:dyDescent="0.25">
      <c r="A3650" s="99"/>
      <c r="B3650" s="101">
        <v>3533502</v>
      </c>
      <c r="C3650" s="101" t="s">
        <v>3643</v>
      </c>
      <c r="D3650" s="101" t="s">
        <v>4764</v>
      </c>
      <c r="E3650" s="99"/>
      <c r="F3650" s="99"/>
    </row>
    <row r="3651" spans="1:6" ht="12.75" customHeight="1" x14ac:dyDescent="0.25">
      <c r="A3651" s="99"/>
      <c r="B3651" s="101">
        <v>3533601</v>
      </c>
      <c r="C3651" s="101" t="s">
        <v>5133</v>
      </c>
      <c r="D3651" s="101" t="s">
        <v>4764</v>
      </c>
      <c r="E3651" s="99"/>
      <c r="F3651" s="99"/>
    </row>
    <row r="3652" spans="1:6" ht="12.75" customHeight="1" x14ac:dyDescent="0.25">
      <c r="A3652" s="99"/>
      <c r="B3652" s="101">
        <v>3533700</v>
      </c>
      <c r="C3652" s="101" t="s">
        <v>5134</v>
      </c>
      <c r="D3652" s="101" t="s">
        <v>4764</v>
      </c>
      <c r="E3652" s="99"/>
      <c r="F3652" s="99"/>
    </row>
    <row r="3653" spans="1:6" ht="12.75" customHeight="1" x14ac:dyDescent="0.25">
      <c r="A3653" s="99"/>
      <c r="B3653" s="101">
        <v>3533809</v>
      </c>
      <c r="C3653" s="101" t="s">
        <v>5135</v>
      </c>
      <c r="D3653" s="101" t="s">
        <v>4764</v>
      </c>
      <c r="E3653" s="99"/>
      <c r="F3653" s="99"/>
    </row>
    <row r="3654" spans="1:6" ht="12.75" customHeight="1" x14ac:dyDescent="0.25">
      <c r="A3654" s="99"/>
      <c r="B3654" s="101">
        <v>3533908</v>
      </c>
      <c r="C3654" s="101" t="s">
        <v>5136</v>
      </c>
      <c r="D3654" s="101" t="s">
        <v>4764</v>
      </c>
      <c r="E3654" s="99"/>
      <c r="F3654" s="99"/>
    </row>
    <row r="3655" spans="1:6" ht="12.75" customHeight="1" x14ac:dyDescent="0.25">
      <c r="A3655" s="99"/>
      <c r="B3655" s="101">
        <v>3534005</v>
      </c>
      <c r="C3655" s="101" t="s">
        <v>5137</v>
      </c>
      <c r="D3655" s="101" t="s">
        <v>4764</v>
      </c>
      <c r="E3655" s="99"/>
      <c r="F3655" s="99"/>
    </row>
    <row r="3656" spans="1:6" ht="12.75" customHeight="1" x14ac:dyDescent="0.25">
      <c r="A3656" s="99"/>
      <c r="B3656" s="101">
        <v>3534104</v>
      </c>
      <c r="C3656" s="101" t="s">
        <v>5138</v>
      </c>
      <c r="D3656" s="101" t="s">
        <v>4764</v>
      </c>
      <c r="E3656" s="99"/>
      <c r="F3656" s="99"/>
    </row>
    <row r="3657" spans="1:6" ht="12.75" customHeight="1" x14ac:dyDescent="0.25">
      <c r="A3657" s="99"/>
      <c r="B3657" s="101">
        <v>3534203</v>
      </c>
      <c r="C3657" s="101" t="s">
        <v>5139</v>
      </c>
      <c r="D3657" s="101" t="s">
        <v>4764</v>
      </c>
      <c r="E3657" s="99"/>
      <c r="F3657" s="99"/>
    </row>
    <row r="3658" spans="1:6" ht="12.75" customHeight="1" x14ac:dyDescent="0.25">
      <c r="A3658" s="99"/>
      <c r="B3658" s="101">
        <v>3534302</v>
      </c>
      <c r="C3658" s="101" t="s">
        <v>5140</v>
      </c>
      <c r="D3658" s="101" t="s">
        <v>4764</v>
      </c>
      <c r="E3658" s="99"/>
      <c r="F3658" s="99"/>
    </row>
    <row r="3659" spans="1:6" ht="12.75" customHeight="1" x14ac:dyDescent="0.25">
      <c r="A3659" s="99"/>
      <c r="B3659" s="101">
        <v>3534401</v>
      </c>
      <c r="C3659" s="101" t="s">
        <v>5141</v>
      </c>
      <c r="D3659" s="101" t="s">
        <v>4764</v>
      </c>
      <c r="E3659" s="99"/>
      <c r="F3659" s="99"/>
    </row>
    <row r="3660" spans="1:6" ht="12.75" customHeight="1" x14ac:dyDescent="0.25">
      <c r="A3660" s="99"/>
      <c r="B3660" s="101">
        <v>3534500</v>
      </c>
      <c r="C3660" s="101" t="s">
        <v>5142</v>
      </c>
      <c r="D3660" s="101" t="s">
        <v>4764</v>
      </c>
      <c r="E3660" s="99"/>
      <c r="F3660" s="99"/>
    </row>
    <row r="3661" spans="1:6" ht="12.75" customHeight="1" x14ac:dyDescent="0.25">
      <c r="A3661" s="99"/>
      <c r="B3661" s="101">
        <v>3534609</v>
      </c>
      <c r="C3661" s="101" t="s">
        <v>5143</v>
      </c>
      <c r="D3661" s="101" t="s">
        <v>4764</v>
      </c>
      <c r="E3661" s="99"/>
      <c r="F3661" s="99"/>
    </row>
    <row r="3662" spans="1:6" ht="12.75" customHeight="1" x14ac:dyDescent="0.25">
      <c r="A3662" s="99"/>
      <c r="B3662" s="101">
        <v>3534708</v>
      </c>
      <c r="C3662" s="101" t="s">
        <v>5144</v>
      </c>
      <c r="D3662" s="101" t="s">
        <v>4764</v>
      </c>
      <c r="E3662" s="99"/>
      <c r="F3662" s="99"/>
    </row>
    <row r="3663" spans="1:6" ht="12.75" customHeight="1" x14ac:dyDescent="0.25">
      <c r="A3663" s="99"/>
      <c r="B3663" s="101">
        <v>3534757</v>
      </c>
      <c r="C3663" s="101" t="s">
        <v>5145</v>
      </c>
      <c r="D3663" s="101" t="s">
        <v>4764</v>
      </c>
      <c r="E3663" s="99"/>
      <c r="F3663" s="99"/>
    </row>
    <row r="3664" spans="1:6" ht="12.75" customHeight="1" x14ac:dyDescent="0.25">
      <c r="A3664" s="99"/>
      <c r="B3664" s="101">
        <v>3534807</v>
      </c>
      <c r="C3664" s="101" t="s">
        <v>5146</v>
      </c>
      <c r="D3664" s="101" t="s">
        <v>4764</v>
      </c>
      <c r="E3664" s="99"/>
      <c r="F3664" s="99"/>
    </row>
    <row r="3665" spans="1:6" ht="12.75" customHeight="1" x14ac:dyDescent="0.25">
      <c r="A3665" s="99"/>
      <c r="B3665" s="101">
        <v>3534906</v>
      </c>
      <c r="C3665" s="101" t="s">
        <v>5147</v>
      </c>
      <c r="D3665" s="101" t="s">
        <v>4764</v>
      </c>
      <c r="E3665" s="99"/>
      <c r="F3665" s="99"/>
    </row>
    <row r="3666" spans="1:6" ht="12.75" customHeight="1" x14ac:dyDescent="0.25">
      <c r="A3666" s="99"/>
      <c r="B3666" s="101">
        <v>3535002</v>
      </c>
      <c r="C3666" s="101" t="s">
        <v>3265</v>
      </c>
      <c r="D3666" s="101" t="s">
        <v>4764</v>
      </c>
      <c r="E3666" s="99"/>
      <c r="F3666" s="99"/>
    </row>
    <row r="3667" spans="1:6" ht="12.75" customHeight="1" x14ac:dyDescent="0.25">
      <c r="A3667" s="99"/>
      <c r="B3667" s="101">
        <v>3535101</v>
      </c>
      <c r="C3667" s="101" t="s">
        <v>5148</v>
      </c>
      <c r="D3667" s="101" t="s">
        <v>4764</v>
      </c>
      <c r="E3667" s="99"/>
      <c r="F3667" s="99"/>
    </row>
    <row r="3668" spans="1:6" ht="12.75" customHeight="1" x14ac:dyDescent="0.25">
      <c r="A3668" s="99"/>
      <c r="B3668" s="101">
        <v>3535200</v>
      </c>
      <c r="C3668" s="101" t="s">
        <v>5149</v>
      </c>
      <c r="D3668" s="101" t="s">
        <v>4764</v>
      </c>
      <c r="E3668" s="99"/>
      <c r="F3668" s="99"/>
    </row>
    <row r="3669" spans="1:6" ht="12.75" customHeight="1" x14ac:dyDescent="0.25">
      <c r="A3669" s="99"/>
      <c r="B3669" s="101">
        <v>3535309</v>
      </c>
      <c r="C3669" s="101" t="s">
        <v>5150</v>
      </c>
      <c r="D3669" s="101" t="s">
        <v>4764</v>
      </c>
      <c r="E3669" s="99"/>
      <c r="F3669" s="99"/>
    </row>
    <row r="3670" spans="1:6" ht="12.75" customHeight="1" x14ac:dyDescent="0.25">
      <c r="A3670" s="99"/>
      <c r="B3670" s="101">
        <v>3535408</v>
      </c>
      <c r="C3670" s="101" t="s">
        <v>5151</v>
      </c>
      <c r="D3670" s="101" t="s">
        <v>4764</v>
      </c>
      <c r="E3670" s="99"/>
      <c r="F3670" s="99"/>
    </row>
    <row r="3671" spans="1:6" ht="12.75" customHeight="1" x14ac:dyDescent="0.25">
      <c r="A3671" s="99"/>
      <c r="B3671" s="101">
        <v>3535507</v>
      </c>
      <c r="C3671" s="101" t="s">
        <v>5152</v>
      </c>
      <c r="D3671" s="101" t="s">
        <v>4764</v>
      </c>
      <c r="E3671" s="99"/>
      <c r="F3671" s="99"/>
    </row>
    <row r="3672" spans="1:6" ht="12.75" customHeight="1" x14ac:dyDescent="0.25">
      <c r="A3672" s="99"/>
      <c r="B3672" s="101">
        <v>3535606</v>
      </c>
      <c r="C3672" s="101" t="s">
        <v>5153</v>
      </c>
      <c r="D3672" s="101" t="s">
        <v>4764</v>
      </c>
      <c r="E3672" s="99"/>
      <c r="F3672" s="99"/>
    </row>
    <row r="3673" spans="1:6" ht="12.75" customHeight="1" x14ac:dyDescent="0.25">
      <c r="A3673" s="99"/>
      <c r="B3673" s="101">
        <v>3535705</v>
      </c>
      <c r="C3673" s="101" t="s">
        <v>5154</v>
      </c>
      <c r="D3673" s="101" t="s">
        <v>4764</v>
      </c>
      <c r="E3673" s="99"/>
      <c r="F3673" s="99"/>
    </row>
    <row r="3674" spans="1:6" ht="12.75" customHeight="1" x14ac:dyDescent="0.25">
      <c r="A3674" s="99"/>
      <c r="B3674" s="101">
        <v>3535804</v>
      </c>
      <c r="C3674" s="101" t="s">
        <v>5155</v>
      </c>
      <c r="D3674" s="101" t="s">
        <v>4764</v>
      </c>
      <c r="E3674" s="99"/>
      <c r="F3674" s="99"/>
    </row>
    <row r="3675" spans="1:6" ht="12.75" customHeight="1" x14ac:dyDescent="0.25">
      <c r="A3675" s="99"/>
      <c r="B3675" s="101">
        <v>3535903</v>
      </c>
      <c r="C3675" s="101" t="s">
        <v>5156</v>
      </c>
      <c r="D3675" s="101" t="s">
        <v>4764</v>
      </c>
      <c r="E3675" s="99"/>
      <c r="F3675" s="99"/>
    </row>
    <row r="3676" spans="1:6" ht="12.75" customHeight="1" x14ac:dyDescent="0.25">
      <c r="A3676" s="99"/>
      <c r="B3676" s="101">
        <v>3536000</v>
      </c>
      <c r="C3676" s="101" t="s">
        <v>5157</v>
      </c>
      <c r="D3676" s="101" t="s">
        <v>4764</v>
      </c>
      <c r="E3676" s="99"/>
      <c r="F3676" s="99"/>
    </row>
    <row r="3677" spans="1:6" ht="12.75" customHeight="1" x14ac:dyDescent="0.25">
      <c r="A3677" s="99"/>
      <c r="B3677" s="101">
        <v>3536109</v>
      </c>
      <c r="C3677" s="101" t="s">
        <v>5158</v>
      </c>
      <c r="D3677" s="101" t="s">
        <v>4764</v>
      </c>
      <c r="E3677" s="99"/>
      <c r="F3677" s="99"/>
    </row>
    <row r="3678" spans="1:6" ht="12.75" customHeight="1" x14ac:dyDescent="0.25">
      <c r="A3678" s="99"/>
      <c r="B3678" s="101">
        <v>3536208</v>
      </c>
      <c r="C3678" s="101" t="s">
        <v>5159</v>
      </c>
      <c r="D3678" s="101" t="s">
        <v>4764</v>
      </c>
      <c r="E3678" s="99"/>
      <c r="F3678" s="99"/>
    </row>
    <row r="3679" spans="1:6" ht="12.75" customHeight="1" x14ac:dyDescent="0.25">
      <c r="A3679" s="99"/>
      <c r="B3679" s="101">
        <v>3536257</v>
      </c>
      <c r="C3679" s="101" t="s">
        <v>5160</v>
      </c>
      <c r="D3679" s="101" t="s">
        <v>4764</v>
      </c>
      <c r="E3679" s="99"/>
      <c r="F3679" s="99"/>
    </row>
    <row r="3680" spans="1:6" ht="12.75" customHeight="1" x14ac:dyDescent="0.25">
      <c r="A3680" s="99"/>
      <c r="B3680" s="101">
        <v>3536307</v>
      </c>
      <c r="C3680" s="101" t="s">
        <v>5161</v>
      </c>
      <c r="D3680" s="101" t="s">
        <v>4764</v>
      </c>
      <c r="E3680" s="99"/>
      <c r="F3680" s="99"/>
    </row>
    <row r="3681" spans="1:6" ht="12.75" customHeight="1" x14ac:dyDescent="0.25">
      <c r="A3681" s="99"/>
      <c r="B3681" s="101">
        <v>3536406</v>
      </c>
      <c r="C3681" s="101" t="s">
        <v>5162</v>
      </c>
      <c r="D3681" s="101" t="s">
        <v>4764</v>
      </c>
      <c r="E3681" s="99"/>
      <c r="F3681" s="99"/>
    </row>
    <row r="3682" spans="1:6" ht="12.75" customHeight="1" x14ac:dyDescent="0.25">
      <c r="A3682" s="99"/>
      <c r="B3682" s="101">
        <v>3536505</v>
      </c>
      <c r="C3682" s="101" t="s">
        <v>5163</v>
      </c>
      <c r="D3682" s="101" t="s">
        <v>4764</v>
      </c>
      <c r="E3682" s="99"/>
      <c r="F3682" s="99"/>
    </row>
    <row r="3683" spans="1:6" ht="12.75" customHeight="1" x14ac:dyDescent="0.25">
      <c r="A3683" s="99"/>
      <c r="B3683" s="101">
        <v>3536570</v>
      </c>
      <c r="C3683" s="101" t="s">
        <v>5164</v>
      </c>
      <c r="D3683" s="101" t="s">
        <v>4764</v>
      </c>
      <c r="E3683" s="99"/>
      <c r="F3683" s="99"/>
    </row>
    <row r="3684" spans="1:6" ht="12.75" customHeight="1" x14ac:dyDescent="0.25">
      <c r="A3684" s="99"/>
      <c r="B3684" s="101">
        <v>3536604</v>
      </c>
      <c r="C3684" s="101" t="s">
        <v>5165</v>
      </c>
      <c r="D3684" s="101" t="s">
        <v>4764</v>
      </c>
      <c r="E3684" s="99"/>
      <c r="F3684" s="99"/>
    </row>
    <row r="3685" spans="1:6" ht="12.75" customHeight="1" x14ac:dyDescent="0.25">
      <c r="A3685" s="99"/>
      <c r="B3685" s="101">
        <v>3536703</v>
      </c>
      <c r="C3685" s="101" t="s">
        <v>5166</v>
      </c>
      <c r="D3685" s="101" t="s">
        <v>4764</v>
      </c>
      <c r="E3685" s="99"/>
      <c r="F3685" s="99"/>
    </row>
    <row r="3686" spans="1:6" ht="12.75" customHeight="1" x14ac:dyDescent="0.25">
      <c r="A3686" s="99"/>
      <c r="B3686" s="101">
        <v>3536802</v>
      </c>
      <c r="C3686" s="101" t="s">
        <v>5167</v>
      </c>
      <c r="D3686" s="101" t="s">
        <v>4764</v>
      </c>
      <c r="E3686" s="99"/>
      <c r="F3686" s="99"/>
    </row>
    <row r="3687" spans="1:6" ht="12.75" customHeight="1" x14ac:dyDescent="0.25">
      <c r="A3687" s="99"/>
      <c r="B3687" s="101">
        <v>3536901</v>
      </c>
      <c r="C3687" s="101" t="s">
        <v>5168</v>
      </c>
      <c r="D3687" s="101" t="s">
        <v>4764</v>
      </c>
      <c r="E3687" s="99"/>
      <c r="F3687" s="99"/>
    </row>
    <row r="3688" spans="1:6" ht="12.75" customHeight="1" x14ac:dyDescent="0.25">
      <c r="A3688" s="99"/>
      <c r="B3688" s="101">
        <v>3537008</v>
      </c>
      <c r="C3688" s="101" t="s">
        <v>5169</v>
      </c>
      <c r="D3688" s="101" t="s">
        <v>4764</v>
      </c>
      <c r="E3688" s="99"/>
      <c r="F3688" s="99"/>
    </row>
    <row r="3689" spans="1:6" ht="12.75" customHeight="1" x14ac:dyDescent="0.25">
      <c r="A3689" s="99"/>
      <c r="B3689" s="101">
        <v>3537107</v>
      </c>
      <c r="C3689" s="101" t="s">
        <v>5170</v>
      </c>
      <c r="D3689" s="101" t="s">
        <v>4764</v>
      </c>
      <c r="E3689" s="99"/>
      <c r="F3689" s="99"/>
    </row>
    <row r="3690" spans="1:6" ht="12.75" customHeight="1" x14ac:dyDescent="0.25">
      <c r="A3690" s="99"/>
      <c r="B3690" s="101">
        <v>3537156</v>
      </c>
      <c r="C3690" s="101" t="s">
        <v>5171</v>
      </c>
      <c r="D3690" s="101" t="s">
        <v>4764</v>
      </c>
      <c r="E3690" s="99"/>
      <c r="F3690" s="99"/>
    </row>
    <row r="3691" spans="1:6" ht="12.75" customHeight="1" x14ac:dyDescent="0.25">
      <c r="A3691" s="99"/>
      <c r="B3691" s="101">
        <v>3537206</v>
      </c>
      <c r="C3691" s="101" t="s">
        <v>5172</v>
      </c>
      <c r="D3691" s="101" t="s">
        <v>4764</v>
      </c>
      <c r="E3691" s="99"/>
      <c r="F3691" s="99"/>
    </row>
    <row r="3692" spans="1:6" ht="12.75" customHeight="1" x14ac:dyDescent="0.25">
      <c r="A3692" s="99"/>
      <c r="B3692" s="101">
        <v>3537305</v>
      </c>
      <c r="C3692" s="101" t="s">
        <v>5173</v>
      </c>
      <c r="D3692" s="101" t="s">
        <v>4764</v>
      </c>
      <c r="E3692" s="99"/>
      <c r="F3692" s="99"/>
    </row>
    <row r="3693" spans="1:6" ht="12.75" customHeight="1" x14ac:dyDescent="0.25">
      <c r="A3693" s="99"/>
      <c r="B3693" s="101">
        <v>3537404</v>
      </c>
      <c r="C3693" s="101" t="s">
        <v>5174</v>
      </c>
      <c r="D3693" s="101" t="s">
        <v>4764</v>
      </c>
      <c r="E3693" s="99"/>
      <c r="F3693" s="99"/>
    </row>
    <row r="3694" spans="1:6" ht="12.75" customHeight="1" x14ac:dyDescent="0.25">
      <c r="A3694" s="99"/>
      <c r="B3694" s="101">
        <v>3537503</v>
      </c>
      <c r="C3694" s="101" t="s">
        <v>5175</v>
      </c>
      <c r="D3694" s="101" t="s">
        <v>4764</v>
      </c>
      <c r="E3694" s="99"/>
      <c r="F3694" s="99"/>
    </row>
    <row r="3695" spans="1:6" ht="12.75" customHeight="1" x14ac:dyDescent="0.25">
      <c r="A3695" s="99"/>
      <c r="B3695" s="101">
        <v>3537602</v>
      </c>
      <c r="C3695" s="101" t="s">
        <v>5176</v>
      </c>
      <c r="D3695" s="101" t="s">
        <v>4764</v>
      </c>
      <c r="E3695" s="99"/>
      <c r="F3695" s="99"/>
    </row>
    <row r="3696" spans="1:6" ht="12.75" customHeight="1" x14ac:dyDescent="0.25">
      <c r="A3696" s="99"/>
      <c r="B3696" s="101">
        <v>3537701</v>
      </c>
      <c r="C3696" s="101" t="s">
        <v>5177</v>
      </c>
      <c r="D3696" s="101" t="s">
        <v>4764</v>
      </c>
      <c r="E3696" s="99"/>
      <c r="F3696" s="99"/>
    </row>
    <row r="3697" spans="1:6" ht="12.75" customHeight="1" x14ac:dyDescent="0.25">
      <c r="A3697" s="99"/>
      <c r="B3697" s="101">
        <v>3537800</v>
      </c>
      <c r="C3697" s="101" t="s">
        <v>5178</v>
      </c>
      <c r="D3697" s="101" t="s">
        <v>4764</v>
      </c>
      <c r="E3697" s="99"/>
      <c r="F3697" s="99"/>
    </row>
    <row r="3698" spans="1:6" ht="12.75" customHeight="1" x14ac:dyDescent="0.25">
      <c r="A3698" s="99"/>
      <c r="B3698" s="101">
        <v>3537909</v>
      </c>
      <c r="C3698" s="101" t="s">
        <v>5179</v>
      </c>
      <c r="D3698" s="101" t="s">
        <v>4764</v>
      </c>
      <c r="E3698" s="99"/>
      <c r="F3698" s="99"/>
    </row>
    <row r="3699" spans="1:6" ht="12.75" customHeight="1" x14ac:dyDescent="0.25">
      <c r="A3699" s="99"/>
      <c r="B3699" s="101">
        <v>3538006</v>
      </c>
      <c r="C3699" s="101" t="s">
        <v>5180</v>
      </c>
      <c r="D3699" s="101" t="s">
        <v>4764</v>
      </c>
      <c r="E3699" s="99"/>
      <c r="F3699" s="99"/>
    </row>
    <row r="3700" spans="1:6" ht="12.75" customHeight="1" x14ac:dyDescent="0.25">
      <c r="A3700" s="99"/>
      <c r="B3700" s="101">
        <v>3538105</v>
      </c>
      <c r="C3700" s="101" t="s">
        <v>5181</v>
      </c>
      <c r="D3700" s="101" t="s">
        <v>4764</v>
      </c>
      <c r="E3700" s="99"/>
      <c r="F3700" s="99"/>
    </row>
    <row r="3701" spans="1:6" ht="12.75" customHeight="1" x14ac:dyDescent="0.25">
      <c r="A3701" s="99"/>
      <c r="B3701" s="101">
        <v>3538204</v>
      </c>
      <c r="C3701" s="101" t="s">
        <v>5182</v>
      </c>
      <c r="D3701" s="101" t="s">
        <v>4764</v>
      </c>
      <c r="E3701" s="99"/>
      <c r="F3701" s="99"/>
    </row>
    <row r="3702" spans="1:6" ht="12.75" customHeight="1" x14ac:dyDescent="0.25">
      <c r="A3702" s="99"/>
      <c r="B3702" s="101">
        <v>3538303</v>
      </c>
      <c r="C3702" s="101" t="s">
        <v>5183</v>
      </c>
      <c r="D3702" s="101" t="s">
        <v>4764</v>
      </c>
      <c r="E3702" s="99"/>
      <c r="F3702" s="99"/>
    </row>
    <row r="3703" spans="1:6" ht="12.75" customHeight="1" x14ac:dyDescent="0.25">
      <c r="A3703" s="99"/>
      <c r="B3703" s="101">
        <v>3538501</v>
      </c>
      <c r="C3703" s="101" t="s">
        <v>5184</v>
      </c>
      <c r="D3703" s="101" t="s">
        <v>4764</v>
      </c>
      <c r="E3703" s="99"/>
      <c r="F3703" s="99"/>
    </row>
    <row r="3704" spans="1:6" ht="12.75" customHeight="1" x14ac:dyDescent="0.25">
      <c r="A3704" s="99"/>
      <c r="B3704" s="101">
        <v>3538600</v>
      </c>
      <c r="C3704" s="101" t="s">
        <v>5185</v>
      </c>
      <c r="D3704" s="101" t="s">
        <v>4764</v>
      </c>
      <c r="E3704" s="99"/>
      <c r="F3704" s="99"/>
    </row>
    <row r="3705" spans="1:6" ht="12.75" customHeight="1" x14ac:dyDescent="0.25">
      <c r="A3705" s="99"/>
      <c r="B3705" s="101">
        <v>3538709</v>
      </c>
      <c r="C3705" s="101" t="s">
        <v>5186</v>
      </c>
      <c r="D3705" s="101" t="s">
        <v>4764</v>
      </c>
      <c r="E3705" s="99"/>
      <c r="F3705" s="99"/>
    </row>
    <row r="3706" spans="1:6" ht="12.75" customHeight="1" x14ac:dyDescent="0.25">
      <c r="A3706" s="99"/>
      <c r="B3706" s="101">
        <v>3538808</v>
      </c>
      <c r="C3706" s="101" t="s">
        <v>5187</v>
      </c>
      <c r="D3706" s="101" t="s">
        <v>4764</v>
      </c>
      <c r="E3706" s="99"/>
      <c r="F3706" s="99"/>
    </row>
    <row r="3707" spans="1:6" ht="12.75" customHeight="1" x14ac:dyDescent="0.25">
      <c r="A3707" s="99"/>
      <c r="B3707" s="101">
        <v>3538907</v>
      </c>
      <c r="C3707" s="101" t="s">
        <v>5188</v>
      </c>
      <c r="D3707" s="101" t="s">
        <v>4764</v>
      </c>
      <c r="E3707" s="99"/>
      <c r="F3707" s="99"/>
    </row>
    <row r="3708" spans="1:6" ht="12.75" customHeight="1" x14ac:dyDescent="0.25">
      <c r="A3708" s="99"/>
      <c r="B3708" s="101">
        <v>3539004</v>
      </c>
      <c r="C3708" s="101" t="s">
        <v>5189</v>
      </c>
      <c r="D3708" s="101" t="s">
        <v>4764</v>
      </c>
      <c r="E3708" s="99"/>
      <c r="F3708" s="99"/>
    </row>
    <row r="3709" spans="1:6" ht="12.75" customHeight="1" x14ac:dyDescent="0.25">
      <c r="A3709" s="99"/>
      <c r="B3709" s="101">
        <v>3539103</v>
      </c>
      <c r="C3709" s="101" t="s">
        <v>5190</v>
      </c>
      <c r="D3709" s="101" t="s">
        <v>4764</v>
      </c>
      <c r="E3709" s="99"/>
      <c r="F3709" s="99"/>
    </row>
    <row r="3710" spans="1:6" ht="12.75" customHeight="1" x14ac:dyDescent="0.25">
      <c r="A3710" s="99"/>
      <c r="B3710" s="101">
        <v>3539202</v>
      </c>
      <c r="C3710" s="101" t="s">
        <v>5191</v>
      </c>
      <c r="D3710" s="101" t="s">
        <v>4764</v>
      </c>
      <c r="E3710" s="99"/>
      <c r="F3710" s="99"/>
    </row>
    <row r="3711" spans="1:6" ht="12.75" customHeight="1" x14ac:dyDescent="0.25">
      <c r="A3711" s="99"/>
      <c r="B3711" s="101">
        <v>3539301</v>
      </c>
      <c r="C3711" s="101" t="s">
        <v>5192</v>
      </c>
      <c r="D3711" s="101" t="s">
        <v>4764</v>
      </c>
      <c r="E3711" s="99"/>
      <c r="F3711" s="99"/>
    </row>
    <row r="3712" spans="1:6" ht="12.75" customHeight="1" x14ac:dyDescent="0.25">
      <c r="A3712" s="99"/>
      <c r="B3712" s="101">
        <v>3539400</v>
      </c>
      <c r="C3712" s="101" t="s">
        <v>5193</v>
      </c>
      <c r="D3712" s="101" t="s">
        <v>4764</v>
      </c>
      <c r="E3712" s="99"/>
      <c r="F3712" s="99"/>
    </row>
    <row r="3713" spans="1:6" ht="12.75" customHeight="1" x14ac:dyDescent="0.25">
      <c r="A3713" s="99"/>
      <c r="B3713" s="101">
        <v>3539509</v>
      </c>
      <c r="C3713" s="101" t="s">
        <v>5194</v>
      </c>
      <c r="D3713" s="101" t="s">
        <v>4764</v>
      </c>
      <c r="E3713" s="99"/>
      <c r="F3713" s="99"/>
    </row>
    <row r="3714" spans="1:6" ht="12.75" customHeight="1" x14ac:dyDescent="0.25">
      <c r="A3714" s="99"/>
      <c r="B3714" s="101">
        <v>3539608</v>
      </c>
      <c r="C3714" s="101" t="s">
        <v>3668</v>
      </c>
      <c r="D3714" s="101" t="s">
        <v>4764</v>
      </c>
      <c r="E3714" s="99"/>
      <c r="F3714" s="99"/>
    </row>
    <row r="3715" spans="1:6" ht="12.75" customHeight="1" x14ac:dyDescent="0.25">
      <c r="A3715" s="99"/>
      <c r="B3715" s="101">
        <v>3539707</v>
      </c>
      <c r="C3715" s="101" t="s">
        <v>5195</v>
      </c>
      <c r="D3715" s="101" t="s">
        <v>4764</v>
      </c>
      <c r="E3715" s="99"/>
      <c r="F3715" s="99"/>
    </row>
    <row r="3716" spans="1:6" ht="12.75" customHeight="1" x14ac:dyDescent="0.25">
      <c r="A3716" s="99"/>
      <c r="B3716" s="101">
        <v>3539806</v>
      </c>
      <c r="C3716" s="101" t="s">
        <v>5196</v>
      </c>
      <c r="D3716" s="101" t="s">
        <v>4764</v>
      </c>
      <c r="E3716" s="99"/>
      <c r="F3716" s="99"/>
    </row>
    <row r="3717" spans="1:6" ht="12.75" customHeight="1" x14ac:dyDescent="0.25">
      <c r="A3717" s="99"/>
      <c r="B3717" s="101">
        <v>3539905</v>
      </c>
      <c r="C3717" s="101" t="s">
        <v>5197</v>
      </c>
      <c r="D3717" s="101" t="s">
        <v>4764</v>
      </c>
      <c r="E3717" s="99"/>
      <c r="F3717" s="99"/>
    </row>
    <row r="3718" spans="1:6" ht="12.75" customHeight="1" x14ac:dyDescent="0.25">
      <c r="A3718" s="99"/>
      <c r="B3718" s="101">
        <v>3540002</v>
      </c>
      <c r="C3718" s="101" t="s">
        <v>5198</v>
      </c>
      <c r="D3718" s="101" t="s">
        <v>4764</v>
      </c>
      <c r="E3718" s="99"/>
      <c r="F3718" s="99"/>
    </row>
    <row r="3719" spans="1:6" ht="12.75" customHeight="1" x14ac:dyDescent="0.25">
      <c r="A3719" s="99"/>
      <c r="B3719" s="101">
        <v>3540101</v>
      </c>
      <c r="C3719" s="101" t="s">
        <v>5199</v>
      </c>
      <c r="D3719" s="101" t="s">
        <v>4764</v>
      </c>
      <c r="E3719" s="99"/>
      <c r="F3719" s="99"/>
    </row>
    <row r="3720" spans="1:6" ht="12.75" customHeight="1" x14ac:dyDescent="0.25">
      <c r="A3720" s="99"/>
      <c r="B3720" s="101">
        <v>3540200</v>
      </c>
      <c r="C3720" s="101" t="s">
        <v>5200</v>
      </c>
      <c r="D3720" s="101" t="s">
        <v>4764</v>
      </c>
      <c r="E3720" s="99"/>
      <c r="F3720" s="99"/>
    </row>
    <row r="3721" spans="1:6" ht="12.75" customHeight="1" x14ac:dyDescent="0.25">
      <c r="A3721" s="99"/>
      <c r="B3721" s="101">
        <v>3540259</v>
      </c>
      <c r="C3721" s="101" t="s">
        <v>5201</v>
      </c>
      <c r="D3721" s="101" t="s">
        <v>4764</v>
      </c>
      <c r="E3721" s="99"/>
      <c r="F3721" s="99"/>
    </row>
    <row r="3722" spans="1:6" ht="12.75" customHeight="1" x14ac:dyDescent="0.25">
      <c r="A3722" s="99"/>
      <c r="B3722" s="101">
        <v>3540309</v>
      </c>
      <c r="C3722" s="101" t="s">
        <v>5202</v>
      </c>
      <c r="D3722" s="101" t="s">
        <v>4764</v>
      </c>
      <c r="E3722" s="99"/>
      <c r="F3722" s="99"/>
    </row>
    <row r="3723" spans="1:6" ht="12.75" customHeight="1" x14ac:dyDescent="0.25">
      <c r="A3723" s="99"/>
      <c r="B3723" s="101">
        <v>3540408</v>
      </c>
      <c r="C3723" s="101" t="s">
        <v>5203</v>
      </c>
      <c r="D3723" s="101" t="s">
        <v>4764</v>
      </c>
      <c r="E3723" s="99"/>
      <c r="F3723" s="99"/>
    </row>
    <row r="3724" spans="1:6" ht="12.75" customHeight="1" x14ac:dyDescent="0.25">
      <c r="A3724" s="99"/>
      <c r="B3724" s="101">
        <v>3540507</v>
      </c>
      <c r="C3724" s="101" t="s">
        <v>5204</v>
      </c>
      <c r="D3724" s="101" t="s">
        <v>4764</v>
      </c>
      <c r="E3724" s="99"/>
      <c r="F3724" s="99"/>
    </row>
    <row r="3725" spans="1:6" ht="12.75" customHeight="1" x14ac:dyDescent="0.25">
      <c r="A3725" s="99"/>
      <c r="B3725" s="101">
        <v>3540606</v>
      </c>
      <c r="C3725" s="101" t="s">
        <v>5205</v>
      </c>
      <c r="D3725" s="101" t="s">
        <v>4764</v>
      </c>
      <c r="E3725" s="99"/>
      <c r="F3725" s="99"/>
    </row>
    <row r="3726" spans="1:6" ht="12.75" customHeight="1" x14ac:dyDescent="0.25">
      <c r="A3726" s="99"/>
      <c r="B3726" s="101">
        <v>3540705</v>
      </c>
      <c r="C3726" s="101" t="s">
        <v>5206</v>
      </c>
      <c r="D3726" s="101" t="s">
        <v>4764</v>
      </c>
      <c r="E3726" s="99"/>
      <c r="F3726" s="99"/>
    </row>
    <row r="3727" spans="1:6" ht="12.75" customHeight="1" x14ac:dyDescent="0.25">
      <c r="A3727" s="99"/>
      <c r="B3727" s="101">
        <v>3540754</v>
      </c>
      <c r="C3727" s="101" t="s">
        <v>5207</v>
      </c>
      <c r="D3727" s="101" t="s">
        <v>4764</v>
      </c>
      <c r="E3727" s="99"/>
      <c r="F3727" s="99"/>
    </row>
    <row r="3728" spans="1:6" ht="12.75" customHeight="1" x14ac:dyDescent="0.25">
      <c r="A3728" s="99"/>
      <c r="B3728" s="101">
        <v>3540804</v>
      </c>
      <c r="C3728" s="101" t="s">
        <v>5208</v>
      </c>
      <c r="D3728" s="101" t="s">
        <v>4764</v>
      </c>
      <c r="E3728" s="99"/>
      <c r="F3728" s="99"/>
    </row>
    <row r="3729" spans="1:6" ht="12.75" customHeight="1" x14ac:dyDescent="0.25">
      <c r="A3729" s="99"/>
      <c r="B3729" s="101">
        <v>3540853</v>
      </c>
      <c r="C3729" s="101" t="s">
        <v>5209</v>
      </c>
      <c r="D3729" s="101" t="s">
        <v>4764</v>
      </c>
      <c r="E3729" s="99"/>
      <c r="F3729" s="99"/>
    </row>
    <row r="3730" spans="1:6" ht="12.75" customHeight="1" x14ac:dyDescent="0.25">
      <c r="A3730" s="99"/>
      <c r="B3730" s="101">
        <v>3540903</v>
      </c>
      <c r="C3730" s="101" t="s">
        <v>5210</v>
      </c>
      <c r="D3730" s="101" t="s">
        <v>4764</v>
      </c>
      <c r="E3730" s="99"/>
      <c r="F3730" s="99"/>
    </row>
    <row r="3731" spans="1:6" ht="12.75" customHeight="1" x14ac:dyDescent="0.25">
      <c r="A3731" s="99"/>
      <c r="B3731" s="101">
        <v>3541000</v>
      </c>
      <c r="C3731" s="101" t="s">
        <v>5211</v>
      </c>
      <c r="D3731" s="101" t="s">
        <v>4764</v>
      </c>
      <c r="E3731" s="99"/>
      <c r="F3731" s="99"/>
    </row>
    <row r="3732" spans="1:6" ht="12.75" customHeight="1" x14ac:dyDescent="0.25">
      <c r="A3732" s="99"/>
      <c r="B3732" s="101">
        <v>3541059</v>
      </c>
      <c r="C3732" s="101" t="s">
        <v>5212</v>
      </c>
      <c r="D3732" s="101" t="s">
        <v>4764</v>
      </c>
      <c r="E3732" s="99"/>
      <c r="F3732" s="99"/>
    </row>
    <row r="3733" spans="1:6" ht="12.75" customHeight="1" x14ac:dyDescent="0.25">
      <c r="A3733" s="99"/>
      <c r="B3733" s="101">
        <v>3541109</v>
      </c>
      <c r="C3733" s="101" t="s">
        <v>5213</v>
      </c>
      <c r="D3733" s="101" t="s">
        <v>4764</v>
      </c>
      <c r="E3733" s="99"/>
      <c r="F3733" s="99"/>
    </row>
    <row r="3734" spans="1:6" ht="12.75" customHeight="1" x14ac:dyDescent="0.25">
      <c r="A3734" s="99"/>
      <c r="B3734" s="101">
        <v>3541208</v>
      </c>
      <c r="C3734" s="101" t="s">
        <v>4375</v>
      </c>
      <c r="D3734" s="101" t="s">
        <v>4764</v>
      </c>
      <c r="E3734" s="99"/>
      <c r="F3734" s="99"/>
    </row>
    <row r="3735" spans="1:6" ht="12.75" customHeight="1" x14ac:dyDescent="0.25">
      <c r="A3735" s="99"/>
      <c r="B3735" s="101">
        <v>3541307</v>
      </c>
      <c r="C3735" s="101" t="s">
        <v>5214</v>
      </c>
      <c r="D3735" s="101" t="s">
        <v>4764</v>
      </c>
      <c r="E3735" s="99"/>
      <c r="F3735" s="99"/>
    </row>
    <row r="3736" spans="1:6" ht="12.75" customHeight="1" x14ac:dyDescent="0.25">
      <c r="A3736" s="99"/>
      <c r="B3736" s="101">
        <v>3541406</v>
      </c>
      <c r="C3736" s="101" t="s">
        <v>5215</v>
      </c>
      <c r="D3736" s="101" t="s">
        <v>4764</v>
      </c>
      <c r="E3736" s="99"/>
      <c r="F3736" s="99"/>
    </row>
    <row r="3737" spans="1:6" ht="12.75" customHeight="1" x14ac:dyDescent="0.25">
      <c r="A3737" s="99"/>
      <c r="B3737" s="101">
        <v>3541505</v>
      </c>
      <c r="C3737" s="101" t="s">
        <v>5216</v>
      </c>
      <c r="D3737" s="101" t="s">
        <v>4764</v>
      </c>
      <c r="E3737" s="99"/>
      <c r="F3737" s="99"/>
    </row>
    <row r="3738" spans="1:6" ht="12.75" customHeight="1" x14ac:dyDescent="0.25">
      <c r="A3738" s="99"/>
      <c r="B3738" s="101">
        <v>3541604</v>
      </c>
      <c r="C3738" s="101" t="s">
        <v>5217</v>
      </c>
      <c r="D3738" s="101" t="s">
        <v>4764</v>
      </c>
      <c r="E3738" s="99"/>
      <c r="F3738" s="99"/>
    </row>
    <row r="3739" spans="1:6" ht="12.75" customHeight="1" x14ac:dyDescent="0.25">
      <c r="A3739" s="99"/>
      <c r="B3739" s="101">
        <v>3541653</v>
      </c>
      <c r="C3739" s="101" t="s">
        <v>5218</v>
      </c>
      <c r="D3739" s="101" t="s">
        <v>4764</v>
      </c>
      <c r="E3739" s="99"/>
      <c r="F3739" s="99"/>
    </row>
    <row r="3740" spans="1:6" ht="12.75" customHeight="1" x14ac:dyDescent="0.25">
      <c r="A3740" s="99"/>
      <c r="B3740" s="101">
        <v>3541703</v>
      </c>
      <c r="C3740" s="101" t="s">
        <v>5219</v>
      </c>
      <c r="D3740" s="101" t="s">
        <v>4764</v>
      </c>
      <c r="E3740" s="99"/>
      <c r="F3740" s="99"/>
    </row>
    <row r="3741" spans="1:6" ht="12.75" customHeight="1" x14ac:dyDescent="0.25">
      <c r="A3741" s="99"/>
      <c r="B3741" s="101">
        <v>3541802</v>
      </c>
      <c r="C3741" s="101" t="s">
        <v>5220</v>
      </c>
      <c r="D3741" s="101" t="s">
        <v>4764</v>
      </c>
      <c r="E3741" s="99"/>
      <c r="F3741" s="99"/>
    </row>
    <row r="3742" spans="1:6" ht="12.75" customHeight="1" x14ac:dyDescent="0.25">
      <c r="A3742" s="99"/>
      <c r="B3742" s="101">
        <v>3541901</v>
      </c>
      <c r="C3742" s="101" t="s">
        <v>5221</v>
      </c>
      <c r="D3742" s="101" t="s">
        <v>4764</v>
      </c>
      <c r="E3742" s="99"/>
      <c r="F3742" s="99"/>
    </row>
    <row r="3743" spans="1:6" ht="12.75" customHeight="1" x14ac:dyDescent="0.25">
      <c r="A3743" s="99"/>
      <c r="B3743" s="101">
        <v>3542008</v>
      </c>
      <c r="C3743" s="101" t="s">
        <v>5222</v>
      </c>
      <c r="D3743" s="101" t="s">
        <v>4764</v>
      </c>
      <c r="E3743" s="99"/>
      <c r="F3743" s="99"/>
    </row>
    <row r="3744" spans="1:6" ht="12.75" customHeight="1" x14ac:dyDescent="0.25">
      <c r="A3744" s="99"/>
      <c r="B3744" s="101">
        <v>3542107</v>
      </c>
      <c r="C3744" s="101" t="s">
        <v>5223</v>
      </c>
      <c r="D3744" s="101" t="s">
        <v>4764</v>
      </c>
      <c r="E3744" s="99"/>
      <c r="F3744" s="99"/>
    </row>
    <row r="3745" spans="1:6" ht="12.75" customHeight="1" x14ac:dyDescent="0.25">
      <c r="A3745" s="99"/>
      <c r="B3745" s="101">
        <v>3542206</v>
      </c>
      <c r="C3745" s="101" t="s">
        <v>5224</v>
      </c>
      <c r="D3745" s="101" t="s">
        <v>4764</v>
      </c>
      <c r="E3745" s="99"/>
      <c r="F3745" s="99"/>
    </row>
    <row r="3746" spans="1:6" ht="12.75" customHeight="1" x14ac:dyDescent="0.25">
      <c r="A3746" s="99"/>
      <c r="B3746" s="101">
        <v>3542305</v>
      </c>
      <c r="C3746" s="101" t="s">
        <v>5225</v>
      </c>
      <c r="D3746" s="101" t="s">
        <v>4764</v>
      </c>
      <c r="E3746" s="99"/>
      <c r="F3746" s="99"/>
    </row>
    <row r="3747" spans="1:6" ht="12.75" customHeight="1" x14ac:dyDescent="0.25">
      <c r="A3747" s="99"/>
      <c r="B3747" s="101">
        <v>3542404</v>
      </c>
      <c r="C3747" s="101" t="s">
        <v>5226</v>
      </c>
      <c r="D3747" s="101" t="s">
        <v>4764</v>
      </c>
      <c r="E3747" s="99"/>
      <c r="F3747" s="99"/>
    </row>
    <row r="3748" spans="1:6" ht="12.75" customHeight="1" x14ac:dyDescent="0.25">
      <c r="A3748" s="99"/>
      <c r="B3748" s="101">
        <v>3542503</v>
      </c>
      <c r="C3748" s="101" t="s">
        <v>5227</v>
      </c>
      <c r="D3748" s="101" t="s">
        <v>4764</v>
      </c>
      <c r="E3748" s="99"/>
      <c r="F3748" s="99"/>
    </row>
    <row r="3749" spans="1:6" ht="12.75" customHeight="1" x14ac:dyDescent="0.25">
      <c r="A3749" s="99"/>
      <c r="B3749" s="101">
        <v>3542602</v>
      </c>
      <c r="C3749" s="101" t="s">
        <v>5228</v>
      </c>
      <c r="D3749" s="101" t="s">
        <v>4764</v>
      </c>
      <c r="E3749" s="99"/>
      <c r="F3749" s="99"/>
    </row>
    <row r="3750" spans="1:6" ht="12.75" customHeight="1" x14ac:dyDescent="0.25">
      <c r="A3750" s="99"/>
      <c r="B3750" s="101">
        <v>3542701</v>
      </c>
      <c r="C3750" s="101" t="s">
        <v>5229</v>
      </c>
      <c r="D3750" s="101" t="s">
        <v>4764</v>
      </c>
      <c r="E3750" s="99"/>
      <c r="F3750" s="99"/>
    </row>
    <row r="3751" spans="1:6" ht="12.75" customHeight="1" x14ac:dyDescent="0.25">
      <c r="A3751" s="99"/>
      <c r="B3751" s="101">
        <v>3542800</v>
      </c>
      <c r="C3751" s="101" t="s">
        <v>5230</v>
      </c>
      <c r="D3751" s="101" t="s">
        <v>4764</v>
      </c>
      <c r="E3751" s="99"/>
      <c r="F3751" s="99"/>
    </row>
    <row r="3752" spans="1:6" ht="12.75" customHeight="1" x14ac:dyDescent="0.25">
      <c r="A3752" s="99"/>
      <c r="B3752" s="101">
        <v>3542909</v>
      </c>
      <c r="C3752" s="101" t="s">
        <v>5231</v>
      </c>
      <c r="D3752" s="101" t="s">
        <v>4764</v>
      </c>
      <c r="E3752" s="99"/>
      <c r="F3752" s="99"/>
    </row>
    <row r="3753" spans="1:6" ht="12.75" customHeight="1" x14ac:dyDescent="0.25">
      <c r="A3753" s="99"/>
      <c r="B3753" s="101">
        <v>3543006</v>
      </c>
      <c r="C3753" s="101" t="s">
        <v>5232</v>
      </c>
      <c r="D3753" s="101" t="s">
        <v>4764</v>
      </c>
      <c r="E3753" s="99"/>
      <c r="F3753" s="99"/>
    </row>
    <row r="3754" spans="1:6" ht="12.75" customHeight="1" x14ac:dyDescent="0.25">
      <c r="A3754" s="99"/>
      <c r="B3754" s="101">
        <v>3543105</v>
      </c>
      <c r="C3754" s="101" t="s">
        <v>5233</v>
      </c>
      <c r="D3754" s="101" t="s">
        <v>4764</v>
      </c>
      <c r="E3754" s="99"/>
      <c r="F3754" s="99"/>
    </row>
    <row r="3755" spans="1:6" ht="12.75" customHeight="1" x14ac:dyDescent="0.25">
      <c r="A3755" s="99"/>
      <c r="B3755" s="101">
        <v>3543204</v>
      </c>
      <c r="C3755" s="101" t="s">
        <v>5234</v>
      </c>
      <c r="D3755" s="101" t="s">
        <v>4764</v>
      </c>
      <c r="E3755" s="99"/>
      <c r="F3755" s="99"/>
    </row>
    <row r="3756" spans="1:6" ht="12.75" customHeight="1" x14ac:dyDescent="0.25">
      <c r="A3756" s="99"/>
      <c r="B3756" s="101">
        <v>3543238</v>
      </c>
      <c r="C3756" s="101" t="s">
        <v>5235</v>
      </c>
      <c r="D3756" s="101" t="s">
        <v>4764</v>
      </c>
      <c r="E3756" s="99"/>
      <c r="F3756" s="99"/>
    </row>
    <row r="3757" spans="1:6" ht="12.75" customHeight="1" x14ac:dyDescent="0.25">
      <c r="A3757" s="99"/>
      <c r="B3757" s="101">
        <v>3543253</v>
      </c>
      <c r="C3757" s="101" t="s">
        <v>5236</v>
      </c>
      <c r="D3757" s="101" t="s">
        <v>4764</v>
      </c>
      <c r="E3757" s="99"/>
      <c r="F3757" s="99"/>
    </row>
    <row r="3758" spans="1:6" ht="12.75" customHeight="1" x14ac:dyDescent="0.25">
      <c r="A3758" s="99"/>
      <c r="B3758" s="101">
        <v>3543303</v>
      </c>
      <c r="C3758" s="101" t="s">
        <v>5237</v>
      </c>
      <c r="D3758" s="101" t="s">
        <v>4764</v>
      </c>
      <c r="E3758" s="99"/>
      <c r="F3758" s="99"/>
    </row>
    <row r="3759" spans="1:6" ht="12.75" customHeight="1" x14ac:dyDescent="0.25">
      <c r="A3759" s="99"/>
      <c r="B3759" s="101">
        <v>3543402</v>
      </c>
      <c r="C3759" s="101" t="s">
        <v>5238</v>
      </c>
      <c r="D3759" s="101" t="s">
        <v>4764</v>
      </c>
      <c r="E3759" s="99"/>
      <c r="F3759" s="99"/>
    </row>
    <row r="3760" spans="1:6" ht="12.75" customHeight="1" x14ac:dyDescent="0.25">
      <c r="A3760" s="99"/>
      <c r="B3760" s="101">
        <v>3543501</v>
      </c>
      <c r="C3760" s="101" t="s">
        <v>5239</v>
      </c>
      <c r="D3760" s="101" t="s">
        <v>4764</v>
      </c>
      <c r="E3760" s="99"/>
      <c r="F3760" s="99"/>
    </row>
    <row r="3761" spans="1:6" ht="12.75" customHeight="1" x14ac:dyDescent="0.25">
      <c r="A3761" s="99"/>
      <c r="B3761" s="101">
        <v>3543600</v>
      </c>
      <c r="C3761" s="101" t="s">
        <v>5240</v>
      </c>
      <c r="D3761" s="101" t="s">
        <v>4764</v>
      </c>
      <c r="E3761" s="99"/>
      <c r="F3761" s="99"/>
    </row>
    <row r="3762" spans="1:6" ht="12.75" customHeight="1" x14ac:dyDescent="0.25">
      <c r="A3762" s="99"/>
      <c r="B3762" s="101">
        <v>3543709</v>
      </c>
      <c r="C3762" s="101" t="s">
        <v>5241</v>
      </c>
      <c r="D3762" s="101" t="s">
        <v>4764</v>
      </c>
      <c r="E3762" s="99"/>
      <c r="F3762" s="99"/>
    </row>
    <row r="3763" spans="1:6" ht="12.75" customHeight="1" x14ac:dyDescent="0.25">
      <c r="A3763" s="99"/>
      <c r="B3763" s="101">
        <v>3543808</v>
      </c>
      <c r="C3763" s="101" t="s">
        <v>5242</v>
      </c>
      <c r="D3763" s="101" t="s">
        <v>4764</v>
      </c>
      <c r="E3763" s="99"/>
      <c r="F3763" s="99"/>
    </row>
    <row r="3764" spans="1:6" ht="12.75" customHeight="1" x14ac:dyDescent="0.25">
      <c r="A3764" s="99"/>
      <c r="B3764" s="101">
        <v>3543907</v>
      </c>
      <c r="C3764" s="101" t="s">
        <v>4737</v>
      </c>
      <c r="D3764" s="101" t="s">
        <v>4764</v>
      </c>
      <c r="E3764" s="99"/>
      <c r="F3764" s="99"/>
    </row>
    <row r="3765" spans="1:6" ht="12.75" customHeight="1" x14ac:dyDescent="0.25">
      <c r="A3765" s="99"/>
      <c r="B3765" s="101">
        <v>3544004</v>
      </c>
      <c r="C3765" s="101" t="s">
        <v>5243</v>
      </c>
      <c r="D3765" s="101" t="s">
        <v>4764</v>
      </c>
      <c r="E3765" s="99"/>
      <c r="F3765" s="99"/>
    </row>
    <row r="3766" spans="1:6" ht="12.75" customHeight="1" x14ac:dyDescent="0.25">
      <c r="A3766" s="99"/>
      <c r="B3766" s="101">
        <v>3544103</v>
      </c>
      <c r="C3766" s="101" t="s">
        <v>5244</v>
      </c>
      <c r="D3766" s="101" t="s">
        <v>4764</v>
      </c>
      <c r="E3766" s="99"/>
      <c r="F3766" s="99"/>
    </row>
    <row r="3767" spans="1:6" ht="12.75" customHeight="1" x14ac:dyDescent="0.25">
      <c r="A3767" s="99"/>
      <c r="B3767" s="101">
        <v>3544202</v>
      </c>
      <c r="C3767" s="101" t="s">
        <v>5245</v>
      </c>
      <c r="D3767" s="101" t="s">
        <v>4764</v>
      </c>
      <c r="E3767" s="99"/>
      <c r="F3767" s="99"/>
    </row>
    <row r="3768" spans="1:6" ht="12.75" customHeight="1" x14ac:dyDescent="0.25">
      <c r="A3768" s="99"/>
      <c r="B3768" s="101">
        <v>3544251</v>
      </c>
      <c r="C3768" s="101" t="s">
        <v>5246</v>
      </c>
      <c r="D3768" s="101" t="s">
        <v>4764</v>
      </c>
      <c r="E3768" s="99"/>
      <c r="F3768" s="99"/>
    </row>
    <row r="3769" spans="1:6" ht="12.75" customHeight="1" x14ac:dyDescent="0.25">
      <c r="A3769" s="99"/>
      <c r="B3769" s="101">
        <v>3544301</v>
      </c>
      <c r="C3769" s="101" t="s">
        <v>5247</v>
      </c>
      <c r="D3769" s="101" t="s">
        <v>4764</v>
      </c>
      <c r="E3769" s="99"/>
      <c r="F3769" s="99"/>
    </row>
    <row r="3770" spans="1:6" ht="12.75" customHeight="1" x14ac:dyDescent="0.25">
      <c r="A3770" s="99"/>
      <c r="B3770" s="101">
        <v>3544400</v>
      </c>
      <c r="C3770" s="101" t="s">
        <v>5248</v>
      </c>
      <c r="D3770" s="101" t="s">
        <v>4764</v>
      </c>
      <c r="E3770" s="99"/>
      <c r="F3770" s="99"/>
    </row>
    <row r="3771" spans="1:6" ht="12.75" customHeight="1" x14ac:dyDescent="0.25">
      <c r="A3771" s="99"/>
      <c r="B3771" s="101">
        <v>3544509</v>
      </c>
      <c r="C3771" s="101" t="s">
        <v>5249</v>
      </c>
      <c r="D3771" s="101" t="s">
        <v>4764</v>
      </c>
      <c r="E3771" s="99"/>
      <c r="F3771" s="99"/>
    </row>
    <row r="3772" spans="1:6" ht="12.75" customHeight="1" x14ac:dyDescent="0.25">
      <c r="A3772" s="99"/>
      <c r="B3772" s="101">
        <v>3544608</v>
      </c>
      <c r="C3772" s="101" t="s">
        <v>5250</v>
      </c>
      <c r="D3772" s="101" t="s">
        <v>4764</v>
      </c>
      <c r="E3772" s="99"/>
      <c r="F3772" s="99"/>
    </row>
    <row r="3773" spans="1:6" ht="12.75" customHeight="1" x14ac:dyDescent="0.25">
      <c r="A3773" s="99"/>
      <c r="B3773" s="101">
        <v>3544707</v>
      </c>
      <c r="C3773" s="101" t="s">
        <v>5251</v>
      </c>
      <c r="D3773" s="101" t="s">
        <v>4764</v>
      </c>
      <c r="E3773" s="99"/>
      <c r="F3773" s="99"/>
    </row>
    <row r="3774" spans="1:6" ht="12.75" customHeight="1" x14ac:dyDescent="0.25">
      <c r="A3774" s="99"/>
      <c r="B3774" s="101">
        <v>3544806</v>
      </c>
      <c r="C3774" s="101" t="s">
        <v>5252</v>
      </c>
      <c r="D3774" s="101" t="s">
        <v>4764</v>
      </c>
      <c r="E3774" s="99"/>
      <c r="F3774" s="99"/>
    </row>
    <row r="3775" spans="1:6" ht="12.75" customHeight="1" x14ac:dyDescent="0.25">
      <c r="A3775" s="99"/>
      <c r="B3775" s="101">
        <v>3544905</v>
      </c>
      <c r="C3775" s="101" t="s">
        <v>5253</v>
      </c>
      <c r="D3775" s="101" t="s">
        <v>4764</v>
      </c>
      <c r="E3775" s="99"/>
      <c r="F3775" s="99"/>
    </row>
    <row r="3776" spans="1:6" ht="12.75" customHeight="1" x14ac:dyDescent="0.25">
      <c r="A3776" s="99"/>
      <c r="B3776" s="101">
        <v>3545001</v>
      </c>
      <c r="C3776" s="101" t="s">
        <v>5254</v>
      </c>
      <c r="D3776" s="101" t="s">
        <v>4764</v>
      </c>
      <c r="E3776" s="99"/>
      <c r="F3776" s="99"/>
    </row>
    <row r="3777" spans="1:6" ht="12.75" customHeight="1" x14ac:dyDescent="0.25">
      <c r="A3777" s="99"/>
      <c r="B3777" s="101">
        <v>3545100</v>
      </c>
      <c r="C3777" s="101" t="s">
        <v>5255</v>
      </c>
      <c r="D3777" s="101" t="s">
        <v>4764</v>
      </c>
      <c r="E3777" s="99"/>
      <c r="F3777" s="99"/>
    </row>
    <row r="3778" spans="1:6" ht="12.75" customHeight="1" x14ac:dyDescent="0.25">
      <c r="A3778" s="99"/>
      <c r="B3778" s="101">
        <v>3545159</v>
      </c>
      <c r="C3778" s="101" t="s">
        <v>5256</v>
      </c>
      <c r="D3778" s="101" t="s">
        <v>4764</v>
      </c>
      <c r="E3778" s="99"/>
      <c r="F3778" s="99"/>
    </row>
    <row r="3779" spans="1:6" ht="12.75" customHeight="1" x14ac:dyDescent="0.25">
      <c r="A3779" s="99"/>
      <c r="B3779" s="101">
        <v>3545209</v>
      </c>
      <c r="C3779" s="101" t="s">
        <v>5257</v>
      </c>
      <c r="D3779" s="101" t="s">
        <v>4764</v>
      </c>
      <c r="E3779" s="99"/>
      <c r="F3779" s="99"/>
    </row>
    <row r="3780" spans="1:6" ht="12.75" customHeight="1" x14ac:dyDescent="0.25">
      <c r="A3780" s="99"/>
      <c r="B3780" s="101">
        <v>3545308</v>
      </c>
      <c r="C3780" s="101" t="s">
        <v>5258</v>
      </c>
      <c r="D3780" s="101" t="s">
        <v>4764</v>
      </c>
      <c r="E3780" s="99"/>
      <c r="F3780" s="99"/>
    </row>
    <row r="3781" spans="1:6" ht="12.75" customHeight="1" x14ac:dyDescent="0.25">
      <c r="A3781" s="99"/>
      <c r="B3781" s="101">
        <v>3545407</v>
      </c>
      <c r="C3781" s="101" t="s">
        <v>5259</v>
      </c>
      <c r="D3781" s="101" t="s">
        <v>4764</v>
      </c>
      <c r="E3781" s="99"/>
      <c r="F3781" s="99"/>
    </row>
    <row r="3782" spans="1:6" ht="12.75" customHeight="1" x14ac:dyDescent="0.25">
      <c r="A3782" s="99"/>
      <c r="B3782" s="101">
        <v>3545506</v>
      </c>
      <c r="C3782" s="101" t="s">
        <v>5260</v>
      </c>
      <c r="D3782" s="101" t="s">
        <v>4764</v>
      </c>
      <c r="E3782" s="99"/>
      <c r="F3782" s="99"/>
    </row>
    <row r="3783" spans="1:6" ht="12.75" customHeight="1" x14ac:dyDescent="0.25">
      <c r="A3783" s="99"/>
      <c r="B3783" s="101">
        <v>3545605</v>
      </c>
      <c r="C3783" s="101" t="s">
        <v>5261</v>
      </c>
      <c r="D3783" s="101" t="s">
        <v>4764</v>
      </c>
      <c r="E3783" s="99"/>
      <c r="F3783" s="99"/>
    </row>
    <row r="3784" spans="1:6" ht="12.75" customHeight="1" x14ac:dyDescent="0.25">
      <c r="A3784" s="99"/>
      <c r="B3784" s="101">
        <v>3545704</v>
      </c>
      <c r="C3784" s="101" t="s">
        <v>5262</v>
      </c>
      <c r="D3784" s="101" t="s">
        <v>4764</v>
      </c>
      <c r="E3784" s="99"/>
      <c r="F3784" s="99"/>
    </row>
    <row r="3785" spans="1:6" ht="12.75" customHeight="1" x14ac:dyDescent="0.25">
      <c r="A3785" s="99"/>
      <c r="B3785" s="101">
        <v>3545803</v>
      </c>
      <c r="C3785" s="101" t="s">
        <v>5263</v>
      </c>
      <c r="D3785" s="101" t="s">
        <v>4764</v>
      </c>
      <c r="E3785" s="99"/>
      <c r="F3785" s="99"/>
    </row>
    <row r="3786" spans="1:6" ht="12.75" customHeight="1" x14ac:dyDescent="0.25">
      <c r="A3786" s="99"/>
      <c r="B3786" s="101">
        <v>3546009</v>
      </c>
      <c r="C3786" s="101" t="s">
        <v>5264</v>
      </c>
      <c r="D3786" s="101" t="s">
        <v>4764</v>
      </c>
      <c r="E3786" s="99"/>
      <c r="F3786" s="99"/>
    </row>
    <row r="3787" spans="1:6" ht="12.75" customHeight="1" x14ac:dyDescent="0.25">
      <c r="A3787" s="99"/>
      <c r="B3787" s="101">
        <v>3546108</v>
      </c>
      <c r="C3787" s="101" t="s">
        <v>5265</v>
      </c>
      <c r="D3787" s="101" t="s">
        <v>4764</v>
      </c>
      <c r="E3787" s="99"/>
      <c r="F3787" s="99"/>
    </row>
    <row r="3788" spans="1:6" ht="12.75" customHeight="1" x14ac:dyDescent="0.25">
      <c r="A3788" s="99"/>
      <c r="B3788" s="101">
        <v>3546207</v>
      </c>
      <c r="C3788" s="101" t="s">
        <v>5266</v>
      </c>
      <c r="D3788" s="101" t="s">
        <v>4764</v>
      </c>
      <c r="E3788" s="99"/>
      <c r="F3788" s="99"/>
    </row>
    <row r="3789" spans="1:6" ht="12.75" customHeight="1" x14ac:dyDescent="0.25">
      <c r="A3789" s="99"/>
      <c r="B3789" s="101">
        <v>3546256</v>
      </c>
      <c r="C3789" s="101" t="s">
        <v>5267</v>
      </c>
      <c r="D3789" s="101" t="s">
        <v>4764</v>
      </c>
      <c r="E3789" s="99"/>
      <c r="F3789" s="99"/>
    </row>
    <row r="3790" spans="1:6" ht="12.75" customHeight="1" x14ac:dyDescent="0.25">
      <c r="A3790" s="99"/>
      <c r="B3790" s="101">
        <v>3546306</v>
      </c>
      <c r="C3790" s="101" t="s">
        <v>5268</v>
      </c>
      <c r="D3790" s="101" t="s">
        <v>4764</v>
      </c>
      <c r="E3790" s="99"/>
      <c r="F3790" s="99"/>
    </row>
    <row r="3791" spans="1:6" ht="12.75" customHeight="1" x14ac:dyDescent="0.25">
      <c r="A3791" s="99"/>
      <c r="B3791" s="101">
        <v>3546405</v>
      </c>
      <c r="C3791" s="101" t="s">
        <v>5269</v>
      </c>
      <c r="D3791" s="101" t="s">
        <v>4764</v>
      </c>
      <c r="E3791" s="99"/>
      <c r="F3791" s="99"/>
    </row>
    <row r="3792" spans="1:6" ht="12.75" customHeight="1" x14ac:dyDescent="0.25">
      <c r="A3792" s="99"/>
      <c r="B3792" s="101">
        <v>3546504</v>
      </c>
      <c r="C3792" s="101" t="s">
        <v>5270</v>
      </c>
      <c r="D3792" s="101" t="s">
        <v>4764</v>
      </c>
      <c r="E3792" s="99"/>
      <c r="F3792" s="99"/>
    </row>
    <row r="3793" spans="1:6" ht="12.75" customHeight="1" x14ac:dyDescent="0.25">
      <c r="A3793" s="99"/>
      <c r="B3793" s="101">
        <v>3546603</v>
      </c>
      <c r="C3793" s="101" t="s">
        <v>5271</v>
      </c>
      <c r="D3793" s="101" t="s">
        <v>4764</v>
      </c>
      <c r="E3793" s="99"/>
      <c r="F3793" s="99"/>
    </row>
    <row r="3794" spans="1:6" ht="12.75" customHeight="1" x14ac:dyDescent="0.25">
      <c r="A3794" s="99"/>
      <c r="B3794" s="101">
        <v>3546702</v>
      </c>
      <c r="C3794" s="101" t="s">
        <v>5272</v>
      </c>
      <c r="D3794" s="101" t="s">
        <v>4764</v>
      </c>
      <c r="E3794" s="99"/>
      <c r="F3794" s="99"/>
    </row>
    <row r="3795" spans="1:6" ht="12.75" customHeight="1" x14ac:dyDescent="0.25">
      <c r="A3795" s="99"/>
      <c r="B3795" s="101">
        <v>3546801</v>
      </c>
      <c r="C3795" s="101" t="s">
        <v>5273</v>
      </c>
      <c r="D3795" s="101" t="s">
        <v>4764</v>
      </c>
      <c r="E3795" s="99"/>
      <c r="F3795" s="99"/>
    </row>
    <row r="3796" spans="1:6" ht="12.75" customHeight="1" x14ac:dyDescent="0.25">
      <c r="A3796" s="99"/>
      <c r="B3796" s="101">
        <v>3546900</v>
      </c>
      <c r="C3796" s="101" t="s">
        <v>5274</v>
      </c>
      <c r="D3796" s="101" t="s">
        <v>4764</v>
      </c>
      <c r="E3796" s="99"/>
      <c r="F3796" s="99"/>
    </row>
    <row r="3797" spans="1:6" ht="12.75" customHeight="1" x14ac:dyDescent="0.25">
      <c r="A3797" s="99"/>
      <c r="B3797" s="101">
        <v>3547007</v>
      </c>
      <c r="C3797" s="101" t="s">
        <v>5275</v>
      </c>
      <c r="D3797" s="101" t="s">
        <v>4764</v>
      </c>
      <c r="E3797" s="99"/>
      <c r="F3797" s="99"/>
    </row>
    <row r="3798" spans="1:6" ht="12.75" customHeight="1" x14ac:dyDescent="0.25">
      <c r="A3798" s="99"/>
      <c r="B3798" s="101">
        <v>3547106</v>
      </c>
      <c r="C3798" s="101" t="s">
        <v>5276</v>
      </c>
      <c r="D3798" s="101" t="s">
        <v>4764</v>
      </c>
      <c r="E3798" s="99"/>
      <c r="F3798" s="99"/>
    </row>
    <row r="3799" spans="1:6" ht="12.75" customHeight="1" x14ac:dyDescent="0.25">
      <c r="A3799" s="99"/>
      <c r="B3799" s="101">
        <v>3547205</v>
      </c>
      <c r="C3799" s="101" t="s">
        <v>5277</v>
      </c>
      <c r="D3799" s="101" t="s">
        <v>4764</v>
      </c>
      <c r="E3799" s="99"/>
      <c r="F3799" s="99"/>
    </row>
    <row r="3800" spans="1:6" ht="12.75" customHeight="1" x14ac:dyDescent="0.25">
      <c r="A3800" s="99"/>
      <c r="B3800" s="101">
        <v>3547304</v>
      </c>
      <c r="C3800" s="101" t="s">
        <v>5278</v>
      </c>
      <c r="D3800" s="101" t="s">
        <v>4764</v>
      </c>
      <c r="E3800" s="99"/>
      <c r="F3800" s="99"/>
    </row>
    <row r="3801" spans="1:6" ht="12.75" customHeight="1" x14ac:dyDescent="0.25">
      <c r="A3801" s="99"/>
      <c r="B3801" s="101">
        <v>3547403</v>
      </c>
      <c r="C3801" s="101" t="s">
        <v>5279</v>
      </c>
      <c r="D3801" s="101" t="s">
        <v>4764</v>
      </c>
      <c r="E3801" s="99"/>
      <c r="F3801" s="99"/>
    </row>
    <row r="3802" spans="1:6" ht="12.75" customHeight="1" x14ac:dyDescent="0.25">
      <c r="A3802" s="99"/>
      <c r="B3802" s="101">
        <v>3547502</v>
      </c>
      <c r="C3802" s="101" t="s">
        <v>5280</v>
      </c>
      <c r="D3802" s="101" t="s">
        <v>4764</v>
      </c>
      <c r="E3802" s="99"/>
      <c r="F3802" s="99"/>
    </row>
    <row r="3803" spans="1:6" ht="12.75" customHeight="1" x14ac:dyDescent="0.25">
      <c r="A3803" s="99"/>
      <c r="B3803" s="101">
        <v>3547601</v>
      </c>
      <c r="C3803" s="101" t="s">
        <v>5281</v>
      </c>
      <c r="D3803" s="101" t="s">
        <v>4764</v>
      </c>
      <c r="E3803" s="99"/>
      <c r="F3803" s="99"/>
    </row>
    <row r="3804" spans="1:6" ht="12.75" customHeight="1" x14ac:dyDescent="0.25">
      <c r="A3804" s="99"/>
      <c r="B3804" s="101">
        <v>3547650</v>
      </c>
      <c r="C3804" s="101" t="s">
        <v>5282</v>
      </c>
      <c r="D3804" s="101" t="s">
        <v>4764</v>
      </c>
      <c r="E3804" s="99"/>
      <c r="F3804" s="99"/>
    </row>
    <row r="3805" spans="1:6" ht="12.75" customHeight="1" x14ac:dyDescent="0.25">
      <c r="A3805" s="99"/>
      <c r="B3805" s="101">
        <v>3547700</v>
      </c>
      <c r="C3805" s="101" t="s">
        <v>5283</v>
      </c>
      <c r="D3805" s="101" t="s">
        <v>4764</v>
      </c>
      <c r="E3805" s="99"/>
      <c r="F3805" s="99"/>
    </row>
    <row r="3806" spans="1:6" ht="12.75" customHeight="1" x14ac:dyDescent="0.25">
      <c r="A3806" s="99"/>
      <c r="B3806" s="101">
        <v>3547809</v>
      </c>
      <c r="C3806" s="101" t="s">
        <v>2993</v>
      </c>
      <c r="D3806" s="101" t="s">
        <v>4764</v>
      </c>
      <c r="E3806" s="99"/>
      <c r="F3806" s="99"/>
    </row>
    <row r="3807" spans="1:6" ht="12.75" customHeight="1" x14ac:dyDescent="0.25">
      <c r="A3807" s="99"/>
      <c r="B3807" s="101">
        <v>3547908</v>
      </c>
      <c r="C3807" s="101" t="s">
        <v>5284</v>
      </c>
      <c r="D3807" s="101" t="s">
        <v>4764</v>
      </c>
      <c r="E3807" s="99"/>
      <c r="F3807" s="99"/>
    </row>
    <row r="3808" spans="1:6" ht="12.75" customHeight="1" x14ac:dyDescent="0.25">
      <c r="A3808" s="99"/>
      <c r="B3808" s="101">
        <v>3548005</v>
      </c>
      <c r="C3808" s="101" t="s">
        <v>5285</v>
      </c>
      <c r="D3808" s="101" t="s">
        <v>4764</v>
      </c>
      <c r="E3808" s="99"/>
      <c r="F3808" s="99"/>
    </row>
    <row r="3809" spans="1:6" ht="12.75" customHeight="1" x14ac:dyDescent="0.25">
      <c r="A3809" s="99"/>
      <c r="B3809" s="101">
        <v>3548054</v>
      </c>
      <c r="C3809" s="101" t="s">
        <v>5286</v>
      </c>
      <c r="D3809" s="101" t="s">
        <v>4764</v>
      </c>
      <c r="E3809" s="99"/>
      <c r="F3809" s="99"/>
    </row>
    <row r="3810" spans="1:6" ht="12.75" customHeight="1" x14ac:dyDescent="0.25">
      <c r="A3810" s="99"/>
      <c r="B3810" s="101">
        <v>3548104</v>
      </c>
      <c r="C3810" s="101" t="s">
        <v>5287</v>
      </c>
      <c r="D3810" s="101" t="s">
        <v>4764</v>
      </c>
      <c r="E3810" s="99"/>
      <c r="F3810" s="99"/>
    </row>
    <row r="3811" spans="1:6" ht="12.75" customHeight="1" x14ac:dyDescent="0.25">
      <c r="A3811" s="99"/>
      <c r="B3811" s="101">
        <v>3548203</v>
      </c>
      <c r="C3811" s="101" t="s">
        <v>5288</v>
      </c>
      <c r="D3811" s="101" t="s">
        <v>4764</v>
      </c>
      <c r="E3811" s="99"/>
      <c r="F3811" s="99"/>
    </row>
    <row r="3812" spans="1:6" ht="12.75" customHeight="1" x14ac:dyDescent="0.25">
      <c r="A3812" s="99"/>
      <c r="B3812" s="101">
        <v>3548302</v>
      </c>
      <c r="C3812" s="101" t="s">
        <v>5289</v>
      </c>
      <c r="D3812" s="101" t="s">
        <v>4764</v>
      </c>
      <c r="E3812" s="99"/>
      <c r="F3812" s="99"/>
    </row>
    <row r="3813" spans="1:6" ht="12.75" customHeight="1" x14ac:dyDescent="0.25">
      <c r="A3813" s="99"/>
      <c r="B3813" s="101">
        <v>3548401</v>
      </c>
      <c r="C3813" s="101" t="s">
        <v>5290</v>
      </c>
      <c r="D3813" s="101" t="s">
        <v>4764</v>
      </c>
      <c r="E3813" s="99"/>
      <c r="F3813" s="99"/>
    </row>
    <row r="3814" spans="1:6" ht="12.75" customHeight="1" x14ac:dyDescent="0.25">
      <c r="A3814" s="99"/>
      <c r="B3814" s="101">
        <v>3548500</v>
      </c>
      <c r="C3814" s="101" t="s">
        <v>5291</v>
      </c>
      <c r="D3814" s="101" t="s">
        <v>4764</v>
      </c>
      <c r="E3814" s="99"/>
      <c r="F3814" s="99"/>
    </row>
    <row r="3815" spans="1:6" ht="12.75" customHeight="1" x14ac:dyDescent="0.25">
      <c r="A3815" s="99"/>
      <c r="B3815" s="101">
        <v>3548609</v>
      </c>
      <c r="C3815" s="101" t="s">
        <v>5292</v>
      </c>
      <c r="D3815" s="101" t="s">
        <v>4764</v>
      </c>
      <c r="E3815" s="99"/>
      <c r="F3815" s="99"/>
    </row>
    <row r="3816" spans="1:6" ht="12.75" customHeight="1" x14ac:dyDescent="0.25">
      <c r="A3816" s="99"/>
      <c r="B3816" s="101">
        <v>3548708</v>
      </c>
      <c r="C3816" s="101" t="s">
        <v>5293</v>
      </c>
      <c r="D3816" s="101" t="s">
        <v>4764</v>
      </c>
      <c r="E3816" s="99"/>
      <c r="F3816" s="99"/>
    </row>
    <row r="3817" spans="1:6" ht="12.75" customHeight="1" x14ac:dyDescent="0.25">
      <c r="A3817" s="99"/>
      <c r="B3817" s="101">
        <v>3548807</v>
      </c>
      <c r="C3817" s="101" t="s">
        <v>5294</v>
      </c>
      <c r="D3817" s="101" t="s">
        <v>4764</v>
      </c>
      <c r="E3817" s="99"/>
      <c r="F3817" s="99"/>
    </row>
    <row r="3818" spans="1:6" ht="12.75" customHeight="1" x14ac:dyDescent="0.25">
      <c r="A3818" s="99"/>
      <c r="B3818" s="101">
        <v>3548906</v>
      </c>
      <c r="C3818" s="101" t="s">
        <v>5295</v>
      </c>
      <c r="D3818" s="101" t="s">
        <v>4764</v>
      </c>
      <c r="E3818" s="99"/>
      <c r="F3818" s="99"/>
    </row>
    <row r="3819" spans="1:6" ht="12.75" customHeight="1" x14ac:dyDescent="0.25">
      <c r="A3819" s="99"/>
      <c r="B3819" s="101">
        <v>3549003</v>
      </c>
      <c r="C3819" s="101" t="s">
        <v>2997</v>
      </c>
      <c r="D3819" s="101" t="s">
        <v>4764</v>
      </c>
      <c r="E3819" s="99"/>
      <c r="F3819" s="99"/>
    </row>
    <row r="3820" spans="1:6" ht="12.75" customHeight="1" x14ac:dyDescent="0.25">
      <c r="A3820" s="99"/>
      <c r="B3820" s="101">
        <v>3549102</v>
      </c>
      <c r="C3820" s="101" t="s">
        <v>5296</v>
      </c>
      <c r="D3820" s="101" t="s">
        <v>4764</v>
      </c>
      <c r="E3820" s="99"/>
      <c r="F3820" s="99"/>
    </row>
    <row r="3821" spans="1:6" ht="12.75" customHeight="1" x14ac:dyDescent="0.25">
      <c r="A3821" s="99"/>
      <c r="B3821" s="101">
        <v>3549201</v>
      </c>
      <c r="C3821" s="101" t="s">
        <v>5297</v>
      </c>
      <c r="D3821" s="101" t="s">
        <v>4764</v>
      </c>
      <c r="E3821" s="99"/>
      <c r="F3821" s="99"/>
    </row>
    <row r="3822" spans="1:6" ht="12.75" customHeight="1" x14ac:dyDescent="0.25">
      <c r="A3822" s="99"/>
      <c r="B3822" s="101">
        <v>3549250</v>
      </c>
      <c r="C3822" s="101" t="s">
        <v>5298</v>
      </c>
      <c r="D3822" s="101" t="s">
        <v>4764</v>
      </c>
      <c r="E3822" s="99"/>
      <c r="F3822" s="99"/>
    </row>
    <row r="3823" spans="1:6" ht="12.75" customHeight="1" x14ac:dyDescent="0.25">
      <c r="A3823" s="99"/>
      <c r="B3823" s="101">
        <v>3549300</v>
      </c>
      <c r="C3823" s="101" t="s">
        <v>5299</v>
      </c>
      <c r="D3823" s="101" t="s">
        <v>4764</v>
      </c>
      <c r="E3823" s="99"/>
      <c r="F3823" s="99"/>
    </row>
    <row r="3824" spans="1:6" ht="12.75" customHeight="1" x14ac:dyDescent="0.25">
      <c r="A3824" s="99"/>
      <c r="B3824" s="101">
        <v>3549409</v>
      </c>
      <c r="C3824" s="101" t="s">
        <v>5300</v>
      </c>
      <c r="D3824" s="101" t="s">
        <v>4764</v>
      </c>
      <c r="E3824" s="99"/>
      <c r="F3824" s="99"/>
    </row>
    <row r="3825" spans="1:6" ht="12.75" customHeight="1" x14ac:dyDescent="0.25">
      <c r="A3825" s="99"/>
      <c r="B3825" s="101">
        <v>3549508</v>
      </c>
      <c r="C3825" s="101" t="s">
        <v>5301</v>
      </c>
      <c r="D3825" s="101" t="s">
        <v>4764</v>
      </c>
      <c r="E3825" s="99"/>
      <c r="F3825" s="99"/>
    </row>
    <row r="3826" spans="1:6" ht="12.75" customHeight="1" x14ac:dyDescent="0.25">
      <c r="A3826" s="99"/>
      <c r="B3826" s="101">
        <v>3549607</v>
      </c>
      <c r="C3826" s="101" t="s">
        <v>5302</v>
      </c>
      <c r="D3826" s="101" t="s">
        <v>4764</v>
      </c>
      <c r="E3826" s="99"/>
      <c r="F3826" s="99"/>
    </row>
    <row r="3827" spans="1:6" ht="12.75" customHeight="1" x14ac:dyDescent="0.25">
      <c r="A3827" s="99"/>
      <c r="B3827" s="101">
        <v>3549706</v>
      </c>
      <c r="C3827" s="101" t="s">
        <v>5303</v>
      </c>
      <c r="D3827" s="101" t="s">
        <v>4764</v>
      </c>
      <c r="E3827" s="99"/>
      <c r="F3827" s="99"/>
    </row>
    <row r="3828" spans="1:6" ht="12.75" customHeight="1" x14ac:dyDescent="0.25">
      <c r="A3828" s="99"/>
      <c r="B3828" s="101">
        <v>3549805</v>
      </c>
      <c r="C3828" s="101" t="s">
        <v>5304</v>
      </c>
      <c r="D3828" s="101" t="s">
        <v>4764</v>
      </c>
      <c r="E3828" s="99"/>
      <c r="F3828" s="99"/>
    </row>
    <row r="3829" spans="1:6" ht="12.75" customHeight="1" x14ac:dyDescent="0.25">
      <c r="A3829" s="99"/>
      <c r="B3829" s="101">
        <v>3549904</v>
      </c>
      <c r="C3829" s="101" t="s">
        <v>5305</v>
      </c>
      <c r="D3829" s="101" t="s">
        <v>4764</v>
      </c>
      <c r="E3829" s="99"/>
      <c r="F3829" s="99"/>
    </row>
    <row r="3830" spans="1:6" ht="12.75" customHeight="1" x14ac:dyDescent="0.25">
      <c r="A3830" s="99"/>
      <c r="B3830" s="101">
        <v>3549953</v>
      </c>
      <c r="C3830" s="101" t="s">
        <v>5306</v>
      </c>
      <c r="D3830" s="101" t="s">
        <v>4764</v>
      </c>
      <c r="E3830" s="99"/>
      <c r="F3830" s="99"/>
    </row>
    <row r="3831" spans="1:6" ht="12.75" customHeight="1" x14ac:dyDescent="0.25">
      <c r="A3831" s="99"/>
      <c r="B3831" s="101">
        <v>3550001</v>
      </c>
      <c r="C3831" s="101" t="s">
        <v>5307</v>
      </c>
      <c r="D3831" s="101" t="s">
        <v>4764</v>
      </c>
      <c r="E3831" s="99"/>
      <c r="F3831" s="99"/>
    </row>
    <row r="3832" spans="1:6" ht="12.75" customHeight="1" x14ac:dyDescent="0.25">
      <c r="A3832" s="99"/>
      <c r="B3832" s="101">
        <v>3550100</v>
      </c>
      <c r="C3832" s="101" t="s">
        <v>5308</v>
      </c>
      <c r="D3832" s="101" t="s">
        <v>4764</v>
      </c>
      <c r="E3832" s="99"/>
      <c r="F3832" s="99"/>
    </row>
    <row r="3833" spans="1:6" ht="12.75" customHeight="1" x14ac:dyDescent="0.25">
      <c r="A3833" s="99"/>
      <c r="B3833" s="101">
        <v>3550209</v>
      </c>
      <c r="C3833" s="101" t="s">
        <v>5309</v>
      </c>
      <c r="D3833" s="101" t="s">
        <v>4764</v>
      </c>
      <c r="E3833" s="99"/>
      <c r="F3833" s="99"/>
    </row>
    <row r="3834" spans="1:6" ht="12.75" customHeight="1" x14ac:dyDescent="0.25">
      <c r="A3834" s="99"/>
      <c r="B3834" s="101">
        <v>3550308</v>
      </c>
      <c r="C3834" s="101" t="s">
        <v>5310</v>
      </c>
      <c r="D3834" s="101" t="s">
        <v>4764</v>
      </c>
      <c r="E3834" s="99"/>
      <c r="F3834" s="99"/>
    </row>
    <row r="3835" spans="1:6" ht="12.75" customHeight="1" x14ac:dyDescent="0.25">
      <c r="A3835" s="99"/>
      <c r="B3835" s="101">
        <v>3550407</v>
      </c>
      <c r="C3835" s="101" t="s">
        <v>2806</v>
      </c>
      <c r="D3835" s="101" t="s">
        <v>4764</v>
      </c>
      <c r="E3835" s="99"/>
      <c r="F3835" s="99"/>
    </row>
    <row r="3836" spans="1:6" ht="12.75" customHeight="1" x14ac:dyDescent="0.25">
      <c r="A3836" s="99"/>
      <c r="B3836" s="101">
        <v>3550506</v>
      </c>
      <c r="C3836" s="101" t="s">
        <v>5311</v>
      </c>
      <c r="D3836" s="101" t="s">
        <v>4764</v>
      </c>
      <c r="E3836" s="99"/>
      <c r="F3836" s="99"/>
    </row>
    <row r="3837" spans="1:6" ht="12.75" customHeight="1" x14ac:dyDescent="0.25">
      <c r="A3837" s="99"/>
      <c r="B3837" s="101">
        <v>3550605</v>
      </c>
      <c r="C3837" s="101" t="s">
        <v>5312</v>
      </c>
      <c r="D3837" s="101" t="s">
        <v>4764</v>
      </c>
      <c r="E3837" s="99"/>
      <c r="F3837" s="99"/>
    </row>
    <row r="3838" spans="1:6" ht="12.75" customHeight="1" x14ac:dyDescent="0.25">
      <c r="A3838" s="99"/>
      <c r="B3838" s="101">
        <v>3550704</v>
      </c>
      <c r="C3838" s="101" t="s">
        <v>3292</v>
      </c>
      <c r="D3838" s="101" t="s">
        <v>4764</v>
      </c>
      <c r="E3838" s="99"/>
      <c r="F3838" s="99"/>
    </row>
    <row r="3839" spans="1:6" ht="12.75" customHeight="1" x14ac:dyDescent="0.25">
      <c r="A3839" s="99"/>
      <c r="B3839" s="101">
        <v>3550803</v>
      </c>
      <c r="C3839" s="101" t="s">
        <v>5313</v>
      </c>
      <c r="D3839" s="101" t="s">
        <v>4764</v>
      </c>
      <c r="E3839" s="99"/>
      <c r="F3839" s="99"/>
    </row>
    <row r="3840" spans="1:6" ht="12.75" customHeight="1" x14ac:dyDescent="0.25">
      <c r="A3840" s="99"/>
      <c r="B3840" s="101">
        <v>3550902</v>
      </c>
      <c r="C3840" s="101" t="s">
        <v>5314</v>
      </c>
      <c r="D3840" s="101" t="s">
        <v>4764</v>
      </c>
      <c r="E3840" s="99"/>
      <c r="F3840" s="99"/>
    </row>
    <row r="3841" spans="1:6" ht="12.75" customHeight="1" x14ac:dyDescent="0.25">
      <c r="A3841" s="99"/>
      <c r="B3841" s="101">
        <v>3551009</v>
      </c>
      <c r="C3841" s="101" t="s">
        <v>2809</v>
      </c>
      <c r="D3841" s="101" t="s">
        <v>4764</v>
      </c>
      <c r="E3841" s="99"/>
      <c r="F3841" s="99"/>
    </row>
    <row r="3842" spans="1:6" ht="12.75" customHeight="1" x14ac:dyDescent="0.25">
      <c r="A3842" s="99"/>
      <c r="B3842" s="101">
        <v>3551108</v>
      </c>
      <c r="C3842" s="101" t="s">
        <v>5315</v>
      </c>
      <c r="D3842" s="101" t="s">
        <v>4764</v>
      </c>
      <c r="E3842" s="99"/>
      <c r="F3842" s="99"/>
    </row>
    <row r="3843" spans="1:6" ht="12.75" customHeight="1" x14ac:dyDescent="0.25">
      <c r="A3843" s="99"/>
      <c r="B3843" s="101">
        <v>3551207</v>
      </c>
      <c r="C3843" s="101" t="s">
        <v>5316</v>
      </c>
      <c r="D3843" s="101" t="s">
        <v>4764</v>
      </c>
      <c r="E3843" s="99"/>
      <c r="F3843" s="99"/>
    </row>
    <row r="3844" spans="1:6" ht="12.75" customHeight="1" x14ac:dyDescent="0.25">
      <c r="A3844" s="99"/>
      <c r="B3844" s="101">
        <v>3551306</v>
      </c>
      <c r="C3844" s="101" t="s">
        <v>5317</v>
      </c>
      <c r="D3844" s="101" t="s">
        <v>4764</v>
      </c>
      <c r="E3844" s="99"/>
      <c r="F3844" s="99"/>
    </row>
    <row r="3845" spans="1:6" ht="12.75" customHeight="1" x14ac:dyDescent="0.25">
      <c r="A3845" s="99"/>
      <c r="B3845" s="101">
        <v>3551405</v>
      </c>
      <c r="C3845" s="101" t="s">
        <v>5318</v>
      </c>
      <c r="D3845" s="101" t="s">
        <v>4764</v>
      </c>
      <c r="E3845" s="99"/>
      <c r="F3845" s="99"/>
    </row>
    <row r="3846" spans="1:6" ht="12.75" customHeight="1" x14ac:dyDescent="0.25">
      <c r="A3846" s="99"/>
      <c r="B3846" s="101">
        <v>3551504</v>
      </c>
      <c r="C3846" s="101" t="s">
        <v>5319</v>
      </c>
      <c r="D3846" s="101" t="s">
        <v>4764</v>
      </c>
      <c r="E3846" s="99"/>
      <c r="F3846" s="99"/>
    </row>
    <row r="3847" spans="1:6" ht="12.75" customHeight="1" x14ac:dyDescent="0.25">
      <c r="A3847" s="99"/>
      <c r="B3847" s="101">
        <v>3551603</v>
      </c>
      <c r="C3847" s="101" t="s">
        <v>5320</v>
      </c>
      <c r="D3847" s="101" t="s">
        <v>4764</v>
      </c>
      <c r="E3847" s="99"/>
      <c r="F3847" s="99"/>
    </row>
    <row r="3848" spans="1:6" ht="12.75" customHeight="1" x14ac:dyDescent="0.25">
      <c r="A3848" s="99"/>
      <c r="B3848" s="101">
        <v>3551702</v>
      </c>
      <c r="C3848" s="101" t="s">
        <v>3021</v>
      </c>
      <c r="D3848" s="101" t="s">
        <v>4764</v>
      </c>
      <c r="E3848" s="99"/>
      <c r="F3848" s="99"/>
    </row>
    <row r="3849" spans="1:6" ht="12.75" customHeight="1" x14ac:dyDescent="0.25">
      <c r="A3849" s="99"/>
      <c r="B3849" s="101">
        <v>3551801</v>
      </c>
      <c r="C3849" s="101" t="s">
        <v>5321</v>
      </c>
      <c r="D3849" s="101" t="s">
        <v>4764</v>
      </c>
      <c r="E3849" s="99"/>
      <c r="F3849" s="99"/>
    </row>
    <row r="3850" spans="1:6" ht="12.75" customHeight="1" x14ac:dyDescent="0.25">
      <c r="A3850" s="99"/>
      <c r="B3850" s="101">
        <v>3551900</v>
      </c>
      <c r="C3850" s="101" t="s">
        <v>5322</v>
      </c>
      <c r="D3850" s="101" t="s">
        <v>4764</v>
      </c>
      <c r="E3850" s="99"/>
      <c r="F3850" s="99"/>
    </row>
    <row r="3851" spans="1:6" ht="12.75" customHeight="1" x14ac:dyDescent="0.25">
      <c r="A3851" s="99"/>
      <c r="B3851" s="101">
        <v>3552007</v>
      </c>
      <c r="C3851" s="101" t="s">
        <v>5323</v>
      </c>
      <c r="D3851" s="101" t="s">
        <v>4764</v>
      </c>
      <c r="E3851" s="99"/>
      <c r="F3851" s="99"/>
    </row>
    <row r="3852" spans="1:6" ht="12.75" customHeight="1" x14ac:dyDescent="0.25">
      <c r="A3852" s="99"/>
      <c r="B3852" s="101">
        <v>3552106</v>
      </c>
      <c r="C3852" s="101" t="s">
        <v>5324</v>
      </c>
      <c r="D3852" s="101" t="s">
        <v>4764</v>
      </c>
      <c r="E3852" s="99"/>
      <c r="F3852" s="99"/>
    </row>
    <row r="3853" spans="1:6" ht="12.75" customHeight="1" x14ac:dyDescent="0.25">
      <c r="A3853" s="99"/>
      <c r="B3853" s="101">
        <v>3552205</v>
      </c>
      <c r="C3853" s="101" t="s">
        <v>5325</v>
      </c>
      <c r="D3853" s="101" t="s">
        <v>4764</v>
      </c>
      <c r="E3853" s="99"/>
      <c r="F3853" s="99"/>
    </row>
    <row r="3854" spans="1:6" ht="12.75" customHeight="1" x14ac:dyDescent="0.25">
      <c r="A3854" s="99"/>
      <c r="B3854" s="101">
        <v>3552304</v>
      </c>
      <c r="C3854" s="101" t="s">
        <v>5326</v>
      </c>
      <c r="D3854" s="101" t="s">
        <v>4764</v>
      </c>
      <c r="E3854" s="99"/>
      <c r="F3854" s="99"/>
    </row>
    <row r="3855" spans="1:6" ht="12.75" customHeight="1" x14ac:dyDescent="0.25">
      <c r="A3855" s="99"/>
      <c r="B3855" s="101">
        <v>3552403</v>
      </c>
      <c r="C3855" s="101" t="s">
        <v>5327</v>
      </c>
      <c r="D3855" s="101" t="s">
        <v>4764</v>
      </c>
      <c r="E3855" s="99"/>
      <c r="F3855" s="99"/>
    </row>
    <row r="3856" spans="1:6" ht="12.75" customHeight="1" x14ac:dyDescent="0.25">
      <c r="A3856" s="99"/>
      <c r="B3856" s="101">
        <v>3552502</v>
      </c>
      <c r="C3856" s="101" t="s">
        <v>5328</v>
      </c>
      <c r="D3856" s="101" t="s">
        <v>4764</v>
      </c>
      <c r="E3856" s="99"/>
      <c r="F3856" s="99"/>
    </row>
    <row r="3857" spans="1:6" ht="12.75" customHeight="1" x14ac:dyDescent="0.25">
      <c r="A3857" s="99"/>
      <c r="B3857" s="101">
        <v>3552551</v>
      </c>
      <c r="C3857" s="101" t="s">
        <v>5329</v>
      </c>
      <c r="D3857" s="101" t="s">
        <v>4764</v>
      </c>
      <c r="E3857" s="99"/>
      <c r="F3857" s="99"/>
    </row>
    <row r="3858" spans="1:6" ht="12.75" customHeight="1" x14ac:dyDescent="0.25">
      <c r="A3858" s="99"/>
      <c r="B3858" s="101">
        <v>3552601</v>
      </c>
      <c r="C3858" s="101" t="s">
        <v>5330</v>
      </c>
      <c r="D3858" s="101" t="s">
        <v>4764</v>
      </c>
      <c r="E3858" s="99"/>
      <c r="F3858" s="99"/>
    </row>
    <row r="3859" spans="1:6" ht="12.75" customHeight="1" x14ac:dyDescent="0.25">
      <c r="A3859" s="99"/>
      <c r="B3859" s="101">
        <v>3552700</v>
      </c>
      <c r="C3859" s="101" t="s">
        <v>1728</v>
      </c>
      <c r="D3859" s="101" t="s">
        <v>4764</v>
      </c>
      <c r="E3859" s="99"/>
      <c r="F3859" s="99"/>
    </row>
    <row r="3860" spans="1:6" ht="12.75" customHeight="1" x14ac:dyDescent="0.25">
      <c r="A3860" s="99"/>
      <c r="B3860" s="101">
        <v>3552809</v>
      </c>
      <c r="C3860" s="101" t="s">
        <v>5331</v>
      </c>
      <c r="D3860" s="101" t="s">
        <v>4764</v>
      </c>
      <c r="E3860" s="99"/>
      <c r="F3860" s="99"/>
    </row>
    <row r="3861" spans="1:6" ht="12.75" customHeight="1" x14ac:dyDescent="0.25">
      <c r="A3861" s="99"/>
      <c r="B3861" s="101">
        <v>3552908</v>
      </c>
      <c r="C3861" s="101" t="s">
        <v>5332</v>
      </c>
      <c r="D3861" s="101" t="s">
        <v>4764</v>
      </c>
      <c r="E3861" s="99"/>
      <c r="F3861" s="99"/>
    </row>
    <row r="3862" spans="1:6" ht="12.75" customHeight="1" x14ac:dyDescent="0.25">
      <c r="A3862" s="99"/>
      <c r="B3862" s="101">
        <v>3553005</v>
      </c>
      <c r="C3862" s="101" t="s">
        <v>5333</v>
      </c>
      <c r="D3862" s="101" t="s">
        <v>4764</v>
      </c>
      <c r="E3862" s="99"/>
      <c r="F3862" s="99"/>
    </row>
    <row r="3863" spans="1:6" ht="12.75" customHeight="1" x14ac:dyDescent="0.25">
      <c r="A3863" s="99"/>
      <c r="B3863" s="101">
        <v>3553104</v>
      </c>
      <c r="C3863" s="101" t="s">
        <v>5334</v>
      </c>
      <c r="D3863" s="101" t="s">
        <v>4764</v>
      </c>
      <c r="E3863" s="99"/>
      <c r="F3863" s="99"/>
    </row>
    <row r="3864" spans="1:6" ht="12.75" customHeight="1" x14ac:dyDescent="0.25">
      <c r="A3864" s="99"/>
      <c r="B3864" s="101">
        <v>3553203</v>
      </c>
      <c r="C3864" s="101" t="s">
        <v>5335</v>
      </c>
      <c r="D3864" s="101" t="s">
        <v>4764</v>
      </c>
      <c r="E3864" s="99"/>
      <c r="F3864" s="99"/>
    </row>
    <row r="3865" spans="1:6" ht="12.75" customHeight="1" x14ac:dyDescent="0.25">
      <c r="A3865" s="99"/>
      <c r="B3865" s="101">
        <v>3553302</v>
      </c>
      <c r="C3865" s="101" t="s">
        <v>5336</v>
      </c>
      <c r="D3865" s="101" t="s">
        <v>4764</v>
      </c>
      <c r="E3865" s="99"/>
      <c r="F3865" s="99"/>
    </row>
    <row r="3866" spans="1:6" ht="12.75" customHeight="1" x14ac:dyDescent="0.25">
      <c r="A3866" s="99"/>
      <c r="B3866" s="101">
        <v>3553401</v>
      </c>
      <c r="C3866" s="101" t="s">
        <v>5337</v>
      </c>
      <c r="D3866" s="101" t="s">
        <v>4764</v>
      </c>
      <c r="E3866" s="99"/>
      <c r="F3866" s="99"/>
    </row>
    <row r="3867" spans="1:6" ht="12.75" customHeight="1" x14ac:dyDescent="0.25">
      <c r="A3867" s="99"/>
      <c r="B3867" s="101">
        <v>3553500</v>
      </c>
      <c r="C3867" s="101" t="s">
        <v>4549</v>
      </c>
      <c r="D3867" s="101" t="s">
        <v>4764</v>
      </c>
      <c r="E3867" s="99"/>
      <c r="F3867" s="99"/>
    </row>
    <row r="3868" spans="1:6" ht="12.75" customHeight="1" x14ac:dyDescent="0.25">
      <c r="A3868" s="99"/>
      <c r="B3868" s="101">
        <v>3553609</v>
      </c>
      <c r="C3868" s="101" t="s">
        <v>5338</v>
      </c>
      <c r="D3868" s="101" t="s">
        <v>4764</v>
      </c>
      <c r="E3868" s="99"/>
      <c r="F3868" s="99"/>
    </row>
    <row r="3869" spans="1:6" ht="12.75" customHeight="1" x14ac:dyDescent="0.25">
      <c r="A3869" s="99"/>
      <c r="B3869" s="101">
        <v>3553658</v>
      </c>
      <c r="C3869" s="101" t="s">
        <v>5339</v>
      </c>
      <c r="D3869" s="101" t="s">
        <v>4764</v>
      </c>
      <c r="E3869" s="99"/>
      <c r="F3869" s="99"/>
    </row>
    <row r="3870" spans="1:6" ht="12.75" customHeight="1" x14ac:dyDescent="0.25">
      <c r="A3870" s="99"/>
      <c r="B3870" s="101">
        <v>3553708</v>
      </c>
      <c r="C3870" s="101" t="s">
        <v>5340</v>
      </c>
      <c r="D3870" s="101" t="s">
        <v>4764</v>
      </c>
      <c r="E3870" s="99"/>
      <c r="F3870" s="99"/>
    </row>
    <row r="3871" spans="1:6" ht="12.75" customHeight="1" x14ac:dyDescent="0.25">
      <c r="A3871" s="99"/>
      <c r="B3871" s="101">
        <v>3553807</v>
      </c>
      <c r="C3871" s="101" t="s">
        <v>5341</v>
      </c>
      <c r="D3871" s="101" t="s">
        <v>4764</v>
      </c>
      <c r="E3871" s="99"/>
      <c r="F3871" s="99"/>
    </row>
    <row r="3872" spans="1:6" ht="12.75" customHeight="1" x14ac:dyDescent="0.25">
      <c r="A3872" s="99"/>
      <c r="B3872" s="101">
        <v>3553856</v>
      </c>
      <c r="C3872" s="101" t="s">
        <v>5342</v>
      </c>
      <c r="D3872" s="101" t="s">
        <v>4764</v>
      </c>
      <c r="E3872" s="99"/>
      <c r="F3872" s="99"/>
    </row>
    <row r="3873" spans="1:6" ht="12.75" customHeight="1" x14ac:dyDescent="0.25">
      <c r="A3873" s="99"/>
      <c r="B3873" s="101">
        <v>3553906</v>
      </c>
      <c r="C3873" s="101" t="s">
        <v>5343</v>
      </c>
      <c r="D3873" s="101" t="s">
        <v>4764</v>
      </c>
      <c r="E3873" s="99"/>
      <c r="F3873" s="99"/>
    </row>
    <row r="3874" spans="1:6" ht="12.75" customHeight="1" x14ac:dyDescent="0.25">
      <c r="A3874" s="99"/>
      <c r="B3874" s="101">
        <v>3553955</v>
      </c>
      <c r="C3874" s="101" t="s">
        <v>5344</v>
      </c>
      <c r="D3874" s="101" t="s">
        <v>4764</v>
      </c>
      <c r="E3874" s="99"/>
      <c r="F3874" s="99"/>
    </row>
    <row r="3875" spans="1:6" ht="12.75" customHeight="1" x14ac:dyDescent="0.25">
      <c r="A3875" s="99"/>
      <c r="B3875" s="101">
        <v>3554003</v>
      </c>
      <c r="C3875" s="101" t="s">
        <v>5345</v>
      </c>
      <c r="D3875" s="101" t="s">
        <v>4764</v>
      </c>
      <c r="E3875" s="99"/>
      <c r="F3875" s="99"/>
    </row>
    <row r="3876" spans="1:6" ht="12.75" customHeight="1" x14ac:dyDescent="0.25">
      <c r="A3876" s="99"/>
      <c r="B3876" s="101">
        <v>3554102</v>
      </c>
      <c r="C3876" s="101" t="s">
        <v>5346</v>
      </c>
      <c r="D3876" s="101" t="s">
        <v>4764</v>
      </c>
      <c r="E3876" s="99"/>
      <c r="F3876" s="99"/>
    </row>
    <row r="3877" spans="1:6" ht="12.75" customHeight="1" x14ac:dyDescent="0.25">
      <c r="A3877" s="99"/>
      <c r="B3877" s="101">
        <v>3554201</v>
      </c>
      <c r="C3877" s="101" t="s">
        <v>5347</v>
      </c>
      <c r="D3877" s="101" t="s">
        <v>4764</v>
      </c>
      <c r="E3877" s="99"/>
      <c r="F3877" s="99"/>
    </row>
    <row r="3878" spans="1:6" ht="12.75" customHeight="1" x14ac:dyDescent="0.25">
      <c r="A3878" s="99"/>
      <c r="B3878" s="101">
        <v>3554300</v>
      </c>
      <c r="C3878" s="101" t="s">
        <v>3739</v>
      </c>
      <c r="D3878" s="101" t="s">
        <v>4764</v>
      </c>
      <c r="E3878" s="99"/>
      <c r="F3878" s="99"/>
    </row>
    <row r="3879" spans="1:6" ht="12.75" customHeight="1" x14ac:dyDescent="0.25">
      <c r="A3879" s="99"/>
      <c r="B3879" s="101">
        <v>3554409</v>
      </c>
      <c r="C3879" s="101" t="s">
        <v>5348</v>
      </c>
      <c r="D3879" s="101" t="s">
        <v>4764</v>
      </c>
      <c r="E3879" s="99"/>
      <c r="F3879" s="99"/>
    </row>
    <row r="3880" spans="1:6" ht="12.75" customHeight="1" x14ac:dyDescent="0.25">
      <c r="A3880" s="99"/>
      <c r="B3880" s="101">
        <v>3554508</v>
      </c>
      <c r="C3880" s="101" t="s">
        <v>5349</v>
      </c>
      <c r="D3880" s="101" t="s">
        <v>4764</v>
      </c>
      <c r="E3880" s="99"/>
      <c r="F3880" s="99"/>
    </row>
    <row r="3881" spans="1:6" ht="12.75" customHeight="1" x14ac:dyDescent="0.25">
      <c r="A3881" s="99"/>
      <c r="B3881" s="101">
        <v>3554607</v>
      </c>
      <c r="C3881" s="101" t="s">
        <v>5350</v>
      </c>
      <c r="D3881" s="101" t="s">
        <v>4764</v>
      </c>
      <c r="E3881" s="99"/>
      <c r="F3881" s="99"/>
    </row>
    <row r="3882" spans="1:6" ht="12.75" customHeight="1" x14ac:dyDescent="0.25">
      <c r="A3882" s="99"/>
      <c r="B3882" s="101">
        <v>3554656</v>
      </c>
      <c r="C3882" s="101" t="s">
        <v>5351</v>
      </c>
      <c r="D3882" s="101" t="s">
        <v>4764</v>
      </c>
      <c r="E3882" s="99"/>
      <c r="F3882" s="99"/>
    </row>
    <row r="3883" spans="1:6" ht="12.75" customHeight="1" x14ac:dyDescent="0.25">
      <c r="A3883" s="99"/>
      <c r="B3883" s="101">
        <v>3554706</v>
      </c>
      <c r="C3883" s="101" t="s">
        <v>5352</v>
      </c>
      <c r="D3883" s="101" t="s">
        <v>4764</v>
      </c>
      <c r="E3883" s="99"/>
      <c r="F3883" s="99"/>
    </row>
    <row r="3884" spans="1:6" ht="12.75" customHeight="1" x14ac:dyDescent="0.25">
      <c r="A3884" s="99"/>
      <c r="B3884" s="101">
        <v>3554755</v>
      </c>
      <c r="C3884" s="101" t="s">
        <v>5353</v>
      </c>
      <c r="D3884" s="101" t="s">
        <v>4764</v>
      </c>
      <c r="E3884" s="99"/>
      <c r="F3884" s="99"/>
    </row>
    <row r="3885" spans="1:6" ht="12.75" customHeight="1" x14ac:dyDescent="0.25">
      <c r="A3885" s="99"/>
      <c r="B3885" s="101">
        <v>3554805</v>
      </c>
      <c r="C3885" s="101" t="s">
        <v>5354</v>
      </c>
      <c r="D3885" s="101" t="s">
        <v>4764</v>
      </c>
      <c r="E3885" s="99"/>
      <c r="F3885" s="99"/>
    </row>
    <row r="3886" spans="1:6" ht="12.75" customHeight="1" x14ac:dyDescent="0.25">
      <c r="A3886" s="99"/>
      <c r="B3886" s="101">
        <v>3554904</v>
      </c>
      <c r="C3886" s="101" t="s">
        <v>5355</v>
      </c>
      <c r="D3886" s="101" t="s">
        <v>4764</v>
      </c>
      <c r="E3886" s="99"/>
      <c r="F3886" s="99"/>
    </row>
    <row r="3887" spans="1:6" ht="12.75" customHeight="1" x14ac:dyDescent="0.25">
      <c r="A3887" s="99"/>
      <c r="B3887" s="101">
        <v>3554953</v>
      </c>
      <c r="C3887" s="101" t="s">
        <v>5356</v>
      </c>
      <c r="D3887" s="101" t="s">
        <v>4764</v>
      </c>
      <c r="E3887" s="99"/>
      <c r="F3887" s="99"/>
    </row>
    <row r="3888" spans="1:6" ht="12.75" customHeight="1" x14ac:dyDescent="0.25">
      <c r="A3888" s="99"/>
      <c r="B3888" s="101">
        <v>3555000</v>
      </c>
      <c r="C3888" s="101" t="s">
        <v>5357</v>
      </c>
      <c r="D3888" s="101" t="s">
        <v>4764</v>
      </c>
      <c r="E3888" s="99"/>
      <c r="F3888" s="99"/>
    </row>
    <row r="3889" spans="1:6" ht="12.75" customHeight="1" x14ac:dyDescent="0.25">
      <c r="A3889" s="99"/>
      <c r="B3889" s="101">
        <v>3555109</v>
      </c>
      <c r="C3889" s="101" t="s">
        <v>5358</v>
      </c>
      <c r="D3889" s="101" t="s">
        <v>4764</v>
      </c>
      <c r="E3889" s="99"/>
      <c r="F3889" s="99"/>
    </row>
    <row r="3890" spans="1:6" ht="12.75" customHeight="1" x14ac:dyDescent="0.25">
      <c r="A3890" s="99"/>
      <c r="B3890" s="101">
        <v>3555208</v>
      </c>
      <c r="C3890" s="101" t="s">
        <v>5359</v>
      </c>
      <c r="D3890" s="101" t="s">
        <v>4764</v>
      </c>
      <c r="E3890" s="99"/>
      <c r="F3890" s="99"/>
    </row>
    <row r="3891" spans="1:6" ht="12.75" customHeight="1" x14ac:dyDescent="0.25">
      <c r="A3891" s="99"/>
      <c r="B3891" s="101">
        <v>3555307</v>
      </c>
      <c r="C3891" s="101" t="s">
        <v>4566</v>
      </c>
      <c r="D3891" s="101" t="s">
        <v>4764</v>
      </c>
      <c r="E3891" s="99"/>
      <c r="F3891" s="99"/>
    </row>
    <row r="3892" spans="1:6" ht="12.75" customHeight="1" x14ac:dyDescent="0.25">
      <c r="A3892" s="99"/>
      <c r="B3892" s="101">
        <v>3555356</v>
      </c>
      <c r="C3892" s="101" t="s">
        <v>5360</v>
      </c>
      <c r="D3892" s="101" t="s">
        <v>4764</v>
      </c>
      <c r="E3892" s="99"/>
      <c r="F3892" s="99"/>
    </row>
    <row r="3893" spans="1:6" ht="12.75" customHeight="1" x14ac:dyDescent="0.25">
      <c r="A3893" s="99"/>
      <c r="B3893" s="101">
        <v>3555406</v>
      </c>
      <c r="C3893" s="101" t="s">
        <v>5361</v>
      </c>
      <c r="D3893" s="101" t="s">
        <v>4764</v>
      </c>
      <c r="E3893" s="99"/>
      <c r="F3893" s="99"/>
    </row>
    <row r="3894" spans="1:6" ht="12.75" customHeight="1" x14ac:dyDescent="0.25">
      <c r="A3894" s="99"/>
      <c r="B3894" s="101">
        <v>3555505</v>
      </c>
      <c r="C3894" s="101" t="s">
        <v>5362</v>
      </c>
      <c r="D3894" s="101" t="s">
        <v>4764</v>
      </c>
      <c r="E3894" s="99"/>
      <c r="F3894" s="99"/>
    </row>
    <row r="3895" spans="1:6" ht="12.75" customHeight="1" x14ac:dyDescent="0.25">
      <c r="A3895" s="99"/>
      <c r="B3895" s="101">
        <v>3555604</v>
      </c>
      <c r="C3895" s="101" t="s">
        <v>5363</v>
      </c>
      <c r="D3895" s="101" t="s">
        <v>4764</v>
      </c>
      <c r="E3895" s="99"/>
      <c r="F3895" s="99"/>
    </row>
    <row r="3896" spans="1:6" ht="12.75" customHeight="1" x14ac:dyDescent="0.25">
      <c r="A3896" s="99"/>
      <c r="B3896" s="101">
        <v>3555703</v>
      </c>
      <c r="C3896" s="101" t="s">
        <v>5364</v>
      </c>
      <c r="D3896" s="101" t="s">
        <v>4764</v>
      </c>
      <c r="E3896" s="99"/>
      <c r="F3896" s="99"/>
    </row>
    <row r="3897" spans="1:6" ht="12.75" customHeight="1" x14ac:dyDescent="0.25">
      <c r="A3897" s="99"/>
      <c r="B3897" s="101">
        <v>3555802</v>
      </c>
      <c r="C3897" s="101" t="s">
        <v>5365</v>
      </c>
      <c r="D3897" s="101" t="s">
        <v>4764</v>
      </c>
      <c r="E3897" s="99"/>
      <c r="F3897" s="99"/>
    </row>
    <row r="3898" spans="1:6" ht="12.75" customHeight="1" x14ac:dyDescent="0.25">
      <c r="A3898" s="99"/>
      <c r="B3898" s="101">
        <v>3555901</v>
      </c>
      <c r="C3898" s="101" t="s">
        <v>5366</v>
      </c>
      <c r="D3898" s="101" t="s">
        <v>4764</v>
      </c>
      <c r="E3898" s="99"/>
      <c r="F3898" s="99"/>
    </row>
    <row r="3899" spans="1:6" ht="12.75" customHeight="1" x14ac:dyDescent="0.25">
      <c r="A3899" s="99"/>
      <c r="B3899" s="101">
        <v>3556008</v>
      </c>
      <c r="C3899" s="101" t="s">
        <v>5367</v>
      </c>
      <c r="D3899" s="101" t="s">
        <v>4764</v>
      </c>
      <c r="E3899" s="99"/>
      <c r="F3899" s="99"/>
    </row>
    <row r="3900" spans="1:6" ht="12.75" customHeight="1" x14ac:dyDescent="0.25">
      <c r="A3900" s="99"/>
      <c r="B3900" s="101">
        <v>3556107</v>
      </c>
      <c r="C3900" s="101" t="s">
        <v>5368</v>
      </c>
      <c r="D3900" s="101" t="s">
        <v>4764</v>
      </c>
      <c r="E3900" s="99"/>
      <c r="F3900" s="99"/>
    </row>
    <row r="3901" spans="1:6" ht="12.75" customHeight="1" x14ac:dyDescent="0.25">
      <c r="A3901" s="99"/>
      <c r="B3901" s="101">
        <v>3556206</v>
      </c>
      <c r="C3901" s="101" t="s">
        <v>5369</v>
      </c>
      <c r="D3901" s="101" t="s">
        <v>4764</v>
      </c>
      <c r="E3901" s="99"/>
      <c r="F3901" s="99"/>
    </row>
    <row r="3902" spans="1:6" ht="12.75" customHeight="1" x14ac:dyDescent="0.25">
      <c r="A3902" s="99"/>
      <c r="B3902" s="101">
        <v>3556305</v>
      </c>
      <c r="C3902" s="101" t="s">
        <v>5370</v>
      </c>
      <c r="D3902" s="101" t="s">
        <v>4764</v>
      </c>
      <c r="E3902" s="99"/>
      <c r="F3902" s="99"/>
    </row>
    <row r="3903" spans="1:6" ht="12.75" customHeight="1" x14ac:dyDescent="0.25">
      <c r="A3903" s="99"/>
      <c r="B3903" s="101">
        <v>3556354</v>
      </c>
      <c r="C3903" s="101" t="s">
        <v>5371</v>
      </c>
      <c r="D3903" s="101" t="s">
        <v>4764</v>
      </c>
      <c r="E3903" s="99"/>
      <c r="F3903" s="99"/>
    </row>
    <row r="3904" spans="1:6" ht="12.75" customHeight="1" x14ac:dyDescent="0.25">
      <c r="A3904" s="99"/>
      <c r="B3904" s="101">
        <v>3556404</v>
      </c>
      <c r="C3904" s="101" t="s">
        <v>5372</v>
      </c>
      <c r="D3904" s="101" t="s">
        <v>4764</v>
      </c>
      <c r="E3904" s="99"/>
      <c r="F3904" s="99"/>
    </row>
    <row r="3905" spans="1:6" ht="12.75" customHeight="1" x14ac:dyDescent="0.25">
      <c r="A3905" s="99"/>
      <c r="B3905" s="101">
        <v>3556453</v>
      </c>
      <c r="C3905" s="101" t="s">
        <v>5373</v>
      </c>
      <c r="D3905" s="101" t="s">
        <v>4764</v>
      </c>
      <c r="E3905" s="99"/>
      <c r="F3905" s="99"/>
    </row>
    <row r="3906" spans="1:6" ht="12.75" customHeight="1" x14ac:dyDescent="0.25">
      <c r="A3906" s="99"/>
      <c r="B3906" s="101">
        <v>3556503</v>
      </c>
      <c r="C3906" s="101" t="s">
        <v>5374</v>
      </c>
      <c r="D3906" s="101" t="s">
        <v>4764</v>
      </c>
      <c r="E3906" s="99"/>
      <c r="F3906" s="99"/>
    </row>
    <row r="3907" spans="1:6" ht="12.75" customHeight="1" x14ac:dyDescent="0.25">
      <c r="A3907" s="99"/>
      <c r="B3907" s="101">
        <v>3556602</v>
      </c>
      <c r="C3907" s="101" t="s">
        <v>2831</v>
      </c>
      <c r="D3907" s="101" t="s">
        <v>4764</v>
      </c>
      <c r="E3907" s="99"/>
      <c r="F3907" s="99"/>
    </row>
    <row r="3908" spans="1:6" ht="12.75" customHeight="1" x14ac:dyDescent="0.25">
      <c r="A3908" s="99"/>
      <c r="B3908" s="101">
        <v>3556701</v>
      </c>
      <c r="C3908" s="101" t="s">
        <v>5375</v>
      </c>
      <c r="D3908" s="101" t="s">
        <v>4764</v>
      </c>
      <c r="E3908" s="99"/>
      <c r="F3908" s="99"/>
    </row>
    <row r="3909" spans="1:6" ht="12.75" customHeight="1" x14ac:dyDescent="0.25">
      <c r="A3909" s="99"/>
      <c r="B3909" s="101">
        <v>3556800</v>
      </c>
      <c r="C3909" s="101" t="s">
        <v>5376</v>
      </c>
      <c r="D3909" s="101" t="s">
        <v>4764</v>
      </c>
      <c r="E3909" s="99"/>
      <c r="F3909" s="99"/>
    </row>
    <row r="3910" spans="1:6" ht="12.75" customHeight="1" x14ac:dyDescent="0.25">
      <c r="A3910" s="99"/>
      <c r="B3910" s="101">
        <v>3556909</v>
      </c>
      <c r="C3910" s="101" t="s">
        <v>5377</v>
      </c>
      <c r="D3910" s="101" t="s">
        <v>4764</v>
      </c>
      <c r="E3910" s="99"/>
      <c r="F3910" s="99"/>
    </row>
    <row r="3911" spans="1:6" ht="12.75" customHeight="1" x14ac:dyDescent="0.25">
      <c r="A3911" s="99"/>
      <c r="B3911" s="101">
        <v>3556958</v>
      </c>
      <c r="C3911" s="101" t="s">
        <v>5378</v>
      </c>
      <c r="D3911" s="101" t="s">
        <v>4764</v>
      </c>
      <c r="E3911" s="99"/>
      <c r="F3911" s="99"/>
    </row>
    <row r="3912" spans="1:6" ht="12.75" customHeight="1" x14ac:dyDescent="0.25">
      <c r="A3912" s="99"/>
      <c r="B3912" s="101">
        <v>3557006</v>
      </c>
      <c r="C3912" s="101" t="s">
        <v>5379</v>
      </c>
      <c r="D3912" s="101" t="s">
        <v>4764</v>
      </c>
      <c r="E3912" s="99"/>
      <c r="F3912" s="99"/>
    </row>
    <row r="3913" spans="1:6" ht="12.75" customHeight="1" x14ac:dyDescent="0.25">
      <c r="A3913" s="99"/>
      <c r="B3913" s="101">
        <v>3557105</v>
      </c>
      <c r="C3913" s="101" t="s">
        <v>5380</v>
      </c>
      <c r="D3913" s="101" t="s">
        <v>4764</v>
      </c>
      <c r="E3913" s="99"/>
      <c r="F3913" s="99"/>
    </row>
    <row r="3914" spans="1:6" ht="12.75" customHeight="1" x14ac:dyDescent="0.25">
      <c r="A3914" s="99"/>
      <c r="B3914" s="101">
        <v>3557154</v>
      </c>
      <c r="C3914" s="101" t="s">
        <v>5381</v>
      </c>
      <c r="D3914" s="101" t="s">
        <v>4764</v>
      </c>
      <c r="E3914" s="99"/>
      <c r="F3914" s="99"/>
    </row>
    <row r="3915" spans="1:6" ht="12.75" customHeight="1" x14ac:dyDescent="0.25">
      <c r="A3915" s="99"/>
      <c r="B3915" s="101">
        <v>3557204</v>
      </c>
      <c r="C3915" s="101" t="s">
        <v>5382</v>
      </c>
      <c r="D3915" s="101" t="s">
        <v>4764</v>
      </c>
      <c r="E3915" s="99"/>
      <c r="F3915" s="99"/>
    </row>
    <row r="3916" spans="1:6" ht="12.75" customHeight="1" x14ac:dyDescent="0.25">
      <c r="A3916" s="99"/>
      <c r="B3916" s="101">
        <v>3557303</v>
      </c>
      <c r="C3916" s="101" t="s">
        <v>5383</v>
      </c>
      <c r="D3916" s="101" t="s">
        <v>4764</v>
      </c>
      <c r="E3916" s="99"/>
      <c r="F3916" s="99"/>
    </row>
    <row r="3917" spans="1:6" ht="12.75" customHeight="1" x14ac:dyDescent="0.25">
      <c r="A3917" s="99"/>
      <c r="B3917" s="101">
        <v>4100103</v>
      </c>
      <c r="C3917" s="101" t="s">
        <v>5384</v>
      </c>
      <c r="D3917" s="101" t="s">
        <v>5385</v>
      </c>
      <c r="E3917" s="99"/>
      <c r="F3917" s="99"/>
    </row>
    <row r="3918" spans="1:6" ht="12.75" customHeight="1" x14ac:dyDescent="0.25">
      <c r="A3918" s="99"/>
      <c r="B3918" s="101">
        <v>4100202</v>
      </c>
      <c r="C3918" s="101" t="s">
        <v>5386</v>
      </c>
      <c r="D3918" s="101" t="s">
        <v>5385</v>
      </c>
      <c r="E3918" s="99"/>
      <c r="F3918" s="99"/>
    </row>
    <row r="3919" spans="1:6" ht="12.75" customHeight="1" x14ac:dyDescent="0.25">
      <c r="A3919" s="99"/>
      <c r="B3919" s="101">
        <v>4100301</v>
      </c>
      <c r="C3919" s="101" t="s">
        <v>5387</v>
      </c>
      <c r="D3919" s="101" t="s">
        <v>5385</v>
      </c>
      <c r="E3919" s="99"/>
      <c r="F3919" s="99"/>
    </row>
    <row r="3920" spans="1:6" ht="12.75" customHeight="1" x14ac:dyDescent="0.25">
      <c r="A3920" s="99"/>
      <c r="B3920" s="101">
        <v>4100400</v>
      </c>
      <c r="C3920" s="101" t="s">
        <v>5388</v>
      </c>
      <c r="D3920" s="101" t="s">
        <v>5385</v>
      </c>
      <c r="E3920" s="99"/>
      <c r="F3920" s="99"/>
    </row>
    <row r="3921" spans="1:6" ht="12.75" customHeight="1" x14ac:dyDescent="0.25">
      <c r="A3921" s="99"/>
      <c r="B3921" s="101">
        <v>4100459</v>
      </c>
      <c r="C3921" s="101" t="s">
        <v>5389</v>
      </c>
      <c r="D3921" s="101" t="s">
        <v>5385</v>
      </c>
      <c r="E3921" s="99"/>
      <c r="F3921" s="99"/>
    </row>
    <row r="3922" spans="1:6" ht="12.75" customHeight="1" x14ac:dyDescent="0.25">
      <c r="A3922" s="99"/>
      <c r="B3922" s="101">
        <v>4100509</v>
      </c>
      <c r="C3922" s="101" t="s">
        <v>5390</v>
      </c>
      <c r="D3922" s="101" t="s">
        <v>5385</v>
      </c>
      <c r="E3922" s="99"/>
      <c r="F3922" s="99"/>
    </row>
    <row r="3923" spans="1:6" ht="12.75" customHeight="1" x14ac:dyDescent="0.25">
      <c r="A3923" s="99"/>
      <c r="B3923" s="101">
        <v>4100608</v>
      </c>
      <c r="C3923" s="101" t="s">
        <v>5391</v>
      </c>
      <c r="D3923" s="101" t="s">
        <v>5385</v>
      </c>
      <c r="E3923" s="99"/>
      <c r="F3923" s="99"/>
    </row>
    <row r="3924" spans="1:6" ht="12.75" customHeight="1" x14ac:dyDescent="0.25">
      <c r="A3924" s="99"/>
      <c r="B3924" s="101">
        <v>4100707</v>
      </c>
      <c r="C3924" s="101" t="s">
        <v>5392</v>
      </c>
      <c r="D3924" s="101" t="s">
        <v>5385</v>
      </c>
      <c r="E3924" s="99"/>
      <c r="F3924" s="99"/>
    </row>
    <row r="3925" spans="1:6" ht="12.75" customHeight="1" x14ac:dyDescent="0.25">
      <c r="A3925" s="99"/>
      <c r="B3925" s="101">
        <v>4100806</v>
      </c>
      <c r="C3925" s="101" t="s">
        <v>5393</v>
      </c>
      <c r="D3925" s="101" t="s">
        <v>5385</v>
      </c>
      <c r="E3925" s="99"/>
      <c r="F3925" s="99"/>
    </row>
    <row r="3926" spans="1:6" ht="12.75" customHeight="1" x14ac:dyDescent="0.25">
      <c r="A3926" s="99"/>
      <c r="B3926" s="101">
        <v>4100905</v>
      </c>
      <c r="C3926" s="101" t="s">
        <v>5394</v>
      </c>
      <c r="D3926" s="101" t="s">
        <v>5385</v>
      </c>
      <c r="E3926" s="99"/>
      <c r="F3926" s="99"/>
    </row>
    <row r="3927" spans="1:6" ht="12.75" customHeight="1" x14ac:dyDescent="0.25">
      <c r="A3927" s="99"/>
      <c r="B3927" s="101">
        <v>4101002</v>
      </c>
      <c r="C3927" s="101" t="s">
        <v>5395</v>
      </c>
      <c r="D3927" s="101" t="s">
        <v>5385</v>
      </c>
      <c r="E3927" s="99"/>
      <c r="F3927" s="99"/>
    </row>
    <row r="3928" spans="1:6" ht="12.75" customHeight="1" x14ac:dyDescent="0.25">
      <c r="A3928" s="99"/>
      <c r="B3928" s="101">
        <v>4101051</v>
      </c>
      <c r="C3928" s="101" t="s">
        <v>5396</v>
      </c>
      <c r="D3928" s="101" t="s">
        <v>5385</v>
      </c>
      <c r="E3928" s="99"/>
      <c r="F3928" s="99"/>
    </row>
    <row r="3929" spans="1:6" ht="12.75" customHeight="1" x14ac:dyDescent="0.25">
      <c r="A3929" s="99"/>
      <c r="B3929" s="101">
        <v>4101101</v>
      </c>
      <c r="C3929" s="101" t="s">
        <v>5397</v>
      </c>
      <c r="D3929" s="101" t="s">
        <v>5385</v>
      </c>
      <c r="E3929" s="99"/>
      <c r="F3929" s="99"/>
    </row>
    <row r="3930" spans="1:6" ht="12.75" customHeight="1" x14ac:dyDescent="0.25">
      <c r="A3930" s="99"/>
      <c r="B3930" s="101">
        <v>4101150</v>
      </c>
      <c r="C3930" s="101" t="s">
        <v>5398</v>
      </c>
      <c r="D3930" s="101" t="s">
        <v>5385</v>
      </c>
      <c r="E3930" s="99"/>
      <c r="F3930" s="99"/>
    </row>
    <row r="3931" spans="1:6" ht="12.75" customHeight="1" x14ac:dyDescent="0.25">
      <c r="A3931" s="99"/>
      <c r="B3931" s="101">
        <v>4101200</v>
      </c>
      <c r="C3931" s="101" t="s">
        <v>5399</v>
      </c>
      <c r="D3931" s="101" t="s">
        <v>5385</v>
      </c>
      <c r="E3931" s="99"/>
      <c r="F3931" s="99"/>
    </row>
    <row r="3932" spans="1:6" ht="12.75" customHeight="1" x14ac:dyDescent="0.25">
      <c r="A3932" s="99"/>
      <c r="B3932" s="101">
        <v>4101309</v>
      </c>
      <c r="C3932" s="101" t="s">
        <v>5400</v>
      </c>
      <c r="D3932" s="101" t="s">
        <v>5385</v>
      </c>
      <c r="E3932" s="99"/>
      <c r="F3932" s="99"/>
    </row>
    <row r="3933" spans="1:6" ht="12.75" customHeight="1" x14ac:dyDescent="0.25">
      <c r="A3933" s="99"/>
      <c r="B3933" s="101">
        <v>4101408</v>
      </c>
      <c r="C3933" s="101" t="s">
        <v>5401</v>
      </c>
      <c r="D3933" s="101" t="s">
        <v>5385</v>
      </c>
      <c r="E3933" s="99"/>
      <c r="F3933" s="99"/>
    </row>
    <row r="3934" spans="1:6" ht="12.75" customHeight="1" x14ac:dyDescent="0.25">
      <c r="A3934" s="99"/>
      <c r="B3934" s="101">
        <v>4101507</v>
      </c>
      <c r="C3934" s="101" t="s">
        <v>5402</v>
      </c>
      <c r="D3934" s="101" t="s">
        <v>5385</v>
      </c>
      <c r="E3934" s="99"/>
      <c r="F3934" s="99"/>
    </row>
    <row r="3935" spans="1:6" ht="12.75" customHeight="1" x14ac:dyDescent="0.25">
      <c r="A3935" s="99"/>
      <c r="B3935" s="101">
        <v>4101606</v>
      </c>
      <c r="C3935" s="101" t="s">
        <v>5403</v>
      </c>
      <c r="D3935" s="101" t="s">
        <v>5385</v>
      </c>
      <c r="E3935" s="99"/>
      <c r="F3935" s="99"/>
    </row>
    <row r="3936" spans="1:6" ht="12.75" customHeight="1" x14ac:dyDescent="0.25">
      <c r="A3936" s="99"/>
      <c r="B3936" s="101">
        <v>4101655</v>
      </c>
      <c r="C3936" s="101" t="s">
        <v>3808</v>
      </c>
      <c r="D3936" s="101" t="s">
        <v>5385</v>
      </c>
      <c r="E3936" s="99"/>
      <c r="F3936" s="99"/>
    </row>
    <row r="3937" spans="1:6" ht="12.75" customHeight="1" x14ac:dyDescent="0.25">
      <c r="A3937" s="99"/>
      <c r="B3937" s="101">
        <v>4101705</v>
      </c>
      <c r="C3937" s="101" t="s">
        <v>2847</v>
      </c>
      <c r="D3937" s="101" t="s">
        <v>5385</v>
      </c>
      <c r="E3937" s="99"/>
      <c r="F3937" s="99"/>
    </row>
    <row r="3938" spans="1:6" ht="12.75" customHeight="1" x14ac:dyDescent="0.25">
      <c r="A3938" s="99"/>
      <c r="B3938" s="101">
        <v>4101804</v>
      </c>
      <c r="C3938" s="101" t="s">
        <v>5404</v>
      </c>
      <c r="D3938" s="101" t="s">
        <v>5385</v>
      </c>
      <c r="E3938" s="99"/>
      <c r="F3938" s="99"/>
    </row>
    <row r="3939" spans="1:6" ht="12.75" customHeight="1" x14ac:dyDescent="0.25">
      <c r="A3939" s="99"/>
      <c r="B3939" s="101">
        <v>4101853</v>
      </c>
      <c r="C3939" s="101" t="s">
        <v>5405</v>
      </c>
      <c r="D3939" s="101" t="s">
        <v>5385</v>
      </c>
      <c r="E3939" s="99"/>
      <c r="F3939" s="99"/>
    </row>
    <row r="3940" spans="1:6" ht="12.75" customHeight="1" x14ac:dyDescent="0.25">
      <c r="A3940" s="99"/>
      <c r="B3940" s="101">
        <v>4101903</v>
      </c>
      <c r="C3940" s="101" t="s">
        <v>5406</v>
      </c>
      <c r="D3940" s="101" t="s">
        <v>5385</v>
      </c>
      <c r="E3940" s="99"/>
      <c r="F3940" s="99"/>
    </row>
    <row r="3941" spans="1:6" ht="12.75" customHeight="1" x14ac:dyDescent="0.25">
      <c r="A3941" s="99"/>
      <c r="B3941" s="101">
        <v>4102000</v>
      </c>
      <c r="C3941" s="101" t="s">
        <v>5407</v>
      </c>
      <c r="D3941" s="101" t="s">
        <v>5385</v>
      </c>
      <c r="E3941" s="99"/>
      <c r="F3941" s="99"/>
    </row>
    <row r="3942" spans="1:6" ht="12.75" customHeight="1" x14ac:dyDescent="0.25">
      <c r="A3942" s="99"/>
      <c r="B3942" s="101">
        <v>4102109</v>
      </c>
      <c r="C3942" s="101" t="s">
        <v>5408</v>
      </c>
      <c r="D3942" s="101" t="s">
        <v>5385</v>
      </c>
      <c r="E3942" s="99"/>
      <c r="F3942" s="99"/>
    </row>
    <row r="3943" spans="1:6" ht="12.75" customHeight="1" x14ac:dyDescent="0.25">
      <c r="A3943" s="99"/>
      <c r="B3943" s="101">
        <v>4102208</v>
      </c>
      <c r="C3943" s="101" t="s">
        <v>3208</v>
      </c>
      <c r="D3943" s="101" t="s">
        <v>5385</v>
      </c>
      <c r="E3943" s="99"/>
      <c r="F3943" s="99"/>
    </row>
    <row r="3944" spans="1:6" ht="12.75" customHeight="1" x14ac:dyDescent="0.25">
      <c r="A3944" s="99"/>
      <c r="B3944" s="101">
        <v>4102307</v>
      </c>
      <c r="C3944" s="101" t="s">
        <v>5409</v>
      </c>
      <c r="D3944" s="101" t="s">
        <v>5385</v>
      </c>
      <c r="E3944" s="99"/>
      <c r="F3944" s="99"/>
    </row>
    <row r="3945" spans="1:6" ht="12.75" customHeight="1" x14ac:dyDescent="0.25">
      <c r="A3945" s="99"/>
      <c r="B3945" s="101">
        <v>4102406</v>
      </c>
      <c r="C3945" s="101" t="s">
        <v>5410</v>
      </c>
      <c r="D3945" s="101" t="s">
        <v>5385</v>
      </c>
      <c r="E3945" s="99"/>
      <c r="F3945" s="99"/>
    </row>
    <row r="3946" spans="1:6" ht="12.75" customHeight="1" x14ac:dyDescent="0.25">
      <c r="A3946" s="99"/>
      <c r="B3946" s="101">
        <v>4102505</v>
      </c>
      <c r="C3946" s="101" t="s">
        <v>5411</v>
      </c>
      <c r="D3946" s="101" t="s">
        <v>5385</v>
      </c>
      <c r="E3946" s="99"/>
      <c r="F3946" s="99"/>
    </row>
    <row r="3947" spans="1:6" ht="12.75" customHeight="1" x14ac:dyDescent="0.25">
      <c r="A3947" s="99"/>
      <c r="B3947" s="101">
        <v>4102604</v>
      </c>
      <c r="C3947" s="101" t="s">
        <v>5412</v>
      </c>
      <c r="D3947" s="101" t="s">
        <v>5385</v>
      </c>
      <c r="E3947" s="99"/>
      <c r="F3947" s="99"/>
    </row>
    <row r="3948" spans="1:6" ht="12.75" customHeight="1" x14ac:dyDescent="0.25">
      <c r="A3948" s="99"/>
      <c r="B3948" s="101">
        <v>4102703</v>
      </c>
      <c r="C3948" s="101" t="s">
        <v>5413</v>
      </c>
      <c r="D3948" s="101" t="s">
        <v>5385</v>
      </c>
      <c r="E3948" s="99"/>
      <c r="F3948" s="99"/>
    </row>
    <row r="3949" spans="1:6" ht="12.75" customHeight="1" x14ac:dyDescent="0.25">
      <c r="A3949" s="99"/>
      <c r="B3949" s="101">
        <v>4102752</v>
      </c>
      <c r="C3949" s="101" t="s">
        <v>5414</v>
      </c>
      <c r="D3949" s="101" t="s">
        <v>5385</v>
      </c>
      <c r="E3949" s="99"/>
      <c r="F3949" s="99"/>
    </row>
    <row r="3950" spans="1:6" ht="12.75" customHeight="1" x14ac:dyDescent="0.25">
      <c r="A3950" s="99"/>
      <c r="B3950" s="101">
        <v>4102802</v>
      </c>
      <c r="C3950" s="101" t="s">
        <v>5415</v>
      </c>
      <c r="D3950" s="101" t="s">
        <v>5385</v>
      </c>
      <c r="E3950" s="99"/>
      <c r="F3950" s="99"/>
    </row>
    <row r="3951" spans="1:6" ht="12.75" customHeight="1" x14ac:dyDescent="0.25">
      <c r="A3951" s="99"/>
      <c r="B3951" s="101">
        <v>4102901</v>
      </c>
      <c r="C3951" s="101" t="s">
        <v>5416</v>
      </c>
      <c r="D3951" s="101" t="s">
        <v>5385</v>
      </c>
      <c r="E3951" s="99"/>
      <c r="F3951" s="99"/>
    </row>
    <row r="3952" spans="1:6" ht="12.75" customHeight="1" x14ac:dyDescent="0.25">
      <c r="A3952" s="99"/>
      <c r="B3952" s="101">
        <v>4103008</v>
      </c>
      <c r="C3952" s="101" t="s">
        <v>3842</v>
      </c>
      <c r="D3952" s="101" t="s">
        <v>5385</v>
      </c>
      <c r="E3952" s="99"/>
      <c r="F3952" s="99"/>
    </row>
    <row r="3953" spans="1:6" ht="12.75" customHeight="1" x14ac:dyDescent="0.25">
      <c r="A3953" s="99"/>
      <c r="B3953" s="101">
        <v>4103024</v>
      </c>
      <c r="C3953" s="101" t="s">
        <v>5417</v>
      </c>
      <c r="D3953" s="101" t="s">
        <v>5385</v>
      </c>
      <c r="E3953" s="99"/>
      <c r="F3953" s="99"/>
    </row>
    <row r="3954" spans="1:6" ht="12.75" customHeight="1" x14ac:dyDescent="0.25">
      <c r="A3954" s="99"/>
      <c r="B3954" s="101">
        <v>4103040</v>
      </c>
      <c r="C3954" s="101" t="s">
        <v>5418</v>
      </c>
      <c r="D3954" s="101" t="s">
        <v>5385</v>
      </c>
      <c r="E3954" s="99"/>
      <c r="F3954" s="99"/>
    </row>
    <row r="3955" spans="1:6" ht="12.75" customHeight="1" x14ac:dyDescent="0.25">
      <c r="A3955" s="99"/>
      <c r="B3955" s="101">
        <v>4103057</v>
      </c>
      <c r="C3955" s="101" t="s">
        <v>5419</v>
      </c>
      <c r="D3955" s="101" t="s">
        <v>5385</v>
      </c>
      <c r="E3955" s="99"/>
      <c r="F3955" s="99"/>
    </row>
    <row r="3956" spans="1:6" ht="12.75" customHeight="1" x14ac:dyDescent="0.25">
      <c r="A3956" s="99"/>
      <c r="B3956" s="101">
        <v>4103107</v>
      </c>
      <c r="C3956" s="101" t="s">
        <v>5420</v>
      </c>
      <c r="D3956" s="101" t="s">
        <v>5385</v>
      </c>
      <c r="E3956" s="99"/>
      <c r="F3956" s="99"/>
    </row>
    <row r="3957" spans="1:6" ht="12.75" customHeight="1" x14ac:dyDescent="0.25">
      <c r="A3957" s="99"/>
      <c r="B3957" s="101">
        <v>4103156</v>
      </c>
      <c r="C3957" s="101" t="s">
        <v>5421</v>
      </c>
      <c r="D3957" s="101" t="s">
        <v>5385</v>
      </c>
      <c r="E3957" s="99"/>
      <c r="F3957" s="99"/>
    </row>
    <row r="3958" spans="1:6" ht="12.75" customHeight="1" x14ac:dyDescent="0.25">
      <c r="A3958" s="99"/>
      <c r="B3958" s="101">
        <v>4103206</v>
      </c>
      <c r="C3958" s="101" t="s">
        <v>2862</v>
      </c>
      <c r="D3958" s="101" t="s">
        <v>5385</v>
      </c>
      <c r="E3958" s="99"/>
      <c r="F3958" s="99"/>
    </row>
    <row r="3959" spans="1:6" ht="12.75" customHeight="1" x14ac:dyDescent="0.25">
      <c r="A3959" s="99"/>
      <c r="B3959" s="101">
        <v>4103222</v>
      </c>
      <c r="C3959" s="101" t="s">
        <v>5422</v>
      </c>
      <c r="D3959" s="101" t="s">
        <v>5385</v>
      </c>
      <c r="E3959" s="99"/>
      <c r="F3959" s="99"/>
    </row>
    <row r="3960" spans="1:6" ht="12.75" customHeight="1" x14ac:dyDescent="0.25">
      <c r="A3960" s="99"/>
      <c r="B3960" s="101">
        <v>4103305</v>
      </c>
      <c r="C3960" s="101" t="s">
        <v>5423</v>
      </c>
      <c r="D3960" s="101" t="s">
        <v>5385</v>
      </c>
      <c r="E3960" s="99"/>
      <c r="F3960" s="99"/>
    </row>
    <row r="3961" spans="1:6" ht="12.75" customHeight="1" x14ac:dyDescent="0.25">
      <c r="A3961" s="99"/>
      <c r="B3961" s="101">
        <v>4103354</v>
      </c>
      <c r="C3961" s="101" t="s">
        <v>5424</v>
      </c>
      <c r="D3961" s="101" t="s">
        <v>5385</v>
      </c>
      <c r="E3961" s="99"/>
      <c r="F3961" s="99"/>
    </row>
    <row r="3962" spans="1:6" ht="12.75" customHeight="1" x14ac:dyDescent="0.25">
      <c r="A3962" s="99"/>
      <c r="B3962" s="101">
        <v>4103370</v>
      </c>
      <c r="C3962" s="101" t="s">
        <v>5425</v>
      </c>
      <c r="D3962" s="101" t="s">
        <v>5385</v>
      </c>
      <c r="E3962" s="99"/>
      <c r="F3962" s="99"/>
    </row>
    <row r="3963" spans="1:6" ht="12.75" customHeight="1" x14ac:dyDescent="0.25">
      <c r="A3963" s="99"/>
      <c r="B3963" s="101">
        <v>4103404</v>
      </c>
      <c r="C3963" s="101" t="s">
        <v>5426</v>
      </c>
      <c r="D3963" s="101" t="s">
        <v>5385</v>
      </c>
      <c r="E3963" s="99"/>
      <c r="F3963" s="99"/>
    </row>
    <row r="3964" spans="1:6" ht="12.75" customHeight="1" x14ac:dyDescent="0.25">
      <c r="A3964" s="99"/>
      <c r="B3964" s="101">
        <v>4103453</v>
      </c>
      <c r="C3964" s="101" t="s">
        <v>4858</v>
      </c>
      <c r="D3964" s="101" t="s">
        <v>5385</v>
      </c>
      <c r="E3964" s="99"/>
      <c r="F3964" s="99"/>
    </row>
    <row r="3965" spans="1:6" ht="12.75" customHeight="1" x14ac:dyDescent="0.25">
      <c r="A3965" s="99"/>
      <c r="B3965" s="101">
        <v>4103479</v>
      </c>
      <c r="C3965" s="101" t="s">
        <v>5427</v>
      </c>
      <c r="D3965" s="101" t="s">
        <v>5385</v>
      </c>
      <c r="E3965" s="99"/>
      <c r="F3965" s="99"/>
    </row>
    <row r="3966" spans="1:6" ht="12.75" customHeight="1" x14ac:dyDescent="0.25">
      <c r="A3966" s="99"/>
      <c r="B3966" s="101">
        <v>4103503</v>
      </c>
      <c r="C3966" s="101" t="s">
        <v>5428</v>
      </c>
      <c r="D3966" s="101" t="s">
        <v>5385</v>
      </c>
      <c r="E3966" s="99"/>
      <c r="F3966" s="99"/>
    </row>
    <row r="3967" spans="1:6" ht="12.75" customHeight="1" x14ac:dyDescent="0.25">
      <c r="A3967" s="99"/>
      <c r="B3967" s="101">
        <v>4103602</v>
      </c>
      <c r="C3967" s="101" t="s">
        <v>5429</v>
      </c>
      <c r="D3967" s="101" t="s">
        <v>5385</v>
      </c>
      <c r="E3967" s="99"/>
      <c r="F3967" s="99"/>
    </row>
    <row r="3968" spans="1:6" ht="12.75" customHeight="1" x14ac:dyDescent="0.25">
      <c r="A3968" s="99"/>
      <c r="B3968" s="101">
        <v>4103701</v>
      </c>
      <c r="C3968" s="101" t="s">
        <v>5430</v>
      </c>
      <c r="D3968" s="101" t="s">
        <v>5385</v>
      </c>
      <c r="E3968" s="99"/>
      <c r="F3968" s="99"/>
    </row>
    <row r="3969" spans="1:6" ht="12.75" customHeight="1" x14ac:dyDescent="0.25">
      <c r="A3969" s="99"/>
      <c r="B3969" s="101">
        <v>4103800</v>
      </c>
      <c r="C3969" s="101" t="s">
        <v>5431</v>
      </c>
      <c r="D3969" s="101" t="s">
        <v>5385</v>
      </c>
      <c r="E3969" s="99"/>
      <c r="F3969" s="99"/>
    </row>
    <row r="3970" spans="1:6" ht="12.75" customHeight="1" x14ac:dyDescent="0.25">
      <c r="A3970" s="99"/>
      <c r="B3970" s="101">
        <v>4103909</v>
      </c>
      <c r="C3970" s="101" t="s">
        <v>5432</v>
      </c>
      <c r="D3970" s="101" t="s">
        <v>5385</v>
      </c>
      <c r="E3970" s="99"/>
      <c r="F3970" s="99"/>
    </row>
    <row r="3971" spans="1:6" ht="12.75" customHeight="1" x14ac:dyDescent="0.25">
      <c r="A3971" s="99"/>
      <c r="B3971" s="101">
        <v>4103958</v>
      </c>
      <c r="C3971" s="101" t="s">
        <v>5433</v>
      </c>
      <c r="D3971" s="101" t="s">
        <v>5385</v>
      </c>
      <c r="E3971" s="99"/>
      <c r="F3971" s="99"/>
    </row>
    <row r="3972" spans="1:6" ht="12.75" customHeight="1" x14ac:dyDescent="0.25">
      <c r="A3972" s="99"/>
      <c r="B3972" s="101">
        <v>4104006</v>
      </c>
      <c r="C3972" s="101" t="s">
        <v>5434</v>
      </c>
      <c r="D3972" s="101" t="s">
        <v>5385</v>
      </c>
      <c r="E3972" s="99"/>
      <c r="F3972" s="99"/>
    </row>
    <row r="3973" spans="1:6" ht="12.75" customHeight="1" x14ac:dyDescent="0.25">
      <c r="A3973" s="99"/>
      <c r="B3973" s="101">
        <v>4104055</v>
      </c>
      <c r="C3973" s="101" t="s">
        <v>5435</v>
      </c>
      <c r="D3973" s="101" t="s">
        <v>5385</v>
      </c>
      <c r="E3973" s="99"/>
      <c r="F3973" s="99"/>
    </row>
    <row r="3974" spans="1:6" ht="12.75" customHeight="1" x14ac:dyDescent="0.25">
      <c r="A3974" s="99"/>
      <c r="B3974" s="101">
        <v>4104105</v>
      </c>
      <c r="C3974" s="101" t="s">
        <v>5436</v>
      </c>
      <c r="D3974" s="101" t="s">
        <v>5385</v>
      </c>
      <c r="E3974" s="99"/>
      <c r="F3974" s="99"/>
    </row>
    <row r="3975" spans="1:6" ht="12.75" customHeight="1" x14ac:dyDescent="0.25">
      <c r="A3975" s="99"/>
      <c r="B3975" s="101">
        <v>4104204</v>
      </c>
      <c r="C3975" s="101" t="s">
        <v>5437</v>
      </c>
      <c r="D3975" s="101" t="s">
        <v>5385</v>
      </c>
      <c r="E3975" s="99"/>
      <c r="F3975" s="99"/>
    </row>
    <row r="3976" spans="1:6" ht="12.75" customHeight="1" x14ac:dyDescent="0.25">
      <c r="A3976" s="99"/>
      <c r="B3976" s="101">
        <v>4104253</v>
      </c>
      <c r="C3976" s="101" t="s">
        <v>5438</v>
      </c>
      <c r="D3976" s="101" t="s">
        <v>5385</v>
      </c>
      <c r="E3976" s="99"/>
      <c r="F3976" s="99"/>
    </row>
    <row r="3977" spans="1:6" ht="12.75" customHeight="1" x14ac:dyDescent="0.25">
      <c r="A3977" s="99"/>
      <c r="B3977" s="101">
        <v>4104303</v>
      </c>
      <c r="C3977" s="101" t="s">
        <v>5439</v>
      </c>
      <c r="D3977" s="101" t="s">
        <v>5385</v>
      </c>
      <c r="E3977" s="99"/>
      <c r="F3977" s="99"/>
    </row>
    <row r="3978" spans="1:6" ht="12.75" customHeight="1" x14ac:dyDescent="0.25">
      <c r="A3978" s="99"/>
      <c r="B3978" s="101">
        <v>4104402</v>
      </c>
      <c r="C3978" s="101" t="s">
        <v>5440</v>
      </c>
      <c r="D3978" s="101" t="s">
        <v>5385</v>
      </c>
      <c r="E3978" s="99"/>
      <c r="F3978" s="99"/>
    </row>
    <row r="3979" spans="1:6" ht="12.75" customHeight="1" x14ac:dyDescent="0.25">
      <c r="A3979" s="99"/>
      <c r="B3979" s="101">
        <v>4104428</v>
      </c>
      <c r="C3979" s="101" t="s">
        <v>5441</v>
      </c>
      <c r="D3979" s="101" t="s">
        <v>5385</v>
      </c>
      <c r="E3979" s="99"/>
      <c r="F3979" s="99"/>
    </row>
    <row r="3980" spans="1:6" ht="12.75" customHeight="1" x14ac:dyDescent="0.25">
      <c r="A3980" s="99"/>
      <c r="B3980" s="101">
        <v>4104451</v>
      </c>
      <c r="C3980" s="101" t="s">
        <v>3891</v>
      </c>
      <c r="D3980" s="101" t="s">
        <v>5385</v>
      </c>
      <c r="E3980" s="99"/>
      <c r="F3980" s="99"/>
    </row>
    <row r="3981" spans="1:6" ht="12.75" customHeight="1" x14ac:dyDescent="0.25">
      <c r="A3981" s="99"/>
      <c r="B3981" s="101">
        <v>4104501</v>
      </c>
      <c r="C3981" s="101" t="s">
        <v>1785</v>
      </c>
      <c r="D3981" s="101" t="s">
        <v>5385</v>
      </c>
      <c r="E3981" s="99"/>
      <c r="F3981" s="99"/>
    </row>
    <row r="3982" spans="1:6" ht="12.75" customHeight="1" x14ac:dyDescent="0.25">
      <c r="A3982" s="99"/>
      <c r="B3982" s="101">
        <v>4104600</v>
      </c>
      <c r="C3982" s="101" t="s">
        <v>5442</v>
      </c>
      <c r="D3982" s="101" t="s">
        <v>5385</v>
      </c>
      <c r="E3982" s="99"/>
      <c r="F3982" s="99"/>
    </row>
    <row r="3983" spans="1:6" ht="12.75" customHeight="1" x14ac:dyDescent="0.25">
      <c r="A3983" s="99"/>
      <c r="B3983" s="101">
        <v>4104659</v>
      </c>
      <c r="C3983" s="101" t="s">
        <v>5443</v>
      </c>
      <c r="D3983" s="101" t="s">
        <v>5385</v>
      </c>
      <c r="E3983" s="99"/>
      <c r="F3983" s="99"/>
    </row>
    <row r="3984" spans="1:6" ht="12.75" customHeight="1" x14ac:dyDescent="0.25">
      <c r="A3984" s="99"/>
      <c r="B3984" s="101">
        <v>4104709</v>
      </c>
      <c r="C3984" s="101" t="s">
        <v>5444</v>
      </c>
      <c r="D3984" s="101" t="s">
        <v>5385</v>
      </c>
      <c r="E3984" s="99"/>
      <c r="F3984" s="99"/>
    </row>
    <row r="3985" spans="1:6" ht="12.75" customHeight="1" x14ac:dyDescent="0.25">
      <c r="A3985" s="99"/>
      <c r="B3985" s="101">
        <v>4104808</v>
      </c>
      <c r="C3985" s="101" t="s">
        <v>2532</v>
      </c>
      <c r="D3985" s="101" t="s">
        <v>5385</v>
      </c>
      <c r="E3985" s="99"/>
      <c r="F3985" s="99"/>
    </row>
    <row r="3986" spans="1:6" ht="12.75" customHeight="1" x14ac:dyDescent="0.25">
      <c r="A3986" s="99"/>
      <c r="B3986" s="101">
        <v>4104907</v>
      </c>
      <c r="C3986" s="101" t="s">
        <v>5445</v>
      </c>
      <c r="D3986" s="101" t="s">
        <v>5385</v>
      </c>
      <c r="E3986" s="99"/>
      <c r="F3986" s="99"/>
    </row>
    <row r="3987" spans="1:6" ht="12.75" customHeight="1" x14ac:dyDescent="0.25">
      <c r="A3987" s="99"/>
      <c r="B3987" s="101">
        <v>4105003</v>
      </c>
      <c r="C3987" s="101" t="s">
        <v>5446</v>
      </c>
      <c r="D3987" s="101" t="s">
        <v>5385</v>
      </c>
      <c r="E3987" s="99"/>
      <c r="F3987" s="99"/>
    </row>
    <row r="3988" spans="1:6" ht="12.75" customHeight="1" x14ac:dyDescent="0.25">
      <c r="A3988" s="99"/>
      <c r="B3988" s="101">
        <v>4105102</v>
      </c>
      <c r="C3988" s="101" t="s">
        <v>5447</v>
      </c>
      <c r="D3988" s="101" t="s">
        <v>5385</v>
      </c>
      <c r="E3988" s="99"/>
      <c r="F3988" s="99"/>
    </row>
    <row r="3989" spans="1:6" ht="12.75" customHeight="1" x14ac:dyDescent="0.25">
      <c r="A3989" s="99"/>
      <c r="B3989" s="101">
        <v>4105201</v>
      </c>
      <c r="C3989" s="101" t="s">
        <v>5448</v>
      </c>
      <c r="D3989" s="101" t="s">
        <v>5385</v>
      </c>
      <c r="E3989" s="99"/>
      <c r="F3989" s="99"/>
    </row>
    <row r="3990" spans="1:6" ht="12.75" customHeight="1" x14ac:dyDescent="0.25">
      <c r="A3990" s="99"/>
      <c r="B3990" s="101">
        <v>4105300</v>
      </c>
      <c r="C3990" s="101" t="s">
        <v>5449</v>
      </c>
      <c r="D3990" s="101" t="s">
        <v>5385</v>
      </c>
      <c r="E3990" s="99"/>
      <c r="F3990" s="99"/>
    </row>
    <row r="3991" spans="1:6" ht="12.75" customHeight="1" x14ac:dyDescent="0.25">
      <c r="A3991" s="99"/>
      <c r="B3991" s="101">
        <v>4105409</v>
      </c>
      <c r="C3991" s="101" t="s">
        <v>5450</v>
      </c>
      <c r="D3991" s="101" t="s">
        <v>5385</v>
      </c>
      <c r="E3991" s="99"/>
      <c r="F3991" s="99"/>
    </row>
    <row r="3992" spans="1:6" ht="12.75" customHeight="1" x14ac:dyDescent="0.25">
      <c r="A3992" s="99"/>
      <c r="B3992" s="101">
        <v>4105508</v>
      </c>
      <c r="C3992" s="101" t="s">
        <v>5451</v>
      </c>
      <c r="D3992" s="101" t="s">
        <v>5385</v>
      </c>
      <c r="E3992" s="99"/>
      <c r="F3992" s="99"/>
    </row>
    <row r="3993" spans="1:6" ht="12.75" customHeight="1" x14ac:dyDescent="0.25">
      <c r="A3993" s="99"/>
      <c r="B3993" s="101">
        <v>4105607</v>
      </c>
      <c r="C3993" s="101" t="s">
        <v>5452</v>
      </c>
      <c r="D3993" s="101" t="s">
        <v>5385</v>
      </c>
      <c r="E3993" s="99"/>
      <c r="F3993" s="99"/>
    </row>
    <row r="3994" spans="1:6" ht="12.75" customHeight="1" x14ac:dyDescent="0.25">
      <c r="A3994" s="99"/>
      <c r="B3994" s="101">
        <v>4105706</v>
      </c>
      <c r="C3994" s="101" t="s">
        <v>5453</v>
      </c>
      <c r="D3994" s="101" t="s">
        <v>5385</v>
      </c>
      <c r="E3994" s="99"/>
      <c r="F3994" s="99"/>
    </row>
    <row r="3995" spans="1:6" ht="12.75" customHeight="1" x14ac:dyDescent="0.25">
      <c r="A3995" s="99"/>
      <c r="B3995" s="101">
        <v>4105805</v>
      </c>
      <c r="C3995" s="101" t="s">
        <v>5454</v>
      </c>
      <c r="D3995" s="101" t="s">
        <v>5385</v>
      </c>
      <c r="E3995" s="99"/>
      <c r="F3995" s="99"/>
    </row>
    <row r="3996" spans="1:6" ht="12.75" customHeight="1" x14ac:dyDescent="0.25">
      <c r="A3996" s="99"/>
      <c r="B3996" s="101">
        <v>4105904</v>
      </c>
      <c r="C3996" s="101" t="s">
        <v>5455</v>
      </c>
      <c r="D3996" s="101" t="s">
        <v>5385</v>
      </c>
      <c r="E3996" s="99"/>
      <c r="F3996" s="99"/>
    </row>
    <row r="3997" spans="1:6" ht="12.75" customHeight="1" x14ac:dyDescent="0.25">
      <c r="A3997" s="99"/>
      <c r="B3997" s="101">
        <v>4106001</v>
      </c>
      <c r="C3997" s="101" t="s">
        <v>5456</v>
      </c>
      <c r="D3997" s="101" t="s">
        <v>5385</v>
      </c>
      <c r="E3997" s="99"/>
      <c r="F3997" s="99"/>
    </row>
    <row r="3998" spans="1:6" ht="12.75" customHeight="1" x14ac:dyDescent="0.25">
      <c r="A3998" s="99"/>
      <c r="B3998" s="101">
        <v>4106100</v>
      </c>
      <c r="C3998" s="101" t="s">
        <v>5457</v>
      </c>
      <c r="D3998" s="101" t="s">
        <v>5385</v>
      </c>
      <c r="E3998" s="99"/>
      <c r="F3998" s="99"/>
    </row>
    <row r="3999" spans="1:6" ht="12.75" customHeight="1" x14ac:dyDescent="0.25">
      <c r="A3999" s="99"/>
      <c r="B3999" s="101">
        <v>4106209</v>
      </c>
      <c r="C3999" s="101" t="s">
        <v>5458</v>
      </c>
      <c r="D3999" s="101" t="s">
        <v>5385</v>
      </c>
      <c r="E3999" s="99"/>
      <c r="F3999" s="99"/>
    </row>
    <row r="4000" spans="1:6" ht="12.75" customHeight="1" x14ac:dyDescent="0.25">
      <c r="A4000" s="99"/>
      <c r="B4000" s="101">
        <v>4106308</v>
      </c>
      <c r="C4000" s="101" t="s">
        <v>5459</v>
      </c>
      <c r="D4000" s="101" t="s">
        <v>5385</v>
      </c>
      <c r="E4000" s="99"/>
      <c r="F4000" s="99"/>
    </row>
    <row r="4001" spans="1:6" ht="12.75" customHeight="1" x14ac:dyDescent="0.25">
      <c r="A4001" s="99"/>
      <c r="B4001" s="101">
        <v>4106407</v>
      </c>
      <c r="C4001" s="101" t="s">
        <v>5460</v>
      </c>
      <c r="D4001" s="101" t="s">
        <v>5385</v>
      </c>
      <c r="E4001" s="99"/>
      <c r="F4001" s="99"/>
    </row>
    <row r="4002" spans="1:6" ht="12.75" customHeight="1" x14ac:dyDescent="0.25">
      <c r="A4002" s="99"/>
      <c r="B4002" s="101">
        <v>4106456</v>
      </c>
      <c r="C4002" s="101" t="s">
        <v>5461</v>
      </c>
      <c r="D4002" s="101" t="s">
        <v>5385</v>
      </c>
      <c r="E4002" s="99"/>
      <c r="F4002" s="99"/>
    </row>
    <row r="4003" spans="1:6" ht="12.75" customHeight="1" x14ac:dyDescent="0.25">
      <c r="A4003" s="99"/>
      <c r="B4003" s="101">
        <v>4106506</v>
      </c>
      <c r="C4003" s="101" t="s">
        <v>5462</v>
      </c>
      <c r="D4003" s="101" t="s">
        <v>5385</v>
      </c>
      <c r="E4003" s="99"/>
      <c r="F4003" s="99"/>
    </row>
    <row r="4004" spans="1:6" ht="12.75" customHeight="1" x14ac:dyDescent="0.25">
      <c r="A4004" s="99"/>
      <c r="B4004" s="101">
        <v>4106555</v>
      </c>
      <c r="C4004" s="101" t="s">
        <v>5463</v>
      </c>
      <c r="D4004" s="101" t="s">
        <v>5385</v>
      </c>
      <c r="E4004" s="99"/>
      <c r="F4004" s="99"/>
    </row>
    <row r="4005" spans="1:6" ht="12.75" customHeight="1" x14ac:dyDescent="0.25">
      <c r="A4005" s="99"/>
      <c r="B4005" s="101">
        <v>4106571</v>
      </c>
      <c r="C4005" s="101" t="s">
        <v>5464</v>
      </c>
      <c r="D4005" s="101" t="s">
        <v>5385</v>
      </c>
      <c r="E4005" s="99"/>
      <c r="F4005" s="99"/>
    </row>
    <row r="4006" spans="1:6" ht="12.75" customHeight="1" x14ac:dyDescent="0.25">
      <c r="A4006" s="99"/>
      <c r="B4006" s="101">
        <v>4106605</v>
      </c>
      <c r="C4006" s="101" t="s">
        <v>5465</v>
      </c>
      <c r="D4006" s="101" t="s">
        <v>5385</v>
      </c>
      <c r="E4006" s="99"/>
      <c r="F4006" s="99"/>
    </row>
    <row r="4007" spans="1:6" ht="12.75" customHeight="1" x14ac:dyDescent="0.25">
      <c r="A4007" s="99"/>
      <c r="B4007" s="101">
        <v>4106704</v>
      </c>
      <c r="C4007" s="101" t="s">
        <v>1655</v>
      </c>
      <c r="D4007" s="101" t="s">
        <v>5385</v>
      </c>
      <c r="E4007" s="99"/>
      <c r="F4007" s="99"/>
    </row>
    <row r="4008" spans="1:6" ht="12.75" customHeight="1" x14ac:dyDescent="0.25">
      <c r="A4008" s="99"/>
      <c r="B4008" s="101">
        <v>4106803</v>
      </c>
      <c r="C4008" s="101" t="s">
        <v>5466</v>
      </c>
      <c r="D4008" s="101" t="s">
        <v>5385</v>
      </c>
      <c r="E4008" s="99"/>
      <c r="F4008" s="99"/>
    </row>
    <row r="4009" spans="1:6" ht="12.75" customHeight="1" x14ac:dyDescent="0.25">
      <c r="A4009" s="99"/>
      <c r="B4009" s="101">
        <v>4106852</v>
      </c>
      <c r="C4009" s="101" t="s">
        <v>5467</v>
      </c>
      <c r="D4009" s="101" t="s">
        <v>5385</v>
      </c>
      <c r="E4009" s="99"/>
      <c r="F4009" s="99"/>
    </row>
    <row r="4010" spans="1:6" ht="12.75" customHeight="1" x14ac:dyDescent="0.25">
      <c r="A4010" s="99"/>
      <c r="B4010" s="101">
        <v>4106902</v>
      </c>
      <c r="C4010" s="101" t="s">
        <v>5468</v>
      </c>
      <c r="D4010" s="101" t="s">
        <v>5385</v>
      </c>
      <c r="E4010" s="99"/>
      <c r="F4010" s="99"/>
    </row>
    <row r="4011" spans="1:6" ht="12.75" customHeight="1" x14ac:dyDescent="0.25">
      <c r="A4011" s="99"/>
      <c r="B4011" s="101">
        <v>4107009</v>
      </c>
      <c r="C4011" s="101" t="s">
        <v>5469</v>
      </c>
      <c r="D4011" s="101" t="s">
        <v>5385</v>
      </c>
      <c r="E4011" s="99"/>
      <c r="F4011" s="99"/>
    </row>
    <row r="4012" spans="1:6" ht="12.75" customHeight="1" x14ac:dyDescent="0.25">
      <c r="A4012" s="99"/>
      <c r="B4012" s="101">
        <v>4107108</v>
      </c>
      <c r="C4012" s="101" t="s">
        <v>5470</v>
      </c>
      <c r="D4012" s="101" t="s">
        <v>5385</v>
      </c>
      <c r="E4012" s="99"/>
      <c r="F4012" s="99"/>
    </row>
    <row r="4013" spans="1:6" ht="12.75" customHeight="1" x14ac:dyDescent="0.25">
      <c r="A4013" s="99"/>
      <c r="B4013" s="101">
        <v>4107124</v>
      </c>
      <c r="C4013" s="101" t="s">
        <v>5471</v>
      </c>
      <c r="D4013" s="101" t="s">
        <v>5385</v>
      </c>
      <c r="E4013" s="99"/>
      <c r="F4013" s="99"/>
    </row>
    <row r="4014" spans="1:6" ht="12.75" customHeight="1" x14ac:dyDescent="0.25">
      <c r="A4014" s="99"/>
      <c r="B4014" s="101">
        <v>4107157</v>
      </c>
      <c r="C4014" s="101" t="s">
        <v>5472</v>
      </c>
      <c r="D4014" s="101" t="s">
        <v>5385</v>
      </c>
      <c r="E4014" s="99"/>
      <c r="F4014" s="99"/>
    </row>
    <row r="4015" spans="1:6" ht="12.75" customHeight="1" x14ac:dyDescent="0.25">
      <c r="A4015" s="99"/>
      <c r="B4015" s="101">
        <v>4107207</v>
      </c>
      <c r="C4015" s="101" t="s">
        <v>5473</v>
      </c>
      <c r="D4015" s="101" t="s">
        <v>5385</v>
      </c>
      <c r="E4015" s="99"/>
      <c r="F4015" s="99"/>
    </row>
    <row r="4016" spans="1:6" ht="12.75" customHeight="1" x14ac:dyDescent="0.25">
      <c r="A4016" s="99"/>
      <c r="B4016" s="101">
        <v>4107256</v>
      </c>
      <c r="C4016" s="101" t="s">
        <v>5474</v>
      </c>
      <c r="D4016" s="101" t="s">
        <v>5385</v>
      </c>
      <c r="E4016" s="99"/>
      <c r="F4016" s="99"/>
    </row>
    <row r="4017" spans="1:6" ht="12.75" customHeight="1" x14ac:dyDescent="0.25">
      <c r="A4017" s="99"/>
      <c r="B4017" s="101">
        <v>4107306</v>
      </c>
      <c r="C4017" s="101" t="s">
        <v>5475</v>
      </c>
      <c r="D4017" s="101" t="s">
        <v>5385</v>
      </c>
      <c r="E4017" s="99"/>
      <c r="F4017" s="99"/>
    </row>
    <row r="4018" spans="1:6" ht="12.75" customHeight="1" x14ac:dyDescent="0.25">
      <c r="A4018" s="99"/>
      <c r="B4018" s="101">
        <v>4107405</v>
      </c>
      <c r="C4018" s="101" t="s">
        <v>5476</v>
      </c>
      <c r="D4018" s="101" t="s">
        <v>5385</v>
      </c>
      <c r="E4018" s="99"/>
      <c r="F4018" s="99"/>
    </row>
    <row r="4019" spans="1:6" ht="12.75" customHeight="1" x14ac:dyDescent="0.25">
      <c r="A4019" s="99"/>
      <c r="B4019" s="101">
        <v>4107504</v>
      </c>
      <c r="C4019" s="101" t="s">
        <v>5477</v>
      </c>
      <c r="D4019" s="101" t="s">
        <v>5385</v>
      </c>
      <c r="E4019" s="99"/>
      <c r="F4019" s="99"/>
    </row>
    <row r="4020" spans="1:6" ht="12.75" customHeight="1" x14ac:dyDescent="0.25">
      <c r="A4020" s="99"/>
      <c r="B4020" s="101">
        <v>4107520</v>
      </c>
      <c r="C4020" s="101" t="s">
        <v>5478</v>
      </c>
      <c r="D4020" s="101" t="s">
        <v>5385</v>
      </c>
      <c r="E4020" s="99"/>
      <c r="F4020" s="99"/>
    </row>
    <row r="4021" spans="1:6" ht="12.75" customHeight="1" x14ac:dyDescent="0.25">
      <c r="A4021" s="99"/>
      <c r="B4021" s="101">
        <v>4107538</v>
      </c>
      <c r="C4021" s="101" t="s">
        <v>5479</v>
      </c>
      <c r="D4021" s="101" t="s">
        <v>5385</v>
      </c>
      <c r="E4021" s="99"/>
      <c r="F4021" s="99"/>
    </row>
    <row r="4022" spans="1:6" ht="12.75" customHeight="1" x14ac:dyDescent="0.25">
      <c r="A4022" s="99"/>
      <c r="B4022" s="101">
        <v>4107546</v>
      </c>
      <c r="C4022" s="101" t="s">
        <v>5480</v>
      </c>
      <c r="D4022" s="101" t="s">
        <v>5385</v>
      </c>
      <c r="E4022" s="99"/>
      <c r="F4022" s="99"/>
    </row>
    <row r="4023" spans="1:6" ht="12.75" customHeight="1" x14ac:dyDescent="0.25">
      <c r="A4023" s="99"/>
      <c r="B4023" s="101">
        <v>4107553</v>
      </c>
      <c r="C4023" s="101" t="s">
        <v>5481</v>
      </c>
      <c r="D4023" s="101" t="s">
        <v>5385</v>
      </c>
      <c r="E4023" s="99"/>
      <c r="F4023" s="99"/>
    </row>
    <row r="4024" spans="1:6" ht="12.75" customHeight="1" x14ac:dyDescent="0.25">
      <c r="A4024" s="99"/>
      <c r="B4024" s="101">
        <v>4107603</v>
      </c>
      <c r="C4024" s="101" t="s">
        <v>5482</v>
      </c>
      <c r="D4024" s="101" t="s">
        <v>5385</v>
      </c>
      <c r="E4024" s="99"/>
      <c r="F4024" s="99"/>
    </row>
    <row r="4025" spans="1:6" ht="12.75" customHeight="1" x14ac:dyDescent="0.25">
      <c r="A4025" s="99"/>
      <c r="B4025" s="101">
        <v>4107652</v>
      </c>
      <c r="C4025" s="101" t="s">
        <v>5483</v>
      </c>
      <c r="D4025" s="101" t="s">
        <v>5385</v>
      </c>
      <c r="E4025" s="99"/>
      <c r="F4025" s="99"/>
    </row>
    <row r="4026" spans="1:6" ht="12.75" customHeight="1" x14ac:dyDescent="0.25">
      <c r="A4026" s="99"/>
      <c r="B4026" s="101">
        <v>4107702</v>
      </c>
      <c r="C4026" s="101" t="s">
        <v>5484</v>
      </c>
      <c r="D4026" s="101" t="s">
        <v>5385</v>
      </c>
      <c r="E4026" s="99"/>
      <c r="F4026" s="99"/>
    </row>
    <row r="4027" spans="1:6" ht="12.75" customHeight="1" x14ac:dyDescent="0.25">
      <c r="A4027" s="99"/>
      <c r="B4027" s="101">
        <v>4107736</v>
      </c>
      <c r="C4027" s="101" t="s">
        <v>5485</v>
      </c>
      <c r="D4027" s="101" t="s">
        <v>5385</v>
      </c>
      <c r="E4027" s="99"/>
      <c r="F4027" s="99"/>
    </row>
    <row r="4028" spans="1:6" ht="12.75" customHeight="1" x14ac:dyDescent="0.25">
      <c r="A4028" s="99"/>
      <c r="B4028" s="101">
        <v>4107751</v>
      </c>
      <c r="C4028" s="101" t="s">
        <v>5486</v>
      </c>
      <c r="D4028" s="101" t="s">
        <v>5385</v>
      </c>
      <c r="E4028" s="99"/>
      <c r="F4028" s="99"/>
    </row>
    <row r="4029" spans="1:6" ht="12.75" customHeight="1" x14ac:dyDescent="0.25">
      <c r="A4029" s="99"/>
      <c r="B4029" s="101">
        <v>4107801</v>
      </c>
      <c r="C4029" s="101" t="s">
        <v>5487</v>
      </c>
      <c r="D4029" s="101" t="s">
        <v>5385</v>
      </c>
      <c r="E4029" s="99"/>
      <c r="F4029" s="99"/>
    </row>
    <row r="4030" spans="1:6" ht="12.75" customHeight="1" x14ac:dyDescent="0.25">
      <c r="A4030" s="99"/>
      <c r="B4030" s="101">
        <v>4107850</v>
      </c>
      <c r="C4030" s="101" t="s">
        <v>5488</v>
      </c>
      <c r="D4030" s="101" t="s">
        <v>5385</v>
      </c>
      <c r="E4030" s="99"/>
      <c r="F4030" s="99"/>
    </row>
    <row r="4031" spans="1:6" ht="12.75" customHeight="1" x14ac:dyDescent="0.25">
      <c r="A4031" s="99"/>
      <c r="B4031" s="101">
        <v>4107900</v>
      </c>
      <c r="C4031" s="101" t="s">
        <v>3094</v>
      </c>
      <c r="D4031" s="101" t="s">
        <v>5385</v>
      </c>
      <c r="E4031" s="99"/>
      <c r="F4031" s="99"/>
    </row>
    <row r="4032" spans="1:6" ht="12.75" customHeight="1" x14ac:dyDescent="0.25">
      <c r="A4032" s="99"/>
      <c r="B4032" s="101">
        <v>4108007</v>
      </c>
      <c r="C4032" s="101" t="s">
        <v>5489</v>
      </c>
      <c r="D4032" s="101" t="s">
        <v>5385</v>
      </c>
      <c r="E4032" s="99"/>
      <c r="F4032" s="99"/>
    </row>
    <row r="4033" spans="1:6" ht="12.75" customHeight="1" x14ac:dyDescent="0.25">
      <c r="A4033" s="99"/>
      <c r="B4033" s="101">
        <v>4108106</v>
      </c>
      <c r="C4033" s="101" t="s">
        <v>5490</v>
      </c>
      <c r="D4033" s="101" t="s">
        <v>5385</v>
      </c>
      <c r="E4033" s="99"/>
      <c r="F4033" s="99"/>
    </row>
    <row r="4034" spans="1:6" ht="12.75" customHeight="1" x14ac:dyDescent="0.25">
      <c r="A4034" s="99"/>
      <c r="B4034" s="101">
        <v>4108205</v>
      </c>
      <c r="C4034" s="101" t="s">
        <v>5491</v>
      </c>
      <c r="D4034" s="101" t="s">
        <v>5385</v>
      </c>
      <c r="E4034" s="99"/>
      <c r="F4034" s="99"/>
    </row>
    <row r="4035" spans="1:6" ht="12.75" customHeight="1" x14ac:dyDescent="0.25">
      <c r="A4035" s="99"/>
      <c r="B4035" s="101">
        <v>4108304</v>
      </c>
      <c r="C4035" s="101" t="s">
        <v>5492</v>
      </c>
      <c r="D4035" s="101" t="s">
        <v>5385</v>
      </c>
      <c r="E4035" s="99"/>
      <c r="F4035" s="99"/>
    </row>
    <row r="4036" spans="1:6" ht="12.75" customHeight="1" x14ac:dyDescent="0.25">
      <c r="A4036" s="99"/>
      <c r="B4036" s="101">
        <v>4108320</v>
      </c>
      <c r="C4036" s="101" t="s">
        <v>5493</v>
      </c>
      <c r="D4036" s="101" t="s">
        <v>5385</v>
      </c>
      <c r="E4036" s="99"/>
      <c r="F4036" s="99"/>
    </row>
    <row r="4037" spans="1:6" ht="12.75" customHeight="1" x14ac:dyDescent="0.25">
      <c r="A4037" s="99"/>
      <c r="B4037" s="101">
        <v>4108403</v>
      </c>
      <c r="C4037" s="101" t="s">
        <v>5494</v>
      </c>
      <c r="D4037" s="101" t="s">
        <v>5385</v>
      </c>
      <c r="E4037" s="99"/>
      <c r="F4037" s="99"/>
    </row>
    <row r="4038" spans="1:6" ht="12.75" customHeight="1" x14ac:dyDescent="0.25">
      <c r="A4038" s="99"/>
      <c r="B4038" s="101">
        <v>4108452</v>
      </c>
      <c r="C4038" s="101" t="s">
        <v>5495</v>
      </c>
      <c r="D4038" s="101" t="s">
        <v>5385</v>
      </c>
      <c r="E4038" s="99"/>
      <c r="F4038" s="99"/>
    </row>
    <row r="4039" spans="1:6" ht="12.75" customHeight="1" x14ac:dyDescent="0.25">
      <c r="A4039" s="99"/>
      <c r="B4039" s="101">
        <v>4108502</v>
      </c>
      <c r="C4039" s="101" t="s">
        <v>5496</v>
      </c>
      <c r="D4039" s="101" t="s">
        <v>5385</v>
      </c>
      <c r="E4039" s="99"/>
      <c r="F4039" s="99"/>
    </row>
    <row r="4040" spans="1:6" ht="12.75" customHeight="1" x14ac:dyDescent="0.25">
      <c r="A4040" s="99"/>
      <c r="B4040" s="101">
        <v>4108551</v>
      </c>
      <c r="C4040" s="101" t="s">
        <v>5497</v>
      </c>
      <c r="D4040" s="101" t="s">
        <v>5385</v>
      </c>
      <c r="E4040" s="99"/>
      <c r="F4040" s="99"/>
    </row>
    <row r="4041" spans="1:6" ht="12.75" customHeight="1" x14ac:dyDescent="0.25">
      <c r="A4041" s="99"/>
      <c r="B4041" s="101">
        <v>4108601</v>
      </c>
      <c r="C4041" s="101" t="s">
        <v>5498</v>
      </c>
      <c r="D4041" s="101" t="s">
        <v>5385</v>
      </c>
      <c r="E4041" s="99"/>
      <c r="F4041" s="99"/>
    </row>
    <row r="4042" spans="1:6" ht="12.75" customHeight="1" x14ac:dyDescent="0.25">
      <c r="A4042" s="99"/>
      <c r="B4042" s="101">
        <v>4108650</v>
      </c>
      <c r="C4042" s="101" t="s">
        <v>5499</v>
      </c>
      <c r="D4042" s="101" t="s">
        <v>5385</v>
      </c>
      <c r="E4042" s="99"/>
      <c r="F4042" s="99"/>
    </row>
    <row r="4043" spans="1:6" ht="12.75" customHeight="1" x14ac:dyDescent="0.25">
      <c r="A4043" s="99"/>
      <c r="B4043" s="101">
        <v>4108700</v>
      </c>
      <c r="C4043" s="101" t="s">
        <v>5500</v>
      </c>
      <c r="D4043" s="101" t="s">
        <v>5385</v>
      </c>
      <c r="E4043" s="99"/>
      <c r="F4043" s="99"/>
    </row>
    <row r="4044" spans="1:6" ht="12.75" customHeight="1" x14ac:dyDescent="0.25">
      <c r="A4044" s="99"/>
      <c r="B4044" s="101">
        <v>4108809</v>
      </c>
      <c r="C4044" s="101" t="s">
        <v>4956</v>
      </c>
      <c r="D4044" s="101" t="s">
        <v>5385</v>
      </c>
      <c r="E4044" s="99"/>
      <c r="F4044" s="99"/>
    </row>
    <row r="4045" spans="1:6" ht="12.75" customHeight="1" x14ac:dyDescent="0.25">
      <c r="A4045" s="99"/>
      <c r="B4045" s="101">
        <v>4108908</v>
      </c>
      <c r="C4045" s="101" t="s">
        <v>5501</v>
      </c>
      <c r="D4045" s="101" t="s">
        <v>5385</v>
      </c>
      <c r="E4045" s="99"/>
      <c r="F4045" s="99"/>
    </row>
    <row r="4046" spans="1:6" ht="12.75" customHeight="1" x14ac:dyDescent="0.25">
      <c r="A4046" s="99"/>
      <c r="B4046" s="101">
        <v>4108957</v>
      </c>
      <c r="C4046" s="101" t="s">
        <v>5502</v>
      </c>
      <c r="D4046" s="101" t="s">
        <v>5385</v>
      </c>
      <c r="E4046" s="99"/>
      <c r="F4046" s="99"/>
    </row>
    <row r="4047" spans="1:6" ht="12.75" customHeight="1" x14ac:dyDescent="0.25">
      <c r="A4047" s="99"/>
      <c r="B4047" s="101">
        <v>4109005</v>
      </c>
      <c r="C4047" s="101" t="s">
        <v>5503</v>
      </c>
      <c r="D4047" s="101" t="s">
        <v>5385</v>
      </c>
      <c r="E4047" s="99"/>
      <c r="F4047" s="99"/>
    </row>
    <row r="4048" spans="1:6" ht="12.75" customHeight="1" x14ac:dyDescent="0.25">
      <c r="A4048" s="99"/>
      <c r="B4048" s="101">
        <v>4109104</v>
      </c>
      <c r="C4048" s="101" t="s">
        <v>5504</v>
      </c>
      <c r="D4048" s="101" t="s">
        <v>5385</v>
      </c>
      <c r="E4048" s="99"/>
      <c r="F4048" s="99"/>
    </row>
    <row r="4049" spans="1:6" ht="12.75" customHeight="1" x14ac:dyDescent="0.25">
      <c r="A4049" s="99"/>
      <c r="B4049" s="101">
        <v>4109203</v>
      </c>
      <c r="C4049" s="101" t="s">
        <v>4961</v>
      </c>
      <c r="D4049" s="101" t="s">
        <v>5385</v>
      </c>
      <c r="E4049" s="99"/>
      <c r="F4049" s="99"/>
    </row>
    <row r="4050" spans="1:6" ht="12.75" customHeight="1" x14ac:dyDescent="0.25">
      <c r="A4050" s="99"/>
      <c r="B4050" s="101">
        <v>4109302</v>
      </c>
      <c r="C4050" s="101" t="s">
        <v>5505</v>
      </c>
      <c r="D4050" s="101" t="s">
        <v>5385</v>
      </c>
      <c r="E4050" s="99"/>
      <c r="F4050" s="99"/>
    </row>
    <row r="4051" spans="1:6" ht="12.75" customHeight="1" x14ac:dyDescent="0.25">
      <c r="A4051" s="99"/>
      <c r="B4051" s="101">
        <v>4109401</v>
      </c>
      <c r="C4051" s="101" t="s">
        <v>5506</v>
      </c>
      <c r="D4051" s="101" t="s">
        <v>5385</v>
      </c>
      <c r="E4051" s="99"/>
      <c r="F4051" s="99"/>
    </row>
    <row r="4052" spans="1:6" ht="12.75" customHeight="1" x14ac:dyDescent="0.25">
      <c r="A4052" s="99"/>
      <c r="B4052" s="101">
        <v>4109500</v>
      </c>
      <c r="C4052" s="101" t="s">
        <v>5507</v>
      </c>
      <c r="D4052" s="101" t="s">
        <v>5385</v>
      </c>
      <c r="E4052" s="99"/>
      <c r="F4052" s="99"/>
    </row>
    <row r="4053" spans="1:6" ht="12.75" customHeight="1" x14ac:dyDescent="0.25">
      <c r="A4053" s="99"/>
      <c r="B4053" s="101">
        <v>4109609</v>
      </c>
      <c r="C4053" s="101" t="s">
        <v>5508</v>
      </c>
      <c r="D4053" s="101" t="s">
        <v>5385</v>
      </c>
      <c r="E4053" s="99"/>
      <c r="F4053" s="99"/>
    </row>
    <row r="4054" spans="1:6" ht="12.75" customHeight="1" x14ac:dyDescent="0.25">
      <c r="A4054" s="99"/>
      <c r="B4054" s="101">
        <v>4109658</v>
      </c>
      <c r="C4054" s="101" t="s">
        <v>5509</v>
      </c>
      <c r="D4054" s="101" t="s">
        <v>5385</v>
      </c>
      <c r="E4054" s="99"/>
      <c r="F4054" s="99"/>
    </row>
    <row r="4055" spans="1:6" ht="12.75" customHeight="1" x14ac:dyDescent="0.25">
      <c r="A4055" s="99"/>
      <c r="B4055" s="101">
        <v>4109708</v>
      </c>
      <c r="C4055" s="101" t="s">
        <v>5510</v>
      </c>
      <c r="D4055" s="101" t="s">
        <v>5385</v>
      </c>
      <c r="E4055" s="99"/>
      <c r="F4055" s="99"/>
    </row>
    <row r="4056" spans="1:6" ht="12.75" customHeight="1" x14ac:dyDescent="0.25">
      <c r="A4056" s="99"/>
      <c r="B4056" s="101">
        <v>4109757</v>
      </c>
      <c r="C4056" s="101" t="s">
        <v>5511</v>
      </c>
      <c r="D4056" s="101" t="s">
        <v>5385</v>
      </c>
      <c r="E4056" s="99"/>
      <c r="F4056" s="99"/>
    </row>
    <row r="4057" spans="1:6" ht="12.75" customHeight="1" x14ac:dyDescent="0.25">
      <c r="A4057" s="99"/>
      <c r="B4057" s="101">
        <v>4109807</v>
      </c>
      <c r="C4057" s="101" t="s">
        <v>5512</v>
      </c>
      <c r="D4057" s="101" t="s">
        <v>5385</v>
      </c>
      <c r="E4057" s="99"/>
      <c r="F4057" s="99"/>
    </row>
    <row r="4058" spans="1:6" ht="12.75" customHeight="1" x14ac:dyDescent="0.25">
      <c r="A4058" s="99"/>
      <c r="B4058" s="101">
        <v>4109906</v>
      </c>
      <c r="C4058" s="101" t="s">
        <v>5513</v>
      </c>
      <c r="D4058" s="101" t="s">
        <v>5385</v>
      </c>
      <c r="E4058" s="99"/>
      <c r="F4058" s="99"/>
    </row>
    <row r="4059" spans="1:6" ht="12.75" customHeight="1" x14ac:dyDescent="0.25">
      <c r="A4059" s="99"/>
      <c r="B4059" s="101">
        <v>4110003</v>
      </c>
      <c r="C4059" s="101" t="s">
        <v>5514</v>
      </c>
      <c r="D4059" s="101" t="s">
        <v>5385</v>
      </c>
      <c r="E4059" s="99"/>
      <c r="F4059" s="99"/>
    </row>
    <row r="4060" spans="1:6" ht="12.75" customHeight="1" x14ac:dyDescent="0.25">
      <c r="A4060" s="99"/>
      <c r="B4060" s="101">
        <v>4110052</v>
      </c>
      <c r="C4060" s="101" t="s">
        <v>2568</v>
      </c>
      <c r="D4060" s="101" t="s">
        <v>5385</v>
      </c>
      <c r="E4060" s="99"/>
      <c r="F4060" s="99"/>
    </row>
    <row r="4061" spans="1:6" ht="12.75" customHeight="1" x14ac:dyDescent="0.25">
      <c r="A4061" s="99"/>
      <c r="B4061" s="101">
        <v>4110078</v>
      </c>
      <c r="C4061" s="101" t="s">
        <v>5515</v>
      </c>
      <c r="D4061" s="101" t="s">
        <v>5385</v>
      </c>
      <c r="E4061" s="99"/>
      <c r="F4061" s="99"/>
    </row>
    <row r="4062" spans="1:6" ht="12.75" customHeight="1" x14ac:dyDescent="0.25">
      <c r="A4062" s="99"/>
      <c r="B4062" s="101">
        <v>4110102</v>
      </c>
      <c r="C4062" s="101" t="s">
        <v>5516</v>
      </c>
      <c r="D4062" s="101" t="s">
        <v>5385</v>
      </c>
      <c r="E4062" s="99"/>
      <c r="F4062" s="99"/>
    </row>
    <row r="4063" spans="1:6" ht="12.75" customHeight="1" x14ac:dyDescent="0.25">
      <c r="A4063" s="99"/>
      <c r="B4063" s="101">
        <v>4110201</v>
      </c>
      <c r="C4063" s="101" t="s">
        <v>5517</v>
      </c>
      <c r="D4063" s="101" t="s">
        <v>5385</v>
      </c>
      <c r="E4063" s="99"/>
      <c r="F4063" s="99"/>
    </row>
    <row r="4064" spans="1:6" ht="12.75" customHeight="1" x14ac:dyDescent="0.25">
      <c r="A4064" s="99"/>
      <c r="B4064" s="101">
        <v>4110300</v>
      </c>
      <c r="C4064" s="101" t="s">
        <v>3107</v>
      </c>
      <c r="D4064" s="101" t="s">
        <v>5385</v>
      </c>
      <c r="E4064" s="99"/>
      <c r="F4064" s="99"/>
    </row>
    <row r="4065" spans="1:6" ht="12.75" customHeight="1" x14ac:dyDescent="0.25">
      <c r="A4065" s="99"/>
      <c r="B4065" s="101">
        <v>4110409</v>
      </c>
      <c r="C4065" s="101" t="s">
        <v>4109</v>
      </c>
      <c r="D4065" s="101" t="s">
        <v>5385</v>
      </c>
      <c r="E4065" s="99"/>
      <c r="F4065" s="99"/>
    </row>
    <row r="4066" spans="1:6" ht="12.75" customHeight="1" x14ac:dyDescent="0.25">
      <c r="A4066" s="99"/>
      <c r="B4066" s="101">
        <v>4110508</v>
      </c>
      <c r="C4066" s="101" t="s">
        <v>5518</v>
      </c>
      <c r="D4066" s="101" t="s">
        <v>5385</v>
      </c>
      <c r="E4066" s="99"/>
      <c r="F4066" s="99"/>
    </row>
    <row r="4067" spans="1:6" ht="12.75" customHeight="1" x14ac:dyDescent="0.25">
      <c r="A4067" s="99"/>
      <c r="B4067" s="101">
        <v>4110607</v>
      </c>
      <c r="C4067" s="101" t="s">
        <v>5519</v>
      </c>
      <c r="D4067" s="101" t="s">
        <v>5385</v>
      </c>
      <c r="E4067" s="99"/>
      <c r="F4067" s="99"/>
    </row>
    <row r="4068" spans="1:6" ht="12.75" customHeight="1" x14ac:dyDescent="0.25">
      <c r="A4068" s="99"/>
      <c r="B4068" s="101">
        <v>4110656</v>
      </c>
      <c r="C4068" s="101" t="s">
        <v>5520</v>
      </c>
      <c r="D4068" s="101" t="s">
        <v>5385</v>
      </c>
      <c r="E4068" s="99"/>
      <c r="F4068" s="99"/>
    </row>
    <row r="4069" spans="1:6" ht="12.75" customHeight="1" x14ac:dyDescent="0.25">
      <c r="A4069" s="99"/>
      <c r="B4069" s="101">
        <v>4110706</v>
      </c>
      <c r="C4069" s="101" t="s">
        <v>5521</v>
      </c>
      <c r="D4069" s="101" t="s">
        <v>5385</v>
      </c>
      <c r="E4069" s="99"/>
      <c r="F4069" s="99"/>
    </row>
    <row r="4070" spans="1:6" ht="12.75" customHeight="1" x14ac:dyDescent="0.25">
      <c r="A4070" s="99"/>
      <c r="B4070" s="101">
        <v>4110805</v>
      </c>
      <c r="C4070" s="101" t="s">
        <v>5522</v>
      </c>
      <c r="D4070" s="101" t="s">
        <v>5385</v>
      </c>
      <c r="E4070" s="99"/>
      <c r="F4070" s="99"/>
    </row>
    <row r="4071" spans="1:6" ht="12.75" customHeight="1" x14ac:dyDescent="0.25">
      <c r="A4071" s="99"/>
      <c r="B4071" s="101">
        <v>4110904</v>
      </c>
      <c r="C4071" s="101" t="s">
        <v>5523</v>
      </c>
      <c r="D4071" s="101" t="s">
        <v>5385</v>
      </c>
      <c r="E4071" s="99"/>
      <c r="F4071" s="99"/>
    </row>
    <row r="4072" spans="1:6" ht="12.75" customHeight="1" x14ac:dyDescent="0.25">
      <c r="A4072" s="99"/>
      <c r="B4072" s="101">
        <v>4110953</v>
      </c>
      <c r="C4072" s="101" t="s">
        <v>5524</v>
      </c>
      <c r="D4072" s="101" t="s">
        <v>5385</v>
      </c>
      <c r="E4072" s="99"/>
      <c r="F4072" s="99"/>
    </row>
    <row r="4073" spans="1:6" ht="12.75" customHeight="1" x14ac:dyDescent="0.25">
      <c r="A4073" s="99"/>
      <c r="B4073" s="101">
        <v>4111001</v>
      </c>
      <c r="C4073" s="101" t="s">
        <v>5525</v>
      </c>
      <c r="D4073" s="101" t="s">
        <v>5385</v>
      </c>
      <c r="E4073" s="99"/>
      <c r="F4073" s="99"/>
    </row>
    <row r="4074" spans="1:6" ht="12.75" customHeight="1" x14ac:dyDescent="0.25">
      <c r="A4074" s="99"/>
      <c r="B4074" s="101">
        <v>4111100</v>
      </c>
      <c r="C4074" s="101" t="s">
        <v>3114</v>
      </c>
      <c r="D4074" s="101" t="s">
        <v>5385</v>
      </c>
      <c r="E4074" s="99"/>
      <c r="F4074" s="99"/>
    </row>
    <row r="4075" spans="1:6" ht="12.75" customHeight="1" x14ac:dyDescent="0.25">
      <c r="A4075" s="99"/>
      <c r="B4075" s="101">
        <v>4111209</v>
      </c>
      <c r="C4075" s="101" t="s">
        <v>5526</v>
      </c>
      <c r="D4075" s="101" t="s">
        <v>5385</v>
      </c>
      <c r="E4075" s="99"/>
      <c r="F4075" s="99"/>
    </row>
    <row r="4076" spans="1:6" ht="12.75" customHeight="1" x14ac:dyDescent="0.25">
      <c r="A4076" s="99"/>
      <c r="B4076" s="101">
        <v>4111258</v>
      </c>
      <c r="C4076" s="101" t="s">
        <v>5527</v>
      </c>
      <c r="D4076" s="101" t="s">
        <v>5385</v>
      </c>
      <c r="E4076" s="99"/>
      <c r="F4076" s="99"/>
    </row>
    <row r="4077" spans="1:6" ht="12.75" customHeight="1" x14ac:dyDescent="0.25">
      <c r="A4077" s="99"/>
      <c r="B4077" s="101">
        <v>4111308</v>
      </c>
      <c r="C4077" s="101" t="s">
        <v>5528</v>
      </c>
      <c r="D4077" s="101" t="s">
        <v>5385</v>
      </c>
      <c r="E4077" s="99"/>
      <c r="F4077" s="99"/>
    </row>
    <row r="4078" spans="1:6" ht="12.75" customHeight="1" x14ac:dyDescent="0.25">
      <c r="A4078" s="99"/>
      <c r="B4078" s="101">
        <v>4111407</v>
      </c>
      <c r="C4078" s="101" t="s">
        <v>5529</v>
      </c>
      <c r="D4078" s="101" t="s">
        <v>5385</v>
      </c>
      <c r="E4078" s="99"/>
      <c r="F4078" s="99"/>
    </row>
    <row r="4079" spans="1:6" ht="12.75" customHeight="1" x14ac:dyDescent="0.25">
      <c r="A4079" s="99"/>
      <c r="B4079" s="101">
        <v>4111506</v>
      </c>
      <c r="C4079" s="101" t="s">
        <v>5530</v>
      </c>
      <c r="D4079" s="101" t="s">
        <v>5385</v>
      </c>
      <c r="E4079" s="99"/>
      <c r="F4079" s="99"/>
    </row>
    <row r="4080" spans="1:6" ht="12.75" customHeight="1" x14ac:dyDescent="0.25">
      <c r="A4080" s="99"/>
      <c r="B4080" s="101">
        <v>4111555</v>
      </c>
      <c r="C4080" s="101" t="s">
        <v>5531</v>
      </c>
      <c r="D4080" s="101" t="s">
        <v>5385</v>
      </c>
      <c r="E4080" s="99"/>
      <c r="F4080" s="99"/>
    </row>
    <row r="4081" spans="1:6" ht="12.75" customHeight="1" x14ac:dyDescent="0.25">
      <c r="A4081" s="99"/>
      <c r="B4081" s="101">
        <v>4111605</v>
      </c>
      <c r="C4081" s="101" t="s">
        <v>5532</v>
      </c>
      <c r="D4081" s="101" t="s">
        <v>5385</v>
      </c>
      <c r="E4081" s="99"/>
      <c r="F4081" s="99"/>
    </row>
    <row r="4082" spans="1:6" ht="12.75" customHeight="1" x14ac:dyDescent="0.25">
      <c r="A4082" s="99"/>
      <c r="B4082" s="101">
        <v>4111704</v>
      </c>
      <c r="C4082" s="101" t="s">
        <v>5533</v>
      </c>
      <c r="D4082" s="101" t="s">
        <v>5385</v>
      </c>
      <c r="E4082" s="99"/>
      <c r="F4082" s="99"/>
    </row>
    <row r="4083" spans="1:6" ht="12.75" customHeight="1" x14ac:dyDescent="0.25">
      <c r="A4083" s="99"/>
      <c r="B4083" s="101">
        <v>4111803</v>
      </c>
      <c r="C4083" s="101" t="s">
        <v>5534</v>
      </c>
      <c r="D4083" s="101" t="s">
        <v>5385</v>
      </c>
      <c r="E4083" s="99"/>
      <c r="F4083" s="99"/>
    </row>
    <row r="4084" spans="1:6" ht="12.75" customHeight="1" x14ac:dyDescent="0.25">
      <c r="A4084" s="99"/>
      <c r="B4084" s="101">
        <v>4111902</v>
      </c>
      <c r="C4084" s="101" t="s">
        <v>5535</v>
      </c>
      <c r="D4084" s="101" t="s">
        <v>5385</v>
      </c>
      <c r="E4084" s="99"/>
      <c r="F4084" s="99"/>
    </row>
    <row r="4085" spans="1:6" ht="12.75" customHeight="1" x14ac:dyDescent="0.25">
      <c r="A4085" s="99"/>
      <c r="B4085" s="101">
        <v>4112009</v>
      </c>
      <c r="C4085" s="101" t="s">
        <v>5536</v>
      </c>
      <c r="D4085" s="101" t="s">
        <v>5385</v>
      </c>
      <c r="E4085" s="99"/>
      <c r="F4085" s="99"/>
    </row>
    <row r="4086" spans="1:6" ht="12.75" customHeight="1" x14ac:dyDescent="0.25">
      <c r="A4086" s="99"/>
      <c r="B4086" s="101">
        <v>4112108</v>
      </c>
      <c r="C4086" s="101" t="s">
        <v>5537</v>
      </c>
      <c r="D4086" s="101" t="s">
        <v>5385</v>
      </c>
      <c r="E4086" s="99"/>
      <c r="F4086" s="99"/>
    </row>
    <row r="4087" spans="1:6" ht="12.75" customHeight="1" x14ac:dyDescent="0.25">
      <c r="A4087" s="99"/>
      <c r="B4087" s="101">
        <v>4112207</v>
      </c>
      <c r="C4087" s="101" t="s">
        <v>5538</v>
      </c>
      <c r="D4087" s="101" t="s">
        <v>5385</v>
      </c>
      <c r="E4087" s="99"/>
      <c r="F4087" s="99"/>
    </row>
    <row r="4088" spans="1:6" ht="12.75" customHeight="1" x14ac:dyDescent="0.25">
      <c r="A4088" s="99"/>
      <c r="B4088" s="101">
        <v>4112306</v>
      </c>
      <c r="C4088" s="101" t="s">
        <v>5539</v>
      </c>
      <c r="D4088" s="101" t="s">
        <v>5385</v>
      </c>
      <c r="E4088" s="99"/>
      <c r="F4088" s="99"/>
    </row>
    <row r="4089" spans="1:6" ht="12.75" customHeight="1" x14ac:dyDescent="0.25">
      <c r="A4089" s="99"/>
      <c r="B4089" s="101">
        <v>4112405</v>
      </c>
      <c r="C4089" s="101" t="s">
        <v>1704</v>
      </c>
      <c r="D4089" s="101" t="s">
        <v>5385</v>
      </c>
      <c r="E4089" s="99"/>
      <c r="F4089" s="99"/>
    </row>
    <row r="4090" spans="1:6" ht="12.75" customHeight="1" x14ac:dyDescent="0.25">
      <c r="A4090" s="99"/>
      <c r="B4090" s="101">
        <v>4112504</v>
      </c>
      <c r="C4090" s="101" t="s">
        <v>5540</v>
      </c>
      <c r="D4090" s="101" t="s">
        <v>5385</v>
      </c>
      <c r="E4090" s="99"/>
      <c r="F4090" s="99"/>
    </row>
    <row r="4091" spans="1:6" ht="12.75" customHeight="1" x14ac:dyDescent="0.25">
      <c r="A4091" s="99"/>
      <c r="B4091" s="101">
        <v>4112603</v>
      </c>
      <c r="C4091" s="101" t="s">
        <v>5541</v>
      </c>
      <c r="D4091" s="101" t="s">
        <v>5385</v>
      </c>
      <c r="E4091" s="99"/>
      <c r="F4091" s="99"/>
    </row>
    <row r="4092" spans="1:6" ht="12.75" customHeight="1" x14ac:dyDescent="0.25">
      <c r="A4092" s="99"/>
      <c r="B4092" s="101">
        <v>4112702</v>
      </c>
      <c r="C4092" s="101" t="s">
        <v>5542</v>
      </c>
      <c r="D4092" s="101" t="s">
        <v>5385</v>
      </c>
      <c r="E4092" s="99"/>
      <c r="F4092" s="99"/>
    </row>
    <row r="4093" spans="1:6" ht="12.75" customHeight="1" x14ac:dyDescent="0.25">
      <c r="A4093" s="99"/>
      <c r="B4093" s="101">
        <v>4112751</v>
      </c>
      <c r="C4093" s="101" t="s">
        <v>5543</v>
      </c>
      <c r="D4093" s="101" t="s">
        <v>5385</v>
      </c>
      <c r="E4093" s="99"/>
      <c r="F4093" s="99"/>
    </row>
    <row r="4094" spans="1:6" ht="12.75" customHeight="1" x14ac:dyDescent="0.25">
      <c r="A4094" s="99"/>
      <c r="B4094" s="101">
        <v>4112801</v>
      </c>
      <c r="C4094" s="101" t="s">
        <v>5544</v>
      </c>
      <c r="D4094" s="101" t="s">
        <v>5385</v>
      </c>
      <c r="E4094" s="99"/>
      <c r="F4094" s="99"/>
    </row>
    <row r="4095" spans="1:6" ht="12.75" customHeight="1" x14ac:dyDescent="0.25">
      <c r="A4095" s="99"/>
      <c r="B4095" s="101">
        <v>4112900</v>
      </c>
      <c r="C4095" s="101" t="s">
        <v>5545</v>
      </c>
      <c r="D4095" s="101" t="s">
        <v>5385</v>
      </c>
      <c r="E4095" s="99"/>
      <c r="F4095" s="99"/>
    </row>
    <row r="4096" spans="1:6" ht="12.75" customHeight="1" x14ac:dyDescent="0.25">
      <c r="A4096" s="99"/>
      <c r="B4096" s="101">
        <v>4112959</v>
      </c>
      <c r="C4096" s="101" t="s">
        <v>5546</v>
      </c>
      <c r="D4096" s="101" t="s">
        <v>5385</v>
      </c>
      <c r="E4096" s="99"/>
      <c r="F4096" s="99"/>
    </row>
    <row r="4097" spans="1:6" ht="12.75" customHeight="1" x14ac:dyDescent="0.25">
      <c r="A4097" s="99"/>
      <c r="B4097" s="101">
        <v>4113007</v>
      </c>
      <c r="C4097" s="101" t="s">
        <v>3583</v>
      </c>
      <c r="D4097" s="101" t="s">
        <v>5385</v>
      </c>
      <c r="E4097" s="99"/>
      <c r="F4097" s="99"/>
    </row>
    <row r="4098" spans="1:6" ht="12.75" customHeight="1" x14ac:dyDescent="0.25">
      <c r="A4098" s="99"/>
      <c r="B4098" s="101">
        <v>4113106</v>
      </c>
      <c r="C4098" s="101" t="s">
        <v>5547</v>
      </c>
      <c r="D4098" s="101" t="s">
        <v>5385</v>
      </c>
      <c r="E4098" s="99"/>
      <c r="F4098" s="99"/>
    </row>
    <row r="4099" spans="1:6" ht="12.75" customHeight="1" x14ac:dyDescent="0.25">
      <c r="A4099" s="99"/>
      <c r="B4099" s="101">
        <v>4113205</v>
      </c>
      <c r="C4099" s="101" t="s">
        <v>5548</v>
      </c>
      <c r="D4099" s="101" t="s">
        <v>5385</v>
      </c>
      <c r="E4099" s="99"/>
      <c r="F4099" s="99"/>
    </row>
    <row r="4100" spans="1:6" ht="12.75" customHeight="1" x14ac:dyDescent="0.25">
      <c r="A4100" s="99"/>
      <c r="B4100" s="101">
        <v>4113254</v>
      </c>
      <c r="C4100" s="101" t="s">
        <v>4192</v>
      </c>
      <c r="D4100" s="101" t="s">
        <v>5385</v>
      </c>
      <c r="E4100" s="99"/>
      <c r="F4100" s="99"/>
    </row>
    <row r="4101" spans="1:6" ht="12.75" customHeight="1" x14ac:dyDescent="0.25">
      <c r="A4101" s="99"/>
      <c r="B4101" s="101">
        <v>4113304</v>
      </c>
      <c r="C4101" s="101" t="s">
        <v>5549</v>
      </c>
      <c r="D4101" s="101" t="s">
        <v>5385</v>
      </c>
      <c r="E4101" s="99"/>
      <c r="F4101" s="99"/>
    </row>
    <row r="4102" spans="1:6" ht="12.75" customHeight="1" x14ac:dyDescent="0.25">
      <c r="A4102" s="99"/>
      <c r="B4102" s="101">
        <v>4113403</v>
      </c>
      <c r="C4102" s="101" t="s">
        <v>5550</v>
      </c>
      <c r="D4102" s="101" t="s">
        <v>5385</v>
      </c>
      <c r="E4102" s="99"/>
      <c r="F4102" s="99"/>
    </row>
    <row r="4103" spans="1:6" ht="12.75" customHeight="1" x14ac:dyDescent="0.25">
      <c r="A4103" s="99"/>
      <c r="B4103" s="101">
        <v>4113429</v>
      </c>
      <c r="C4103" s="101" t="s">
        <v>5551</v>
      </c>
      <c r="D4103" s="101" t="s">
        <v>5385</v>
      </c>
      <c r="E4103" s="99"/>
      <c r="F4103" s="99"/>
    </row>
    <row r="4104" spans="1:6" ht="12.75" customHeight="1" x14ac:dyDescent="0.25">
      <c r="A4104" s="99"/>
      <c r="B4104" s="101">
        <v>4113452</v>
      </c>
      <c r="C4104" s="101" t="s">
        <v>5552</v>
      </c>
      <c r="D4104" s="101" t="s">
        <v>5385</v>
      </c>
      <c r="E4104" s="99"/>
      <c r="F4104" s="99"/>
    </row>
    <row r="4105" spans="1:6" ht="12.75" customHeight="1" x14ac:dyDescent="0.25">
      <c r="A4105" s="99"/>
      <c r="B4105" s="101">
        <v>4113502</v>
      </c>
      <c r="C4105" s="101" t="s">
        <v>5553</v>
      </c>
      <c r="D4105" s="101" t="s">
        <v>5385</v>
      </c>
      <c r="E4105" s="99"/>
      <c r="F4105" s="99"/>
    </row>
    <row r="4106" spans="1:6" ht="12.75" customHeight="1" x14ac:dyDescent="0.25">
      <c r="A4106" s="99"/>
      <c r="B4106" s="101">
        <v>4113601</v>
      </c>
      <c r="C4106" s="101" t="s">
        <v>5554</v>
      </c>
      <c r="D4106" s="101" t="s">
        <v>5385</v>
      </c>
      <c r="E4106" s="99"/>
      <c r="F4106" s="99"/>
    </row>
    <row r="4107" spans="1:6" ht="12.75" customHeight="1" x14ac:dyDescent="0.25">
      <c r="A4107" s="99"/>
      <c r="B4107" s="101">
        <v>4113700</v>
      </c>
      <c r="C4107" s="101" t="s">
        <v>5555</v>
      </c>
      <c r="D4107" s="101" t="s">
        <v>5385</v>
      </c>
      <c r="E4107" s="99"/>
      <c r="F4107" s="99"/>
    </row>
    <row r="4108" spans="1:6" ht="12.75" customHeight="1" x14ac:dyDescent="0.25">
      <c r="A4108" s="99"/>
      <c r="B4108" s="101">
        <v>4113734</v>
      </c>
      <c r="C4108" s="101" t="s">
        <v>5556</v>
      </c>
      <c r="D4108" s="101" t="s">
        <v>5385</v>
      </c>
      <c r="E4108" s="99"/>
      <c r="F4108" s="99"/>
    </row>
    <row r="4109" spans="1:6" ht="12.75" customHeight="1" x14ac:dyDescent="0.25">
      <c r="A4109" s="99"/>
      <c r="B4109" s="101">
        <v>4113759</v>
      </c>
      <c r="C4109" s="101" t="s">
        <v>5557</v>
      </c>
      <c r="D4109" s="101" t="s">
        <v>5385</v>
      </c>
      <c r="E4109" s="99"/>
      <c r="F4109" s="99"/>
    </row>
    <row r="4110" spans="1:6" ht="12.75" customHeight="1" x14ac:dyDescent="0.25">
      <c r="A4110" s="99"/>
      <c r="B4110" s="101">
        <v>4113809</v>
      </c>
      <c r="C4110" s="101" t="s">
        <v>5558</v>
      </c>
      <c r="D4110" s="101" t="s">
        <v>5385</v>
      </c>
      <c r="E4110" s="99"/>
      <c r="F4110" s="99"/>
    </row>
    <row r="4111" spans="1:6" ht="12.75" customHeight="1" x14ac:dyDescent="0.25">
      <c r="A4111" s="99"/>
      <c r="B4111" s="101">
        <v>4113908</v>
      </c>
      <c r="C4111" s="101" t="s">
        <v>5559</v>
      </c>
      <c r="D4111" s="101" t="s">
        <v>5385</v>
      </c>
      <c r="E4111" s="99"/>
      <c r="F4111" s="99"/>
    </row>
    <row r="4112" spans="1:6" ht="12.75" customHeight="1" x14ac:dyDescent="0.25">
      <c r="A4112" s="99"/>
      <c r="B4112" s="101">
        <v>4114005</v>
      </c>
      <c r="C4112" s="101" t="s">
        <v>5560</v>
      </c>
      <c r="D4112" s="101" t="s">
        <v>5385</v>
      </c>
      <c r="E4112" s="99"/>
      <c r="F4112" s="99"/>
    </row>
    <row r="4113" spans="1:6" ht="12.75" customHeight="1" x14ac:dyDescent="0.25">
      <c r="A4113" s="99"/>
      <c r="B4113" s="101">
        <v>4114104</v>
      </c>
      <c r="C4113" s="101" t="s">
        <v>5561</v>
      </c>
      <c r="D4113" s="101" t="s">
        <v>5385</v>
      </c>
      <c r="E4113" s="99"/>
      <c r="F4113" s="99"/>
    </row>
    <row r="4114" spans="1:6" ht="12.75" customHeight="1" x14ac:dyDescent="0.25">
      <c r="A4114" s="99"/>
      <c r="B4114" s="101">
        <v>4114203</v>
      </c>
      <c r="C4114" s="101" t="s">
        <v>5562</v>
      </c>
      <c r="D4114" s="101" t="s">
        <v>5385</v>
      </c>
      <c r="E4114" s="99"/>
      <c r="F4114" s="99"/>
    </row>
    <row r="4115" spans="1:6" ht="12.75" customHeight="1" x14ac:dyDescent="0.25">
      <c r="A4115" s="99"/>
      <c r="B4115" s="101">
        <v>4114302</v>
      </c>
      <c r="C4115" s="101" t="s">
        <v>5563</v>
      </c>
      <c r="D4115" s="101" t="s">
        <v>5385</v>
      </c>
      <c r="E4115" s="99"/>
      <c r="F4115" s="99"/>
    </row>
    <row r="4116" spans="1:6" ht="12.75" customHeight="1" x14ac:dyDescent="0.25">
      <c r="A4116" s="99"/>
      <c r="B4116" s="101">
        <v>4114351</v>
      </c>
      <c r="C4116" s="101" t="s">
        <v>5564</v>
      </c>
      <c r="D4116" s="101" t="s">
        <v>5385</v>
      </c>
      <c r="E4116" s="99"/>
      <c r="F4116" s="99"/>
    </row>
    <row r="4117" spans="1:6" ht="12.75" customHeight="1" x14ac:dyDescent="0.25">
      <c r="A4117" s="99"/>
      <c r="B4117" s="101">
        <v>4114401</v>
      </c>
      <c r="C4117" s="101" t="s">
        <v>5565</v>
      </c>
      <c r="D4117" s="101" t="s">
        <v>5385</v>
      </c>
      <c r="E4117" s="99"/>
      <c r="F4117" s="99"/>
    </row>
    <row r="4118" spans="1:6" ht="12.75" customHeight="1" x14ac:dyDescent="0.25">
      <c r="A4118" s="99"/>
      <c r="B4118" s="101">
        <v>4114500</v>
      </c>
      <c r="C4118" s="101" t="s">
        <v>5566</v>
      </c>
      <c r="D4118" s="101" t="s">
        <v>5385</v>
      </c>
      <c r="E4118" s="99"/>
      <c r="F4118" s="99"/>
    </row>
    <row r="4119" spans="1:6" ht="12.75" customHeight="1" x14ac:dyDescent="0.25">
      <c r="A4119" s="99"/>
      <c r="B4119" s="101">
        <v>4114609</v>
      </c>
      <c r="C4119" s="101" t="s">
        <v>5567</v>
      </c>
      <c r="D4119" s="101" t="s">
        <v>5385</v>
      </c>
      <c r="E4119" s="99"/>
      <c r="F4119" s="99"/>
    </row>
    <row r="4120" spans="1:6" ht="12.75" customHeight="1" x14ac:dyDescent="0.25">
      <c r="A4120" s="99"/>
      <c r="B4120" s="101">
        <v>4114708</v>
      </c>
      <c r="C4120" s="101" t="s">
        <v>5568</v>
      </c>
      <c r="D4120" s="101" t="s">
        <v>5385</v>
      </c>
      <c r="E4120" s="99"/>
      <c r="F4120" s="99"/>
    </row>
    <row r="4121" spans="1:6" ht="12.75" customHeight="1" x14ac:dyDescent="0.25">
      <c r="A4121" s="99"/>
      <c r="B4121" s="101">
        <v>4114807</v>
      </c>
      <c r="C4121" s="101" t="s">
        <v>5569</v>
      </c>
      <c r="D4121" s="101" t="s">
        <v>5385</v>
      </c>
      <c r="E4121" s="99"/>
      <c r="F4121" s="99"/>
    </row>
    <row r="4122" spans="1:6" ht="12.75" customHeight="1" x14ac:dyDescent="0.25">
      <c r="A4122" s="99"/>
      <c r="B4122" s="101">
        <v>4114906</v>
      </c>
      <c r="C4122" s="101" t="s">
        <v>5570</v>
      </c>
      <c r="D4122" s="101" t="s">
        <v>5385</v>
      </c>
      <c r="E4122" s="99"/>
      <c r="F4122" s="99"/>
    </row>
    <row r="4123" spans="1:6" ht="12.75" customHeight="1" x14ac:dyDescent="0.25">
      <c r="A4123" s="99"/>
      <c r="B4123" s="101">
        <v>4115002</v>
      </c>
      <c r="C4123" s="101" t="s">
        <v>5571</v>
      </c>
      <c r="D4123" s="101" t="s">
        <v>5385</v>
      </c>
      <c r="E4123" s="99"/>
      <c r="F4123" s="99"/>
    </row>
    <row r="4124" spans="1:6" ht="12.75" customHeight="1" x14ac:dyDescent="0.25">
      <c r="A4124" s="99"/>
      <c r="B4124" s="101">
        <v>4115101</v>
      </c>
      <c r="C4124" s="101" t="s">
        <v>5572</v>
      </c>
      <c r="D4124" s="101" t="s">
        <v>5385</v>
      </c>
      <c r="E4124" s="99"/>
      <c r="F4124" s="99"/>
    </row>
    <row r="4125" spans="1:6" ht="12.75" customHeight="1" x14ac:dyDescent="0.25">
      <c r="A4125" s="99"/>
      <c r="B4125" s="101">
        <v>4115200</v>
      </c>
      <c r="C4125" s="101" t="s">
        <v>5573</v>
      </c>
      <c r="D4125" s="101" t="s">
        <v>5385</v>
      </c>
      <c r="E4125" s="99"/>
      <c r="F4125" s="99"/>
    </row>
    <row r="4126" spans="1:6" ht="12.75" customHeight="1" x14ac:dyDescent="0.25">
      <c r="A4126" s="99"/>
      <c r="B4126" s="101">
        <v>4115309</v>
      </c>
      <c r="C4126" s="101" t="s">
        <v>5574</v>
      </c>
      <c r="D4126" s="101" t="s">
        <v>5385</v>
      </c>
      <c r="E4126" s="99"/>
      <c r="F4126" s="99"/>
    </row>
    <row r="4127" spans="1:6" ht="12.75" customHeight="1" x14ac:dyDescent="0.25">
      <c r="A4127" s="99"/>
      <c r="B4127" s="101">
        <v>4115358</v>
      </c>
      <c r="C4127" s="101" t="s">
        <v>5575</v>
      </c>
      <c r="D4127" s="101" t="s">
        <v>5385</v>
      </c>
      <c r="E4127" s="99"/>
      <c r="F4127" s="99"/>
    </row>
    <row r="4128" spans="1:6" ht="12.75" customHeight="1" x14ac:dyDescent="0.25">
      <c r="A4128" s="99"/>
      <c r="B4128" s="101">
        <v>4115408</v>
      </c>
      <c r="C4128" s="101" t="s">
        <v>5576</v>
      </c>
      <c r="D4128" s="101" t="s">
        <v>5385</v>
      </c>
      <c r="E4128" s="99"/>
      <c r="F4128" s="99"/>
    </row>
    <row r="4129" spans="1:6" ht="12.75" customHeight="1" x14ac:dyDescent="0.25">
      <c r="A4129" s="99"/>
      <c r="B4129" s="101">
        <v>4115457</v>
      </c>
      <c r="C4129" s="101" t="s">
        <v>5577</v>
      </c>
      <c r="D4129" s="101" t="s">
        <v>5385</v>
      </c>
      <c r="E4129" s="99"/>
      <c r="F4129" s="99"/>
    </row>
    <row r="4130" spans="1:6" ht="12.75" customHeight="1" x14ac:dyDescent="0.25">
      <c r="A4130" s="99"/>
      <c r="B4130" s="101">
        <v>4115507</v>
      </c>
      <c r="C4130" s="101" t="s">
        <v>5578</v>
      </c>
      <c r="D4130" s="101" t="s">
        <v>5385</v>
      </c>
      <c r="E4130" s="99"/>
      <c r="F4130" s="99"/>
    </row>
    <row r="4131" spans="1:6" ht="12.75" customHeight="1" x14ac:dyDescent="0.25">
      <c r="A4131" s="99"/>
      <c r="B4131" s="101">
        <v>4115606</v>
      </c>
      <c r="C4131" s="101" t="s">
        <v>5579</v>
      </c>
      <c r="D4131" s="101" t="s">
        <v>5385</v>
      </c>
      <c r="E4131" s="99"/>
      <c r="F4131" s="99"/>
    </row>
    <row r="4132" spans="1:6" ht="12.75" customHeight="1" x14ac:dyDescent="0.25">
      <c r="A4132" s="99"/>
      <c r="B4132" s="101">
        <v>4115705</v>
      </c>
      <c r="C4132" s="101" t="s">
        <v>5580</v>
      </c>
      <c r="D4132" s="101" t="s">
        <v>5385</v>
      </c>
      <c r="E4132" s="99"/>
      <c r="F4132" s="99"/>
    </row>
    <row r="4133" spans="1:6" ht="12.75" customHeight="1" x14ac:dyDescent="0.25">
      <c r="A4133" s="99"/>
      <c r="B4133" s="101">
        <v>4115739</v>
      </c>
      <c r="C4133" s="101" t="s">
        <v>5581</v>
      </c>
      <c r="D4133" s="101" t="s">
        <v>5385</v>
      </c>
      <c r="E4133" s="99"/>
      <c r="F4133" s="99"/>
    </row>
    <row r="4134" spans="1:6" ht="12.75" customHeight="1" x14ac:dyDescent="0.25">
      <c r="A4134" s="99"/>
      <c r="B4134" s="101">
        <v>4115754</v>
      </c>
      <c r="C4134" s="101" t="s">
        <v>5582</v>
      </c>
      <c r="D4134" s="101" t="s">
        <v>5385</v>
      </c>
      <c r="E4134" s="99"/>
      <c r="F4134" s="99"/>
    </row>
    <row r="4135" spans="1:6" ht="12.75" customHeight="1" x14ac:dyDescent="0.25">
      <c r="A4135" s="99"/>
      <c r="B4135" s="101">
        <v>4115804</v>
      </c>
      <c r="C4135" s="101" t="s">
        <v>5583</v>
      </c>
      <c r="D4135" s="101" t="s">
        <v>5385</v>
      </c>
      <c r="E4135" s="99"/>
      <c r="F4135" s="99"/>
    </row>
    <row r="4136" spans="1:6" ht="12.75" customHeight="1" x14ac:dyDescent="0.25">
      <c r="A4136" s="99"/>
      <c r="B4136" s="101">
        <v>4115853</v>
      </c>
      <c r="C4136" s="101" t="s">
        <v>5584</v>
      </c>
      <c r="D4136" s="101" t="s">
        <v>5385</v>
      </c>
      <c r="E4136" s="99"/>
      <c r="F4136" s="99"/>
    </row>
    <row r="4137" spans="1:6" ht="12.75" customHeight="1" x14ac:dyDescent="0.25">
      <c r="A4137" s="99"/>
      <c r="B4137" s="101">
        <v>4115903</v>
      </c>
      <c r="C4137" s="101" t="s">
        <v>2168</v>
      </c>
      <c r="D4137" s="101" t="s">
        <v>5385</v>
      </c>
      <c r="E4137" s="99"/>
      <c r="F4137" s="99"/>
    </row>
    <row r="4138" spans="1:6" ht="12.75" customHeight="1" x14ac:dyDescent="0.25">
      <c r="A4138" s="99"/>
      <c r="B4138" s="101">
        <v>4116000</v>
      </c>
      <c r="C4138" s="101" t="s">
        <v>5585</v>
      </c>
      <c r="D4138" s="101" t="s">
        <v>5385</v>
      </c>
      <c r="E4138" s="99"/>
      <c r="F4138" s="99"/>
    </row>
    <row r="4139" spans="1:6" ht="12.75" customHeight="1" x14ac:dyDescent="0.25">
      <c r="A4139" s="99"/>
      <c r="B4139" s="101">
        <v>4116059</v>
      </c>
      <c r="C4139" s="101" t="s">
        <v>5586</v>
      </c>
      <c r="D4139" s="101" t="s">
        <v>5385</v>
      </c>
      <c r="E4139" s="99"/>
      <c r="F4139" s="99"/>
    </row>
    <row r="4140" spans="1:6" ht="12.75" customHeight="1" x14ac:dyDescent="0.25">
      <c r="A4140" s="99"/>
      <c r="B4140" s="101">
        <v>4116109</v>
      </c>
      <c r="C4140" s="101" t="s">
        <v>5587</v>
      </c>
      <c r="D4140" s="101" t="s">
        <v>5385</v>
      </c>
      <c r="E4140" s="99"/>
      <c r="F4140" s="99"/>
    </row>
    <row r="4141" spans="1:6" ht="12.75" customHeight="1" x14ac:dyDescent="0.25">
      <c r="A4141" s="99"/>
      <c r="B4141" s="101">
        <v>4116208</v>
      </c>
      <c r="C4141" s="101" t="s">
        <v>5588</v>
      </c>
      <c r="D4141" s="101" t="s">
        <v>5385</v>
      </c>
      <c r="E4141" s="99"/>
      <c r="F4141" s="99"/>
    </row>
    <row r="4142" spans="1:6" ht="12.75" customHeight="1" x14ac:dyDescent="0.25">
      <c r="A4142" s="99"/>
      <c r="B4142" s="101">
        <v>4116307</v>
      </c>
      <c r="C4142" s="101" t="s">
        <v>5589</v>
      </c>
      <c r="D4142" s="101" t="s">
        <v>5385</v>
      </c>
      <c r="E4142" s="99"/>
      <c r="F4142" s="99"/>
    </row>
    <row r="4143" spans="1:6" ht="12.75" customHeight="1" x14ac:dyDescent="0.25">
      <c r="A4143" s="99"/>
      <c r="B4143" s="101">
        <v>4116406</v>
      </c>
      <c r="C4143" s="101" t="s">
        <v>5590</v>
      </c>
      <c r="D4143" s="101" t="s">
        <v>5385</v>
      </c>
      <c r="E4143" s="99"/>
      <c r="F4143" s="99"/>
    </row>
    <row r="4144" spans="1:6" ht="12.75" customHeight="1" x14ac:dyDescent="0.25">
      <c r="A4144" s="99"/>
      <c r="B4144" s="101">
        <v>4116505</v>
      </c>
      <c r="C4144" s="101" t="s">
        <v>5591</v>
      </c>
      <c r="D4144" s="101" t="s">
        <v>5385</v>
      </c>
      <c r="E4144" s="99"/>
      <c r="F4144" s="99"/>
    </row>
    <row r="4145" spans="1:6" ht="12.75" customHeight="1" x14ac:dyDescent="0.25">
      <c r="A4145" s="99"/>
      <c r="B4145" s="101">
        <v>4116604</v>
      </c>
      <c r="C4145" s="101" t="s">
        <v>5592</v>
      </c>
      <c r="D4145" s="101" t="s">
        <v>5385</v>
      </c>
      <c r="E4145" s="99"/>
      <c r="F4145" s="99"/>
    </row>
    <row r="4146" spans="1:6" ht="12.75" customHeight="1" x14ac:dyDescent="0.25">
      <c r="A4146" s="99"/>
      <c r="B4146" s="101">
        <v>4116703</v>
      </c>
      <c r="C4146" s="101" t="s">
        <v>5593</v>
      </c>
      <c r="D4146" s="101" t="s">
        <v>5385</v>
      </c>
      <c r="E4146" s="99"/>
      <c r="F4146" s="99"/>
    </row>
    <row r="4147" spans="1:6" ht="12.75" customHeight="1" x14ac:dyDescent="0.25">
      <c r="A4147" s="99"/>
      <c r="B4147" s="101">
        <v>4116802</v>
      </c>
      <c r="C4147" s="101" t="s">
        <v>5594</v>
      </c>
      <c r="D4147" s="101" t="s">
        <v>5385</v>
      </c>
      <c r="E4147" s="99"/>
      <c r="F4147" s="99"/>
    </row>
    <row r="4148" spans="1:6" ht="12.75" customHeight="1" x14ac:dyDescent="0.25">
      <c r="A4148" s="99"/>
      <c r="B4148" s="101">
        <v>4116901</v>
      </c>
      <c r="C4148" s="101" t="s">
        <v>5595</v>
      </c>
      <c r="D4148" s="101" t="s">
        <v>5385</v>
      </c>
      <c r="E4148" s="99"/>
      <c r="F4148" s="99"/>
    </row>
    <row r="4149" spans="1:6" ht="12.75" customHeight="1" x14ac:dyDescent="0.25">
      <c r="A4149" s="99"/>
      <c r="B4149" s="101">
        <v>4116950</v>
      </c>
      <c r="C4149" s="101" t="s">
        <v>5596</v>
      </c>
      <c r="D4149" s="101" t="s">
        <v>5385</v>
      </c>
      <c r="E4149" s="99"/>
      <c r="F4149" s="99"/>
    </row>
    <row r="4150" spans="1:6" ht="12.75" customHeight="1" x14ac:dyDescent="0.25">
      <c r="A4150" s="99"/>
      <c r="B4150" s="101">
        <v>4117008</v>
      </c>
      <c r="C4150" s="101" t="s">
        <v>3637</v>
      </c>
      <c r="D4150" s="101" t="s">
        <v>5385</v>
      </c>
      <c r="E4150" s="99"/>
      <c r="F4150" s="99"/>
    </row>
    <row r="4151" spans="1:6" ht="12.75" customHeight="1" x14ac:dyDescent="0.25">
      <c r="A4151" s="99"/>
      <c r="B4151" s="101">
        <v>4117057</v>
      </c>
      <c r="C4151" s="101" t="s">
        <v>5597</v>
      </c>
      <c r="D4151" s="101" t="s">
        <v>5385</v>
      </c>
      <c r="E4151" s="99"/>
      <c r="F4151" s="99"/>
    </row>
    <row r="4152" spans="1:6" ht="12.75" customHeight="1" x14ac:dyDescent="0.25">
      <c r="A4152" s="99"/>
      <c r="B4152" s="101">
        <v>4117107</v>
      </c>
      <c r="C4152" s="101" t="s">
        <v>5598</v>
      </c>
      <c r="D4152" s="101" t="s">
        <v>5385</v>
      </c>
      <c r="E4152" s="99"/>
      <c r="F4152" s="99"/>
    </row>
    <row r="4153" spans="1:6" ht="12.75" customHeight="1" x14ac:dyDescent="0.25">
      <c r="A4153" s="99"/>
      <c r="B4153" s="101">
        <v>4117206</v>
      </c>
      <c r="C4153" s="101" t="s">
        <v>5599</v>
      </c>
      <c r="D4153" s="101" t="s">
        <v>5385</v>
      </c>
      <c r="E4153" s="99"/>
      <c r="F4153" s="99"/>
    </row>
    <row r="4154" spans="1:6" ht="12.75" customHeight="1" x14ac:dyDescent="0.25">
      <c r="A4154" s="99"/>
      <c r="B4154" s="101">
        <v>4117214</v>
      </c>
      <c r="C4154" s="101" t="s">
        <v>5600</v>
      </c>
      <c r="D4154" s="101" t="s">
        <v>5385</v>
      </c>
      <c r="E4154" s="99"/>
      <c r="F4154" s="99"/>
    </row>
    <row r="4155" spans="1:6" ht="12.75" customHeight="1" x14ac:dyDescent="0.25">
      <c r="A4155" s="99"/>
      <c r="B4155" s="101">
        <v>4117222</v>
      </c>
      <c r="C4155" s="101" t="s">
        <v>5601</v>
      </c>
      <c r="D4155" s="101" t="s">
        <v>5385</v>
      </c>
      <c r="E4155" s="99"/>
      <c r="F4155" s="99"/>
    </row>
    <row r="4156" spans="1:6" ht="12.75" customHeight="1" x14ac:dyDescent="0.25">
      <c r="A4156" s="99"/>
      <c r="B4156" s="101">
        <v>4117255</v>
      </c>
      <c r="C4156" s="101" t="s">
        <v>5602</v>
      </c>
      <c r="D4156" s="101" t="s">
        <v>5385</v>
      </c>
      <c r="E4156" s="99"/>
      <c r="F4156" s="99"/>
    </row>
    <row r="4157" spans="1:6" ht="12.75" customHeight="1" x14ac:dyDescent="0.25">
      <c r="A4157" s="99"/>
      <c r="B4157" s="101">
        <v>4117271</v>
      </c>
      <c r="C4157" s="101" t="s">
        <v>5603</v>
      </c>
      <c r="D4157" s="101" t="s">
        <v>5385</v>
      </c>
      <c r="E4157" s="99"/>
      <c r="F4157" s="99"/>
    </row>
    <row r="4158" spans="1:6" ht="12.75" customHeight="1" x14ac:dyDescent="0.25">
      <c r="A4158" s="99"/>
      <c r="B4158" s="101">
        <v>4117297</v>
      </c>
      <c r="C4158" s="101" t="s">
        <v>5604</v>
      </c>
      <c r="D4158" s="101" t="s">
        <v>5385</v>
      </c>
      <c r="E4158" s="99"/>
      <c r="F4158" s="99"/>
    </row>
    <row r="4159" spans="1:6" ht="12.75" customHeight="1" x14ac:dyDescent="0.25">
      <c r="A4159" s="99"/>
      <c r="B4159" s="101">
        <v>4117305</v>
      </c>
      <c r="C4159" s="101" t="s">
        <v>5605</v>
      </c>
      <c r="D4159" s="101" t="s">
        <v>5385</v>
      </c>
      <c r="E4159" s="99"/>
      <c r="F4159" s="99"/>
    </row>
    <row r="4160" spans="1:6" ht="12.75" customHeight="1" x14ac:dyDescent="0.25">
      <c r="A4160" s="99"/>
      <c r="B4160" s="101">
        <v>4117404</v>
      </c>
      <c r="C4160" s="101" t="s">
        <v>5606</v>
      </c>
      <c r="D4160" s="101" t="s">
        <v>5385</v>
      </c>
      <c r="E4160" s="99"/>
      <c r="F4160" s="99"/>
    </row>
    <row r="4161" spans="1:6" ht="12.75" customHeight="1" x14ac:dyDescent="0.25">
      <c r="A4161" s="99"/>
      <c r="B4161" s="101">
        <v>4117453</v>
      </c>
      <c r="C4161" s="101" t="s">
        <v>5607</v>
      </c>
      <c r="D4161" s="101" t="s">
        <v>5385</v>
      </c>
      <c r="E4161" s="99"/>
      <c r="F4161" s="99"/>
    </row>
    <row r="4162" spans="1:6" ht="12.75" customHeight="1" x14ac:dyDescent="0.25">
      <c r="A4162" s="99"/>
      <c r="B4162" s="101">
        <v>4117503</v>
      </c>
      <c r="C4162" s="101" t="s">
        <v>5608</v>
      </c>
      <c r="D4162" s="101" t="s">
        <v>5385</v>
      </c>
      <c r="E4162" s="99"/>
      <c r="F4162" s="99"/>
    </row>
    <row r="4163" spans="1:6" ht="12.75" customHeight="1" x14ac:dyDescent="0.25">
      <c r="A4163" s="99"/>
      <c r="B4163" s="101">
        <v>4117602</v>
      </c>
      <c r="C4163" s="101" t="s">
        <v>2044</v>
      </c>
      <c r="D4163" s="101" t="s">
        <v>5385</v>
      </c>
      <c r="E4163" s="99"/>
      <c r="F4163" s="99"/>
    </row>
    <row r="4164" spans="1:6" ht="12.75" customHeight="1" x14ac:dyDescent="0.25">
      <c r="A4164" s="99"/>
      <c r="B4164" s="101">
        <v>4117701</v>
      </c>
      <c r="C4164" s="101" t="s">
        <v>5609</v>
      </c>
      <c r="D4164" s="101" t="s">
        <v>5385</v>
      </c>
      <c r="E4164" s="99"/>
      <c r="F4164" s="99"/>
    </row>
    <row r="4165" spans="1:6" ht="12.75" customHeight="1" x14ac:dyDescent="0.25">
      <c r="A4165" s="99"/>
      <c r="B4165" s="101">
        <v>4117800</v>
      </c>
      <c r="C4165" s="101" t="s">
        <v>5150</v>
      </c>
      <c r="D4165" s="101" t="s">
        <v>5385</v>
      </c>
      <c r="E4165" s="99"/>
      <c r="F4165" s="99"/>
    </row>
    <row r="4166" spans="1:6" ht="12.75" customHeight="1" x14ac:dyDescent="0.25">
      <c r="A4166" s="99"/>
      <c r="B4166" s="101">
        <v>4117909</v>
      </c>
      <c r="C4166" s="101" t="s">
        <v>5610</v>
      </c>
      <c r="D4166" s="101" t="s">
        <v>5385</v>
      </c>
      <c r="E4166" s="99"/>
      <c r="F4166" s="99"/>
    </row>
    <row r="4167" spans="1:6" ht="12.75" customHeight="1" x14ac:dyDescent="0.25">
      <c r="A4167" s="99"/>
      <c r="B4167" s="101">
        <v>4118006</v>
      </c>
      <c r="C4167" s="101" t="s">
        <v>5611</v>
      </c>
      <c r="D4167" s="101" t="s">
        <v>5385</v>
      </c>
      <c r="E4167" s="99"/>
      <c r="F4167" s="99"/>
    </row>
    <row r="4168" spans="1:6" ht="12.75" customHeight="1" x14ac:dyDescent="0.25">
      <c r="A4168" s="99"/>
      <c r="B4168" s="101">
        <v>4118105</v>
      </c>
      <c r="C4168" s="101" t="s">
        <v>5612</v>
      </c>
      <c r="D4168" s="101" t="s">
        <v>5385</v>
      </c>
      <c r="E4168" s="99"/>
      <c r="F4168" s="99"/>
    </row>
    <row r="4169" spans="1:6" ht="12.75" customHeight="1" x14ac:dyDescent="0.25">
      <c r="A4169" s="99"/>
      <c r="B4169" s="101">
        <v>4118204</v>
      </c>
      <c r="C4169" s="101" t="s">
        <v>5613</v>
      </c>
      <c r="D4169" s="101" t="s">
        <v>5385</v>
      </c>
      <c r="E4169" s="99"/>
      <c r="F4169" s="99"/>
    </row>
    <row r="4170" spans="1:6" ht="12.75" customHeight="1" x14ac:dyDescent="0.25">
      <c r="A4170" s="99"/>
      <c r="B4170" s="101">
        <v>4118303</v>
      </c>
      <c r="C4170" s="101" t="s">
        <v>5614</v>
      </c>
      <c r="D4170" s="101" t="s">
        <v>5385</v>
      </c>
      <c r="E4170" s="99"/>
      <c r="F4170" s="99"/>
    </row>
    <row r="4171" spans="1:6" ht="12.75" customHeight="1" x14ac:dyDescent="0.25">
      <c r="A4171" s="99"/>
      <c r="B4171" s="101">
        <v>4118402</v>
      </c>
      <c r="C4171" s="101" t="s">
        <v>5615</v>
      </c>
      <c r="D4171" s="101" t="s">
        <v>5385</v>
      </c>
      <c r="E4171" s="99"/>
      <c r="F4171" s="99"/>
    </row>
    <row r="4172" spans="1:6" ht="12.75" customHeight="1" x14ac:dyDescent="0.25">
      <c r="A4172" s="99"/>
      <c r="B4172" s="101">
        <v>4118451</v>
      </c>
      <c r="C4172" s="101" t="s">
        <v>5616</v>
      </c>
      <c r="D4172" s="101" t="s">
        <v>5385</v>
      </c>
      <c r="E4172" s="99"/>
      <c r="F4172" s="99"/>
    </row>
    <row r="4173" spans="1:6" ht="12.75" customHeight="1" x14ac:dyDescent="0.25">
      <c r="A4173" s="99"/>
      <c r="B4173" s="101">
        <v>4118501</v>
      </c>
      <c r="C4173" s="101" t="s">
        <v>5617</v>
      </c>
      <c r="D4173" s="101" t="s">
        <v>5385</v>
      </c>
      <c r="E4173" s="99"/>
      <c r="F4173" s="99"/>
    </row>
    <row r="4174" spans="1:6" ht="12.75" customHeight="1" x14ac:dyDescent="0.25">
      <c r="A4174" s="99"/>
      <c r="B4174" s="101">
        <v>4118600</v>
      </c>
      <c r="C4174" s="101" t="s">
        <v>5618</v>
      </c>
      <c r="D4174" s="101" t="s">
        <v>5385</v>
      </c>
      <c r="E4174" s="99"/>
      <c r="F4174" s="99"/>
    </row>
    <row r="4175" spans="1:6" ht="12.75" customHeight="1" x14ac:dyDescent="0.25">
      <c r="A4175" s="99"/>
      <c r="B4175" s="101">
        <v>4118709</v>
      </c>
      <c r="C4175" s="101" t="s">
        <v>5619</v>
      </c>
      <c r="D4175" s="101" t="s">
        <v>5385</v>
      </c>
      <c r="E4175" s="99"/>
      <c r="F4175" s="99"/>
    </row>
    <row r="4176" spans="1:6" ht="12.75" customHeight="1" x14ac:dyDescent="0.25">
      <c r="A4176" s="99"/>
      <c r="B4176" s="101">
        <v>4118808</v>
      </c>
      <c r="C4176" s="101" t="s">
        <v>5620</v>
      </c>
      <c r="D4176" s="101" t="s">
        <v>5385</v>
      </c>
      <c r="E4176" s="99"/>
      <c r="F4176" s="99"/>
    </row>
    <row r="4177" spans="1:6" ht="12.75" customHeight="1" x14ac:dyDescent="0.25">
      <c r="A4177" s="99"/>
      <c r="B4177" s="101">
        <v>4118857</v>
      </c>
      <c r="C4177" s="101" t="s">
        <v>5621</v>
      </c>
      <c r="D4177" s="101" t="s">
        <v>5385</v>
      </c>
      <c r="E4177" s="99"/>
      <c r="F4177" s="99"/>
    </row>
    <row r="4178" spans="1:6" ht="12.75" customHeight="1" x14ac:dyDescent="0.25">
      <c r="A4178" s="99"/>
      <c r="B4178" s="101">
        <v>4118907</v>
      </c>
      <c r="C4178" s="101" t="s">
        <v>5622</v>
      </c>
      <c r="D4178" s="101" t="s">
        <v>5385</v>
      </c>
      <c r="E4178" s="99"/>
      <c r="F4178" s="99"/>
    </row>
    <row r="4179" spans="1:6" ht="12.75" customHeight="1" x14ac:dyDescent="0.25">
      <c r="A4179" s="99"/>
      <c r="B4179" s="101">
        <v>4119004</v>
      </c>
      <c r="C4179" s="101" t="s">
        <v>5623</v>
      </c>
      <c r="D4179" s="101" t="s">
        <v>5385</v>
      </c>
      <c r="E4179" s="99"/>
      <c r="F4179" s="99"/>
    </row>
    <row r="4180" spans="1:6" ht="12.75" customHeight="1" x14ac:dyDescent="0.25">
      <c r="A4180" s="99"/>
      <c r="B4180" s="101">
        <v>4119103</v>
      </c>
      <c r="C4180" s="101" t="s">
        <v>5624</v>
      </c>
      <c r="D4180" s="101" t="s">
        <v>5385</v>
      </c>
      <c r="E4180" s="99"/>
      <c r="F4180" s="99"/>
    </row>
    <row r="4181" spans="1:6" ht="12.75" customHeight="1" x14ac:dyDescent="0.25">
      <c r="A4181" s="99"/>
      <c r="B4181" s="101">
        <v>4119152</v>
      </c>
      <c r="C4181" s="101" t="s">
        <v>5625</v>
      </c>
      <c r="D4181" s="101" t="s">
        <v>5385</v>
      </c>
      <c r="E4181" s="99"/>
      <c r="F4181" s="99"/>
    </row>
    <row r="4182" spans="1:6" ht="12.75" customHeight="1" x14ac:dyDescent="0.25">
      <c r="A4182" s="99"/>
      <c r="B4182" s="101">
        <v>4119202</v>
      </c>
      <c r="C4182" s="101" t="s">
        <v>5626</v>
      </c>
      <c r="D4182" s="101" t="s">
        <v>5385</v>
      </c>
      <c r="E4182" s="99"/>
      <c r="F4182" s="99"/>
    </row>
    <row r="4183" spans="1:6" ht="12.75" customHeight="1" x14ac:dyDescent="0.25">
      <c r="A4183" s="99"/>
      <c r="B4183" s="101">
        <v>4119251</v>
      </c>
      <c r="C4183" s="101" t="s">
        <v>5627</v>
      </c>
      <c r="D4183" s="101" t="s">
        <v>5385</v>
      </c>
      <c r="E4183" s="99"/>
      <c r="F4183" s="99"/>
    </row>
    <row r="4184" spans="1:6" ht="12.75" customHeight="1" x14ac:dyDescent="0.25">
      <c r="A4184" s="99"/>
      <c r="B4184" s="101">
        <v>4119301</v>
      </c>
      <c r="C4184" s="101" t="s">
        <v>3346</v>
      </c>
      <c r="D4184" s="101" t="s">
        <v>5385</v>
      </c>
      <c r="E4184" s="99"/>
      <c r="F4184" s="99"/>
    </row>
    <row r="4185" spans="1:6" ht="12.75" customHeight="1" x14ac:dyDescent="0.25">
      <c r="A4185" s="99"/>
      <c r="B4185" s="101">
        <v>4119400</v>
      </c>
      <c r="C4185" s="101" t="s">
        <v>5628</v>
      </c>
      <c r="D4185" s="101" t="s">
        <v>5385</v>
      </c>
      <c r="E4185" s="99"/>
      <c r="F4185" s="99"/>
    </row>
    <row r="4186" spans="1:6" ht="12.75" customHeight="1" x14ac:dyDescent="0.25">
      <c r="A4186" s="99"/>
      <c r="B4186" s="101">
        <v>4119509</v>
      </c>
      <c r="C4186" s="101" t="s">
        <v>5629</v>
      </c>
      <c r="D4186" s="101" t="s">
        <v>5385</v>
      </c>
      <c r="E4186" s="99"/>
      <c r="F4186" s="99"/>
    </row>
    <row r="4187" spans="1:6" ht="12.75" customHeight="1" x14ac:dyDescent="0.25">
      <c r="A4187" s="99"/>
      <c r="B4187" s="101">
        <v>4119608</v>
      </c>
      <c r="C4187" s="101" t="s">
        <v>5630</v>
      </c>
      <c r="D4187" s="101" t="s">
        <v>5385</v>
      </c>
      <c r="E4187" s="99"/>
      <c r="F4187" s="99"/>
    </row>
    <row r="4188" spans="1:6" ht="12.75" customHeight="1" x14ac:dyDescent="0.25">
      <c r="A4188" s="99"/>
      <c r="B4188" s="101">
        <v>4119657</v>
      </c>
      <c r="C4188" s="101" t="s">
        <v>5194</v>
      </c>
      <c r="D4188" s="101" t="s">
        <v>5385</v>
      </c>
      <c r="E4188" s="99"/>
      <c r="F4188" s="99"/>
    </row>
    <row r="4189" spans="1:6" ht="12.75" customHeight="1" x14ac:dyDescent="0.25">
      <c r="A4189" s="99"/>
      <c r="B4189" s="101">
        <v>4119707</v>
      </c>
      <c r="C4189" s="101" t="s">
        <v>5631</v>
      </c>
      <c r="D4189" s="101" t="s">
        <v>5385</v>
      </c>
      <c r="E4189" s="99"/>
      <c r="F4189" s="99"/>
    </row>
    <row r="4190" spans="1:6" ht="12.75" customHeight="1" x14ac:dyDescent="0.25">
      <c r="A4190" s="99"/>
      <c r="B4190" s="101">
        <v>4119806</v>
      </c>
      <c r="C4190" s="101" t="s">
        <v>3668</v>
      </c>
      <c r="D4190" s="101" t="s">
        <v>5385</v>
      </c>
      <c r="E4190" s="99"/>
      <c r="F4190" s="99"/>
    </row>
    <row r="4191" spans="1:6" ht="12.75" customHeight="1" x14ac:dyDescent="0.25">
      <c r="A4191" s="99"/>
      <c r="B4191" s="101">
        <v>4119905</v>
      </c>
      <c r="C4191" s="101" t="s">
        <v>5632</v>
      </c>
      <c r="D4191" s="101" t="s">
        <v>5385</v>
      </c>
      <c r="E4191" s="99"/>
      <c r="F4191" s="99"/>
    </row>
    <row r="4192" spans="1:6" ht="12.75" customHeight="1" x14ac:dyDescent="0.25">
      <c r="A4192" s="99"/>
      <c r="B4192" s="101">
        <v>4119954</v>
      </c>
      <c r="C4192" s="101" t="s">
        <v>5633</v>
      </c>
      <c r="D4192" s="101" t="s">
        <v>5385</v>
      </c>
      <c r="E4192" s="99"/>
      <c r="F4192" s="99"/>
    </row>
    <row r="4193" spans="1:6" ht="12.75" customHeight="1" x14ac:dyDescent="0.25">
      <c r="A4193" s="99"/>
      <c r="B4193" s="101">
        <v>4120002</v>
      </c>
      <c r="C4193" s="101" t="s">
        <v>5634</v>
      </c>
      <c r="D4193" s="101" t="s">
        <v>5385</v>
      </c>
      <c r="E4193" s="99"/>
      <c r="F4193" s="99"/>
    </row>
    <row r="4194" spans="1:6" ht="12.75" customHeight="1" x14ac:dyDescent="0.25">
      <c r="A4194" s="99"/>
      <c r="B4194" s="101">
        <v>4120101</v>
      </c>
      <c r="C4194" s="101" t="s">
        <v>5635</v>
      </c>
      <c r="D4194" s="101" t="s">
        <v>5385</v>
      </c>
      <c r="E4194" s="99"/>
      <c r="F4194" s="99"/>
    </row>
    <row r="4195" spans="1:6" ht="12.75" customHeight="1" x14ac:dyDescent="0.25">
      <c r="A4195" s="99"/>
      <c r="B4195" s="101">
        <v>4120150</v>
      </c>
      <c r="C4195" s="101" t="s">
        <v>5636</v>
      </c>
      <c r="D4195" s="101" t="s">
        <v>5385</v>
      </c>
      <c r="E4195" s="99"/>
      <c r="F4195" s="99"/>
    </row>
    <row r="4196" spans="1:6" ht="12.75" customHeight="1" x14ac:dyDescent="0.25">
      <c r="A4196" s="99"/>
      <c r="B4196" s="101">
        <v>4120200</v>
      </c>
      <c r="C4196" s="101" t="s">
        <v>5637</v>
      </c>
      <c r="D4196" s="101" t="s">
        <v>5385</v>
      </c>
      <c r="E4196" s="99"/>
      <c r="F4196" s="99"/>
    </row>
    <row r="4197" spans="1:6" ht="12.75" customHeight="1" x14ac:dyDescent="0.25">
      <c r="A4197" s="99"/>
      <c r="B4197" s="101">
        <v>4120309</v>
      </c>
      <c r="C4197" s="101" t="s">
        <v>5638</v>
      </c>
      <c r="D4197" s="101" t="s">
        <v>5385</v>
      </c>
      <c r="E4197" s="99"/>
      <c r="F4197" s="99"/>
    </row>
    <row r="4198" spans="1:6" ht="12.75" customHeight="1" x14ac:dyDescent="0.25">
      <c r="A4198" s="99"/>
      <c r="B4198" s="101">
        <v>4120333</v>
      </c>
      <c r="C4198" s="101" t="s">
        <v>5639</v>
      </c>
      <c r="D4198" s="101" t="s">
        <v>5385</v>
      </c>
      <c r="E4198" s="99"/>
      <c r="F4198" s="99"/>
    </row>
    <row r="4199" spans="1:6" ht="12.75" customHeight="1" x14ac:dyDescent="0.25">
      <c r="A4199" s="99"/>
      <c r="B4199" s="101">
        <v>4120358</v>
      </c>
      <c r="C4199" s="101" t="s">
        <v>5640</v>
      </c>
      <c r="D4199" s="101" t="s">
        <v>5385</v>
      </c>
      <c r="E4199" s="99"/>
      <c r="F4199" s="99"/>
    </row>
    <row r="4200" spans="1:6" ht="12.75" customHeight="1" x14ac:dyDescent="0.25">
      <c r="A4200" s="99"/>
      <c r="B4200" s="101">
        <v>4120408</v>
      </c>
      <c r="C4200" s="101" t="s">
        <v>5641</v>
      </c>
      <c r="D4200" s="101" t="s">
        <v>5385</v>
      </c>
      <c r="E4200" s="99"/>
      <c r="F4200" s="99"/>
    </row>
    <row r="4201" spans="1:6" ht="12.75" customHeight="1" x14ac:dyDescent="0.25">
      <c r="A4201" s="99"/>
      <c r="B4201" s="101">
        <v>4120507</v>
      </c>
      <c r="C4201" s="101" t="s">
        <v>5642</v>
      </c>
      <c r="D4201" s="101" t="s">
        <v>5385</v>
      </c>
      <c r="E4201" s="99"/>
      <c r="F4201" s="99"/>
    </row>
    <row r="4202" spans="1:6" ht="12.75" customHeight="1" x14ac:dyDescent="0.25">
      <c r="A4202" s="99"/>
      <c r="B4202" s="101">
        <v>4120606</v>
      </c>
      <c r="C4202" s="101" t="s">
        <v>5643</v>
      </c>
      <c r="D4202" s="101" t="s">
        <v>5385</v>
      </c>
      <c r="E4202" s="99"/>
      <c r="F4202" s="99"/>
    </row>
    <row r="4203" spans="1:6" ht="12.75" customHeight="1" x14ac:dyDescent="0.25">
      <c r="A4203" s="99"/>
      <c r="B4203" s="101">
        <v>4120655</v>
      </c>
      <c r="C4203" s="101" t="s">
        <v>5644</v>
      </c>
      <c r="D4203" s="101" t="s">
        <v>5385</v>
      </c>
      <c r="E4203" s="99"/>
      <c r="F4203" s="99"/>
    </row>
    <row r="4204" spans="1:6" ht="12.75" customHeight="1" x14ac:dyDescent="0.25">
      <c r="A4204" s="99"/>
      <c r="B4204" s="101">
        <v>4120705</v>
      </c>
      <c r="C4204" s="101" t="s">
        <v>5645</v>
      </c>
      <c r="D4204" s="101" t="s">
        <v>5385</v>
      </c>
      <c r="E4204" s="99"/>
      <c r="F4204" s="99"/>
    </row>
    <row r="4205" spans="1:6" ht="12.75" customHeight="1" x14ac:dyDescent="0.25">
      <c r="A4205" s="99"/>
      <c r="B4205" s="101">
        <v>4120804</v>
      </c>
      <c r="C4205" s="101" t="s">
        <v>5646</v>
      </c>
      <c r="D4205" s="101" t="s">
        <v>5385</v>
      </c>
      <c r="E4205" s="99"/>
      <c r="F4205" s="99"/>
    </row>
    <row r="4206" spans="1:6" ht="12.75" customHeight="1" x14ac:dyDescent="0.25">
      <c r="A4206" s="99"/>
      <c r="B4206" s="101">
        <v>4120853</v>
      </c>
      <c r="C4206" s="101" t="s">
        <v>5647</v>
      </c>
      <c r="D4206" s="101" t="s">
        <v>5385</v>
      </c>
      <c r="E4206" s="99"/>
      <c r="F4206" s="99"/>
    </row>
    <row r="4207" spans="1:6" ht="12.75" customHeight="1" x14ac:dyDescent="0.25">
      <c r="A4207" s="99"/>
      <c r="B4207" s="101">
        <v>4120903</v>
      </c>
      <c r="C4207" s="101" t="s">
        <v>5648</v>
      </c>
      <c r="D4207" s="101" t="s">
        <v>5385</v>
      </c>
      <c r="E4207" s="99"/>
      <c r="F4207" s="99"/>
    </row>
    <row r="4208" spans="1:6" ht="12.75" customHeight="1" x14ac:dyDescent="0.25">
      <c r="A4208" s="99"/>
      <c r="B4208" s="101">
        <v>4121000</v>
      </c>
      <c r="C4208" s="101" t="s">
        <v>5649</v>
      </c>
      <c r="D4208" s="101" t="s">
        <v>5385</v>
      </c>
      <c r="E4208" s="99"/>
      <c r="F4208" s="99"/>
    </row>
    <row r="4209" spans="1:6" ht="12.75" customHeight="1" x14ac:dyDescent="0.25">
      <c r="A4209" s="99"/>
      <c r="B4209" s="101">
        <v>4121109</v>
      </c>
      <c r="C4209" s="101" t="s">
        <v>5650</v>
      </c>
      <c r="D4209" s="101" t="s">
        <v>5385</v>
      </c>
      <c r="E4209" s="99"/>
      <c r="F4209" s="99"/>
    </row>
    <row r="4210" spans="1:6" ht="12.75" customHeight="1" x14ac:dyDescent="0.25">
      <c r="A4210" s="99"/>
      <c r="B4210" s="101">
        <v>4121208</v>
      </c>
      <c r="C4210" s="101" t="s">
        <v>5651</v>
      </c>
      <c r="D4210" s="101" t="s">
        <v>5385</v>
      </c>
      <c r="E4210" s="99"/>
      <c r="F4210" s="99"/>
    </row>
    <row r="4211" spans="1:6" ht="12.75" customHeight="1" x14ac:dyDescent="0.25">
      <c r="A4211" s="99"/>
      <c r="B4211" s="101">
        <v>4121257</v>
      </c>
      <c r="C4211" s="101" t="s">
        <v>5652</v>
      </c>
      <c r="D4211" s="101" t="s">
        <v>5385</v>
      </c>
      <c r="E4211" s="99"/>
      <c r="F4211" s="99"/>
    </row>
    <row r="4212" spans="1:6" ht="12.75" customHeight="1" x14ac:dyDescent="0.25">
      <c r="A4212" s="99"/>
      <c r="B4212" s="101">
        <v>4121307</v>
      </c>
      <c r="C4212" s="101" t="s">
        <v>5653</v>
      </c>
      <c r="D4212" s="101" t="s">
        <v>5385</v>
      </c>
      <c r="E4212" s="99"/>
      <c r="F4212" s="99"/>
    </row>
    <row r="4213" spans="1:6" ht="12.75" customHeight="1" x14ac:dyDescent="0.25">
      <c r="A4213" s="99"/>
      <c r="B4213" s="101">
        <v>4121356</v>
      </c>
      <c r="C4213" s="101" t="s">
        <v>5654</v>
      </c>
      <c r="D4213" s="101" t="s">
        <v>5385</v>
      </c>
      <c r="E4213" s="99"/>
      <c r="F4213" s="99"/>
    </row>
    <row r="4214" spans="1:6" ht="12.75" customHeight="1" x14ac:dyDescent="0.25">
      <c r="A4214" s="99"/>
      <c r="B4214" s="101">
        <v>4121406</v>
      </c>
      <c r="C4214" s="101" t="s">
        <v>5655</v>
      </c>
      <c r="D4214" s="101" t="s">
        <v>5385</v>
      </c>
      <c r="E4214" s="99"/>
      <c r="F4214" s="99"/>
    </row>
    <row r="4215" spans="1:6" ht="12.75" customHeight="1" x14ac:dyDescent="0.25">
      <c r="A4215" s="99"/>
      <c r="B4215" s="101">
        <v>4121505</v>
      </c>
      <c r="C4215" s="101" t="s">
        <v>5656</v>
      </c>
      <c r="D4215" s="101" t="s">
        <v>5385</v>
      </c>
      <c r="E4215" s="99"/>
      <c r="F4215" s="99"/>
    </row>
    <row r="4216" spans="1:6" ht="12.75" customHeight="1" x14ac:dyDescent="0.25">
      <c r="A4216" s="99"/>
      <c r="B4216" s="101">
        <v>4121604</v>
      </c>
      <c r="C4216" s="101" t="s">
        <v>5657</v>
      </c>
      <c r="D4216" s="101" t="s">
        <v>5385</v>
      </c>
      <c r="E4216" s="99"/>
      <c r="F4216" s="99"/>
    </row>
    <row r="4217" spans="1:6" ht="12.75" customHeight="1" x14ac:dyDescent="0.25">
      <c r="A4217" s="99"/>
      <c r="B4217" s="101">
        <v>4121703</v>
      </c>
      <c r="C4217" s="101" t="s">
        <v>5658</v>
      </c>
      <c r="D4217" s="101" t="s">
        <v>5385</v>
      </c>
      <c r="E4217" s="99"/>
      <c r="F4217" s="99"/>
    </row>
    <row r="4218" spans="1:6" ht="12.75" customHeight="1" x14ac:dyDescent="0.25">
      <c r="A4218" s="99"/>
      <c r="B4218" s="101">
        <v>4121752</v>
      </c>
      <c r="C4218" s="101" t="s">
        <v>5659</v>
      </c>
      <c r="D4218" s="101" t="s">
        <v>5385</v>
      </c>
      <c r="E4218" s="99"/>
      <c r="F4218" s="99"/>
    </row>
    <row r="4219" spans="1:6" ht="12.75" customHeight="1" x14ac:dyDescent="0.25">
      <c r="A4219" s="99"/>
      <c r="B4219" s="101">
        <v>4121802</v>
      </c>
      <c r="C4219" s="101" t="s">
        <v>5660</v>
      </c>
      <c r="D4219" s="101" t="s">
        <v>5385</v>
      </c>
      <c r="E4219" s="99"/>
      <c r="F4219" s="99"/>
    </row>
    <row r="4220" spans="1:6" ht="12.75" customHeight="1" x14ac:dyDescent="0.25">
      <c r="A4220" s="99"/>
      <c r="B4220" s="101">
        <v>4121901</v>
      </c>
      <c r="C4220" s="101" t="s">
        <v>5661</v>
      </c>
      <c r="D4220" s="101" t="s">
        <v>5385</v>
      </c>
      <c r="E4220" s="99"/>
      <c r="F4220" s="99"/>
    </row>
    <row r="4221" spans="1:6" ht="12.75" customHeight="1" x14ac:dyDescent="0.25">
      <c r="A4221" s="99"/>
      <c r="B4221" s="101">
        <v>4122008</v>
      </c>
      <c r="C4221" s="101" t="s">
        <v>5662</v>
      </c>
      <c r="D4221" s="101" t="s">
        <v>5385</v>
      </c>
      <c r="E4221" s="99"/>
      <c r="F4221" s="99"/>
    </row>
    <row r="4222" spans="1:6" ht="12.75" customHeight="1" x14ac:dyDescent="0.25">
      <c r="A4222" s="99"/>
      <c r="B4222" s="101">
        <v>4122107</v>
      </c>
      <c r="C4222" s="101" t="s">
        <v>5663</v>
      </c>
      <c r="D4222" s="101" t="s">
        <v>5385</v>
      </c>
      <c r="E4222" s="99"/>
      <c r="F4222" s="99"/>
    </row>
    <row r="4223" spans="1:6" ht="12.75" customHeight="1" x14ac:dyDescent="0.25">
      <c r="A4223" s="99"/>
      <c r="B4223" s="101">
        <v>4122156</v>
      </c>
      <c r="C4223" s="101" t="s">
        <v>5664</v>
      </c>
      <c r="D4223" s="101" t="s">
        <v>5385</v>
      </c>
      <c r="E4223" s="99"/>
      <c r="F4223" s="99"/>
    </row>
    <row r="4224" spans="1:6" ht="12.75" customHeight="1" x14ac:dyDescent="0.25">
      <c r="A4224" s="99"/>
      <c r="B4224" s="101">
        <v>4122172</v>
      </c>
      <c r="C4224" s="101" t="s">
        <v>5665</v>
      </c>
      <c r="D4224" s="101" t="s">
        <v>5385</v>
      </c>
      <c r="E4224" s="99"/>
      <c r="F4224" s="99"/>
    </row>
    <row r="4225" spans="1:6" ht="12.75" customHeight="1" x14ac:dyDescent="0.25">
      <c r="A4225" s="99"/>
      <c r="B4225" s="101">
        <v>4122206</v>
      </c>
      <c r="C4225" s="101" t="s">
        <v>5666</v>
      </c>
      <c r="D4225" s="101" t="s">
        <v>5385</v>
      </c>
      <c r="E4225" s="99"/>
      <c r="F4225" s="99"/>
    </row>
    <row r="4226" spans="1:6" ht="12.75" customHeight="1" x14ac:dyDescent="0.25">
      <c r="A4226" s="99"/>
      <c r="B4226" s="101">
        <v>4122305</v>
      </c>
      <c r="C4226" s="101" t="s">
        <v>5667</v>
      </c>
      <c r="D4226" s="101" t="s">
        <v>5385</v>
      </c>
      <c r="E4226" s="99"/>
      <c r="F4226" s="99"/>
    </row>
    <row r="4227" spans="1:6" ht="12.75" customHeight="1" x14ac:dyDescent="0.25">
      <c r="A4227" s="99"/>
      <c r="B4227" s="101">
        <v>4122404</v>
      </c>
      <c r="C4227" s="101" t="s">
        <v>5668</v>
      </c>
      <c r="D4227" s="101" t="s">
        <v>5385</v>
      </c>
      <c r="E4227" s="99"/>
      <c r="F4227" s="99"/>
    </row>
    <row r="4228" spans="1:6" ht="12.75" customHeight="1" x14ac:dyDescent="0.25">
      <c r="A4228" s="99"/>
      <c r="B4228" s="101">
        <v>4122503</v>
      </c>
      <c r="C4228" s="101" t="s">
        <v>5669</v>
      </c>
      <c r="D4228" s="101" t="s">
        <v>5385</v>
      </c>
      <c r="E4228" s="99"/>
      <c r="F4228" s="99"/>
    </row>
    <row r="4229" spans="1:6" ht="12.75" customHeight="1" x14ac:dyDescent="0.25">
      <c r="A4229" s="99"/>
      <c r="B4229" s="101">
        <v>4122602</v>
      </c>
      <c r="C4229" s="101" t="s">
        <v>5670</v>
      </c>
      <c r="D4229" s="101" t="s">
        <v>5385</v>
      </c>
      <c r="E4229" s="99"/>
      <c r="F4229" s="99"/>
    </row>
    <row r="4230" spans="1:6" ht="12.75" customHeight="1" x14ac:dyDescent="0.25">
      <c r="A4230" s="99"/>
      <c r="B4230" s="101">
        <v>4122651</v>
      </c>
      <c r="C4230" s="101" t="s">
        <v>5671</v>
      </c>
      <c r="D4230" s="101" t="s">
        <v>5385</v>
      </c>
      <c r="E4230" s="99"/>
      <c r="F4230" s="99"/>
    </row>
    <row r="4231" spans="1:6" ht="12.75" customHeight="1" x14ac:dyDescent="0.25">
      <c r="A4231" s="99"/>
      <c r="B4231" s="101">
        <v>4122701</v>
      </c>
      <c r="C4231" s="101" t="s">
        <v>5672</v>
      </c>
      <c r="D4231" s="101" t="s">
        <v>5385</v>
      </c>
      <c r="E4231" s="99"/>
      <c r="F4231" s="99"/>
    </row>
    <row r="4232" spans="1:6" ht="12.75" customHeight="1" x14ac:dyDescent="0.25">
      <c r="A4232" s="99"/>
      <c r="B4232" s="101">
        <v>4122800</v>
      </c>
      <c r="C4232" s="101" t="s">
        <v>5673</v>
      </c>
      <c r="D4232" s="101" t="s">
        <v>5385</v>
      </c>
      <c r="E4232" s="99"/>
      <c r="F4232" s="99"/>
    </row>
    <row r="4233" spans="1:6" ht="12.75" customHeight="1" x14ac:dyDescent="0.25">
      <c r="A4233" s="99"/>
      <c r="B4233" s="101">
        <v>4122909</v>
      </c>
      <c r="C4233" s="101" t="s">
        <v>5674</v>
      </c>
      <c r="D4233" s="101" t="s">
        <v>5385</v>
      </c>
      <c r="E4233" s="99"/>
      <c r="F4233" s="99"/>
    </row>
    <row r="4234" spans="1:6" ht="12.75" customHeight="1" x14ac:dyDescent="0.25">
      <c r="A4234" s="99"/>
      <c r="B4234" s="101">
        <v>4123006</v>
      </c>
      <c r="C4234" s="101" t="s">
        <v>5675</v>
      </c>
      <c r="D4234" s="101" t="s">
        <v>5385</v>
      </c>
      <c r="E4234" s="99"/>
      <c r="F4234" s="99"/>
    </row>
    <row r="4235" spans="1:6" ht="12.75" customHeight="1" x14ac:dyDescent="0.25">
      <c r="A4235" s="99"/>
      <c r="B4235" s="101">
        <v>4123105</v>
      </c>
      <c r="C4235" s="101" t="s">
        <v>5676</v>
      </c>
      <c r="D4235" s="101" t="s">
        <v>5385</v>
      </c>
      <c r="E4235" s="99"/>
      <c r="F4235" s="99"/>
    </row>
    <row r="4236" spans="1:6" ht="12.75" customHeight="1" x14ac:dyDescent="0.25">
      <c r="A4236" s="99"/>
      <c r="B4236" s="101">
        <v>4123204</v>
      </c>
      <c r="C4236" s="101" t="s">
        <v>5677</v>
      </c>
      <c r="D4236" s="101" t="s">
        <v>5385</v>
      </c>
      <c r="E4236" s="99"/>
      <c r="F4236" s="99"/>
    </row>
    <row r="4237" spans="1:6" ht="12.75" customHeight="1" x14ac:dyDescent="0.25">
      <c r="A4237" s="99"/>
      <c r="B4237" s="101">
        <v>4123303</v>
      </c>
      <c r="C4237" s="101" t="s">
        <v>5678</v>
      </c>
      <c r="D4237" s="101" t="s">
        <v>5385</v>
      </c>
      <c r="E4237" s="99"/>
      <c r="F4237" s="99"/>
    </row>
    <row r="4238" spans="1:6" ht="12.75" customHeight="1" x14ac:dyDescent="0.25">
      <c r="A4238" s="99"/>
      <c r="B4238" s="101">
        <v>4123402</v>
      </c>
      <c r="C4238" s="101" t="s">
        <v>5679</v>
      </c>
      <c r="D4238" s="101" t="s">
        <v>5385</v>
      </c>
      <c r="E4238" s="99"/>
      <c r="F4238" s="99"/>
    </row>
    <row r="4239" spans="1:6" ht="12.75" customHeight="1" x14ac:dyDescent="0.25">
      <c r="A4239" s="99"/>
      <c r="B4239" s="101">
        <v>4123501</v>
      </c>
      <c r="C4239" s="101" t="s">
        <v>2211</v>
      </c>
      <c r="D4239" s="101" t="s">
        <v>5385</v>
      </c>
      <c r="E4239" s="99"/>
      <c r="F4239" s="99"/>
    </row>
    <row r="4240" spans="1:6" ht="12.75" customHeight="1" x14ac:dyDescent="0.25">
      <c r="A4240" s="99"/>
      <c r="B4240" s="101">
        <v>4123600</v>
      </c>
      <c r="C4240" s="101" t="s">
        <v>2212</v>
      </c>
      <c r="D4240" s="101" t="s">
        <v>5385</v>
      </c>
      <c r="E4240" s="99"/>
      <c r="F4240" s="99"/>
    </row>
    <row r="4241" spans="1:6" ht="12.75" customHeight="1" x14ac:dyDescent="0.25">
      <c r="A4241" s="99"/>
      <c r="B4241" s="101">
        <v>4123709</v>
      </c>
      <c r="C4241" s="101" t="s">
        <v>5680</v>
      </c>
      <c r="D4241" s="101" t="s">
        <v>5385</v>
      </c>
      <c r="E4241" s="99"/>
      <c r="F4241" s="99"/>
    </row>
    <row r="4242" spans="1:6" ht="12.75" customHeight="1" x14ac:dyDescent="0.25">
      <c r="A4242" s="99"/>
      <c r="B4242" s="101">
        <v>4123808</v>
      </c>
      <c r="C4242" s="101" t="s">
        <v>5681</v>
      </c>
      <c r="D4242" s="101" t="s">
        <v>5385</v>
      </c>
      <c r="E4242" s="99"/>
      <c r="F4242" s="99"/>
    </row>
    <row r="4243" spans="1:6" ht="12.75" customHeight="1" x14ac:dyDescent="0.25">
      <c r="A4243" s="99"/>
      <c r="B4243" s="101">
        <v>4123824</v>
      </c>
      <c r="C4243" s="101" t="s">
        <v>5274</v>
      </c>
      <c r="D4243" s="101" t="s">
        <v>5385</v>
      </c>
      <c r="E4243" s="99"/>
      <c r="F4243" s="99"/>
    </row>
    <row r="4244" spans="1:6" ht="12.75" customHeight="1" x14ac:dyDescent="0.25">
      <c r="A4244" s="99"/>
      <c r="B4244" s="101">
        <v>4123857</v>
      </c>
      <c r="C4244" s="101" t="s">
        <v>5682</v>
      </c>
      <c r="D4244" s="101" t="s">
        <v>5385</v>
      </c>
      <c r="E4244" s="99"/>
      <c r="F4244" s="99"/>
    </row>
    <row r="4245" spans="1:6" ht="12.75" customHeight="1" x14ac:dyDescent="0.25">
      <c r="A4245" s="99"/>
      <c r="B4245" s="101">
        <v>4123907</v>
      </c>
      <c r="C4245" s="101" t="s">
        <v>5683</v>
      </c>
      <c r="D4245" s="101" t="s">
        <v>5385</v>
      </c>
      <c r="E4245" s="99"/>
      <c r="F4245" s="99"/>
    </row>
    <row r="4246" spans="1:6" ht="12.75" customHeight="1" x14ac:dyDescent="0.25">
      <c r="A4246" s="99"/>
      <c r="B4246" s="101">
        <v>4123956</v>
      </c>
      <c r="C4246" s="101" t="s">
        <v>5684</v>
      </c>
      <c r="D4246" s="101" t="s">
        <v>5385</v>
      </c>
      <c r="E4246" s="99"/>
      <c r="F4246" s="99"/>
    </row>
    <row r="4247" spans="1:6" ht="12.75" customHeight="1" x14ac:dyDescent="0.25">
      <c r="A4247" s="99"/>
      <c r="B4247" s="101">
        <v>4124004</v>
      </c>
      <c r="C4247" s="101" t="s">
        <v>5685</v>
      </c>
      <c r="D4247" s="101" t="s">
        <v>5385</v>
      </c>
      <c r="E4247" s="99"/>
      <c r="F4247" s="99"/>
    </row>
    <row r="4248" spans="1:6" ht="12.75" customHeight="1" x14ac:dyDescent="0.25">
      <c r="A4248" s="99"/>
      <c r="B4248" s="101">
        <v>4124020</v>
      </c>
      <c r="C4248" s="101" t="s">
        <v>5686</v>
      </c>
      <c r="D4248" s="101" t="s">
        <v>5385</v>
      </c>
      <c r="E4248" s="99"/>
      <c r="F4248" s="99"/>
    </row>
    <row r="4249" spans="1:6" ht="12.75" customHeight="1" x14ac:dyDescent="0.25">
      <c r="A4249" s="99"/>
      <c r="B4249" s="101">
        <v>4124053</v>
      </c>
      <c r="C4249" s="101" t="s">
        <v>5687</v>
      </c>
      <c r="D4249" s="101" t="s">
        <v>5385</v>
      </c>
      <c r="E4249" s="99"/>
      <c r="F4249" s="99"/>
    </row>
    <row r="4250" spans="1:6" ht="12.75" customHeight="1" x14ac:dyDescent="0.25">
      <c r="A4250" s="99"/>
      <c r="B4250" s="101">
        <v>4124103</v>
      </c>
      <c r="C4250" s="101" t="s">
        <v>5688</v>
      </c>
      <c r="D4250" s="101" t="s">
        <v>5385</v>
      </c>
      <c r="E4250" s="99"/>
      <c r="F4250" s="99"/>
    </row>
    <row r="4251" spans="1:6" ht="12.75" customHeight="1" x14ac:dyDescent="0.25">
      <c r="A4251" s="99"/>
      <c r="B4251" s="101">
        <v>4124202</v>
      </c>
      <c r="C4251" s="101" t="s">
        <v>5689</v>
      </c>
      <c r="D4251" s="101" t="s">
        <v>5385</v>
      </c>
      <c r="E4251" s="99"/>
      <c r="F4251" s="99"/>
    </row>
    <row r="4252" spans="1:6" ht="12.75" customHeight="1" x14ac:dyDescent="0.25">
      <c r="A4252" s="99"/>
      <c r="B4252" s="101">
        <v>4124301</v>
      </c>
      <c r="C4252" s="101" t="s">
        <v>5690</v>
      </c>
      <c r="D4252" s="101" t="s">
        <v>5385</v>
      </c>
      <c r="E4252" s="99"/>
      <c r="F4252" s="99"/>
    </row>
    <row r="4253" spans="1:6" ht="12.75" customHeight="1" x14ac:dyDescent="0.25">
      <c r="A4253" s="99"/>
      <c r="B4253" s="101">
        <v>4124400</v>
      </c>
      <c r="C4253" s="101" t="s">
        <v>5691</v>
      </c>
      <c r="D4253" s="101" t="s">
        <v>5385</v>
      </c>
      <c r="E4253" s="99"/>
      <c r="F4253" s="99"/>
    </row>
    <row r="4254" spans="1:6" ht="12.75" customHeight="1" x14ac:dyDescent="0.25">
      <c r="A4254" s="99"/>
      <c r="B4254" s="101">
        <v>4124509</v>
      </c>
      <c r="C4254" s="101" t="s">
        <v>5692</v>
      </c>
      <c r="D4254" s="101" t="s">
        <v>5385</v>
      </c>
      <c r="E4254" s="99"/>
      <c r="F4254" s="99"/>
    </row>
    <row r="4255" spans="1:6" ht="12.75" customHeight="1" x14ac:dyDescent="0.25">
      <c r="A4255" s="99"/>
      <c r="B4255" s="101">
        <v>4124608</v>
      </c>
      <c r="C4255" s="101" t="s">
        <v>5693</v>
      </c>
      <c r="D4255" s="101" t="s">
        <v>5385</v>
      </c>
      <c r="E4255" s="99"/>
      <c r="F4255" s="99"/>
    </row>
    <row r="4256" spans="1:6" ht="12.75" customHeight="1" x14ac:dyDescent="0.25">
      <c r="A4256" s="99"/>
      <c r="B4256" s="101">
        <v>4124707</v>
      </c>
      <c r="C4256" s="101" t="s">
        <v>5694</v>
      </c>
      <c r="D4256" s="101" t="s">
        <v>5385</v>
      </c>
      <c r="E4256" s="99"/>
      <c r="F4256" s="99"/>
    </row>
    <row r="4257" spans="1:6" ht="12.75" customHeight="1" x14ac:dyDescent="0.25">
      <c r="A4257" s="99"/>
      <c r="B4257" s="101">
        <v>4124806</v>
      </c>
      <c r="C4257" s="101" t="s">
        <v>3172</v>
      </c>
      <c r="D4257" s="101" t="s">
        <v>5385</v>
      </c>
      <c r="E4257" s="99"/>
      <c r="F4257" s="99"/>
    </row>
    <row r="4258" spans="1:6" ht="12.75" customHeight="1" x14ac:dyDescent="0.25">
      <c r="A4258" s="99"/>
      <c r="B4258" s="101">
        <v>4124905</v>
      </c>
      <c r="C4258" s="101" t="s">
        <v>5695</v>
      </c>
      <c r="D4258" s="101" t="s">
        <v>5385</v>
      </c>
      <c r="E4258" s="99"/>
      <c r="F4258" s="99"/>
    </row>
    <row r="4259" spans="1:6" ht="12.75" customHeight="1" x14ac:dyDescent="0.25">
      <c r="A4259" s="99"/>
      <c r="B4259" s="101">
        <v>4125001</v>
      </c>
      <c r="C4259" s="101" t="s">
        <v>5696</v>
      </c>
      <c r="D4259" s="101" t="s">
        <v>5385</v>
      </c>
      <c r="E4259" s="99"/>
      <c r="F4259" s="99"/>
    </row>
    <row r="4260" spans="1:6" ht="12.75" customHeight="1" x14ac:dyDescent="0.25">
      <c r="A4260" s="99"/>
      <c r="B4260" s="101">
        <v>4125100</v>
      </c>
      <c r="C4260" s="101" t="s">
        <v>5697</v>
      </c>
      <c r="D4260" s="101" t="s">
        <v>5385</v>
      </c>
      <c r="E4260" s="99"/>
      <c r="F4260" s="99"/>
    </row>
    <row r="4261" spans="1:6" ht="12.75" customHeight="1" x14ac:dyDescent="0.25">
      <c r="A4261" s="99"/>
      <c r="B4261" s="101">
        <v>4125209</v>
      </c>
      <c r="C4261" s="101" t="s">
        <v>5698</v>
      </c>
      <c r="D4261" s="101" t="s">
        <v>5385</v>
      </c>
      <c r="E4261" s="99"/>
      <c r="F4261" s="99"/>
    </row>
    <row r="4262" spans="1:6" ht="12.75" customHeight="1" x14ac:dyDescent="0.25">
      <c r="A4262" s="99"/>
      <c r="B4262" s="101">
        <v>4125308</v>
      </c>
      <c r="C4262" s="101" t="s">
        <v>5699</v>
      </c>
      <c r="D4262" s="101" t="s">
        <v>5385</v>
      </c>
      <c r="E4262" s="99"/>
      <c r="F4262" s="99"/>
    </row>
    <row r="4263" spans="1:6" ht="12.75" customHeight="1" x14ac:dyDescent="0.25">
      <c r="A4263" s="99"/>
      <c r="B4263" s="101">
        <v>4125357</v>
      </c>
      <c r="C4263" s="101" t="s">
        <v>5700</v>
      </c>
      <c r="D4263" s="101" t="s">
        <v>5385</v>
      </c>
      <c r="E4263" s="99"/>
      <c r="F4263" s="99"/>
    </row>
    <row r="4264" spans="1:6" ht="12.75" customHeight="1" x14ac:dyDescent="0.25">
      <c r="A4264" s="99"/>
      <c r="B4264" s="101">
        <v>4125407</v>
      </c>
      <c r="C4264" s="101" t="s">
        <v>5701</v>
      </c>
      <c r="D4264" s="101" t="s">
        <v>5385</v>
      </c>
      <c r="E4264" s="99"/>
      <c r="F4264" s="99"/>
    </row>
    <row r="4265" spans="1:6" ht="12.75" customHeight="1" x14ac:dyDescent="0.25">
      <c r="A4265" s="99"/>
      <c r="B4265" s="101">
        <v>4125456</v>
      </c>
      <c r="C4265" s="101" t="s">
        <v>5702</v>
      </c>
      <c r="D4265" s="101" t="s">
        <v>5385</v>
      </c>
      <c r="E4265" s="99"/>
      <c r="F4265" s="99"/>
    </row>
    <row r="4266" spans="1:6" ht="12.75" customHeight="1" x14ac:dyDescent="0.25">
      <c r="A4266" s="99"/>
      <c r="B4266" s="101">
        <v>4125506</v>
      </c>
      <c r="C4266" s="101" t="s">
        <v>5703</v>
      </c>
      <c r="D4266" s="101" t="s">
        <v>5385</v>
      </c>
      <c r="E4266" s="99"/>
      <c r="F4266" s="99"/>
    </row>
    <row r="4267" spans="1:6" ht="12.75" customHeight="1" x14ac:dyDescent="0.25">
      <c r="A4267" s="99"/>
      <c r="B4267" s="101">
        <v>4125555</v>
      </c>
      <c r="C4267" s="101" t="s">
        <v>5704</v>
      </c>
      <c r="D4267" s="101" t="s">
        <v>5385</v>
      </c>
      <c r="E4267" s="99"/>
      <c r="F4267" s="99"/>
    </row>
    <row r="4268" spans="1:6" ht="12.75" customHeight="1" x14ac:dyDescent="0.25">
      <c r="A4268" s="99"/>
      <c r="B4268" s="101">
        <v>4125605</v>
      </c>
      <c r="C4268" s="101" t="s">
        <v>5705</v>
      </c>
      <c r="D4268" s="101" t="s">
        <v>5385</v>
      </c>
      <c r="E4268" s="99"/>
      <c r="F4268" s="99"/>
    </row>
    <row r="4269" spans="1:6" ht="12.75" customHeight="1" x14ac:dyDescent="0.25">
      <c r="A4269" s="99"/>
      <c r="B4269" s="101">
        <v>4125704</v>
      </c>
      <c r="C4269" s="101" t="s">
        <v>5706</v>
      </c>
      <c r="D4269" s="101" t="s">
        <v>5385</v>
      </c>
      <c r="E4269" s="99"/>
      <c r="F4269" s="99"/>
    </row>
    <row r="4270" spans="1:6" ht="12.75" customHeight="1" x14ac:dyDescent="0.25">
      <c r="A4270" s="99"/>
      <c r="B4270" s="101">
        <v>4125753</v>
      </c>
      <c r="C4270" s="101" t="s">
        <v>5707</v>
      </c>
      <c r="D4270" s="101" t="s">
        <v>5385</v>
      </c>
      <c r="E4270" s="99"/>
      <c r="F4270" s="99"/>
    </row>
    <row r="4271" spans="1:6" ht="12.75" customHeight="1" x14ac:dyDescent="0.25">
      <c r="A4271" s="99"/>
      <c r="B4271" s="101">
        <v>4125803</v>
      </c>
      <c r="C4271" s="101" t="s">
        <v>5708</v>
      </c>
      <c r="D4271" s="101" t="s">
        <v>5385</v>
      </c>
      <c r="E4271" s="99"/>
      <c r="F4271" s="99"/>
    </row>
    <row r="4272" spans="1:6" ht="12.75" customHeight="1" x14ac:dyDescent="0.25">
      <c r="A4272" s="99"/>
      <c r="B4272" s="101">
        <v>4125902</v>
      </c>
      <c r="C4272" s="101" t="s">
        <v>5709</v>
      </c>
      <c r="D4272" s="101" t="s">
        <v>5385</v>
      </c>
      <c r="E4272" s="99"/>
      <c r="F4272" s="99"/>
    </row>
    <row r="4273" spans="1:6" ht="12.75" customHeight="1" x14ac:dyDescent="0.25">
      <c r="A4273" s="99"/>
      <c r="B4273" s="101">
        <v>4126009</v>
      </c>
      <c r="C4273" s="101" t="s">
        <v>5710</v>
      </c>
      <c r="D4273" s="101" t="s">
        <v>5385</v>
      </c>
      <c r="E4273" s="99"/>
      <c r="F4273" s="99"/>
    </row>
    <row r="4274" spans="1:6" ht="12.75" customHeight="1" x14ac:dyDescent="0.25">
      <c r="A4274" s="99"/>
      <c r="B4274" s="101">
        <v>4126108</v>
      </c>
      <c r="C4274" s="101" t="s">
        <v>2808</v>
      </c>
      <c r="D4274" s="101" t="s">
        <v>5385</v>
      </c>
      <c r="E4274" s="99"/>
      <c r="F4274" s="99"/>
    </row>
    <row r="4275" spans="1:6" ht="12.75" customHeight="1" x14ac:dyDescent="0.25">
      <c r="A4275" s="99"/>
      <c r="B4275" s="101">
        <v>4126207</v>
      </c>
      <c r="C4275" s="101" t="s">
        <v>5711</v>
      </c>
      <c r="D4275" s="101" t="s">
        <v>5385</v>
      </c>
      <c r="E4275" s="99"/>
      <c r="F4275" s="99"/>
    </row>
    <row r="4276" spans="1:6" ht="12.75" customHeight="1" x14ac:dyDescent="0.25">
      <c r="A4276" s="99"/>
      <c r="B4276" s="101">
        <v>4126256</v>
      </c>
      <c r="C4276" s="101" t="s">
        <v>5712</v>
      </c>
      <c r="D4276" s="101" t="s">
        <v>5385</v>
      </c>
      <c r="E4276" s="99"/>
      <c r="F4276" s="99"/>
    </row>
    <row r="4277" spans="1:6" ht="12.75" customHeight="1" x14ac:dyDescent="0.25">
      <c r="A4277" s="99"/>
      <c r="B4277" s="101">
        <v>4126272</v>
      </c>
      <c r="C4277" s="101" t="s">
        <v>5713</v>
      </c>
      <c r="D4277" s="101" t="s">
        <v>5385</v>
      </c>
      <c r="E4277" s="99"/>
      <c r="F4277" s="99"/>
    </row>
    <row r="4278" spans="1:6" ht="12.75" customHeight="1" x14ac:dyDescent="0.25">
      <c r="A4278" s="99"/>
      <c r="B4278" s="101">
        <v>4126306</v>
      </c>
      <c r="C4278" s="101" t="s">
        <v>5714</v>
      </c>
      <c r="D4278" s="101" t="s">
        <v>5385</v>
      </c>
      <c r="E4278" s="99"/>
      <c r="F4278" s="99"/>
    </row>
    <row r="4279" spans="1:6" ht="12.75" customHeight="1" x14ac:dyDescent="0.25">
      <c r="A4279" s="99"/>
      <c r="B4279" s="101">
        <v>4126355</v>
      </c>
      <c r="C4279" s="101" t="s">
        <v>5715</v>
      </c>
      <c r="D4279" s="101" t="s">
        <v>5385</v>
      </c>
      <c r="E4279" s="99"/>
      <c r="F4279" s="99"/>
    </row>
    <row r="4280" spans="1:6" ht="12.75" customHeight="1" x14ac:dyDescent="0.25">
      <c r="A4280" s="99"/>
      <c r="B4280" s="101">
        <v>4126405</v>
      </c>
      <c r="C4280" s="101" t="s">
        <v>5716</v>
      </c>
      <c r="D4280" s="101" t="s">
        <v>5385</v>
      </c>
      <c r="E4280" s="99"/>
      <c r="F4280" s="99"/>
    </row>
    <row r="4281" spans="1:6" ht="12.75" customHeight="1" x14ac:dyDescent="0.25">
      <c r="A4281" s="99"/>
      <c r="B4281" s="101">
        <v>4126504</v>
      </c>
      <c r="C4281" s="101" t="s">
        <v>5717</v>
      </c>
      <c r="D4281" s="101" t="s">
        <v>5385</v>
      </c>
      <c r="E4281" s="99"/>
      <c r="F4281" s="99"/>
    </row>
    <row r="4282" spans="1:6" ht="12.75" customHeight="1" x14ac:dyDescent="0.25">
      <c r="A4282" s="99"/>
      <c r="B4282" s="101">
        <v>4126603</v>
      </c>
      <c r="C4282" s="101" t="s">
        <v>5718</v>
      </c>
      <c r="D4282" s="101" t="s">
        <v>5385</v>
      </c>
      <c r="E4282" s="99"/>
      <c r="F4282" s="99"/>
    </row>
    <row r="4283" spans="1:6" ht="12.75" customHeight="1" x14ac:dyDescent="0.25">
      <c r="A4283" s="99"/>
      <c r="B4283" s="101">
        <v>4126652</v>
      </c>
      <c r="C4283" s="101" t="s">
        <v>5719</v>
      </c>
      <c r="D4283" s="101" t="s">
        <v>5385</v>
      </c>
      <c r="E4283" s="99"/>
      <c r="F4283" s="99"/>
    </row>
    <row r="4284" spans="1:6" ht="12.75" customHeight="1" x14ac:dyDescent="0.25">
      <c r="A4284" s="99"/>
      <c r="B4284" s="101">
        <v>4126678</v>
      </c>
      <c r="C4284" s="101" t="s">
        <v>5720</v>
      </c>
      <c r="D4284" s="101" t="s">
        <v>5385</v>
      </c>
      <c r="E4284" s="99"/>
      <c r="F4284" s="99"/>
    </row>
    <row r="4285" spans="1:6" ht="12.75" customHeight="1" x14ac:dyDescent="0.25">
      <c r="A4285" s="99"/>
      <c r="B4285" s="101">
        <v>4126702</v>
      </c>
      <c r="C4285" s="101" t="s">
        <v>5721</v>
      </c>
      <c r="D4285" s="101" t="s">
        <v>5385</v>
      </c>
      <c r="E4285" s="99"/>
      <c r="F4285" s="99"/>
    </row>
    <row r="4286" spans="1:6" ht="12.75" customHeight="1" x14ac:dyDescent="0.25">
      <c r="A4286" s="99"/>
      <c r="B4286" s="101">
        <v>4126801</v>
      </c>
      <c r="C4286" s="101" t="s">
        <v>5722</v>
      </c>
      <c r="D4286" s="101" t="s">
        <v>5385</v>
      </c>
      <c r="E4286" s="99"/>
      <c r="F4286" s="99"/>
    </row>
    <row r="4287" spans="1:6" ht="12.75" customHeight="1" x14ac:dyDescent="0.25">
      <c r="A4287" s="99"/>
      <c r="B4287" s="101">
        <v>4126900</v>
      </c>
      <c r="C4287" s="101" t="s">
        <v>4548</v>
      </c>
      <c r="D4287" s="101" t="s">
        <v>5385</v>
      </c>
      <c r="E4287" s="99"/>
      <c r="F4287" s="99"/>
    </row>
    <row r="4288" spans="1:6" ht="12.75" customHeight="1" x14ac:dyDescent="0.25">
      <c r="A4288" s="99"/>
      <c r="B4288" s="101">
        <v>4127007</v>
      </c>
      <c r="C4288" s="101" t="s">
        <v>5723</v>
      </c>
      <c r="D4288" s="101" t="s">
        <v>5385</v>
      </c>
      <c r="E4288" s="99"/>
      <c r="F4288" s="99"/>
    </row>
    <row r="4289" spans="1:6" ht="12.75" customHeight="1" x14ac:dyDescent="0.25">
      <c r="A4289" s="99"/>
      <c r="B4289" s="101">
        <v>4127106</v>
      </c>
      <c r="C4289" s="101" t="s">
        <v>5724</v>
      </c>
      <c r="D4289" s="101" t="s">
        <v>5385</v>
      </c>
      <c r="E4289" s="99"/>
      <c r="F4289" s="99"/>
    </row>
    <row r="4290" spans="1:6" ht="12.75" customHeight="1" x14ac:dyDescent="0.25">
      <c r="A4290" s="99"/>
      <c r="B4290" s="101">
        <v>4127205</v>
      </c>
      <c r="C4290" s="101" t="s">
        <v>5725</v>
      </c>
      <c r="D4290" s="101" t="s">
        <v>5385</v>
      </c>
      <c r="E4290" s="99"/>
      <c r="F4290" s="99"/>
    </row>
    <row r="4291" spans="1:6" ht="12.75" customHeight="1" x14ac:dyDescent="0.25">
      <c r="A4291" s="99"/>
      <c r="B4291" s="101">
        <v>4127304</v>
      </c>
      <c r="C4291" s="101" t="s">
        <v>5726</v>
      </c>
      <c r="D4291" s="101" t="s">
        <v>5385</v>
      </c>
      <c r="E4291" s="99"/>
      <c r="F4291" s="99"/>
    </row>
    <row r="4292" spans="1:6" ht="12.75" customHeight="1" x14ac:dyDescent="0.25">
      <c r="A4292" s="99"/>
      <c r="B4292" s="101">
        <v>4127403</v>
      </c>
      <c r="C4292" s="101" t="s">
        <v>5348</v>
      </c>
      <c r="D4292" s="101" t="s">
        <v>5385</v>
      </c>
      <c r="E4292" s="99"/>
      <c r="F4292" s="99"/>
    </row>
    <row r="4293" spans="1:6" ht="12.75" customHeight="1" x14ac:dyDescent="0.25">
      <c r="A4293" s="99"/>
      <c r="B4293" s="101">
        <v>4127502</v>
      </c>
      <c r="C4293" s="101" t="s">
        <v>5727</v>
      </c>
      <c r="D4293" s="101" t="s">
        <v>5385</v>
      </c>
      <c r="E4293" s="99"/>
      <c r="F4293" s="99"/>
    </row>
    <row r="4294" spans="1:6" ht="12.75" customHeight="1" x14ac:dyDescent="0.25">
      <c r="A4294" s="99"/>
      <c r="B4294" s="101">
        <v>4127601</v>
      </c>
      <c r="C4294" s="101" t="s">
        <v>5728</v>
      </c>
      <c r="D4294" s="101" t="s">
        <v>5385</v>
      </c>
      <c r="E4294" s="99"/>
      <c r="F4294" s="99"/>
    </row>
    <row r="4295" spans="1:6" ht="12.75" customHeight="1" x14ac:dyDescent="0.25">
      <c r="A4295" s="99"/>
      <c r="B4295" s="101">
        <v>4127700</v>
      </c>
      <c r="C4295" s="101" t="s">
        <v>4559</v>
      </c>
      <c r="D4295" s="101" t="s">
        <v>5385</v>
      </c>
      <c r="E4295" s="99"/>
      <c r="F4295" s="99"/>
    </row>
    <row r="4296" spans="1:6" ht="12.75" customHeight="1" x14ac:dyDescent="0.25">
      <c r="A4296" s="99"/>
      <c r="B4296" s="101">
        <v>4127809</v>
      </c>
      <c r="C4296" s="101" t="s">
        <v>5729</v>
      </c>
      <c r="D4296" s="101" t="s">
        <v>5385</v>
      </c>
      <c r="E4296" s="99"/>
      <c r="F4296" s="99"/>
    </row>
    <row r="4297" spans="1:6" ht="12.75" customHeight="1" x14ac:dyDescent="0.25">
      <c r="A4297" s="99"/>
      <c r="B4297" s="101">
        <v>4127858</v>
      </c>
      <c r="C4297" s="101" t="s">
        <v>5730</v>
      </c>
      <c r="D4297" s="101" t="s">
        <v>5385</v>
      </c>
      <c r="E4297" s="99"/>
      <c r="F4297" s="99"/>
    </row>
    <row r="4298" spans="1:6" ht="12.75" customHeight="1" x14ac:dyDescent="0.25">
      <c r="A4298" s="99"/>
      <c r="B4298" s="101">
        <v>4127882</v>
      </c>
      <c r="C4298" s="101" t="s">
        <v>5731</v>
      </c>
      <c r="D4298" s="101" t="s">
        <v>5385</v>
      </c>
      <c r="E4298" s="99"/>
      <c r="F4298" s="99"/>
    </row>
    <row r="4299" spans="1:6" ht="12.75" customHeight="1" x14ac:dyDescent="0.25">
      <c r="A4299" s="99"/>
      <c r="B4299" s="101">
        <v>4127908</v>
      </c>
      <c r="C4299" s="101" t="s">
        <v>5732</v>
      </c>
      <c r="D4299" s="101" t="s">
        <v>5385</v>
      </c>
      <c r="E4299" s="99"/>
      <c r="F4299" s="99"/>
    </row>
    <row r="4300" spans="1:6" ht="12.75" customHeight="1" x14ac:dyDescent="0.25">
      <c r="A4300" s="99"/>
      <c r="B4300" s="101">
        <v>4127957</v>
      </c>
      <c r="C4300" s="101" t="s">
        <v>5733</v>
      </c>
      <c r="D4300" s="101" t="s">
        <v>5385</v>
      </c>
      <c r="E4300" s="99"/>
      <c r="F4300" s="99"/>
    </row>
    <row r="4301" spans="1:6" ht="12.75" customHeight="1" x14ac:dyDescent="0.25">
      <c r="A4301" s="99"/>
      <c r="B4301" s="101">
        <v>4127965</v>
      </c>
      <c r="C4301" s="101" t="s">
        <v>5734</v>
      </c>
      <c r="D4301" s="101" t="s">
        <v>5385</v>
      </c>
      <c r="E4301" s="99"/>
      <c r="F4301" s="99"/>
    </row>
    <row r="4302" spans="1:6" ht="12.75" customHeight="1" x14ac:dyDescent="0.25">
      <c r="A4302" s="99"/>
      <c r="B4302" s="101">
        <v>4128005</v>
      </c>
      <c r="C4302" s="101" t="s">
        <v>5735</v>
      </c>
      <c r="D4302" s="101" t="s">
        <v>5385</v>
      </c>
      <c r="E4302" s="99"/>
      <c r="F4302" s="99"/>
    </row>
    <row r="4303" spans="1:6" ht="12.75" customHeight="1" x14ac:dyDescent="0.25">
      <c r="A4303" s="99"/>
      <c r="B4303" s="101">
        <v>4128104</v>
      </c>
      <c r="C4303" s="101" t="s">
        <v>5736</v>
      </c>
      <c r="D4303" s="101" t="s">
        <v>5385</v>
      </c>
      <c r="E4303" s="99"/>
      <c r="F4303" s="99"/>
    </row>
    <row r="4304" spans="1:6" ht="12.75" customHeight="1" x14ac:dyDescent="0.25">
      <c r="A4304" s="99"/>
      <c r="B4304" s="101">
        <v>4128203</v>
      </c>
      <c r="C4304" s="101" t="s">
        <v>5737</v>
      </c>
      <c r="D4304" s="101" t="s">
        <v>5385</v>
      </c>
      <c r="E4304" s="99"/>
      <c r="F4304" s="99"/>
    </row>
    <row r="4305" spans="1:6" ht="12.75" customHeight="1" x14ac:dyDescent="0.25">
      <c r="A4305" s="99"/>
      <c r="B4305" s="101">
        <v>4128302</v>
      </c>
      <c r="C4305" s="101" t="s">
        <v>5738</v>
      </c>
      <c r="D4305" s="101" t="s">
        <v>5385</v>
      </c>
      <c r="E4305" s="99"/>
      <c r="F4305" s="99"/>
    </row>
    <row r="4306" spans="1:6" ht="12.75" customHeight="1" x14ac:dyDescent="0.25">
      <c r="A4306" s="99"/>
      <c r="B4306" s="101">
        <v>4128401</v>
      </c>
      <c r="C4306" s="101" t="s">
        <v>5739</v>
      </c>
      <c r="D4306" s="101" t="s">
        <v>5385</v>
      </c>
      <c r="E4306" s="99"/>
      <c r="F4306" s="99"/>
    </row>
    <row r="4307" spans="1:6" ht="12.75" customHeight="1" x14ac:dyDescent="0.25">
      <c r="A4307" s="99"/>
      <c r="B4307" s="101">
        <v>4128500</v>
      </c>
      <c r="C4307" s="101" t="s">
        <v>4600</v>
      </c>
      <c r="D4307" s="101" t="s">
        <v>5385</v>
      </c>
      <c r="E4307" s="99"/>
      <c r="F4307" s="99"/>
    </row>
    <row r="4308" spans="1:6" ht="12.75" customHeight="1" x14ac:dyDescent="0.25">
      <c r="A4308" s="99"/>
      <c r="B4308" s="101">
        <v>4128534</v>
      </c>
      <c r="C4308" s="101" t="s">
        <v>5740</v>
      </c>
      <c r="D4308" s="101" t="s">
        <v>5385</v>
      </c>
      <c r="E4308" s="99"/>
      <c r="F4308" s="99"/>
    </row>
    <row r="4309" spans="1:6" ht="12.75" customHeight="1" x14ac:dyDescent="0.25">
      <c r="A4309" s="99"/>
      <c r="B4309" s="101">
        <v>4128559</v>
      </c>
      <c r="C4309" s="101" t="s">
        <v>5741</v>
      </c>
      <c r="D4309" s="101" t="s">
        <v>5385</v>
      </c>
      <c r="E4309" s="99"/>
      <c r="F4309" s="99"/>
    </row>
    <row r="4310" spans="1:6" ht="12.75" customHeight="1" x14ac:dyDescent="0.25">
      <c r="A4310" s="99"/>
      <c r="B4310" s="101">
        <v>4128609</v>
      </c>
      <c r="C4310" s="101" t="s">
        <v>5742</v>
      </c>
      <c r="D4310" s="101" t="s">
        <v>5385</v>
      </c>
      <c r="E4310" s="99"/>
      <c r="F4310" s="99"/>
    </row>
    <row r="4311" spans="1:6" ht="12.75" customHeight="1" x14ac:dyDescent="0.25">
      <c r="A4311" s="99"/>
      <c r="B4311" s="101">
        <v>4128625</v>
      </c>
      <c r="C4311" s="101" t="s">
        <v>5743</v>
      </c>
      <c r="D4311" s="101" t="s">
        <v>5385</v>
      </c>
      <c r="E4311" s="99"/>
      <c r="F4311" s="99"/>
    </row>
    <row r="4312" spans="1:6" ht="12.75" customHeight="1" x14ac:dyDescent="0.25">
      <c r="A4312" s="99"/>
      <c r="B4312" s="101">
        <v>4128633</v>
      </c>
      <c r="C4312" s="101" t="s">
        <v>5744</v>
      </c>
      <c r="D4312" s="101" t="s">
        <v>5385</v>
      </c>
      <c r="E4312" s="99"/>
      <c r="F4312" s="99"/>
    </row>
    <row r="4313" spans="1:6" ht="12.75" customHeight="1" x14ac:dyDescent="0.25">
      <c r="A4313" s="99"/>
      <c r="B4313" s="101">
        <v>4128658</v>
      </c>
      <c r="C4313" s="101" t="s">
        <v>5745</v>
      </c>
      <c r="D4313" s="101" t="s">
        <v>5385</v>
      </c>
      <c r="E4313" s="99"/>
      <c r="F4313" s="99"/>
    </row>
    <row r="4314" spans="1:6" ht="12.75" customHeight="1" x14ac:dyDescent="0.25">
      <c r="A4314" s="99"/>
      <c r="B4314" s="101">
        <v>4128708</v>
      </c>
      <c r="C4314" s="101" t="s">
        <v>5746</v>
      </c>
      <c r="D4314" s="101" t="s">
        <v>5385</v>
      </c>
      <c r="E4314" s="99"/>
      <c r="F4314" s="99"/>
    </row>
    <row r="4315" spans="1:6" ht="12.75" customHeight="1" x14ac:dyDescent="0.25">
      <c r="A4315" s="99"/>
      <c r="B4315" s="101">
        <v>4128807</v>
      </c>
      <c r="C4315" s="101" t="s">
        <v>5747</v>
      </c>
      <c r="D4315" s="101" t="s">
        <v>5385</v>
      </c>
      <c r="E4315" s="99"/>
      <c r="F4315" s="99"/>
    </row>
    <row r="4316" spans="1:6" ht="12.75" customHeight="1" x14ac:dyDescent="0.25">
      <c r="A4316" s="99"/>
      <c r="B4316" s="101">
        <v>4200051</v>
      </c>
      <c r="C4316" s="101" t="s">
        <v>5748</v>
      </c>
      <c r="D4316" s="101" t="s">
        <v>5749</v>
      </c>
      <c r="E4316" s="99"/>
      <c r="F4316" s="99"/>
    </row>
    <row r="4317" spans="1:6" ht="12.75" customHeight="1" x14ac:dyDescent="0.25">
      <c r="A4317" s="99"/>
      <c r="B4317" s="101">
        <v>4200101</v>
      </c>
      <c r="C4317" s="101" t="s">
        <v>5750</v>
      </c>
      <c r="D4317" s="101" t="s">
        <v>5749</v>
      </c>
      <c r="E4317" s="99"/>
      <c r="F4317" s="99"/>
    </row>
    <row r="4318" spans="1:6" ht="12.75" customHeight="1" x14ac:dyDescent="0.25">
      <c r="A4318" s="99"/>
      <c r="B4318" s="101">
        <v>4200200</v>
      </c>
      <c r="C4318" s="101" t="s">
        <v>5751</v>
      </c>
      <c r="D4318" s="101" t="s">
        <v>5749</v>
      </c>
      <c r="E4318" s="99"/>
      <c r="F4318" s="99"/>
    </row>
    <row r="4319" spans="1:6" ht="12.75" customHeight="1" x14ac:dyDescent="0.25">
      <c r="A4319" s="99"/>
      <c r="B4319" s="101">
        <v>4200309</v>
      </c>
      <c r="C4319" s="101" t="s">
        <v>5752</v>
      </c>
      <c r="D4319" s="101" t="s">
        <v>5749</v>
      </c>
      <c r="E4319" s="99"/>
      <c r="F4319" s="99"/>
    </row>
    <row r="4320" spans="1:6" ht="12.75" customHeight="1" x14ac:dyDescent="0.25">
      <c r="A4320" s="99"/>
      <c r="B4320" s="101">
        <v>4200408</v>
      </c>
      <c r="C4320" s="101" t="s">
        <v>5753</v>
      </c>
      <c r="D4320" s="101" t="s">
        <v>5749</v>
      </c>
      <c r="E4320" s="99"/>
      <c r="F4320" s="99"/>
    </row>
    <row r="4321" spans="1:6" ht="12.75" customHeight="1" x14ac:dyDescent="0.25">
      <c r="A4321" s="99"/>
      <c r="B4321" s="101">
        <v>4200507</v>
      </c>
      <c r="C4321" s="101" t="s">
        <v>5754</v>
      </c>
      <c r="D4321" s="101" t="s">
        <v>5749</v>
      </c>
      <c r="E4321" s="99"/>
      <c r="F4321" s="99"/>
    </row>
    <row r="4322" spans="1:6" ht="12.75" customHeight="1" x14ac:dyDescent="0.25">
      <c r="A4322" s="99"/>
      <c r="B4322" s="101">
        <v>4200556</v>
      </c>
      <c r="C4322" s="101" t="s">
        <v>5755</v>
      </c>
      <c r="D4322" s="101" t="s">
        <v>5749</v>
      </c>
      <c r="E4322" s="99"/>
      <c r="F4322" s="99"/>
    </row>
    <row r="4323" spans="1:6" ht="12.75" customHeight="1" x14ac:dyDescent="0.25">
      <c r="A4323" s="99"/>
      <c r="B4323" s="101">
        <v>4200606</v>
      </c>
      <c r="C4323" s="101" t="s">
        <v>5756</v>
      </c>
      <c r="D4323" s="101" t="s">
        <v>5749</v>
      </c>
      <c r="E4323" s="99"/>
      <c r="F4323" s="99"/>
    </row>
    <row r="4324" spans="1:6" ht="12.75" customHeight="1" x14ac:dyDescent="0.25">
      <c r="A4324" s="99"/>
      <c r="B4324" s="101">
        <v>4200705</v>
      </c>
      <c r="C4324" s="101" t="s">
        <v>5757</v>
      </c>
      <c r="D4324" s="101" t="s">
        <v>5749</v>
      </c>
      <c r="E4324" s="99"/>
      <c r="F4324" s="99"/>
    </row>
    <row r="4325" spans="1:6" ht="12.75" customHeight="1" x14ac:dyDescent="0.25">
      <c r="A4325" s="99"/>
      <c r="B4325" s="101">
        <v>4200754</v>
      </c>
      <c r="C4325" s="101" t="s">
        <v>5758</v>
      </c>
      <c r="D4325" s="101" t="s">
        <v>5749</v>
      </c>
      <c r="E4325" s="99"/>
      <c r="F4325" s="99"/>
    </row>
    <row r="4326" spans="1:6" ht="12.75" customHeight="1" x14ac:dyDescent="0.25">
      <c r="A4326" s="99"/>
      <c r="B4326" s="101">
        <v>4200804</v>
      </c>
      <c r="C4326" s="101" t="s">
        <v>4607</v>
      </c>
      <c r="D4326" s="101" t="s">
        <v>5749</v>
      </c>
      <c r="E4326" s="99"/>
      <c r="F4326" s="99"/>
    </row>
    <row r="4327" spans="1:6" ht="12.75" customHeight="1" x14ac:dyDescent="0.25">
      <c r="A4327" s="99"/>
      <c r="B4327" s="101">
        <v>4200903</v>
      </c>
      <c r="C4327" s="101" t="s">
        <v>5759</v>
      </c>
      <c r="D4327" s="101" t="s">
        <v>5749</v>
      </c>
      <c r="E4327" s="99"/>
      <c r="F4327" s="99"/>
    </row>
    <row r="4328" spans="1:6" ht="12.75" customHeight="1" x14ac:dyDescent="0.25">
      <c r="A4328" s="99"/>
      <c r="B4328" s="101">
        <v>4201000</v>
      </c>
      <c r="C4328" s="101" t="s">
        <v>5760</v>
      </c>
      <c r="D4328" s="101" t="s">
        <v>5749</v>
      </c>
      <c r="E4328" s="99"/>
      <c r="F4328" s="99"/>
    </row>
    <row r="4329" spans="1:6" ht="12.75" customHeight="1" x14ac:dyDescent="0.25">
      <c r="A4329" s="99"/>
      <c r="B4329" s="101">
        <v>4201109</v>
      </c>
      <c r="C4329" s="101" t="s">
        <v>5761</v>
      </c>
      <c r="D4329" s="101" t="s">
        <v>5749</v>
      </c>
      <c r="E4329" s="99"/>
      <c r="F4329" s="99"/>
    </row>
    <row r="4330" spans="1:6" ht="12.75" customHeight="1" x14ac:dyDescent="0.25">
      <c r="A4330" s="99"/>
      <c r="B4330" s="101">
        <v>4201208</v>
      </c>
      <c r="C4330" s="101" t="s">
        <v>3798</v>
      </c>
      <c r="D4330" s="101" t="s">
        <v>5749</v>
      </c>
      <c r="E4330" s="99"/>
      <c r="F4330" s="99"/>
    </row>
    <row r="4331" spans="1:6" ht="12.75" customHeight="1" x14ac:dyDescent="0.25">
      <c r="A4331" s="99"/>
      <c r="B4331" s="101">
        <v>4201257</v>
      </c>
      <c r="C4331" s="101" t="s">
        <v>5762</v>
      </c>
      <c r="D4331" s="101" t="s">
        <v>5749</v>
      </c>
      <c r="E4331" s="99"/>
      <c r="F4331" s="99"/>
    </row>
    <row r="4332" spans="1:6" ht="12.75" customHeight="1" x14ac:dyDescent="0.25">
      <c r="A4332" s="99"/>
      <c r="B4332" s="101">
        <v>4201273</v>
      </c>
      <c r="C4332" s="101" t="s">
        <v>5763</v>
      </c>
      <c r="D4332" s="101" t="s">
        <v>5749</v>
      </c>
      <c r="E4332" s="99"/>
      <c r="F4332" s="99"/>
    </row>
    <row r="4333" spans="1:6" ht="12.75" customHeight="1" x14ac:dyDescent="0.25">
      <c r="A4333" s="99"/>
      <c r="B4333" s="101">
        <v>4201307</v>
      </c>
      <c r="C4333" s="101" t="s">
        <v>5764</v>
      </c>
      <c r="D4333" s="101" t="s">
        <v>5749</v>
      </c>
      <c r="E4333" s="99"/>
      <c r="F4333" s="99"/>
    </row>
    <row r="4334" spans="1:6" ht="12.75" customHeight="1" x14ac:dyDescent="0.25">
      <c r="A4334" s="99"/>
      <c r="B4334" s="101">
        <v>4201406</v>
      </c>
      <c r="C4334" s="101" t="s">
        <v>5765</v>
      </c>
      <c r="D4334" s="101" t="s">
        <v>5749</v>
      </c>
      <c r="E4334" s="99"/>
      <c r="F4334" s="99"/>
    </row>
    <row r="4335" spans="1:6" ht="12.75" customHeight="1" x14ac:dyDescent="0.25">
      <c r="A4335" s="99"/>
      <c r="B4335" s="101">
        <v>4201505</v>
      </c>
      <c r="C4335" s="101" t="s">
        <v>5766</v>
      </c>
      <c r="D4335" s="101" t="s">
        <v>5749</v>
      </c>
      <c r="E4335" s="99"/>
      <c r="F4335" s="99"/>
    </row>
    <row r="4336" spans="1:6" ht="12.75" customHeight="1" x14ac:dyDescent="0.25">
      <c r="A4336" s="99"/>
      <c r="B4336" s="101">
        <v>4201604</v>
      </c>
      <c r="C4336" s="101" t="s">
        <v>5767</v>
      </c>
      <c r="D4336" s="101" t="s">
        <v>5749</v>
      </c>
      <c r="E4336" s="99"/>
      <c r="F4336" s="99"/>
    </row>
    <row r="4337" spans="1:6" ht="12.75" customHeight="1" x14ac:dyDescent="0.25">
      <c r="A4337" s="99"/>
      <c r="B4337" s="101">
        <v>4201653</v>
      </c>
      <c r="C4337" s="101" t="s">
        <v>5768</v>
      </c>
      <c r="D4337" s="101" t="s">
        <v>5749</v>
      </c>
      <c r="E4337" s="99"/>
      <c r="F4337" s="99"/>
    </row>
    <row r="4338" spans="1:6" ht="12.75" customHeight="1" x14ac:dyDescent="0.25">
      <c r="A4338" s="99"/>
      <c r="B4338" s="101">
        <v>4201703</v>
      </c>
      <c r="C4338" s="101" t="s">
        <v>5769</v>
      </c>
      <c r="D4338" s="101" t="s">
        <v>5749</v>
      </c>
      <c r="E4338" s="99"/>
      <c r="F4338" s="99"/>
    </row>
    <row r="4339" spans="1:6" ht="12.75" customHeight="1" x14ac:dyDescent="0.25">
      <c r="A4339" s="99"/>
      <c r="B4339" s="101">
        <v>4201802</v>
      </c>
      <c r="C4339" s="101" t="s">
        <v>5770</v>
      </c>
      <c r="D4339" s="101" t="s">
        <v>5749</v>
      </c>
      <c r="E4339" s="99"/>
      <c r="F4339" s="99"/>
    </row>
    <row r="4340" spans="1:6" ht="12.75" customHeight="1" x14ac:dyDescent="0.25">
      <c r="A4340" s="99"/>
      <c r="B4340" s="101">
        <v>4201901</v>
      </c>
      <c r="C4340" s="101" t="s">
        <v>2511</v>
      </c>
      <c r="D4340" s="101" t="s">
        <v>5749</v>
      </c>
      <c r="E4340" s="99"/>
      <c r="F4340" s="99"/>
    </row>
    <row r="4341" spans="1:6" ht="12.75" customHeight="1" x14ac:dyDescent="0.25">
      <c r="A4341" s="99"/>
      <c r="B4341" s="101">
        <v>4201950</v>
      </c>
      <c r="C4341" s="101" t="s">
        <v>5771</v>
      </c>
      <c r="D4341" s="101" t="s">
        <v>5749</v>
      </c>
      <c r="E4341" s="99"/>
      <c r="F4341" s="99"/>
    </row>
    <row r="4342" spans="1:6" ht="12.75" customHeight="1" x14ac:dyDescent="0.25">
      <c r="A4342" s="99"/>
      <c r="B4342" s="101">
        <v>4202008</v>
      </c>
      <c r="C4342" s="101" t="s">
        <v>5772</v>
      </c>
      <c r="D4342" s="101" t="s">
        <v>5749</v>
      </c>
      <c r="E4342" s="99"/>
      <c r="F4342" s="99"/>
    </row>
    <row r="4343" spans="1:6" ht="12.75" customHeight="1" x14ac:dyDescent="0.25">
      <c r="A4343" s="99"/>
      <c r="B4343" s="101">
        <v>4202057</v>
      </c>
      <c r="C4343" s="101" t="s">
        <v>5773</v>
      </c>
      <c r="D4343" s="101" t="s">
        <v>5749</v>
      </c>
      <c r="E4343" s="99"/>
      <c r="F4343" s="99"/>
    </row>
    <row r="4344" spans="1:6" ht="12.75" customHeight="1" x14ac:dyDescent="0.25">
      <c r="A4344" s="99"/>
      <c r="B4344" s="101">
        <v>4202073</v>
      </c>
      <c r="C4344" s="101" t="s">
        <v>5774</v>
      </c>
      <c r="D4344" s="101" t="s">
        <v>5749</v>
      </c>
      <c r="E4344" s="99"/>
      <c r="F4344" s="99"/>
    </row>
    <row r="4345" spans="1:6" ht="12.75" customHeight="1" x14ac:dyDescent="0.25">
      <c r="A4345" s="99"/>
      <c r="B4345" s="101">
        <v>4202081</v>
      </c>
      <c r="C4345" s="101" t="s">
        <v>5775</v>
      </c>
      <c r="D4345" s="101" t="s">
        <v>5749</v>
      </c>
      <c r="E4345" s="99"/>
      <c r="F4345" s="99"/>
    </row>
    <row r="4346" spans="1:6" ht="12.75" customHeight="1" x14ac:dyDescent="0.25">
      <c r="A4346" s="99"/>
      <c r="B4346" s="101">
        <v>4202099</v>
      </c>
      <c r="C4346" s="101" t="s">
        <v>4820</v>
      </c>
      <c r="D4346" s="101" t="s">
        <v>5749</v>
      </c>
      <c r="E4346" s="99"/>
      <c r="F4346" s="99"/>
    </row>
    <row r="4347" spans="1:6" ht="12.75" customHeight="1" x14ac:dyDescent="0.25">
      <c r="A4347" s="99"/>
      <c r="B4347" s="101">
        <v>4202107</v>
      </c>
      <c r="C4347" s="101" t="s">
        <v>5776</v>
      </c>
      <c r="D4347" s="101" t="s">
        <v>5749</v>
      </c>
      <c r="E4347" s="99"/>
      <c r="F4347" s="99"/>
    </row>
    <row r="4348" spans="1:6" ht="12.75" customHeight="1" x14ac:dyDescent="0.25">
      <c r="A4348" s="99"/>
      <c r="B4348" s="101">
        <v>4202131</v>
      </c>
      <c r="C4348" s="101" t="s">
        <v>5777</v>
      </c>
      <c r="D4348" s="101" t="s">
        <v>5749</v>
      </c>
      <c r="E4348" s="99"/>
      <c r="F4348" s="99"/>
    </row>
    <row r="4349" spans="1:6" ht="12.75" customHeight="1" x14ac:dyDescent="0.25">
      <c r="A4349" s="99"/>
      <c r="B4349" s="101">
        <v>4202156</v>
      </c>
      <c r="C4349" s="101" t="s">
        <v>3412</v>
      </c>
      <c r="D4349" s="101" t="s">
        <v>5749</v>
      </c>
      <c r="E4349" s="99"/>
      <c r="F4349" s="99"/>
    </row>
    <row r="4350" spans="1:6" ht="12.75" customHeight="1" x14ac:dyDescent="0.25">
      <c r="A4350" s="99"/>
      <c r="B4350" s="101">
        <v>4202206</v>
      </c>
      <c r="C4350" s="101" t="s">
        <v>5778</v>
      </c>
      <c r="D4350" s="101" t="s">
        <v>5749</v>
      </c>
      <c r="E4350" s="99"/>
      <c r="F4350" s="99"/>
    </row>
    <row r="4351" spans="1:6" ht="12.75" customHeight="1" x14ac:dyDescent="0.25">
      <c r="A4351" s="99"/>
      <c r="B4351" s="101">
        <v>4202305</v>
      </c>
      <c r="C4351" s="101" t="s">
        <v>5779</v>
      </c>
      <c r="D4351" s="101" t="s">
        <v>5749</v>
      </c>
      <c r="E4351" s="99"/>
      <c r="F4351" s="99"/>
    </row>
    <row r="4352" spans="1:6" ht="12.75" customHeight="1" x14ac:dyDescent="0.25">
      <c r="A4352" s="99"/>
      <c r="B4352" s="101">
        <v>4202404</v>
      </c>
      <c r="C4352" s="101" t="s">
        <v>5780</v>
      </c>
      <c r="D4352" s="101" t="s">
        <v>5749</v>
      </c>
      <c r="E4352" s="99"/>
      <c r="F4352" s="99"/>
    </row>
    <row r="4353" spans="1:6" ht="12.75" customHeight="1" x14ac:dyDescent="0.25">
      <c r="A4353" s="99"/>
      <c r="B4353" s="101">
        <v>4202438</v>
      </c>
      <c r="C4353" s="101" t="s">
        <v>5781</v>
      </c>
      <c r="D4353" s="101" t="s">
        <v>5749</v>
      </c>
      <c r="E4353" s="99"/>
      <c r="F4353" s="99"/>
    </row>
    <row r="4354" spans="1:6" ht="12.75" customHeight="1" x14ac:dyDescent="0.25">
      <c r="A4354" s="99"/>
      <c r="B4354" s="101">
        <v>4202453</v>
      </c>
      <c r="C4354" s="101" t="s">
        <v>5782</v>
      </c>
      <c r="D4354" s="101" t="s">
        <v>5749</v>
      </c>
      <c r="E4354" s="99"/>
      <c r="F4354" s="99"/>
    </row>
    <row r="4355" spans="1:6" ht="12.75" customHeight="1" x14ac:dyDescent="0.25">
      <c r="A4355" s="99"/>
      <c r="B4355" s="101">
        <v>4202503</v>
      </c>
      <c r="C4355" s="101" t="s">
        <v>5783</v>
      </c>
      <c r="D4355" s="101" t="s">
        <v>5749</v>
      </c>
      <c r="E4355" s="99"/>
      <c r="F4355" s="99"/>
    </row>
    <row r="4356" spans="1:6" ht="12.75" customHeight="1" x14ac:dyDescent="0.25">
      <c r="A4356" s="99"/>
      <c r="B4356" s="101">
        <v>4202537</v>
      </c>
      <c r="C4356" s="101" t="s">
        <v>2298</v>
      </c>
      <c r="D4356" s="101" t="s">
        <v>5749</v>
      </c>
      <c r="E4356" s="99"/>
      <c r="F4356" s="99"/>
    </row>
    <row r="4357" spans="1:6" ht="12.75" customHeight="1" x14ac:dyDescent="0.25">
      <c r="A4357" s="99"/>
      <c r="B4357" s="101">
        <v>4202578</v>
      </c>
      <c r="C4357" s="101" t="s">
        <v>5784</v>
      </c>
      <c r="D4357" s="101" t="s">
        <v>5749</v>
      </c>
      <c r="E4357" s="99"/>
      <c r="F4357" s="99"/>
    </row>
    <row r="4358" spans="1:6" ht="12.75" customHeight="1" x14ac:dyDescent="0.25">
      <c r="A4358" s="99"/>
      <c r="B4358" s="101">
        <v>4202602</v>
      </c>
      <c r="C4358" s="101" t="s">
        <v>5785</v>
      </c>
      <c r="D4358" s="101" t="s">
        <v>5749</v>
      </c>
      <c r="E4358" s="99"/>
      <c r="F4358" s="99"/>
    </row>
    <row r="4359" spans="1:6" ht="12.75" customHeight="1" x14ac:dyDescent="0.25">
      <c r="A4359" s="99"/>
      <c r="B4359" s="101">
        <v>4202701</v>
      </c>
      <c r="C4359" s="101" t="s">
        <v>5786</v>
      </c>
      <c r="D4359" s="101" t="s">
        <v>5749</v>
      </c>
      <c r="E4359" s="99"/>
      <c r="F4359" s="99"/>
    </row>
    <row r="4360" spans="1:6" ht="12.75" customHeight="1" x14ac:dyDescent="0.25">
      <c r="A4360" s="99"/>
      <c r="B4360" s="101">
        <v>4202800</v>
      </c>
      <c r="C4360" s="101" t="s">
        <v>5787</v>
      </c>
      <c r="D4360" s="101" t="s">
        <v>5749</v>
      </c>
      <c r="E4360" s="99"/>
      <c r="F4360" s="99"/>
    </row>
    <row r="4361" spans="1:6" ht="12.75" customHeight="1" x14ac:dyDescent="0.25">
      <c r="A4361" s="99"/>
      <c r="B4361" s="101">
        <v>4202859</v>
      </c>
      <c r="C4361" s="101" t="s">
        <v>5788</v>
      </c>
      <c r="D4361" s="101" t="s">
        <v>5749</v>
      </c>
      <c r="E4361" s="99"/>
      <c r="F4361" s="99"/>
    </row>
    <row r="4362" spans="1:6" ht="12.75" customHeight="1" x14ac:dyDescent="0.25">
      <c r="A4362" s="99"/>
      <c r="B4362" s="101">
        <v>4202875</v>
      </c>
      <c r="C4362" s="101" t="s">
        <v>5789</v>
      </c>
      <c r="D4362" s="101" t="s">
        <v>5749</v>
      </c>
      <c r="E4362" s="99"/>
      <c r="F4362" s="99"/>
    </row>
    <row r="4363" spans="1:6" ht="12.75" customHeight="1" x14ac:dyDescent="0.25">
      <c r="A4363" s="99"/>
      <c r="B4363" s="101">
        <v>4202909</v>
      </c>
      <c r="C4363" s="101" t="s">
        <v>5790</v>
      </c>
      <c r="D4363" s="101" t="s">
        <v>5749</v>
      </c>
      <c r="E4363" s="99"/>
      <c r="F4363" s="99"/>
    </row>
    <row r="4364" spans="1:6" ht="12.75" customHeight="1" x14ac:dyDescent="0.25">
      <c r="A4364" s="99"/>
      <c r="B4364" s="101">
        <v>4203006</v>
      </c>
      <c r="C4364" s="101" t="s">
        <v>5791</v>
      </c>
      <c r="D4364" s="101" t="s">
        <v>5749</v>
      </c>
      <c r="E4364" s="99"/>
      <c r="F4364" s="99"/>
    </row>
    <row r="4365" spans="1:6" ht="12.75" customHeight="1" x14ac:dyDescent="0.25">
      <c r="A4365" s="99"/>
      <c r="B4365" s="101">
        <v>4203105</v>
      </c>
      <c r="C4365" s="101" t="s">
        <v>5792</v>
      </c>
      <c r="D4365" s="101" t="s">
        <v>5749</v>
      </c>
      <c r="E4365" s="99"/>
      <c r="F4365" s="99"/>
    </row>
    <row r="4366" spans="1:6" ht="12.75" customHeight="1" x14ac:dyDescent="0.25">
      <c r="A4366" s="99"/>
      <c r="B4366" s="101">
        <v>4203154</v>
      </c>
      <c r="C4366" s="101" t="s">
        <v>5793</v>
      </c>
      <c r="D4366" s="101" t="s">
        <v>5749</v>
      </c>
      <c r="E4366" s="99"/>
      <c r="F4366" s="99"/>
    </row>
    <row r="4367" spans="1:6" ht="12.75" customHeight="1" x14ac:dyDescent="0.25">
      <c r="A4367" s="99"/>
      <c r="B4367" s="101">
        <v>4203204</v>
      </c>
      <c r="C4367" s="101" t="s">
        <v>5794</v>
      </c>
      <c r="D4367" s="101" t="s">
        <v>5749</v>
      </c>
      <c r="E4367" s="99"/>
      <c r="F4367" s="99"/>
    </row>
    <row r="4368" spans="1:6" ht="12.75" customHeight="1" x14ac:dyDescent="0.25">
      <c r="A4368" s="99"/>
      <c r="B4368" s="101">
        <v>4203253</v>
      </c>
      <c r="C4368" s="101" t="s">
        <v>5795</v>
      </c>
      <c r="D4368" s="101" t="s">
        <v>5749</v>
      </c>
      <c r="E4368" s="99"/>
      <c r="F4368" s="99"/>
    </row>
    <row r="4369" spans="1:6" ht="12.75" customHeight="1" x14ac:dyDescent="0.25">
      <c r="A4369" s="99"/>
      <c r="B4369" s="101">
        <v>4203303</v>
      </c>
      <c r="C4369" s="101" t="s">
        <v>3216</v>
      </c>
      <c r="D4369" s="101" t="s">
        <v>5749</v>
      </c>
      <c r="E4369" s="99"/>
      <c r="F4369" s="99"/>
    </row>
    <row r="4370" spans="1:6" ht="12.75" customHeight="1" x14ac:dyDescent="0.25">
      <c r="A4370" s="99"/>
      <c r="B4370" s="101">
        <v>4203402</v>
      </c>
      <c r="C4370" s="101" t="s">
        <v>5796</v>
      </c>
      <c r="D4370" s="101" t="s">
        <v>5749</v>
      </c>
      <c r="E4370" s="99"/>
      <c r="F4370" s="99"/>
    </row>
    <row r="4371" spans="1:6" ht="12.75" customHeight="1" x14ac:dyDescent="0.25">
      <c r="A4371" s="99"/>
      <c r="B4371" s="101">
        <v>4203501</v>
      </c>
      <c r="C4371" s="101" t="s">
        <v>5797</v>
      </c>
      <c r="D4371" s="101" t="s">
        <v>5749</v>
      </c>
      <c r="E4371" s="99"/>
      <c r="F4371" s="99"/>
    </row>
    <row r="4372" spans="1:6" ht="12.75" customHeight="1" x14ac:dyDescent="0.25">
      <c r="A4372" s="99"/>
      <c r="B4372" s="101">
        <v>4203600</v>
      </c>
      <c r="C4372" s="101" t="s">
        <v>5798</v>
      </c>
      <c r="D4372" s="101" t="s">
        <v>5749</v>
      </c>
      <c r="E4372" s="99"/>
      <c r="F4372" s="99"/>
    </row>
    <row r="4373" spans="1:6" ht="12.75" customHeight="1" x14ac:dyDescent="0.25">
      <c r="A4373" s="99"/>
      <c r="B4373" s="101">
        <v>4203709</v>
      </c>
      <c r="C4373" s="101" t="s">
        <v>5799</v>
      </c>
      <c r="D4373" s="101" t="s">
        <v>5749</v>
      </c>
      <c r="E4373" s="99"/>
      <c r="F4373" s="99"/>
    </row>
    <row r="4374" spans="1:6" ht="12.75" customHeight="1" x14ac:dyDescent="0.25">
      <c r="A4374" s="99"/>
      <c r="B4374" s="101">
        <v>4203808</v>
      </c>
      <c r="C4374" s="101" t="s">
        <v>5800</v>
      </c>
      <c r="D4374" s="101" t="s">
        <v>5749</v>
      </c>
      <c r="E4374" s="99"/>
      <c r="F4374" s="99"/>
    </row>
    <row r="4375" spans="1:6" ht="12.75" customHeight="1" x14ac:dyDescent="0.25">
      <c r="A4375" s="99"/>
      <c r="B4375" s="101">
        <v>4203907</v>
      </c>
      <c r="C4375" s="101" t="s">
        <v>5801</v>
      </c>
      <c r="D4375" s="101" t="s">
        <v>5749</v>
      </c>
      <c r="E4375" s="99"/>
      <c r="F4375" s="99"/>
    </row>
    <row r="4376" spans="1:6" ht="12.75" customHeight="1" x14ac:dyDescent="0.25">
      <c r="A4376" s="99"/>
      <c r="B4376" s="101">
        <v>4203956</v>
      </c>
      <c r="C4376" s="101" t="s">
        <v>5802</v>
      </c>
      <c r="D4376" s="101" t="s">
        <v>5749</v>
      </c>
      <c r="E4376" s="99"/>
      <c r="F4376" s="99"/>
    </row>
    <row r="4377" spans="1:6" ht="12.75" customHeight="1" x14ac:dyDescent="0.25">
      <c r="A4377" s="99"/>
      <c r="B4377" s="101">
        <v>4204004</v>
      </c>
      <c r="C4377" s="101" t="s">
        <v>5446</v>
      </c>
      <c r="D4377" s="101" t="s">
        <v>5749</v>
      </c>
      <c r="E4377" s="99"/>
      <c r="F4377" s="99"/>
    </row>
    <row r="4378" spans="1:6" ht="12.75" customHeight="1" x14ac:dyDescent="0.25">
      <c r="A4378" s="99"/>
      <c r="B4378" s="101">
        <v>4204103</v>
      </c>
      <c r="C4378" s="101" t="s">
        <v>5803</v>
      </c>
      <c r="D4378" s="101" t="s">
        <v>5749</v>
      </c>
      <c r="E4378" s="99"/>
      <c r="F4378" s="99"/>
    </row>
    <row r="4379" spans="1:6" ht="12.75" customHeight="1" x14ac:dyDescent="0.25">
      <c r="A4379" s="99"/>
      <c r="B4379" s="101">
        <v>4204152</v>
      </c>
      <c r="C4379" s="101" t="s">
        <v>5804</v>
      </c>
      <c r="D4379" s="101" t="s">
        <v>5749</v>
      </c>
      <c r="E4379" s="99"/>
      <c r="F4379" s="99"/>
    </row>
    <row r="4380" spans="1:6" ht="12.75" customHeight="1" x14ac:dyDescent="0.25">
      <c r="A4380" s="99"/>
      <c r="B4380" s="101">
        <v>4204178</v>
      </c>
      <c r="C4380" s="101" t="s">
        <v>5805</v>
      </c>
      <c r="D4380" s="101" t="s">
        <v>5749</v>
      </c>
      <c r="E4380" s="99"/>
      <c r="F4380" s="99"/>
    </row>
    <row r="4381" spans="1:6" ht="12.75" customHeight="1" x14ac:dyDescent="0.25">
      <c r="A4381" s="99"/>
      <c r="B4381" s="101">
        <v>4204194</v>
      </c>
      <c r="C4381" s="101" t="s">
        <v>5806</v>
      </c>
      <c r="D4381" s="101" t="s">
        <v>5749</v>
      </c>
      <c r="E4381" s="99"/>
      <c r="F4381" s="99"/>
    </row>
    <row r="4382" spans="1:6" ht="12.75" customHeight="1" x14ac:dyDescent="0.25">
      <c r="A4382" s="99"/>
      <c r="B4382" s="101">
        <v>4204202</v>
      </c>
      <c r="C4382" s="101" t="s">
        <v>5807</v>
      </c>
      <c r="D4382" s="101" t="s">
        <v>5749</v>
      </c>
      <c r="E4382" s="99"/>
      <c r="F4382" s="99"/>
    </row>
    <row r="4383" spans="1:6" ht="12.75" customHeight="1" x14ac:dyDescent="0.25">
      <c r="A4383" s="99"/>
      <c r="B4383" s="101">
        <v>4204251</v>
      </c>
      <c r="C4383" s="101" t="s">
        <v>5808</v>
      </c>
      <c r="D4383" s="101" t="s">
        <v>5749</v>
      </c>
      <c r="E4383" s="99"/>
      <c r="F4383" s="99"/>
    </row>
    <row r="4384" spans="1:6" ht="12.75" customHeight="1" x14ac:dyDescent="0.25">
      <c r="A4384" s="99"/>
      <c r="B4384" s="101">
        <v>4204301</v>
      </c>
      <c r="C4384" s="101" t="s">
        <v>5809</v>
      </c>
      <c r="D4384" s="101" t="s">
        <v>5749</v>
      </c>
      <c r="E4384" s="99"/>
      <c r="F4384" s="99"/>
    </row>
    <row r="4385" spans="1:6" ht="12.75" customHeight="1" x14ac:dyDescent="0.25">
      <c r="A4385" s="99"/>
      <c r="B4385" s="101">
        <v>4204350</v>
      </c>
      <c r="C4385" s="101" t="s">
        <v>5810</v>
      </c>
      <c r="D4385" s="101" t="s">
        <v>5749</v>
      </c>
      <c r="E4385" s="99"/>
      <c r="F4385" s="99"/>
    </row>
    <row r="4386" spans="1:6" ht="12.75" customHeight="1" x14ac:dyDescent="0.25">
      <c r="A4386" s="99"/>
      <c r="B4386" s="101">
        <v>4204400</v>
      </c>
      <c r="C4386" s="101" t="s">
        <v>5811</v>
      </c>
      <c r="D4386" s="101" t="s">
        <v>5749</v>
      </c>
      <c r="E4386" s="99"/>
      <c r="F4386" s="99"/>
    </row>
    <row r="4387" spans="1:6" ht="12.75" customHeight="1" x14ac:dyDescent="0.25">
      <c r="A4387" s="99"/>
      <c r="B4387" s="101">
        <v>4204459</v>
      </c>
      <c r="C4387" s="101" t="s">
        <v>5812</v>
      </c>
      <c r="D4387" s="101" t="s">
        <v>5749</v>
      </c>
      <c r="E4387" s="99"/>
      <c r="F4387" s="99"/>
    </row>
    <row r="4388" spans="1:6" ht="12.75" customHeight="1" x14ac:dyDescent="0.25">
      <c r="A4388" s="99"/>
      <c r="B4388" s="101">
        <v>4204509</v>
      </c>
      <c r="C4388" s="101" t="s">
        <v>5813</v>
      </c>
      <c r="D4388" s="101" t="s">
        <v>5749</v>
      </c>
      <c r="E4388" s="99"/>
      <c r="F4388" s="99"/>
    </row>
    <row r="4389" spans="1:6" ht="12.75" customHeight="1" x14ac:dyDescent="0.25">
      <c r="A4389" s="99"/>
      <c r="B4389" s="101">
        <v>4204558</v>
      </c>
      <c r="C4389" s="101" t="s">
        <v>5814</v>
      </c>
      <c r="D4389" s="101" t="s">
        <v>5749</v>
      </c>
      <c r="E4389" s="99"/>
      <c r="F4389" s="99"/>
    </row>
    <row r="4390" spans="1:6" ht="12.75" customHeight="1" x14ac:dyDescent="0.25">
      <c r="A4390" s="99"/>
      <c r="B4390" s="101">
        <v>4204608</v>
      </c>
      <c r="C4390" s="101" t="s">
        <v>5815</v>
      </c>
      <c r="D4390" s="101" t="s">
        <v>5749</v>
      </c>
      <c r="E4390" s="99"/>
      <c r="F4390" s="99"/>
    </row>
    <row r="4391" spans="1:6" ht="12.75" customHeight="1" x14ac:dyDescent="0.25">
      <c r="A4391" s="99"/>
      <c r="B4391" s="101">
        <v>4204707</v>
      </c>
      <c r="C4391" s="101" t="s">
        <v>5816</v>
      </c>
      <c r="D4391" s="101" t="s">
        <v>5749</v>
      </c>
      <c r="E4391" s="99"/>
      <c r="F4391" s="99"/>
    </row>
    <row r="4392" spans="1:6" ht="12.75" customHeight="1" x14ac:dyDescent="0.25">
      <c r="A4392" s="99"/>
      <c r="B4392" s="101">
        <v>4204756</v>
      </c>
      <c r="C4392" s="101" t="s">
        <v>5817</v>
      </c>
      <c r="D4392" s="101" t="s">
        <v>5749</v>
      </c>
      <c r="E4392" s="99"/>
      <c r="F4392" s="99"/>
    </row>
    <row r="4393" spans="1:6" ht="12.75" customHeight="1" x14ac:dyDescent="0.25">
      <c r="A4393" s="99"/>
      <c r="B4393" s="101">
        <v>4204806</v>
      </c>
      <c r="C4393" s="101" t="s">
        <v>5818</v>
      </c>
      <c r="D4393" s="101" t="s">
        <v>5749</v>
      </c>
      <c r="E4393" s="99"/>
      <c r="F4393" s="99"/>
    </row>
    <row r="4394" spans="1:6" ht="12.75" customHeight="1" x14ac:dyDescent="0.25">
      <c r="A4394" s="99"/>
      <c r="B4394" s="101">
        <v>4204905</v>
      </c>
      <c r="C4394" s="101" t="s">
        <v>5819</v>
      </c>
      <c r="D4394" s="101" t="s">
        <v>5749</v>
      </c>
      <c r="E4394" s="99"/>
      <c r="F4394" s="99"/>
    </row>
    <row r="4395" spans="1:6" ht="12.75" customHeight="1" x14ac:dyDescent="0.25">
      <c r="A4395" s="99"/>
      <c r="B4395" s="101">
        <v>4205001</v>
      </c>
      <c r="C4395" s="101" t="s">
        <v>5820</v>
      </c>
      <c r="D4395" s="101" t="s">
        <v>5749</v>
      </c>
      <c r="E4395" s="99"/>
      <c r="F4395" s="99"/>
    </row>
    <row r="4396" spans="1:6" ht="12.75" customHeight="1" x14ac:dyDescent="0.25">
      <c r="A4396" s="99"/>
      <c r="B4396" s="101">
        <v>4205100</v>
      </c>
      <c r="C4396" s="101" t="s">
        <v>5821</v>
      </c>
      <c r="D4396" s="101" t="s">
        <v>5749</v>
      </c>
      <c r="E4396" s="99"/>
      <c r="F4396" s="99"/>
    </row>
    <row r="4397" spans="1:6" ht="12.75" customHeight="1" x14ac:dyDescent="0.25">
      <c r="A4397" s="99"/>
      <c r="B4397" s="101">
        <v>4205159</v>
      </c>
      <c r="C4397" s="101" t="s">
        <v>5822</v>
      </c>
      <c r="D4397" s="101" t="s">
        <v>5749</v>
      </c>
      <c r="E4397" s="99"/>
      <c r="F4397" s="99"/>
    </row>
    <row r="4398" spans="1:6" ht="12.75" customHeight="1" x14ac:dyDescent="0.25">
      <c r="A4398" s="99"/>
      <c r="B4398" s="101">
        <v>4205175</v>
      </c>
      <c r="C4398" s="101" t="s">
        <v>3492</v>
      </c>
      <c r="D4398" s="101" t="s">
        <v>5749</v>
      </c>
      <c r="E4398" s="99"/>
      <c r="F4398" s="99"/>
    </row>
    <row r="4399" spans="1:6" ht="12.75" customHeight="1" x14ac:dyDescent="0.25">
      <c r="A4399" s="99"/>
      <c r="B4399" s="101">
        <v>4205191</v>
      </c>
      <c r="C4399" s="101" t="s">
        <v>5823</v>
      </c>
      <c r="D4399" s="101" t="s">
        <v>5749</v>
      </c>
      <c r="E4399" s="99"/>
      <c r="F4399" s="99"/>
    </row>
    <row r="4400" spans="1:6" ht="12.75" customHeight="1" x14ac:dyDescent="0.25">
      <c r="A4400" s="99"/>
      <c r="B4400" s="101">
        <v>4205209</v>
      </c>
      <c r="C4400" s="101" t="s">
        <v>5824</v>
      </c>
      <c r="D4400" s="101" t="s">
        <v>5749</v>
      </c>
      <c r="E4400" s="99"/>
      <c r="F4400" s="99"/>
    </row>
    <row r="4401" spans="1:6" ht="12.75" customHeight="1" x14ac:dyDescent="0.25">
      <c r="A4401" s="99"/>
      <c r="B4401" s="101">
        <v>4205308</v>
      </c>
      <c r="C4401" s="101" t="s">
        <v>5825</v>
      </c>
      <c r="D4401" s="101" t="s">
        <v>5749</v>
      </c>
      <c r="E4401" s="99"/>
      <c r="F4401" s="99"/>
    </row>
    <row r="4402" spans="1:6" ht="12.75" customHeight="1" x14ac:dyDescent="0.25">
      <c r="A4402" s="99"/>
      <c r="B4402" s="101">
        <v>4205357</v>
      </c>
      <c r="C4402" s="101" t="s">
        <v>5826</v>
      </c>
      <c r="D4402" s="101" t="s">
        <v>5749</v>
      </c>
      <c r="E4402" s="99"/>
      <c r="F4402" s="99"/>
    </row>
    <row r="4403" spans="1:6" ht="12.75" customHeight="1" x14ac:dyDescent="0.25">
      <c r="A4403" s="99"/>
      <c r="B4403" s="101">
        <v>4205407</v>
      </c>
      <c r="C4403" s="101" t="s">
        <v>5827</v>
      </c>
      <c r="D4403" s="101" t="s">
        <v>5749</v>
      </c>
      <c r="E4403" s="99"/>
      <c r="F4403" s="99"/>
    </row>
    <row r="4404" spans="1:6" ht="12.75" customHeight="1" x14ac:dyDescent="0.25">
      <c r="A4404" s="99"/>
      <c r="B4404" s="101">
        <v>4205431</v>
      </c>
      <c r="C4404" s="101" t="s">
        <v>5828</v>
      </c>
      <c r="D4404" s="101" t="s">
        <v>5749</v>
      </c>
      <c r="E4404" s="99"/>
      <c r="F4404" s="99"/>
    </row>
    <row r="4405" spans="1:6" ht="12.75" customHeight="1" x14ac:dyDescent="0.25">
      <c r="A4405" s="99"/>
      <c r="B4405" s="101">
        <v>4205456</v>
      </c>
      <c r="C4405" s="101" t="s">
        <v>5829</v>
      </c>
      <c r="D4405" s="101" t="s">
        <v>5749</v>
      </c>
      <c r="E4405" s="99"/>
      <c r="F4405" s="99"/>
    </row>
    <row r="4406" spans="1:6" ht="12.75" customHeight="1" x14ac:dyDescent="0.25">
      <c r="A4406" s="99"/>
      <c r="B4406" s="101">
        <v>4205506</v>
      </c>
      <c r="C4406" s="101" t="s">
        <v>5830</v>
      </c>
      <c r="D4406" s="101" t="s">
        <v>5749</v>
      </c>
      <c r="E4406" s="99"/>
      <c r="F4406" s="99"/>
    </row>
    <row r="4407" spans="1:6" ht="12.75" customHeight="1" x14ac:dyDescent="0.25">
      <c r="A4407" s="99"/>
      <c r="B4407" s="101">
        <v>4205555</v>
      </c>
      <c r="C4407" s="101" t="s">
        <v>5831</v>
      </c>
      <c r="D4407" s="101" t="s">
        <v>5749</v>
      </c>
      <c r="E4407" s="99"/>
      <c r="F4407" s="99"/>
    </row>
    <row r="4408" spans="1:6" ht="12.75" customHeight="1" x14ac:dyDescent="0.25">
      <c r="A4408" s="99"/>
      <c r="B4408" s="101">
        <v>4205605</v>
      </c>
      <c r="C4408" s="101" t="s">
        <v>5832</v>
      </c>
      <c r="D4408" s="101" t="s">
        <v>5749</v>
      </c>
      <c r="E4408" s="99"/>
      <c r="F4408" s="99"/>
    </row>
    <row r="4409" spans="1:6" ht="12.75" customHeight="1" x14ac:dyDescent="0.25">
      <c r="A4409" s="99"/>
      <c r="B4409" s="101">
        <v>4205704</v>
      </c>
      <c r="C4409" s="101" t="s">
        <v>5833</v>
      </c>
      <c r="D4409" s="101" t="s">
        <v>5749</v>
      </c>
      <c r="E4409" s="99"/>
      <c r="F4409" s="99"/>
    </row>
    <row r="4410" spans="1:6" ht="12.75" customHeight="1" x14ac:dyDescent="0.25">
      <c r="A4410" s="99"/>
      <c r="B4410" s="101">
        <v>4205803</v>
      </c>
      <c r="C4410" s="101" t="s">
        <v>5834</v>
      </c>
      <c r="D4410" s="101" t="s">
        <v>5749</v>
      </c>
      <c r="E4410" s="99"/>
      <c r="F4410" s="99"/>
    </row>
    <row r="4411" spans="1:6" ht="12.75" customHeight="1" x14ac:dyDescent="0.25">
      <c r="A4411" s="99"/>
      <c r="B4411" s="101">
        <v>4205902</v>
      </c>
      <c r="C4411" s="101" t="s">
        <v>5835</v>
      </c>
      <c r="D4411" s="101" t="s">
        <v>5749</v>
      </c>
      <c r="E4411" s="99"/>
      <c r="F4411" s="99"/>
    </row>
    <row r="4412" spans="1:6" ht="12.75" customHeight="1" x14ac:dyDescent="0.25">
      <c r="A4412" s="99"/>
      <c r="B4412" s="101">
        <v>4206009</v>
      </c>
      <c r="C4412" s="101" t="s">
        <v>5836</v>
      </c>
      <c r="D4412" s="101" t="s">
        <v>5749</v>
      </c>
      <c r="E4412" s="99"/>
      <c r="F4412" s="99"/>
    </row>
    <row r="4413" spans="1:6" ht="12.75" customHeight="1" x14ac:dyDescent="0.25">
      <c r="A4413" s="99"/>
      <c r="B4413" s="101">
        <v>4206108</v>
      </c>
      <c r="C4413" s="101" t="s">
        <v>5837</v>
      </c>
      <c r="D4413" s="101" t="s">
        <v>5749</v>
      </c>
      <c r="E4413" s="99"/>
      <c r="F4413" s="99"/>
    </row>
    <row r="4414" spans="1:6" ht="12.75" customHeight="1" x14ac:dyDescent="0.25">
      <c r="A4414" s="99"/>
      <c r="B4414" s="101">
        <v>4206207</v>
      </c>
      <c r="C4414" s="101" t="s">
        <v>5838</v>
      </c>
      <c r="D4414" s="101" t="s">
        <v>5749</v>
      </c>
      <c r="E4414" s="99"/>
      <c r="F4414" s="99"/>
    </row>
    <row r="4415" spans="1:6" ht="12.75" customHeight="1" x14ac:dyDescent="0.25">
      <c r="A4415" s="99"/>
      <c r="B4415" s="101">
        <v>4206306</v>
      </c>
      <c r="C4415" s="101" t="s">
        <v>5839</v>
      </c>
      <c r="D4415" s="101" t="s">
        <v>5749</v>
      </c>
      <c r="E4415" s="99"/>
      <c r="F4415" s="99"/>
    </row>
    <row r="4416" spans="1:6" ht="12.75" customHeight="1" x14ac:dyDescent="0.25">
      <c r="A4416" s="99"/>
      <c r="B4416" s="101">
        <v>4206405</v>
      </c>
      <c r="C4416" s="101" t="s">
        <v>4079</v>
      </c>
      <c r="D4416" s="101" t="s">
        <v>5749</v>
      </c>
      <c r="E4416" s="99"/>
      <c r="F4416" s="99"/>
    </row>
    <row r="4417" spans="1:6" ht="12.75" customHeight="1" x14ac:dyDescent="0.25">
      <c r="A4417" s="99"/>
      <c r="B4417" s="101">
        <v>4206504</v>
      </c>
      <c r="C4417" s="101" t="s">
        <v>5840</v>
      </c>
      <c r="D4417" s="101" t="s">
        <v>5749</v>
      </c>
      <c r="E4417" s="99"/>
      <c r="F4417" s="99"/>
    </row>
    <row r="4418" spans="1:6" ht="12.75" customHeight="1" x14ac:dyDescent="0.25">
      <c r="A4418" s="99"/>
      <c r="B4418" s="101">
        <v>4206603</v>
      </c>
      <c r="C4418" s="101" t="s">
        <v>5841</v>
      </c>
      <c r="D4418" s="101" t="s">
        <v>5749</v>
      </c>
      <c r="E4418" s="99"/>
      <c r="F4418" s="99"/>
    </row>
    <row r="4419" spans="1:6" ht="12.75" customHeight="1" x14ac:dyDescent="0.25">
      <c r="A4419" s="99"/>
      <c r="B4419" s="101">
        <v>4206652</v>
      </c>
      <c r="C4419" s="101" t="s">
        <v>5842</v>
      </c>
      <c r="D4419" s="101" t="s">
        <v>5749</v>
      </c>
      <c r="E4419" s="99"/>
      <c r="F4419" s="99"/>
    </row>
    <row r="4420" spans="1:6" ht="12.75" customHeight="1" x14ac:dyDescent="0.25">
      <c r="A4420" s="99"/>
      <c r="B4420" s="101">
        <v>4206702</v>
      </c>
      <c r="C4420" s="101" t="s">
        <v>5843</v>
      </c>
      <c r="D4420" s="101" t="s">
        <v>5749</v>
      </c>
      <c r="E4420" s="99"/>
      <c r="F4420" s="99"/>
    </row>
    <row r="4421" spans="1:6" ht="12.75" customHeight="1" x14ac:dyDescent="0.25">
      <c r="A4421" s="99"/>
      <c r="B4421" s="101">
        <v>4206751</v>
      </c>
      <c r="C4421" s="101" t="s">
        <v>5844</v>
      </c>
      <c r="D4421" s="101" t="s">
        <v>5749</v>
      </c>
      <c r="E4421" s="99"/>
      <c r="F4421" s="99"/>
    </row>
    <row r="4422" spans="1:6" ht="12.75" customHeight="1" x14ac:dyDescent="0.25">
      <c r="A4422" s="99"/>
      <c r="B4422" s="101">
        <v>4206801</v>
      </c>
      <c r="C4422" s="101" t="s">
        <v>5845</v>
      </c>
      <c r="D4422" s="101" t="s">
        <v>5749</v>
      </c>
      <c r="E4422" s="99"/>
      <c r="F4422" s="99"/>
    </row>
    <row r="4423" spans="1:6" ht="12.75" customHeight="1" x14ac:dyDescent="0.25">
      <c r="A4423" s="99"/>
      <c r="B4423" s="101">
        <v>4206900</v>
      </c>
      <c r="C4423" s="101" t="s">
        <v>5846</v>
      </c>
      <c r="D4423" s="101" t="s">
        <v>5749</v>
      </c>
      <c r="E4423" s="99"/>
      <c r="F4423" s="99"/>
    </row>
    <row r="4424" spans="1:6" ht="12.75" customHeight="1" x14ac:dyDescent="0.25">
      <c r="A4424" s="99"/>
      <c r="B4424" s="101">
        <v>4207007</v>
      </c>
      <c r="C4424" s="101" t="s">
        <v>5847</v>
      </c>
      <c r="D4424" s="101" t="s">
        <v>5749</v>
      </c>
      <c r="E4424" s="99"/>
      <c r="F4424" s="99"/>
    </row>
    <row r="4425" spans="1:6" ht="12.75" customHeight="1" x14ac:dyDescent="0.25">
      <c r="A4425" s="99"/>
      <c r="B4425" s="101">
        <v>4207106</v>
      </c>
      <c r="C4425" s="101" t="s">
        <v>5848</v>
      </c>
      <c r="D4425" s="101" t="s">
        <v>5749</v>
      </c>
      <c r="E4425" s="99"/>
      <c r="F4425" s="99"/>
    </row>
    <row r="4426" spans="1:6" ht="12.75" customHeight="1" x14ac:dyDescent="0.25">
      <c r="A4426" s="99"/>
      <c r="B4426" s="101">
        <v>4207205</v>
      </c>
      <c r="C4426" s="101" t="s">
        <v>5849</v>
      </c>
      <c r="D4426" s="101" t="s">
        <v>5749</v>
      </c>
      <c r="E4426" s="99"/>
      <c r="F4426" s="99"/>
    </row>
    <row r="4427" spans="1:6" ht="12.75" customHeight="1" x14ac:dyDescent="0.25">
      <c r="A4427" s="99"/>
      <c r="B4427" s="101">
        <v>4207304</v>
      </c>
      <c r="C4427" s="101" t="s">
        <v>5850</v>
      </c>
      <c r="D4427" s="101" t="s">
        <v>5749</v>
      </c>
      <c r="E4427" s="99"/>
      <c r="F4427" s="99"/>
    </row>
    <row r="4428" spans="1:6" ht="12.75" customHeight="1" x14ac:dyDescent="0.25">
      <c r="A4428" s="99"/>
      <c r="B4428" s="101">
        <v>4207403</v>
      </c>
      <c r="C4428" s="101" t="s">
        <v>5851</v>
      </c>
      <c r="D4428" s="101" t="s">
        <v>5749</v>
      </c>
      <c r="E4428" s="99"/>
      <c r="F4428" s="99"/>
    </row>
    <row r="4429" spans="1:6" ht="12.75" customHeight="1" x14ac:dyDescent="0.25">
      <c r="A4429" s="99"/>
      <c r="B4429" s="101">
        <v>4207502</v>
      </c>
      <c r="C4429" s="101" t="s">
        <v>5852</v>
      </c>
      <c r="D4429" s="101" t="s">
        <v>5749</v>
      </c>
      <c r="E4429" s="99"/>
      <c r="F4429" s="99"/>
    </row>
    <row r="4430" spans="1:6" ht="12.75" customHeight="1" x14ac:dyDescent="0.25">
      <c r="A4430" s="99"/>
      <c r="B4430" s="101">
        <v>4207577</v>
      </c>
      <c r="C4430" s="101" t="s">
        <v>5853</v>
      </c>
      <c r="D4430" s="101" t="s">
        <v>5749</v>
      </c>
      <c r="E4430" s="99"/>
      <c r="F4430" s="99"/>
    </row>
    <row r="4431" spans="1:6" ht="12.75" customHeight="1" x14ac:dyDescent="0.25">
      <c r="A4431" s="99"/>
      <c r="B4431" s="101">
        <v>4207601</v>
      </c>
      <c r="C4431" s="101" t="s">
        <v>3533</v>
      </c>
      <c r="D4431" s="101" t="s">
        <v>5749</v>
      </c>
      <c r="E4431" s="99"/>
      <c r="F4431" s="99"/>
    </row>
    <row r="4432" spans="1:6" ht="12.75" customHeight="1" x14ac:dyDescent="0.25">
      <c r="A4432" s="99"/>
      <c r="B4432" s="101">
        <v>4207650</v>
      </c>
      <c r="C4432" s="101" t="s">
        <v>5854</v>
      </c>
      <c r="D4432" s="101" t="s">
        <v>5749</v>
      </c>
      <c r="E4432" s="99"/>
      <c r="F4432" s="99"/>
    </row>
    <row r="4433" spans="1:6" ht="12.75" customHeight="1" x14ac:dyDescent="0.25">
      <c r="A4433" s="99"/>
      <c r="B4433" s="101">
        <v>4207684</v>
      </c>
      <c r="C4433" s="101" t="s">
        <v>5855</v>
      </c>
      <c r="D4433" s="101" t="s">
        <v>5749</v>
      </c>
      <c r="E4433" s="99"/>
      <c r="F4433" s="99"/>
    </row>
    <row r="4434" spans="1:6" ht="12.75" customHeight="1" x14ac:dyDescent="0.25">
      <c r="A4434" s="99"/>
      <c r="B4434" s="101">
        <v>4207700</v>
      </c>
      <c r="C4434" s="101" t="s">
        <v>5856</v>
      </c>
      <c r="D4434" s="101" t="s">
        <v>5749</v>
      </c>
      <c r="E4434" s="99"/>
      <c r="F4434" s="99"/>
    </row>
    <row r="4435" spans="1:6" ht="12.75" customHeight="1" x14ac:dyDescent="0.25">
      <c r="A4435" s="99"/>
      <c r="B4435" s="101">
        <v>4207759</v>
      </c>
      <c r="C4435" s="101" t="s">
        <v>5857</v>
      </c>
      <c r="D4435" s="101" t="s">
        <v>5749</v>
      </c>
      <c r="E4435" s="99"/>
      <c r="F4435" s="99"/>
    </row>
    <row r="4436" spans="1:6" ht="12.75" customHeight="1" x14ac:dyDescent="0.25">
      <c r="A4436" s="99"/>
      <c r="B4436" s="101">
        <v>4207809</v>
      </c>
      <c r="C4436" s="101" t="s">
        <v>5858</v>
      </c>
      <c r="D4436" s="101" t="s">
        <v>5749</v>
      </c>
      <c r="E4436" s="99"/>
      <c r="F4436" s="99"/>
    </row>
    <row r="4437" spans="1:6" ht="12.75" customHeight="1" x14ac:dyDescent="0.25">
      <c r="A4437" s="99"/>
      <c r="B4437" s="101">
        <v>4207858</v>
      </c>
      <c r="C4437" s="101" t="s">
        <v>5521</v>
      </c>
      <c r="D4437" s="101" t="s">
        <v>5749</v>
      </c>
      <c r="E4437" s="99"/>
      <c r="F4437" s="99"/>
    </row>
    <row r="4438" spans="1:6" ht="12.75" customHeight="1" x14ac:dyDescent="0.25">
      <c r="A4438" s="99"/>
      <c r="B4438" s="101">
        <v>4207908</v>
      </c>
      <c r="C4438" s="101" t="s">
        <v>5859</v>
      </c>
      <c r="D4438" s="101" t="s">
        <v>5749</v>
      </c>
      <c r="E4438" s="99"/>
      <c r="F4438" s="99"/>
    </row>
    <row r="4439" spans="1:6" ht="12.75" customHeight="1" x14ac:dyDescent="0.25">
      <c r="A4439" s="99"/>
      <c r="B4439" s="101">
        <v>4208005</v>
      </c>
      <c r="C4439" s="101" t="s">
        <v>5860</v>
      </c>
      <c r="D4439" s="101" t="s">
        <v>5749</v>
      </c>
      <c r="E4439" s="99"/>
      <c r="F4439" s="99"/>
    </row>
    <row r="4440" spans="1:6" ht="12.75" customHeight="1" x14ac:dyDescent="0.25">
      <c r="A4440" s="99"/>
      <c r="B4440" s="101">
        <v>4208104</v>
      </c>
      <c r="C4440" s="101" t="s">
        <v>5861</v>
      </c>
      <c r="D4440" s="101" t="s">
        <v>5749</v>
      </c>
      <c r="E4440" s="99"/>
      <c r="F4440" s="99"/>
    </row>
    <row r="4441" spans="1:6" ht="12.75" customHeight="1" x14ac:dyDescent="0.25">
      <c r="A4441" s="99"/>
      <c r="B4441" s="101">
        <v>4208203</v>
      </c>
      <c r="C4441" s="101" t="s">
        <v>5862</v>
      </c>
      <c r="D4441" s="101" t="s">
        <v>5749</v>
      </c>
      <c r="E4441" s="99"/>
      <c r="F4441" s="99"/>
    </row>
    <row r="4442" spans="1:6" ht="12.75" customHeight="1" x14ac:dyDescent="0.25">
      <c r="A4442" s="99"/>
      <c r="B4442" s="101">
        <v>4208302</v>
      </c>
      <c r="C4442" s="101" t="s">
        <v>5863</v>
      </c>
      <c r="D4442" s="101" t="s">
        <v>5749</v>
      </c>
      <c r="E4442" s="99"/>
      <c r="F4442" s="99"/>
    </row>
    <row r="4443" spans="1:6" ht="12.75" customHeight="1" x14ac:dyDescent="0.25">
      <c r="A4443" s="99"/>
      <c r="B4443" s="101">
        <v>4208401</v>
      </c>
      <c r="C4443" s="101" t="s">
        <v>1703</v>
      </c>
      <c r="D4443" s="101" t="s">
        <v>5749</v>
      </c>
      <c r="E4443" s="99"/>
      <c r="F4443" s="99"/>
    </row>
    <row r="4444" spans="1:6" ht="12.75" customHeight="1" x14ac:dyDescent="0.25">
      <c r="A4444" s="99"/>
      <c r="B4444" s="101">
        <v>4208450</v>
      </c>
      <c r="C4444" s="101" t="s">
        <v>5864</v>
      </c>
      <c r="D4444" s="101" t="s">
        <v>5749</v>
      </c>
      <c r="E4444" s="99"/>
      <c r="F4444" s="99"/>
    </row>
    <row r="4445" spans="1:6" ht="12.75" customHeight="1" x14ac:dyDescent="0.25">
      <c r="A4445" s="99"/>
      <c r="B4445" s="101">
        <v>4208500</v>
      </c>
      <c r="C4445" s="101" t="s">
        <v>5865</v>
      </c>
      <c r="D4445" s="101" t="s">
        <v>5749</v>
      </c>
      <c r="E4445" s="99"/>
      <c r="F4445" s="99"/>
    </row>
    <row r="4446" spans="1:6" ht="12.75" customHeight="1" x14ac:dyDescent="0.25">
      <c r="A4446" s="99"/>
      <c r="B4446" s="101">
        <v>4208609</v>
      </c>
      <c r="C4446" s="101" t="s">
        <v>5866</v>
      </c>
      <c r="D4446" s="101" t="s">
        <v>5749</v>
      </c>
      <c r="E4446" s="99"/>
      <c r="F4446" s="99"/>
    </row>
    <row r="4447" spans="1:6" ht="12.75" customHeight="1" x14ac:dyDescent="0.25">
      <c r="A4447" s="99"/>
      <c r="B4447" s="101">
        <v>4208708</v>
      </c>
      <c r="C4447" s="101" t="s">
        <v>5867</v>
      </c>
      <c r="D4447" s="101" t="s">
        <v>5749</v>
      </c>
      <c r="E4447" s="99"/>
      <c r="F4447" s="99"/>
    </row>
    <row r="4448" spans="1:6" ht="12.75" customHeight="1" x14ac:dyDescent="0.25">
      <c r="A4448" s="99"/>
      <c r="B4448" s="101">
        <v>4208807</v>
      </c>
      <c r="C4448" s="101" t="s">
        <v>5868</v>
      </c>
      <c r="D4448" s="101" t="s">
        <v>5749</v>
      </c>
      <c r="E4448" s="99"/>
      <c r="F4448" s="99"/>
    </row>
    <row r="4449" spans="1:6" ht="12.75" customHeight="1" x14ac:dyDescent="0.25">
      <c r="A4449" s="99"/>
      <c r="B4449" s="101">
        <v>4208906</v>
      </c>
      <c r="C4449" s="101" t="s">
        <v>5869</v>
      </c>
      <c r="D4449" s="101" t="s">
        <v>5749</v>
      </c>
      <c r="E4449" s="99"/>
      <c r="F4449" s="99"/>
    </row>
    <row r="4450" spans="1:6" ht="12.75" customHeight="1" x14ac:dyDescent="0.25">
      <c r="A4450" s="99"/>
      <c r="B4450" s="101">
        <v>4208955</v>
      </c>
      <c r="C4450" s="101" t="s">
        <v>5039</v>
      </c>
      <c r="D4450" s="101" t="s">
        <v>5749</v>
      </c>
      <c r="E4450" s="99"/>
      <c r="F4450" s="99"/>
    </row>
    <row r="4451" spans="1:6" ht="12.75" customHeight="1" x14ac:dyDescent="0.25">
      <c r="A4451" s="99"/>
      <c r="B4451" s="101">
        <v>4209003</v>
      </c>
      <c r="C4451" s="101" t="s">
        <v>5870</v>
      </c>
      <c r="D4451" s="101" t="s">
        <v>5749</v>
      </c>
      <c r="E4451" s="99"/>
      <c r="F4451" s="99"/>
    </row>
    <row r="4452" spans="1:6" ht="12.75" customHeight="1" x14ac:dyDescent="0.25">
      <c r="A4452" s="99"/>
      <c r="B4452" s="101">
        <v>4209102</v>
      </c>
      <c r="C4452" s="101" t="s">
        <v>5871</v>
      </c>
      <c r="D4452" s="101" t="s">
        <v>5749</v>
      </c>
      <c r="E4452" s="99"/>
      <c r="F4452" s="99"/>
    </row>
    <row r="4453" spans="1:6" ht="12.75" customHeight="1" x14ac:dyDescent="0.25">
      <c r="A4453" s="99"/>
      <c r="B4453" s="101">
        <v>4209151</v>
      </c>
      <c r="C4453" s="101" t="s">
        <v>5872</v>
      </c>
      <c r="D4453" s="101" t="s">
        <v>5749</v>
      </c>
      <c r="E4453" s="99"/>
      <c r="F4453" s="99"/>
    </row>
    <row r="4454" spans="1:6" ht="12.75" customHeight="1" x14ac:dyDescent="0.25">
      <c r="A4454" s="99"/>
      <c r="B4454" s="101">
        <v>4209177</v>
      </c>
      <c r="C4454" s="101" t="s">
        <v>5873</v>
      </c>
      <c r="D4454" s="101" t="s">
        <v>5749</v>
      </c>
      <c r="E4454" s="99"/>
      <c r="F4454" s="99"/>
    </row>
    <row r="4455" spans="1:6" ht="12.75" customHeight="1" x14ac:dyDescent="0.25">
      <c r="A4455" s="99"/>
      <c r="B4455" s="101">
        <v>4209201</v>
      </c>
      <c r="C4455" s="101" t="s">
        <v>5874</v>
      </c>
      <c r="D4455" s="101" t="s">
        <v>5749</v>
      </c>
      <c r="E4455" s="99"/>
      <c r="F4455" s="99"/>
    </row>
    <row r="4456" spans="1:6" ht="12.75" customHeight="1" x14ac:dyDescent="0.25">
      <c r="A4456" s="99"/>
      <c r="B4456" s="101">
        <v>4209300</v>
      </c>
      <c r="C4456" s="101" t="s">
        <v>5875</v>
      </c>
      <c r="D4456" s="101" t="s">
        <v>5749</v>
      </c>
      <c r="E4456" s="99"/>
      <c r="F4456" s="99"/>
    </row>
    <row r="4457" spans="1:6" ht="12.75" customHeight="1" x14ac:dyDescent="0.25">
      <c r="A4457" s="99"/>
      <c r="B4457" s="101">
        <v>4209409</v>
      </c>
      <c r="C4457" s="101" t="s">
        <v>5876</v>
      </c>
      <c r="D4457" s="101" t="s">
        <v>5749</v>
      </c>
      <c r="E4457" s="99"/>
      <c r="F4457" s="99"/>
    </row>
    <row r="4458" spans="1:6" ht="12.75" customHeight="1" x14ac:dyDescent="0.25">
      <c r="A4458" s="99"/>
      <c r="B4458" s="101">
        <v>4209458</v>
      </c>
      <c r="C4458" s="101" t="s">
        <v>5877</v>
      </c>
      <c r="D4458" s="101" t="s">
        <v>5749</v>
      </c>
      <c r="E4458" s="99"/>
      <c r="F4458" s="99"/>
    </row>
    <row r="4459" spans="1:6" ht="12.75" customHeight="1" x14ac:dyDescent="0.25">
      <c r="A4459" s="99"/>
      <c r="B4459" s="101">
        <v>4209508</v>
      </c>
      <c r="C4459" s="101" t="s">
        <v>5878</v>
      </c>
      <c r="D4459" s="101" t="s">
        <v>5749</v>
      </c>
      <c r="E4459" s="99"/>
      <c r="F4459" s="99"/>
    </row>
    <row r="4460" spans="1:6" ht="12.75" customHeight="1" x14ac:dyDescent="0.25">
      <c r="A4460" s="99"/>
      <c r="B4460" s="101">
        <v>4209607</v>
      </c>
      <c r="C4460" s="101" t="s">
        <v>5879</v>
      </c>
      <c r="D4460" s="101" t="s">
        <v>5749</v>
      </c>
      <c r="E4460" s="99"/>
      <c r="F4460" s="99"/>
    </row>
    <row r="4461" spans="1:6" ht="12.75" customHeight="1" x14ac:dyDescent="0.25">
      <c r="A4461" s="99"/>
      <c r="B4461" s="101">
        <v>4209706</v>
      </c>
      <c r="C4461" s="101" t="s">
        <v>5880</v>
      </c>
      <c r="D4461" s="101" t="s">
        <v>5749</v>
      </c>
      <c r="E4461" s="99"/>
      <c r="F4461" s="99"/>
    </row>
    <row r="4462" spans="1:6" ht="12.75" customHeight="1" x14ac:dyDescent="0.25">
      <c r="A4462" s="99"/>
      <c r="B4462" s="101">
        <v>4209805</v>
      </c>
      <c r="C4462" s="101" t="s">
        <v>5881</v>
      </c>
      <c r="D4462" s="101" t="s">
        <v>5749</v>
      </c>
      <c r="E4462" s="99"/>
      <c r="F4462" s="99"/>
    </row>
    <row r="4463" spans="1:6" ht="12.75" customHeight="1" x14ac:dyDescent="0.25">
      <c r="A4463" s="99"/>
      <c r="B4463" s="101">
        <v>4209854</v>
      </c>
      <c r="C4463" s="101" t="s">
        <v>5882</v>
      </c>
      <c r="D4463" s="101" t="s">
        <v>5749</v>
      </c>
      <c r="E4463" s="99"/>
      <c r="F4463" s="99"/>
    </row>
    <row r="4464" spans="1:6" ht="12.75" customHeight="1" x14ac:dyDescent="0.25">
      <c r="A4464" s="99"/>
      <c r="B4464" s="101">
        <v>4209904</v>
      </c>
      <c r="C4464" s="101" t="s">
        <v>5883</v>
      </c>
      <c r="D4464" s="101" t="s">
        <v>5749</v>
      </c>
      <c r="E4464" s="99"/>
      <c r="F4464" s="99"/>
    </row>
    <row r="4465" spans="1:6" ht="12.75" customHeight="1" x14ac:dyDescent="0.25">
      <c r="A4465" s="99"/>
      <c r="B4465" s="101">
        <v>4210001</v>
      </c>
      <c r="C4465" s="101" t="s">
        <v>5884</v>
      </c>
      <c r="D4465" s="101" t="s">
        <v>5749</v>
      </c>
      <c r="E4465" s="99"/>
      <c r="F4465" s="99"/>
    </row>
    <row r="4466" spans="1:6" ht="12.75" customHeight="1" x14ac:dyDescent="0.25">
      <c r="A4466" s="99"/>
      <c r="B4466" s="101">
        <v>4210035</v>
      </c>
      <c r="C4466" s="101" t="s">
        <v>5885</v>
      </c>
      <c r="D4466" s="101" t="s">
        <v>5749</v>
      </c>
      <c r="E4466" s="99"/>
      <c r="F4466" s="99"/>
    </row>
    <row r="4467" spans="1:6" ht="12.75" customHeight="1" x14ac:dyDescent="0.25">
      <c r="A4467" s="99"/>
      <c r="B4467" s="101">
        <v>4210050</v>
      </c>
      <c r="C4467" s="101" t="s">
        <v>5886</v>
      </c>
      <c r="D4467" s="101" t="s">
        <v>5749</v>
      </c>
      <c r="E4467" s="99"/>
      <c r="F4467" s="99"/>
    </row>
    <row r="4468" spans="1:6" ht="12.75" customHeight="1" x14ac:dyDescent="0.25">
      <c r="A4468" s="99"/>
      <c r="B4468" s="101">
        <v>4210100</v>
      </c>
      <c r="C4468" s="101" t="s">
        <v>5887</v>
      </c>
      <c r="D4468" s="101" t="s">
        <v>5749</v>
      </c>
      <c r="E4468" s="99"/>
      <c r="F4468" s="99"/>
    </row>
    <row r="4469" spans="1:6" ht="12.75" customHeight="1" x14ac:dyDescent="0.25">
      <c r="A4469" s="99"/>
      <c r="B4469" s="101">
        <v>4210209</v>
      </c>
      <c r="C4469" s="101" t="s">
        <v>5888</v>
      </c>
      <c r="D4469" s="101" t="s">
        <v>5749</v>
      </c>
      <c r="E4469" s="99"/>
      <c r="F4469" s="99"/>
    </row>
    <row r="4470" spans="1:6" ht="12.75" customHeight="1" x14ac:dyDescent="0.25">
      <c r="A4470" s="99"/>
      <c r="B4470" s="101">
        <v>4210308</v>
      </c>
      <c r="C4470" s="101" t="s">
        <v>5889</v>
      </c>
      <c r="D4470" s="101" t="s">
        <v>5749</v>
      </c>
      <c r="E4470" s="99"/>
      <c r="F4470" s="99"/>
    </row>
    <row r="4471" spans="1:6" ht="12.75" customHeight="1" x14ac:dyDescent="0.25">
      <c r="A4471" s="99"/>
      <c r="B4471" s="101">
        <v>4210407</v>
      </c>
      <c r="C4471" s="101" t="s">
        <v>5890</v>
      </c>
      <c r="D4471" s="101" t="s">
        <v>5749</v>
      </c>
      <c r="E4471" s="99"/>
      <c r="F4471" s="99"/>
    </row>
    <row r="4472" spans="1:6" ht="12.75" customHeight="1" x14ac:dyDescent="0.25">
      <c r="A4472" s="99"/>
      <c r="B4472" s="101">
        <v>4210506</v>
      </c>
      <c r="C4472" s="101" t="s">
        <v>3250</v>
      </c>
      <c r="D4472" s="101" t="s">
        <v>5749</v>
      </c>
      <c r="E4472" s="99"/>
      <c r="F4472" s="99"/>
    </row>
    <row r="4473" spans="1:6" ht="12.75" customHeight="1" x14ac:dyDescent="0.25">
      <c r="A4473" s="99"/>
      <c r="B4473" s="101">
        <v>4210555</v>
      </c>
      <c r="C4473" s="101" t="s">
        <v>5891</v>
      </c>
      <c r="D4473" s="101" t="s">
        <v>5749</v>
      </c>
      <c r="E4473" s="99"/>
      <c r="F4473" s="99"/>
    </row>
    <row r="4474" spans="1:6" ht="12.75" customHeight="1" x14ac:dyDescent="0.25">
      <c r="A4474" s="99"/>
      <c r="B4474" s="101">
        <v>4210605</v>
      </c>
      <c r="C4474" s="101" t="s">
        <v>2944</v>
      </c>
      <c r="D4474" s="101" t="s">
        <v>5749</v>
      </c>
      <c r="E4474" s="99"/>
      <c r="F4474" s="99"/>
    </row>
    <row r="4475" spans="1:6" ht="12.75" customHeight="1" x14ac:dyDescent="0.25">
      <c r="A4475" s="99"/>
      <c r="B4475" s="101">
        <v>4210704</v>
      </c>
      <c r="C4475" s="101" t="s">
        <v>5892</v>
      </c>
      <c r="D4475" s="101" t="s">
        <v>5749</v>
      </c>
      <c r="E4475" s="99"/>
      <c r="F4475" s="99"/>
    </row>
    <row r="4476" spans="1:6" ht="12.75" customHeight="1" x14ac:dyDescent="0.25">
      <c r="A4476" s="99"/>
      <c r="B4476" s="101">
        <v>4210803</v>
      </c>
      <c r="C4476" s="101" t="s">
        <v>5893</v>
      </c>
      <c r="D4476" s="101" t="s">
        <v>5749</v>
      </c>
      <c r="E4476" s="99"/>
      <c r="F4476" s="99"/>
    </row>
    <row r="4477" spans="1:6" ht="12.75" customHeight="1" x14ac:dyDescent="0.25">
      <c r="A4477" s="99"/>
      <c r="B4477" s="101">
        <v>4210852</v>
      </c>
      <c r="C4477" s="101" t="s">
        <v>5894</v>
      </c>
      <c r="D4477" s="101" t="s">
        <v>5749</v>
      </c>
      <c r="E4477" s="99"/>
      <c r="F4477" s="99"/>
    </row>
    <row r="4478" spans="1:6" ht="12.75" customHeight="1" x14ac:dyDescent="0.25">
      <c r="A4478" s="99"/>
      <c r="B4478" s="101">
        <v>4210902</v>
      </c>
      <c r="C4478" s="101" t="s">
        <v>5895</v>
      </c>
      <c r="D4478" s="101" t="s">
        <v>5749</v>
      </c>
      <c r="E4478" s="99"/>
      <c r="F4478" s="99"/>
    </row>
    <row r="4479" spans="1:6" ht="12.75" customHeight="1" x14ac:dyDescent="0.25">
      <c r="A4479" s="99"/>
      <c r="B4479" s="101">
        <v>4211009</v>
      </c>
      <c r="C4479" s="101" t="s">
        <v>5896</v>
      </c>
      <c r="D4479" s="101" t="s">
        <v>5749</v>
      </c>
      <c r="E4479" s="99"/>
      <c r="F4479" s="99"/>
    </row>
    <row r="4480" spans="1:6" ht="12.75" customHeight="1" x14ac:dyDescent="0.25">
      <c r="A4480" s="99"/>
      <c r="B4480" s="101">
        <v>4211058</v>
      </c>
      <c r="C4480" s="101" t="s">
        <v>5897</v>
      </c>
      <c r="D4480" s="101" t="s">
        <v>5749</v>
      </c>
      <c r="E4480" s="99"/>
      <c r="F4480" s="99"/>
    </row>
    <row r="4481" spans="1:6" ht="12.75" customHeight="1" x14ac:dyDescent="0.25">
      <c r="A4481" s="99"/>
      <c r="B4481" s="101">
        <v>4211108</v>
      </c>
      <c r="C4481" s="101" t="s">
        <v>5108</v>
      </c>
      <c r="D4481" s="101" t="s">
        <v>5749</v>
      </c>
      <c r="E4481" s="99"/>
      <c r="F4481" s="99"/>
    </row>
    <row r="4482" spans="1:6" ht="12.75" customHeight="1" x14ac:dyDescent="0.25">
      <c r="A4482" s="99"/>
      <c r="B4482" s="101">
        <v>4211207</v>
      </c>
      <c r="C4482" s="101" t="s">
        <v>5898</v>
      </c>
      <c r="D4482" s="101" t="s">
        <v>5749</v>
      </c>
      <c r="E4482" s="99"/>
      <c r="F4482" s="99"/>
    </row>
    <row r="4483" spans="1:6" ht="12.75" customHeight="1" x14ac:dyDescent="0.25">
      <c r="A4483" s="99"/>
      <c r="B4483" s="101">
        <v>4211256</v>
      </c>
      <c r="C4483" s="101" t="s">
        <v>5899</v>
      </c>
      <c r="D4483" s="101" t="s">
        <v>5749</v>
      </c>
      <c r="E4483" s="99"/>
      <c r="F4483" s="99"/>
    </row>
    <row r="4484" spans="1:6" ht="12.75" customHeight="1" x14ac:dyDescent="0.25">
      <c r="A4484" s="99"/>
      <c r="B4484" s="101">
        <v>4211306</v>
      </c>
      <c r="C4484" s="101" t="s">
        <v>5900</v>
      </c>
      <c r="D4484" s="101" t="s">
        <v>5749</v>
      </c>
      <c r="E4484" s="99"/>
      <c r="F4484" s="99"/>
    </row>
    <row r="4485" spans="1:6" ht="12.75" customHeight="1" x14ac:dyDescent="0.25">
      <c r="A4485" s="99"/>
      <c r="B4485" s="101">
        <v>4211405</v>
      </c>
      <c r="C4485" s="101" t="s">
        <v>5901</v>
      </c>
      <c r="D4485" s="101" t="s">
        <v>5749</v>
      </c>
      <c r="E4485" s="99"/>
      <c r="F4485" s="99"/>
    </row>
    <row r="4486" spans="1:6" ht="12.75" customHeight="1" x14ac:dyDescent="0.25">
      <c r="A4486" s="99"/>
      <c r="B4486" s="101">
        <v>4211454</v>
      </c>
      <c r="C4486" s="101" t="s">
        <v>5902</v>
      </c>
      <c r="D4486" s="101" t="s">
        <v>5749</v>
      </c>
      <c r="E4486" s="99"/>
      <c r="F4486" s="99"/>
    </row>
    <row r="4487" spans="1:6" ht="12.75" customHeight="1" x14ac:dyDescent="0.25">
      <c r="A4487" s="99"/>
      <c r="B4487" s="101">
        <v>4211504</v>
      </c>
      <c r="C4487" s="101" t="s">
        <v>5903</v>
      </c>
      <c r="D4487" s="101" t="s">
        <v>5749</v>
      </c>
      <c r="E4487" s="99"/>
      <c r="F4487" s="99"/>
    </row>
    <row r="4488" spans="1:6" ht="12.75" customHeight="1" x14ac:dyDescent="0.25">
      <c r="A4488" s="99"/>
      <c r="B4488" s="101">
        <v>4211603</v>
      </c>
      <c r="C4488" s="101" t="s">
        <v>5904</v>
      </c>
      <c r="D4488" s="101" t="s">
        <v>5749</v>
      </c>
      <c r="E4488" s="99"/>
      <c r="F4488" s="99"/>
    </row>
    <row r="4489" spans="1:6" ht="12.75" customHeight="1" x14ac:dyDescent="0.25">
      <c r="A4489" s="99"/>
      <c r="B4489" s="101">
        <v>4211652</v>
      </c>
      <c r="C4489" s="101" t="s">
        <v>3643</v>
      </c>
      <c r="D4489" s="101" t="s">
        <v>5749</v>
      </c>
      <c r="E4489" s="99"/>
      <c r="F4489" s="99"/>
    </row>
    <row r="4490" spans="1:6" ht="12.75" customHeight="1" x14ac:dyDescent="0.25">
      <c r="A4490" s="99"/>
      <c r="B4490" s="101">
        <v>4211702</v>
      </c>
      <c r="C4490" s="101" t="s">
        <v>5905</v>
      </c>
      <c r="D4490" s="101" t="s">
        <v>5749</v>
      </c>
      <c r="E4490" s="99"/>
      <c r="F4490" s="99"/>
    </row>
    <row r="4491" spans="1:6" ht="12.75" customHeight="1" x14ac:dyDescent="0.25">
      <c r="A4491" s="99"/>
      <c r="B4491" s="101">
        <v>4211751</v>
      </c>
      <c r="C4491" s="101" t="s">
        <v>5906</v>
      </c>
      <c r="D4491" s="101" t="s">
        <v>5749</v>
      </c>
      <c r="E4491" s="99"/>
      <c r="F4491" s="99"/>
    </row>
    <row r="4492" spans="1:6" ht="12.75" customHeight="1" x14ac:dyDescent="0.25">
      <c r="A4492" s="99"/>
      <c r="B4492" s="101">
        <v>4211801</v>
      </c>
      <c r="C4492" s="101" t="s">
        <v>5907</v>
      </c>
      <c r="D4492" s="101" t="s">
        <v>5749</v>
      </c>
      <c r="E4492" s="99"/>
      <c r="F4492" s="99"/>
    </row>
    <row r="4493" spans="1:6" ht="12.75" customHeight="1" x14ac:dyDescent="0.25">
      <c r="A4493" s="99"/>
      <c r="B4493" s="101">
        <v>4211850</v>
      </c>
      <c r="C4493" s="101" t="s">
        <v>5146</v>
      </c>
      <c r="D4493" s="101" t="s">
        <v>5749</v>
      </c>
      <c r="E4493" s="99"/>
      <c r="F4493" s="99"/>
    </row>
    <row r="4494" spans="1:6" ht="12.75" customHeight="1" x14ac:dyDescent="0.25">
      <c r="A4494" s="99"/>
      <c r="B4494" s="101">
        <v>4211876</v>
      </c>
      <c r="C4494" s="101" t="s">
        <v>5908</v>
      </c>
      <c r="D4494" s="101" t="s">
        <v>5749</v>
      </c>
      <c r="E4494" s="99"/>
      <c r="F4494" s="99"/>
    </row>
    <row r="4495" spans="1:6" ht="12.75" customHeight="1" x14ac:dyDescent="0.25">
      <c r="A4495" s="99"/>
      <c r="B4495" s="101">
        <v>4211892</v>
      </c>
      <c r="C4495" s="101" t="s">
        <v>5909</v>
      </c>
      <c r="D4495" s="101" t="s">
        <v>5749</v>
      </c>
      <c r="E4495" s="99"/>
      <c r="F4495" s="99"/>
    </row>
    <row r="4496" spans="1:6" ht="12.75" customHeight="1" x14ac:dyDescent="0.25">
      <c r="A4496" s="99"/>
      <c r="B4496" s="101">
        <v>4211900</v>
      </c>
      <c r="C4496" s="101" t="s">
        <v>5910</v>
      </c>
      <c r="D4496" s="101" t="s">
        <v>5749</v>
      </c>
      <c r="E4496" s="99"/>
      <c r="F4496" s="99"/>
    </row>
    <row r="4497" spans="1:6" ht="12.75" customHeight="1" x14ac:dyDescent="0.25">
      <c r="A4497" s="99"/>
      <c r="B4497" s="101">
        <v>4212007</v>
      </c>
      <c r="C4497" s="101" t="s">
        <v>5911</v>
      </c>
      <c r="D4497" s="101" t="s">
        <v>5749</v>
      </c>
      <c r="E4497" s="99"/>
      <c r="F4497" s="99"/>
    </row>
    <row r="4498" spans="1:6" ht="12.75" customHeight="1" x14ac:dyDescent="0.25">
      <c r="A4498" s="99"/>
      <c r="B4498" s="101">
        <v>4212056</v>
      </c>
      <c r="C4498" s="101" t="s">
        <v>5609</v>
      </c>
      <c r="D4498" s="101" t="s">
        <v>5749</v>
      </c>
      <c r="E4498" s="99"/>
      <c r="F4498" s="99"/>
    </row>
    <row r="4499" spans="1:6" ht="12.75" customHeight="1" x14ac:dyDescent="0.25">
      <c r="A4499" s="99"/>
      <c r="B4499" s="101">
        <v>4212106</v>
      </c>
      <c r="C4499" s="101" t="s">
        <v>5912</v>
      </c>
      <c r="D4499" s="101" t="s">
        <v>5749</v>
      </c>
      <c r="E4499" s="99"/>
      <c r="F4499" s="99"/>
    </row>
    <row r="4500" spans="1:6" ht="12.75" customHeight="1" x14ac:dyDescent="0.25">
      <c r="A4500" s="99"/>
      <c r="B4500" s="101">
        <v>4212205</v>
      </c>
      <c r="C4500" s="101" t="s">
        <v>5913</v>
      </c>
      <c r="D4500" s="101" t="s">
        <v>5749</v>
      </c>
      <c r="E4500" s="99"/>
      <c r="F4500" s="99"/>
    </row>
    <row r="4501" spans="1:6" ht="12.75" customHeight="1" x14ac:dyDescent="0.25">
      <c r="A4501" s="99"/>
      <c r="B4501" s="101">
        <v>4212239</v>
      </c>
      <c r="C4501" s="101" t="s">
        <v>5154</v>
      </c>
      <c r="D4501" s="101" t="s">
        <v>5749</v>
      </c>
      <c r="E4501" s="99"/>
      <c r="F4501" s="99"/>
    </row>
    <row r="4502" spans="1:6" ht="12.75" customHeight="1" x14ac:dyDescent="0.25">
      <c r="A4502" s="99"/>
      <c r="B4502" s="101">
        <v>4212254</v>
      </c>
      <c r="C4502" s="101" t="s">
        <v>5914</v>
      </c>
      <c r="D4502" s="101" t="s">
        <v>5749</v>
      </c>
      <c r="E4502" s="99"/>
      <c r="F4502" s="99"/>
    </row>
    <row r="4503" spans="1:6" ht="12.75" customHeight="1" x14ac:dyDescent="0.25">
      <c r="A4503" s="99"/>
      <c r="B4503" s="101">
        <v>4212270</v>
      </c>
      <c r="C4503" s="101" t="s">
        <v>5915</v>
      </c>
      <c r="D4503" s="101" t="s">
        <v>5749</v>
      </c>
      <c r="E4503" s="99"/>
      <c r="F4503" s="99"/>
    </row>
    <row r="4504" spans="1:6" ht="12.75" customHeight="1" x14ac:dyDescent="0.25">
      <c r="A4504" s="99"/>
      <c r="B4504" s="101">
        <v>4212304</v>
      </c>
      <c r="C4504" s="101" t="s">
        <v>5916</v>
      </c>
      <c r="D4504" s="101" t="s">
        <v>5749</v>
      </c>
      <c r="E4504" s="99"/>
      <c r="F4504" s="99"/>
    </row>
    <row r="4505" spans="1:6" ht="12.75" customHeight="1" x14ac:dyDescent="0.25">
      <c r="A4505" s="99"/>
      <c r="B4505" s="101">
        <v>4212403</v>
      </c>
      <c r="C4505" s="101" t="s">
        <v>5917</v>
      </c>
      <c r="D4505" s="101" t="s">
        <v>5749</v>
      </c>
      <c r="E4505" s="99"/>
      <c r="F4505" s="99"/>
    </row>
    <row r="4506" spans="1:6" ht="12.75" customHeight="1" x14ac:dyDescent="0.25">
      <c r="A4506" s="99"/>
      <c r="B4506" s="101">
        <v>4212502</v>
      </c>
      <c r="C4506" s="101" t="s">
        <v>5918</v>
      </c>
      <c r="D4506" s="101" t="s">
        <v>5749</v>
      </c>
      <c r="E4506" s="99"/>
      <c r="F4506" s="99"/>
    </row>
    <row r="4507" spans="1:6" ht="12.75" customHeight="1" x14ac:dyDescent="0.25">
      <c r="A4507" s="99"/>
      <c r="B4507" s="101">
        <v>4212601</v>
      </c>
      <c r="C4507" s="101" t="s">
        <v>5919</v>
      </c>
      <c r="D4507" s="101" t="s">
        <v>5749</v>
      </c>
      <c r="E4507" s="99"/>
      <c r="F4507" s="99"/>
    </row>
    <row r="4508" spans="1:6" ht="12.75" customHeight="1" x14ac:dyDescent="0.25">
      <c r="A4508" s="99"/>
      <c r="B4508" s="101">
        <v>4212650</v>
      </c>
      <c r="C4508" s="101" t="s">
        <v>5920</v>
      </c>
      <c r="D4508" s="101" t="s">
        <v>5749</v>
      </c>
      <c r="E4508" s="99"/>
      <c r="F4508" s="99"/>
    </row>
    <row r="4509" spans="1:6" ht="12.75" customHeight="1" x14ac:dyDescent="0.25">
      <c r="A4509" s="99"/>
      <c r="B4509" s="101">
        <v>4212700</v>
      </c>
      <c r="C4509" s="101" t="s">
        <v>3151</v>
      </c>
      <c r="D4509" s="101" t="s">
        <v>5749</v>
      </c>
      <c r="E4509" s="99"/>
      <c r="F4509" s="99"/>
    </row>
    <row r="4510" spans="1:6" ht="12.75" customHeight="1" x14ac:dyDescent="0.25">
      <c r="A4510" s="99"/>
      <c r="B4510" s="101">
        <v>4212809</v>
      </c>
      <c r="C4510" s="101" t="s">
        <v>5921</v>
      </c>
      <c r="D4510" s="101" t="s">
        <v>5749</v>
      </c>
      <c r="E4510" s="99"/>
      <c r="F4510" s="99"/>
    </row>
    <row r="4511" spans="1:6" ht="12.75" customHeight="1" x14ac:dyDescent="0.25">
      <c r="A4511" s="99"/>
      <c r="B4511" s="101">
        <v>4212908</v>
      </c>
      <c r="C4511" s="101" t="s">
        <v>5182</v>
      </c>
      <c r="D4511" s="101" t="s">
        <v>5749</v>
      </c>
      <c r="E4511" s="99"/>
      <c r="F4511" s="99"/>
    </row>
    <row r="4512" spans="1:6" ht="12.75" customHeight="1" x14ac:dyDescent="0.25">
      <c r="A4512" s="99"/>
      <c r="B4512" s="101">
        <v>4213005</v>
      </c>
      <c r="C4512" s="101" t="s">
        <v>5922</v>
      </c>
      <c r="D4512" s="101" t="s">
        <v>5749</v>
      </c>
      <c r="E4512" s="99"/>
      <c r="F4512" s="99"/>
    </row>
    <row r="4513" spans="1:6" ht="12.75" customHeight="1" x14ac:dyDescent="0.25">
      <c r="A4513" s="99"/>
      <c r="B4513" s="101">
        <v>4213104</v>
      </c>
      <c r="C4513" s="101" t="s">
        <v>5923</v>
      </c>
      <c r="D4513" s="101" t="s">
        <v>5749</v>
      </c>
      <c r="E4513" s="99"/>
      <c r="F4513" s="99"/>
    </row>
    <row r="4514" spans="1:6" ht="12.75" customHeight="1" x14ac:dyDescent="0.25">
      <c r="A4514" s="99"/>
      <c r="B4514" s="101">
        <v>4213153</v>
      </c>
      <c r="C4514" s="101" t="s">
        <v>5924</v>
      </c>
      <c r="D4514" s="101" t="s">
        <v>5749</v>
      </c>
      <c r="E4514" s="99"/>
      <c r="F4514" s="99"/>
    </row>
    <row r="4515" spans="1:6" ht="12.75" customHeight="1" x14ac:dyDescent="0.25">
      <c r="A4515" s="99"/>
      <c r="B4515" s="101">
        <v>4213203</v>
      </c>
      <c r="C4515" s="101" t="s">
        <v>5925</v>
      </c>
      <c r="D4515" s="101" t="s">
        <v>5749</v>
      </c>
      <c r="E4515" s="99"/>
      <c r="F4515" s="99"/>
    </row>
    <row r="4516" spans="1:6" ht="12.75" customHeight="1" x14ac:dyDescent="0.25">
      <c r="A4516" s="99"/>
      <c r="B4516" s="101">
        <v>4213302</v>
      </c>
      <c r="C4516" s="101" t="s">
        <v>5926</v>
      </c>
      <c r="D4516" s="101" t="s">
        <v>5749</v>
      </c>
      <c r="E4516" s="99"/>
      <c r="F4516" s="99"/>
    </row>
    <row r="4517" spans="1:6" ht="12.75" customHeight="1" x14ac:dyDescent="0.25">
      <c r="A4517" s="99"/>
      <c r="B4517" s="101">
        <v>4213351</v>
      </c>
      <c r="C4517" s="101" t="s">
        <v>5927</v>
      </c>
      <c r="D4517" s="101" t="s">
        <v>5749</v>
      </c>
      <c r="E4517" s="99"/>
      <c r="F4517" s="99"/>
    </row>
    <row r="4518" spans="1:6" ht="12.75" customHeight="1" x14ac:dyDescent="0.25">
      <c r="A4518" s="99"/>
      <c r="B4518" s="101">
        <v>4213401</v>
      </c>
      <c r="C4518" s="101" t="s">
        <v>5928</v>
      </c>
      <c r="D4518" s="101" t="s">
        <v>5749</v>
      </c>
      <c r="E4518" s="99"/>
      <c r="F4518" s="99"/>
    </row>
    <row r="4519" spans="1:6" ht="12.75" customHeight="1" x14ac:dyDescent="0.25">
      <c r="A4519" s="99"/>
      <c r="B4519" s="101">
        <v>4213500</v>
      </c>
      <c r="C4519" s="101" t="s">
        <v>5929</v>
      </c>
      <c r="D4519" s="101" t="s">
        <v>5749</v>
      </c>
      <c r="E4519" s="99"/>
      <c r="F4519" s="99"/>
    </row>
    <row r="4520" spans="1:6" ht="12.75" customHeight="1" x14ac:dyDescent="0.25">
      <c r="A4520" s="99"/>
      <c r="B4520" s="101">
        <v>4213609</v>
      </c>
      <c r="C4520" s="101" t="s">
        <v>5930</v>
      </c>
      <c r="D4520" s="101" t="s">
        <v>5749</v>
      </c>
      <c r="E4520" s="99"/>
      <c r="F4520" s="99"/>
    </row>
    <row r="4521" spans="1:6" ht="12.75" customHeight="1" x14ac:dyDescent="0.25">
      <c r="A4521" s="99"/>
      <c r="B4521" s="101">
        <v>4213708</v>
      </c>
      <c r="C4521" s="101" t="s">
        <v>5931</v>
      </c>
      <c r="D4521" s="101" t="s">
        <v>5749</v>
      </c>
      <c r="E4521" s="99"/>
      <c r="F4521" s="99"/>
    </row>
    <row r="4522" spans="1:6" ht="12.75" customHeight="1" x14ac:dyDescent="0.25">
      <c r="A4522" s="99"/>
      <c r="B4522" s="101">
        <v>4213807</v>
      </c>
      <c r="C4522" s="101" t="s">
        <v>5211</v>
      </c>
      <c r="D4522" s="101" t="s">
        <v>5749</v>
      </c>
      <c r="E4522" s="99"/>
      <c r="F4522" s="99"/>
    </row>
    <row r="4523" spans="1:6" ht="12.75" customHeight="1" x14ac:dyDescent="0.25">
      <c r="A4523" s="99"/>
      <c r="B4523" s="101">
        <v>4213906</v>
      </c>
      <c r="C4523" s="101" t="s">
        <v>5641</v>
      </c>
      <c r="D4523" s="101" t="s">
        <v>5749</v>
      </c>
      <c r="E4523" s="99"/>
      <c r="F4523" s="99"/>
    </row>
    <row r="4524" spans="1:6" ht="12.75" customHeight="1" x14ac:dyDescent="0.25">
      <c r="A4524" s="99"/>
      <c r="B4524" s="101">
        <v>4214003</v>
      </c>
      <c r="C4524" s="101" t="s">
        <v>5932</v>
      </c>
      <c r="D4524" s="101" t="s">
        <v>5749</v>
      </c>
      <c r="E4524" s="99"/>
      <c r="F4524" s="99"/>
    </row>
    <row r="4525" spans="1:6" ht="12.75" customHeight="1" x14ac:dyDescent="0.25">
      <c r="A4525" s="99"/>
      <c r="B4525" s="101">
        <v>4214102</v>
      </c>
      <c r="C4525" s="101" t="s">
        <v>5933</v>
      </c>
      <c r="D4525" s="101" t="s">
        <v>5749</v>
      </c>
      <c r="E4525" s="99"/>
      <c r="F4525" s="99"/>
    </row>
    <row r="4526" spans="1:6" ht="12.75" customHeight="1" x14ac:dyDescent="0.25">
      <c r="A4526" s="99"/>
      <c r="B4526" s="101">
        <v>4214151</v>
      </c>
      <c r="C4526" s="101" t="s">
        <v>5934</v>
      </c>
      <c r="D4526" s="101" t="s">
        <v>5749</v>
      </c>
      <c r="E4526" s="99"/>
      <c r="F4526" s="99"/>
    </row>
    <row r="4527" spans="1:6" ht="12.75" customHeight="1" x14ac:dyDescent="0.25">
      <c r="A4527" s="99"/>
      <c r="B4527" s="101">
        <v>4214201</v>
      </c>
      <c r="C4527" s="101" t="s">
        <v>5935</v>
      </c>
      <c r="D4527" s="101" t="s">
        <v>5749</v>
      </c>
      <c r="E4527" s="99"/>
      <c r="F4527" s="99"/>
    </row>
    <row r="4528" spans="1:6" ht="12.75" customHeight="1" x14ac:dyDescent="0.25">
      <c r="A4528" s="99"/>
      <c r="B4528" s="101">
        <v>4214300</v>
      </c>
      <c r="C4528" s="101" t="s">
        <v>5936</v>
      </c>
      <c r="D4528" s="101" t="s">
        <v>5749</v>
      </c>
      <c r="E4528" s="99"/>
      <c r="F4528" s="99"/>
    </row>
    <row r="4529" spans="1:6" ht="12.75" customHeight="1" x14ac:dyDescent="0.25">
      <c r="A4529" s="99"/>
      <c r="B4529" s="101">
        <v>4214409</v>
      </c>
      <c r="C4529" s="101" t="s">
        <v>5937</v>
      </c>
      <c r="D4529" s="101" t="s">
        <v>5749</v>
      </c>
      <c r="E4529" s="99"/>
      <c r="F4529" s="99"/>
    </row>
    <row r="4530" spans="1:6" ht="12.75" customHeight="1" x14ac:dyDescent="0.25">
      <c r="A4530" s="99"/>
      <c r="B4530" s="101">
        <v>4214508</v>
      </c>
      <c r="C4530" s="101" t="s">
        <v>5938</v>
      </c>
      <c r="D4530" s="101" t="s">
        <v>5749</v>
      </c>
      <c r="E4530" s="99"/>
      <c r="F4530" s="99"/>
    </row>
    <row r="4531" spans="1:6" ht="12.75" customHeight="1" x14ac:dyDescent="0.25">
      <c r="A4531" s="99"/>
      <c r="B4531" s="101">
        <v>4214607</v>
      </c>
      <c r="C4531" s="101" t="s">
        <v>5939</v>
      </c>
      <c r="D4531" s="101" t="s">
        <v>5749</v>
      </c>
      <c r="E4531" s="99"/>
      <c r="F4531" s="99"/>
    </row>
    <row r="4532" spans="1:6" ht="12.75" customHeight="1" x14ac:dyDescent="0.25">
      <c r="A4532" s="99"/>
      <c r="B4532" s="101">
        <v>4214706</v>
      </c>
      <c r="C4532" s="101" t="s">
        <v>5940</v>
      </c>
      <c r="D4532" s="101" t="s">
        <v>5749</v>
      </c>
      <c r="E4532" s="99"/>
      <c r="F4532" s="99"/>
    </row>
    <row r="4533" spans="1:6" ht="12.75" customHeight="1" x14ac:dyDescent="0.25">
      <c r="A4533" s="99"/>
      <c r="B4533" s="101">
        <v>4214805</v>
      </c>
      <c r="C4533" s="101" t="s">
        <v>5941</v>
      </c>
      <c r="D4533" s="101" t="s">
        <v>5749</v>
      </c>
      <c r="E4533" s="99"/>
      <c r="F4533" s="99"/>
    </row>
    <row r="4534" spans="1:6" ht="12.75" customHeight="1" x14ac:dyDescent="0.25">
      <c r="A4534" s="99"/>
      <c r="B4534" s="101">
        <v>4214904</v>
      </c>
      <c r="C4534" s="101" t="s">
        <v>5942</v>
      </c>
      <c r="D4534" s="101" t="s">
        <v>5749</v>
      </c>
      <c r="E4534" s="99"/>
      <c r="F4534" s="99"/>
    </row>
    <row r="4535" spans="1:6" ht="12.75" customHeight="1" x14ac:dyDescent="0.25">
      <c r="A4535" s="99"/>
      <c r="B4535" s="101">
        <v>4215000</v>
      </c>
      <c r="C4535" s="101" t="s">
        <v>5943</v>
      </c>
      <c r="D4535" s="101" t="s">
        <v>5749</v>
      </c>
      <c r="E4535" s="99"/>
      <c r="F4535" s="99"/>
    </row>
    <row r="4536" spans="1:6" ht="12.75" customHeight="1" x14ac:dyDescent="0.25">
      <c r="A4536" s="99"/>
      <c r="B4536" s="101">
        <v>4215059</v>
      </c>
      <c r="C4536" s="101" t="s">
        <v>5944</v>
      </c>
      <c r="D4536" s="101" t="s">
        <v>5749</v>
      </c>
      <c r="E4536" s="99"/>
      <c r="F4536" s="99"/>
    </row>
    <row r="4537" spans="1:6" ht="12.75" customHeight="1" x14ac:dyDescent="0.25">
      <c r="A4537" s="99"/>
      <c r="B4537" s="101">
        <v>4215075</v>
      </c>
      <c r="C4537" s="101" t="s">
        <v>5945</v>
      </c>
      <c r="D4537" s="101" t="s">
        <v>5749</v>
      </c>
      <c r="E4537" s="99"/>
      <c r="F4537" s="99"/>
    </row>
    <row r="4538" spans="1:6" ht="12.75" customHeight="1" x14ac:dyDescent="0.25">
      <c r="A4538" s="99"/>
      <c r="B4538" s="101">
        <v>4215109</v>
      </c>
      <c r="C4538" s="101" t="s">
        <v>5946</v>
      </c>
      <c r="D4538" s="101" t="s">
        <v>5749</v>
      </c>
      <c r="E4538" s="99"/>
      <c r="F4538" s="99"/>
    </row>
    <row r="4539" spans="1:6" ht="12.75" customHeight="1" x14ac:dyDescent="0.25">
      <c r="A4539" s="99"/>
      <c r="B4539" s="101">
        <v>4215208</v>
      </c>
      <c r="C4539" s="101" t="s">
        <v>5947</v>
      </c>
      <c r="D4539" s="101" t="s">
        <v>5749</v>
      </c>
      <c r="E4539" s="99"/>
      <c r="F4539" s="99"/>
    </row>
    <row r="4540" spans="1:6" ht="12.75" customHeight="1" x14ac:dyDescent="0.25">
      <c r="A4540" s="99"/>
      <c r="B4540" s="101">
        <v>4215307</v>
      </c>
      <c r="C4540" s="101" t="s">
        <v>5948</v>
      </c>
      <c r="D4540" s="101" t="s">
        <v>5749</v>
      </c>
      <c r="E4540" s="99"/>
      <c r="F4540" s="99"/>
    </row>
    <row r="4541" spans="1:6" ht="12.75" customHeight="1" x14ac:dyDescent="0.25">
      <c r="A4541" s="99"/>
      <c r="B4541" s="101">
        <v>4215356</v>
      </c>
      <c r="C4541" s="101" t="s">
        <v>5256</v>
      </c>
      <c r="D4541" s="101" t="s">
        <v>5749</v>
      </c>
      <c r="E4541" s="99"/>
      <c r="F4541" s="99"/>
    </row>
    <row r="4542" spans="1:6" ht="12.75" customHeight="1" x14ac:dyDescent="0.25">
      <c r="A4542" s="99"/>
      <c r="B4542" s="101">
        <v>4215406</v>
      </c>
      <c r="C4542" s="101" t="s">
        <v>5949</v>
      </c>
      <c r="D4542" s="101" t="s">
        <v>5749</v>
      </c>
      <c r="E4542" s="99"/>
      <c r="F4542" s="99"/>
    </row>
    <row r="4543" spans="1:6" ht="12.75" customHeight="1" x14ac:dyDescent="0.25">
      <c r="A4543" s="99"/>
      <c r="B4543" s="101">
        <v>4215455</v>
      </c>
      <c r="C4543" s="101" t="s">
        <v>5950</v>
      </c>
      <c r="D4543" s="101" t="s">
        <v>5749</v>
      </c>
      <c r="E4543" s="99"/>
      <c r="F4543" s="99"/>
    </row>
    <row r="4544" spans="1:6" ht="12.75" customHeight="1" x14ac:dyDescent="0.25">
      <c r="A4544" s="99"/>
      <c r="B4544" s="101">
        <v>4215505</v>
      </c>
      <c r="C4544" s="101" t="s">
        <v>2989</v>
      </c>
      <c r="D4544" s="101" t="s">
        <v>5749</v>
      </c>
      <c r="E4544" s="99"/>
      <c r="F4544" s="99"/>
    </row>
    <row r="4545" spans="1:6" ht="12.75" customHeight="1" x14ac:dyDescent="0.25">
      <c r="A4545" s="99"/>
      <c r="B4545" s="101">
        <v>4215554</v>
      </c>
      <c r="C4545" s="101" t="s">
        <v>2211</v>
      </c>
      <c r="D4545" s="101" t="s">
        <v>5749</v>
      </c>
      <c r="E4545" s="99"/>
      <c r="F4545" s="99"/>
    </row>
    <row r="4546" spans="1:6" ht="12.75" customHeight="1" x14ac:dyDescent="0.25">
      <c r="A4546" s="99"/>
      <c r="B4546" s="101">
        <v>4215604</v>
      </c>
      <c r="C4546" s="101" t="s">
        <v>3358</v>
      </c>
      <c r="D4546" s="101" t="s">
        <v>5749</v>
      </c>
      <c r="E4546" s="99"/>
      <c r="F4546" s="99"/>
    </row>
    <row r="4547" spans="1:6" ht="12.75" customHeight="1" x14ac:dyDescent="0.25">
      <c r="A4547" s="99"/>
      <c r="B4547" s="101">
        <v>4215653</v>
      </c>
      <c r="C4547" s="101" t="s">
        <v>5951</v>
      </c>
      <c r="D4547" s="101" t="s">
        <v>5749</v>
      </c>
      <c r="E4547" s="99"/>
      <c r="F4547" s="99"/>
    </row>
    <row r="4548" spans="1:6" ht="12.75" customHeight="1" x14ac:dyDescent="0.25">
      <c r="A4548" s="99"/>
      <c r="B4548" s="101">
        <v>4215679</v>
      </c>
      <c r="C4548" s="101" t="s">
        <v>3168</v>
      </c>
      <c r="D4548" s="101" t="s">
        <v>5749</v>
      </c>
      <c r="E4548" s="99"/>
      <c r="F4548" s="99"/>
    </row>
    <row r="4549" spans="1:6" ht="12.75" customHeight="1" x14ac:dyDescent="0.25">
      <c r="A4549" s="99"/>
      <c r="B4549" s="101">
        <v>4215687</v>
      </c>
      <c r="C4549" s="101" t="s">
        <v>5952</v>
      </c>
      <c r="D4549" s="101" t="s">
        <v>5749</v>
      </c>
      <c r="E4549" s="99"/>
      <c r="F4549" s="99"/>
    </row>
    <row r="4550" spans="1:6" ht="12.75" customHeight="1" x14ac:dyDescent="0.25">
      <c r="A4550" s="99"/>
      <c r="B4550" s="101">
        <v>4215695</v>
      </c>
      <c r="C4550" s="101" t="s">
        <v>5953</v>
      </c>
      <c r="D4550" s="101" t="s">
        <v>5749</v>
      </c>
      <c r="E4550" s="99"/>
      <c r="F4550" s="99"/>
    </row>
    <row r="4551" spans="1:6" ht="12.75" customHeight="1" x14ac:dyDescent="0.25">
      <c r="A4551" s="99"/>
      <c r="B4551" s="101">
        <v>4215703</v>
      </c>
      <c r="C4551" s="101" t="s">
        <v>5954</v>
      </c>
      <c r="D4551" s="101" t="s">
        <v>5749</v>
      </c>
      <c r="E4551" s="99"/>
      <c r="F4551" s="99"/>
    </row>
    <row r="4552" spans="1:6" ht="12.75" customHeight="1" x14ac:dyDescent="0.25">
      <c r="A4552" s="99"/>
      <c r="B4552" s="101">
        <v>4215752</v>
      </c>
      <c r="C4552" s="101" t="s">
        <v>5955</v>
      </c>
      <c r="D4552" s="101" t="s">
        <v>5749</v>
      </c>
      <c r="E4552" s="99"/>
      <c r="F4552" s="99"/>
    </row>
    <row r="4553" spans="1:6" ht="12.75" customHeight="1" x14ac:dyDescent="0.25">
      <c r="A4553" s="99"/>
      <c r="B4553" s="101">
        <v>4215802</v>
      </c>
      <c r="C4553" s="101" t="s">
        <v>5956</v>
      </c>
      <c r="D4553" s="101" t="s">
        <v>5749</v>
      </c>
      <c r="E4553" s="99"/>
      <c r="F4553" s="99"/>
    </row>
    <row r="4554" spans="1:6" ht="12.75" customHeight="1" x14ac:dyDescent="0.25">
      <c r="A4554" s="99"/>
      <c r="B4554" s="101">
        <v>4215901</v>
      </c>
      <c r="C4554" s="101" t="s">
        <v>5957</v>
      </c>
      <c r="D4554" s="101" t="s">
        <v>5749</v>
      </c>
      <c r="E4554" s="99"/>
      <c r="F4554" s="99"/>
    </row>
    <row r="4555" spans="1:6" ht="12.75" customHeight="1" x14ac:dyDescent="0.25">
      <c r="A4555" s="99"/>
      <c r="B4555" s="101">
        <v>4216008</v>
      </c>
      <c r="C4555" s="101" t="s">
        <v>5295</v>
      </c>
      <c r="D4555" s="101" t="s">
        <v>5749</v>
      </c>
      <c r="E4555" s="99"/>
      <c r="F4555" s="99"/>
    </row>
    <row r="4556" spans="1:6" ht="12.75" customHeight="1" x14ac:dyDescent="0.25">
      <c r="A4556" s="99"/>
      <c r="B4556" s="101">
        <v>4216057</v>
      </c>
      <c r="C4556" s="101" t="s">
        <v>5958</v>
      </c>
      <c r="D4556" s="101" t="s">
        <v>5749</v>
      </c>
      <c r="E4556" s="99"/>
      <c r="F4556" s="99"/>
    </row>
    <row r="4557" spans="1:6" ht="12.75" customHeight="1" x14ac:dyDescent="0.25">
      <c r="A4557" s="99"/>
      <c r="B4557" s="101">
        <v>4216107</v>
      </c>
      <c r="C4557" s="101" t="s">
        <v>3361</v>
      </c>
      <c r="D4557" s="101" t="s">
        <v>5749</v>
      </c>
      <c r="E4557" s="99"/>
      <c r="F4557" s="99"/>
    </row>
    <row r="4558" spans="1:6" ht="12.75" customHeight="1" x14ac:dyDescent="0.25">
      <c r="A4558" s="99"/>
      <c r="B4558" s="101">
        <v>4216206</v>
      </c>
      <c r="C4558" s="101" t="s">
        <v>5959</v>
      </c>
      <c r="D4558" s="101" t="s">
        <v>5749</v>
      </c>
      <c r="E4558" s="99"/>
      <c r="F4558" s="99"/>
    </row>
    <row r="4559" spans="1:6" ht="12.75" customHeight="1" x14ac:dyDescent="0.25">
      <c r="A4559" s="99"/>
      <c r="B4559" s="101">
        <v>4216255</v>
      </c>
      <c r="C4559" s="101" t="s">
        <v>5960</v>
      </c>
      <c r="D4559" s="101" t="s">
        <v>5749</v>
      </c>
      <c r="E4559" s="99"/>
      <c r="F4559" s="99"/>
    </row>
    <row r="4560" spans="1:6" ht="12.75" customHeight="1" x14ac:dyDescent="0.25">
      <c r="A4560" s="99"/>
      <c r="B4560" s="101">
        <v>4216305</v>
      </c>
      <c r="C4560" s="101" t="s">
        <v>2228</v>
      </c>
      <c r="D4560" s="101" t="s">
        <v>5749</v>
      </c>
      <c r="E4560" s="99"/>
      <c r="F4560" s="99"/>
    </row>
    <row r="4561" spans="1:6" ht="12.75" customHeight="1" x14ac:dyDescent="0.25">
      <c r="A4561" s="99"/>
      <c r="B4561" s="101">
        <v>4216354</v>
      </c>
      <c r="C4561" s="101" t="s">
        <v>5961</v>
      </c>
      <c r="D4561" s="101" t="s">
        <v>5749</v>
      </c>
      <c r="E4561" s="99"/>
      <c r="F4561" s="99"/>
    </row>
    <row r="4562" spans="1:6" ht="12.75" customHeight="1" x14ac:dyDescent="0.25">
      <c r="A4562" s="99"/>
      <c r="B4562" s="101">
        <v>4216404</v>
      </c>
      <c r="C4562" s="101" t="s">
        <v>5962</v>
      </c>
      <c r="D4562" s="101" t="s">
        <v>5749</v>
      </c>
      <c r="E4562" s="99"/>
      <c r="F4562" s="99"/>
    </row>
    <row r="4563" spans="1:6" ht="12.75" customHeight="1" x14ac:dyDescent="0.25">
      <c r="A4563" s="99"/>
      <c r="B4563" s="101">
        <v>4216503</v>
      </c>
      <c r="C4563" s="101" t="s">
        <v>5963</v>
      </c>
      <c r="D4563" s="101" t="s">
        <v>5749</v>
      </c>
      <c r="E4563" s="99"/>
      <c r="F4563" s="99"/>
    </row>
    <row r="4564" spans="1:6" ht="12.75" customHeight="1" x14ac:dyDescent="0.25">
      <c r="A4564" s="99"/>
      <c r="B4564" s="101">
        <v>4216602</v>
      </c>
      <c r="C4564" s="101" t="s">
        <v>5964</v>
      </c>
      <c r="D4564" s="101" t="s">
        <v>5749</v>
      </c>
      <c r="E4564" s="99"/>
      <c r="F4564" s="99"/>
    </row>
    <row r="4565" spans="1:6" ht="12.75" customHeight="1" x14ac:dyDescent="0.25">
      <c r="A4565" s="99"/>
      <c r="B4565" s="101">
        <v>4216701</v>
      </c>
      <c r="C4565" s="101" t="s">
        <v>5965</v>
      </c>
      <c r="D4565" s="101" t="s">
        <v>5749</v>
      </c>
      <c r="E4565" s="99"/>
      <c r="F4565" s="99"/>
    </row>
    <row r="4566" spans="1:6" ht="12.75" customHeight="1" x14ac:dyDescent="0.25">
      <c r="A4566" s="99"/>
      <c r="B4566" s="101">
        <v>4216800</v>
      </c>
      <c r="C4566" s="101" t="s">
        <v>5966</v>
      </c>
      <c r="D4566" s="101" t="s">
        <v>5749</v>
      </c>
      <c r="E4566" s="99"/>
      <c r="F4566" s="99"/>
    </row>
    <row r="4567" spans="1:6" ht="12.75" customHeight="1" x14ac:dyDescent="0.25">
      <c r="A4567" s="99"/>
      <c r="B4567" s="101">
        <v>4216909</v>
      </c>
      <c r="C4567" s="101" t="s">
        <v>5967</v>
      </c>
      <c r="D4567" s="101" t="s">
        <v>5749</v>
      </c>
      <c r="E4567" s="99"/>
      <c r="F4567" s="99"/>
    </row>
    <row r="4568" spans="1:6" ht="12.75" customHeight="1" x14ac:dyDescent="0.25">
      <c r="A4568" s="99"/>
      <c r="B4568" s="101">
        <v>4217006</v>
      </c>
      <c r="C4568" s="101" t="s">
        <v>5968</v>
      </c>
      <c r="D4568" s="101" t="s">
        <v>5749</v>
      </c>
      <c r="E4568" s="99"/>
      <c r="F4568" s="99"/>
    </row>
    <row r="4569" spans="1:6" ht="12.75" customHeight="1" x14ac:dyDescent="0.25">
      <c r="A4569" s="99"/>
      <c r="B4569" s="101">
        <v>4217105</v>
      </c>
      <c r="C4569" s="101" t="s">
        <v>5969</v>
      </c>
      <c r="D4569" s="101" t="s">
        <v>5749</v>
      </c>
      <c r="E4569" s="99"/>
      <c r="F4569" s="99"/>
    </row>
    <row r="4570" spans="1:6" ht="12.75" customHeight="1" x14ac:dyDescent="0.25">
      <c r="A4570" s="99"/>
      <c r="B4570" s="101">
        <v>4217154</v>
      </c>
      <c r="C4570" s="101" t="s">
        <v>5970</v>
      </c>
      <c r="D4570" s="101" t="s">
        <v>5749</v>
      </c>
      <c r="E4570" s="99"/>
      <c r="F4570" s="99"/>
    </row>
    <row r="4571" spans="1:6" ht="12.75" customHeight="1" x14ac:dyDescent="0.25">
      <c r="A4571" s="99"/>
      <c r="B4571" s="101">
        <v>4217204</v>
      </c>
      <c r="C4571" s="101" t="s">
        <v>5971</v>
      </c>
      <c r="D4571" s="101" t="s">
        <v>5749</v>
      </c>
      <c r="E4571" s="99"/>
      <c r="F4571" s="99"/>
    </row>
    <row r="4572" spans="1:6" ht="12.75" customHeight="1" x14ac:dyDescent="0.25">
      <c r="A4572" s="99"/>
      <c r="B4572" s="101">
        <v>4217253</v>
      </c>
      <c r="C4572" s="101" t="s">
        <v>5972</v>
      </c>
      <c r="D4572" s="101" t="s">
        <v>5749</v>
      </c>
      <c r="E4572" s="99"/>
      <c r="F4572" s="99"/>
    </row>
    <row r="4573" spans="1:6" ht="12.75" customHeight="1" x14ac:dyDescent="0.25">
      <c r="A4573" s="99"/>
      <c r="B4573" s="101">
        <v>4217303</v>
      </c>
      <c r="C4573" s="101" t="s">
        <v>5973</v>
      </c>
      <c r="D4573" s="101" t="s">
        <v>5749</v>
      </c>
      <c r="E4573" s="99"/>
      <c r="F4573" s="99"/>
    </row>
    <row r="4574" spans="1:6" ht="12.75" customHeight="1" x14ac:dyDescent="0.25">
      <c r="A4574" s="99"/>
      <c r="B4574" s="101">
        <v>4217402</v>
      </c>
      <c r="C4574" s="101" t="s">
        <v>5974</v>
      </c>
      <c r="D4574" s="101" t="s">
        <v>5749</v>
      </c>
      <c r="E4574" s="99"/>
      <c r="F4574" s="99"/>
    </row>
    <row r="4575" spans="1:6" ht="12.75" customHeight="1" x14ac:dyDescent="0.25">
      <c r="A4575" s="99"/>
      <c r="B4575" s="101">
        <v>4217501</v>
      </c>
      <c r="C4575" s="101" t="s">
        <v>5975</v>
      </c>
      <c r="D4575" s="101" t="s">
        <v>5749</v>
      </c>
      <c r="E4575" s="99"/>
      <c r="F4575" s="99"/>
    </row>
    <row r="4576" spans="1:6" ht="12.75" customHeight="1" x14ac:dyDescent="0.25">
      <c r="A4576" s="99"/>
      <c r="B4576" s="101">
        <v>4217550</v>
      </c>
      <c r="C4576" s="101" t="s">
        <v>5976</v>
      </c>
      <c r="D4576" s="101" t="s">
        <v>5749</v>
      </c>
      <c r="E4576" s="99"/>
      <c r="F4576" s="99"/>
    </row>
    <row r="4577" spans="1:6" ht="12.75" customHeight="1" x14ac:dyDescent="0.25">
      <c r="A4577" s="99"/>
      <c r="B4577" s="101">
        <v>4217600</v>
      </c>
      <c r="C4577" s="101" t="s">
        <v>5977</v>
      </c>
      <c r="D4577" s="101" t="s">
        <v>5749</v>
      </c>
      <c r="E4577" s="99"/>
      <c r="F4577" s="99"/>
    </row>
    <row r="4578" spans="1:6" ht="12.75" customHeight="1" x14ac:dyDescent="0.25">
      <c r="A4578" s="99"/>
      <c r="B4578" s="101">
        <v>4217709</v>
      </c>
      <c r="C4578" s="101" t="s">
        <v>5978</v>
      </c>
      <c r="D4578" s="101" t="s">
        <v>5749</v>
      </c>
      <c r="E4578" s="99"/>
      <c r="F4578" s="99"/>
    </row>
    <row r="4579" spans="1:6" ht="12.75" customHeight="1" x14ac:dyDescent="0.25">
      <c r="A4579" s="99"/>
      <c r="B4579" s="101">
        <v>4217758</v>
      </c>
      <c r="C4579" s="101" t="s">
        <v>5979</v>
      </c>
      <c r="D4579" s="101" t="s">
        <v>5749</v>
      </c>
      <c r="E4579" s="99"/>
      <c r="F4579" s="99"/>
    </row>
    <row r="4580" spans="1:6" ht="12.75" customHeight="1" x14ac:dyDescent="0.25">
      <c r="A4580" s="99"/>
      <c r="B4580" s="101">
        <v>4217808</v>
      </c>
      <c r="C4580" s="101" t="s">
        <v>5980</v>
      </c>
      <c r="D4580" s="101" t="s">
        <v>5749</v>
      </c>
      <c r="E4580" s="99"/>
      <c r="F4580" s="99"/>
    </row>
    <row r="4581" spans="1:6" ht="12.75" customHeight="1" x14ac:dyDescent="0.25">
      <c r="A4581" s="99"/>
      <c r="B4581" s="101">
        <v>4217907</v>
      </c>
      <c r="C4581" s="101" t="s">
        <v>2820</v>
      </c>
      <c r="D4581" s="101" t="s">
        <v>5749</v>
      </c>
      <c r="E4581" s="99"/>
      <c r="F4581" s="99"/>
    </row>
    <row r="4582" spans="1:6" ht="12.75" customHeight="1" x14ac:dyDescent="0.25">
      <c r="A4582" s="99"/>
      <c r="B4582" s="101">
        <v>4217956</v>
      </c>
      <c r="C4582" s="101" t="s">
        <v>5981</v>
      </c>
      <c r="D4582" s="101" t="s">
        <v>5749</v>
      </c>
      <c r="E4582" s="99"/>
      <c r="F4582" s="99"/>
    </row>
    <row r="4583" spans="1:6" ht="12.75" customHeight="1" x14ac:dyDescent="0.25">
      <c r="A4583" s="99"/>
      <c r="B4583" s="101">
        <v>4218004</v>
      </c>
      <c r="C4583" s="101" t="s">
        <v>5982</v>
      </c>
      <c r="D4583" s="101" t="s">
        <v>5749</v>
      </c>
      <c r="E4583" s="99"/>
      <c r="F4583" s="99"/>
    </row>
    <row r="4584" spans="1:6" ht="12.75" customHeight="1" x14ac:dyDescent="0.25">
      <c r="A4584" s="99"/>
      <c r="B4584" s="101">
        <v>4218103</v>
      </c>
      <c r="C4584" s="101" t="s">
        <v>5983</v>
      </c>
      <c r="D4584" s="101" t="s">
        <v>5749</v>
      </c>
      <c r="E4584" s="99"/>
      <c r="F4584" s="99"/>
    </row>
    <row r="4585" spans="1:6" ht="12.75" customHeight="1" x14ac:dyDescent="0.25">
      <c r="A4585" s="99"/>
      <c r="B4585" s="101">
        <v>4218202</v>
      </c>
      <c r="C4585" s="101" t="s">
        <v>5984</v>
      </c>
      <c r="D4585" s="101" t="s">
        <v>5749</v>
      </c>
      <c r="E4585" s="99"/>
      <c r="F4585" s="99"/>
    </row>
    <row r="4586" spans="1:6" ht="12.75" customHeight="1" x14ac:dyDescent="0.25">
      <c r="A4586" s="99"/>
      <c r="B4586" s="101">
        <v>4218251</v>
      </c>
      <c r="C4586" s="101" t="s">
        <v>5985</v>
      </c>
      <c r="D4586" s="101" t="s">
        <v>5749</v>
      </c>
      <c r="E4586" s="99"/>
      <c r="F4586" s="99"/>
    </row>
    <row r="4587" spans="1:6" ht="12.75" customHeight="1" x14ac:dyDescent="0.25">
      <c r="A4587" s="99"/>
      <c r="B4587" s="101">
        <v>4218301</v>
      </c>
      <c r="C4587" s="101" t="s">
        <v>5986</v>
      </c>
      <c r="D4587" s="101" t="s">
        <v>5749</v>
      </c>
      <c r="E4587" s="99"/>
      <c r="F4587" s="99"/>
    </row>
    <row r="4588" spans="1:6" ht="12.75" customHeight="1" x14ac:dyDescent="0.25">
      <c r="A4588" s="99"/>
      <c r="B4588" s="101">
        <v>4218350</v>
      </c>
      <c r="C4588" s="101" t="s">
        <v>5987</v>
      </c>
      <c r="D4588" s="101" t="s">
        <v>5749</v>
      </c>
      <c r="E4588" s="99"/>
      <c r="F4588" s="99"/>
    </row>
    <row r="4589" spans="1:6" ht="12.75" customHeight="1" x14ac:dyDescent="0.25">
      <c r="A4589" s="99"/>
      <c r="B4589" s="101">
        <v>4218400</v>
      </c>
      <c r="C4589" s="101" t="s">
        <v>5988</v>
      </c>
      <c r="D4589" s="101" t="s">
        <v>5749</v>
      </c>
      <c r="E4589" s="99"/>
      <c r="F4589" s="99"/>
    </row>
    <row r="4590" spans="1:6" ht="12.75" customHeight="1" x14ac:dyDescent="0.25">
      <c r="A4590" s="99"/>
      <c r="B4590" s="101">
        <v>4218509</v>
      </c>
      <c r="C4590" s="101" t="s">
        <v>5989</v>
      </c>
      <c r="D4590" s="101" t="s">
        <v>5749</v>
      </c>
      <c r="E4590" s="99"/>
      <c r="F4590" s="99"/>
    </row>
    <row r="4591" spans="1:6" ht="12.75" customHeight="1" x14ac:dyDescent="0.25">
      <c r="A4591" s="99"/>
      <c r="B4591" s="101">
        <v>4218608</v>
      </c>
      <c r="C4591" s="101" t="s">
        <v>5990</v>
      </c>
      <c r="D4591" s="101" t="s">
        <v>5749</v>
      </c>
      <c r="E4591" s="99"/>
      <c r="F4591" s="99"/>
    </row>
    <row r="4592" spans="1:6" ht="12.75" customHeight="1" x14ac:dyDescent="0.25">
      <c r="A4592" s="99"/>
      <c r="B4592" s="101">
        <v>4218707</v>
      </c>
      <c r="C4592" s="101" t="s">
        <v>5991</v>
      </c>
      <c r="D4592" s="101" t="s">
        <v>5749</v>
      </c>
      <c r="E4592" s="99"/>
      <c r="F4592" s="99"/>
    </row>
    <row r="4593" spans="1:6" ht="12.75" customHeight="1" x14ac:dyDescent="0.25">
      <c r="A4593" s="99"/>
      <c r="B4593" s="101">
        <v>4218756</v>
      </c>
      <c r="C4593" s="101" t="s">
        <v>5992</v>
      </c>
      <c r="D4593" s="101" t="s">
        <v>5749</v>
      </c>
      <c r="E4593" s="99"/>
      <c r="F4593" s="99"/>
    </row>
    <row r="4594" spans="1:6" ht="12.75" customHeight="1" x14ac:dyDescent="0.25">
      <c r="A4594" s="99"/>
      <c r="B4594" s="101">
        <v>4218806</v>
      </c>
      <c r="C4594" s="101" t="s">
        <v>5734</v>
      </c>
      <c r="D4594" s="101" t="s">
        <v>5749</v>
      </c>
      <c r="E4594" s="99"/>
      <c r="F4594" s="99"/>
    </row>
    <row r="4595" spans="1:6" ht="12.75" customHeight="1" x14ac:dyDescent="0.25">
      <c r="A4595" s="99"/>
      <c r="B4595" s="101">
        <v>4218855</v>
      </c>
      <c r="C4595" s="101" t="s">
        <v>5993</v>
      </c>
      <c r="D4595" s="101" t="s">
        <v>5749</v>
      </c>
      <c r="E4595" s="99"/>
      <c r="F4595" s="99"/>
    </row>
    <row r="4596" spans="1:6" ht="12.75" customHeight="1" x14ac:dyDescent="0.25">
      <c r="A4596" s="99"/>
      <c r="B4596" s="101">
        <v>4218905</v>
      </c>
      <c r="C4596" s="101" t="s">
        <v>5994</v>
      </c>
      <c r="D4596" s="101" t="s">
        <v>5749</v>
      </c>
      <c r="E4596" s="99"/>
      <c r="F4596" s="99"/>
    </row>
    <row r="4597" spans="1:6" ht="12.75" customHeight="1" x14ac:dyDescent="0.25">
      <c r="A4597" s="99"/>
      <c r="B4597" s="101">
        <v>4218954</v>
      </c>
      <c r="C4597" s="101" t="s">
        <v>5995</v>
      </c>
      <c r="D4597" s="101" t="s">
        <v>5749</v>
      </c>
      <c r="E4597" s="99"/>
      <c r="F4597" s="99"/>
    </row>
    <row r="4598" spans="1:6" ht="12.75" customHeight="1" x14ac:dyDescent="0.25">
      <c r="A4598" s="99"/>
      <c r="B4598" s="101">
        <v>4219002</v>
      </c>
      <c r="C4598" s="101" t="s">
        <v>5996</v>
      </c>
      <c r="D4598" s="101" t="s">
        <v>5749</v>
      </c>
      <c r="E4598" s="99"/>
      <c r="F4598" s="99"/>
    </row>
    <row r="4599" spans="1:6" ht="12.75" customHeight="1" x14ac:dyDescent="0.25">
      <c r="A4599" s="99"/>
      <c r="B4599" s="101">
        <v>4219101</v>
      </c>
      <c r="C4599" s="101" t="s">
        <v>5997</v>
      </c>
      <c r="D4599" s="101" t="s">
        <v>5749</v>
      </c>
      <c r="E4599" s="99"/>
      <c r="F4599" s="99"/>
    </row>
    <row r="4600" spans="1:6" ht="12.75" customHeight="1" x14ac:dyDescent="0.25">
      <c r="A4600" s="99"/>
      <c r="B4600" s="101">
        <v>4219150</v>
      </c>
      <c r="C4600" s="101" t="s">
        <v>5371</v>
      </c>
      <c r="D4600" s="101" t="s">
        <v>5749</v>
      </c>
      <c r="E4600" s="99"/>
      <c r="F4600" s="99"/>
    </row>
    <row r="4601" spans="1:6" ht="12.75" customHeight="1" x14ac:dyDescent="0.25">
      <c r="A4601" s="99"/>
      <c r="B4601" s="101">
        <v>4219176</v>
      </c>
      <c r="C4601" s="101" t="s">
        <v>4580</v>
      </c>
      <c r="D4601" s="101" t="s">
        <v>5749</v>
      </c>
      <c r="E4601" s="99"/>
      <c r="F4601" s="99"/>
    </row>
    <row r="4602" spans="1:6" ht="12.75" customHeight="1" x14ac:dyDescent="0.25">
      <c r="A4602" s="99"/>
      <c r="B4602" s="101">
        <v>4219200</v>
      </c>
      <c r="C4602" s="101" t="s">
        <v>5998</v>
      </c>
      <c r="D4602" s="101" t="s">
        <v>5749</v>
      </c>
      <c r="E4602" s="99"/>
      <c r="F4602" s="99"/>
    </row>
    <row r="4603" spans="1:6" ht="12.75" customHeight="1" x14ac:dyDescent="0.25">
      <c r="A4603" s="99"/>
      <c r="B4603" s="101">
        <v>4219309</v>
      </c>
      <c r="C4603" s="101" t="s">
        <v>5999</v>
      </c>
      <c r="D4603" s="101" t="s">
        <v>5749</v>
      </c>
      <c r="E4603" s="99"/>
      <c r="F4603" s="99"/>
    </row>
    <row r="4604" spans="1:6" ht="12.75" customHeight="1" x14ac:dyDescent="0.25">
      <c r="A4604" s="99"/>
      <c r="B4604" s="101">
        <v>4219358</v>
      </c>
      <c r="C4604" s="101" t="s">
        <v>6000</v>
      </c>
      <c r="D4604" s="101" t="s">
        <v>5749</v>
      </c>
      <c r="E4604" s="99"/>
      <c r="F4604" s="99"/>
    </row>
    <row r="4605" spans="1:6" ht="12.75" customHeight="1" x14ac:dyDescent="0.25">
      <c r="A4605" s="99"/>
      <c r="B4605" s="101">
        <v>4219408</v>
      </c>
      <c r="C4605" s="101" t="s">
        <v>6001</v>
      </c>
      <c r="D4605" s="101" t="s">
        <v>5749</v>
      </c>
      <c r="E4605" s="99"/>
      <c r="F4605" s="99"/>
    </row>
    <row r="4606" spans="1:6" ht="12.75" customHeight="1" x14ac:dyDescent="0.25">
      <c r="A4606" s="99"/>
      <c r="B4606" s="101">
        <v>4219507</v>
      </c>
      <c r="C4606" s="101" t="s">
        <v>6002</v>
      </c>
      <c r="D4606" s="101" t="s">
        <v>5749</v>
      </c>
      <c r="E4606" s="99"/>
      <c r="F4606" s="99"/>
    </row>
    <row r="4607" spans="1:6" ht="12.75" customHeight="1" x14ac:dyDescent="0.25">
      <c r="A4607" s="99"/>
      <c r="B4607" s="101">
        <v>4219606</v>
      </c>
      <c r="C4607" s="101" t="s">
        <v>6003</v>
      </c>
      <c r="D4607" s="101" t="s">
        <v>5749</v>
      </c>
      <c r="E4607" s="99"/>
      <c r="F4607" s="99"/>
    </row>
    <row r="4608" spans="1:6" ht="12.75" customHeight="1" x14ac:dyDescent="0.25">
      <c r="A4608" s="99"/>
      <c r="B4608" s="101">
        <v>4219705</v>
      </c>
      <c r="C4608" s="101" t="s">
        <v>6004</v>
      </c>
      <c r="D4608" s="101" t="s">
        <v>5749</v>
      </c>
      <c r="E4608" s="99"/>
      <c r="F4608" s="99"/>
    </row>
    <row r="4609" spans="1:6" ht="12.75" customHeight="1" x14ac:dyDescent="0.25">
      <c r="A4609" s="99"/>
      <c r="B4609" s="101">
        <v>4219853</v>
      </c>
      <c r="C4609" s="101" t="s">
        <v>6005</v>
      </c>
      <c r="D4609" s="101" t="s">
        <v>5749</v>
      </c>
      <c r="E4609" s="99"/>
      <c r="F4609" s="99"/>
    </row>
    <row r="4610" spans="1:6" ht="12.75" customHeight="1" x14ac:dyDescent="0.25">
      <c r="A4610" s="99"/>
      <c r="B4610" s="101">
        <v>4220000</v>
      </c>
      <c r="C4610" s="101" t="s">
        <v>6006</v>
      </c>
      <c r="D4610" s="101" t="s">
        <v>5749</v>
      </c>
      <c r="E4610" s="99"/>
      <c r="F4610" s="99"/>
    </row>
    <row r="4611" spans="1:6" ht="12.75" customHeight="1" x14ac:dyDescent="0.25">
      <c r="A4611" s="99"/>
      <c r="B4611" s="101">
        <v>4300034</v>
      </c>
      <c r="C4611" s="101" t="s">
        <v>6007</v>
      </c>
      <c r="D4611" s="101" t="s">
        <v>6008</v>
      </c>
      <c r="E4611" s="99"/>
      <c r="F4611" s="99"/>
    </row>
    <row r="4612" spans="1:6" ht="12.75" customHeight="1" x14ac:dyDescent="0.25">
      <c r="A4612" s="99"/>
      <c r="B4612" s="101">
        <v>4300059</v>
      </c>
      <c r="C4612" s="101" t="s">
        <v>6009</v>
      </c>
      <c r="D4612" s="101" t="s">
        <v>6008</v>
      </c>
      <c r="E4612" s="99"/>
      <c r="F4612" s="99"/>
    </row>
    <row r="4613" spans="1:6" ht="12.75" customHeight="1" x14ac:dyDescent="0.25">
      <c r="A4613" s="99"/>
      <c r="B4613" s="101">
        <v>4300109</v>
      </c>
      <c r="C4613" s="101" t="s">
        <v>6010</v>
      </c>
      <c r="D4613" s="101" t="s">
        <v>6008</v>
      </c>
      <c r="E4613" s="99"/>
      <c r="F4613" s="99"/>
    </row>
    <row r="4614" spans="1:6" ht="12.75" customHeight="1" x14ac:dyDescent="0.25">
      <c r="A4614" s="99"/>
      <c r="B4614" s="101">
        <v>4300208</v>
      </c>
      <c r="C4614" s="101" t="s">
        <v>6011</v>
      </c>
      <c r="D4614" s="101" t="s">
        <v>6008</v>
      </c>
      <c r="E4614" s="99"/>
      <c r="F4614" s="99"/>
    </row>
    <row r="4615" spans="1:6" ht="12.75" customHeight="1" x14ac:dyDescent="0.25">
      <c r="A4615" s="99"/>
      <c r="B4615" s="101">
        <v>4300307</v>
      </c>
      <c r="C4615" s="101" t="s">
        <v>6012</v>
      </c>
      <c r="D4615" s="101" t="s">
        <v>6008</v>
      </c>
      <c r="E4615" s="99"/>
      <c r="F4615" s="99"/>
    </row>
    <row r="4616" spans="1:6" ht="12.75" customHeight="1" x14ac:dyDescent="0.25">
      <c r="A4616" s="99"/>
      <c r="B4616" s="101">
        <v>4300406</v>
      </c>
      <c r="C4616" s="101" t="s">
        <v>6013</v>
      </c>
      <c r="D4616" s="101" t="s">
        <v>6008</v>
      </c>
      <c r="E4616" s="99"/>
      <c r="F4616" s="99"/>
    </row>
    <row r="4617" spans="1:6" ht="12.75" customHeight="1" x14ac:dyDescent="0.25">
      <c r="A4617" s="99"/>
      <c r="B4617" s="101">
        <v>4300455</v>
      </c>
      <c r="C4617" s="101" t="s">
        <v>6014</v>
      </c>
      <c r="D4617" s="101" t="s">
        <v>6008</v>
      </c>
      <c r="E4617" s="99"/>
      <c r="F4617" s="99"/>
    </row>
    <row r="4618" spans="1:6" ht="12.75" customHeight="1" x14ac:dyDescent="0.25">
      <c r="A4618" s="99"/>
      <c r="B4618" s="101">
        <v>4300471</v>
      </c>
      <c r="C4618" s="101" t="s">
        <v>6015</v>
      </c>
      <c r="D4618" s="101" t="s">
        <v>6008</v>
      </c>
      <c r="E4618" s="99"/>
      <c r="F4618" s="99"/>
    </row>
    <row r="4619" spans="1:6" ht="12.75" customHeight="1" x14ac:dyDescent="0.25">
      <c r="A4619" s="99"/>
      <c r="B4619" s="101">
        <v>4300505</v>
      </c>
      <c r="C4619" s="101" t="s">
        <v>6016</v>
      </c>
      <c r="D4619" s="101" t="s">
        <v>6008</v>
      </c>
      <c r="E4619" s="99"/>
      <c r="F4619" s="99"/>
    </row>
    <row r="4620" spans="1:6" ht="12.75" customHeight="1" x14ac:dyDescent="0.25">
      <c r="A4620" s="99"/>
      <c r="B4620" s="101">
        <v>4300554</v>
      </c>
      <c r="C4620" s="101" t="s">
        <v>1737</v>
      </c>
      <c r="D4620" s="101" t="s">
        <v>6008</v>
      </c>
      <c r="E4620" s="99"/>
      <c r="F4620" s="99"/>
    </row>
    <row r="4621" spans="1:6" ht="12.75" customHeight="1" x14ac:dyDescent="0.25">
      <c r="A4621" s="99"/>
      <c r="B4621" s="101">
        <v>4300570</v>
      </c>
      <c r="C4621" s="101" t="s">
        <v>6017</v>
      </c>
      <c r="D4621" s="101" t="s">
        <v>6008</v>
      </c>
      <c r="E4621" s="99"/>
      <c r="F4621" s="99"/>
    </row>
    <row r="4622" spans="1:6" ht="12.75" customHeight="1" x14ac:dyDescent="0.25">
      <c r="A4622" s="99"/>
      <c r="B4622" s="101">
        <v>4300604</v>
      </c>
      <c r="C4622" s="101" t="s">
        <v>1918</v>
      </c>
      <c r="D4622" s="101" t="s">
        <v>6008</v>
      </c>
      <c r="E4622" s="99"/>
      <c r="F4622" s="99"/>
    </row>
    <row r="4623" spans="1:6" ht="12.75" customHeight="1" x14ac:dyDescent="0.25">
      <c r="A4623" s="99"/>
      <c r="B4623" s="101">
        <v>4300638</v>
      </c>
      <c r="C4623" s="101" t="s">
        <v>6018</v>
      </c>
      <c r="D4623" s="101" t="s">
        <v>6008</v>
      </c>
      <c r="E4623" s="99"/>
      <c r="F4623" s="99"/>
    </row>
    <row r="4624" spans="1:6" ht="12.75" customHeight="1" x14ac:dyDescent="0.25">
      <c r="A4624" s="99"/>
      <c r="B4624" s="101">
        <v>4300646</v>
      </c>
      <c r="C4624" s="101" t="s">
        <v>6019</v>
      </c>
      <c r="D4624" s="101" t="s">
        <v>6008</v>
      </c>
      <c r="E4624" s="99"/>
      <c r="F4624" s="99"/>
    </row>
    <row r="4625" spans="1:6" ht="12.75" customHeight="1" x14ac:dyDescent="0.25">
      <c r="A4625" s="99"/>
      <c r="B4625" s="101">
        <v>4300661</v>
      </c>
      <c r="C4625" s="101" t="s">
        <v>6020</v>
      </c>
      <c r="D4625" s="101" t="s">
        <v>6008</v>
      </c>
      <c r="E4625" s="99"/>
      <c r="F4625" s="99"/>
    </row>
    <row r="4626" spans="1:6" ht="12.75" customHeight="1" x14ac:dyDescent="0.25">
      <c r="A4626" s="99"/>
      <c r="B4626" s="101">
        <v>4300703</v>
      </c>
      <c r="C4626" s="101" t="s">
        <v>6021</v>
      </c>
      <c r="D4626" s="101" t="s">
        <v>6008</v>
      </c>
      <c r="E4626" s="99"/>
      <c r="F4626" s="99"/>
    </row>
    <row r="4627" spans="1:6" ht="12.75" customHeight="1" x14ac:dyDescent="0.25">
      <c r="A4627" s="99"/>
      <c r="B4627" s="101">
        <v>4300802</v>
      </c>
      <c r="C4627" s="101" t="s">
        <v>6022</v>
      </c>
      <c r="D4627" s="101" t="s">
        <v>6008</v>
      </c>
      <c r="E4627" s="99"/>
      <c r="F4627" s="99"/>
    </row>
    <row r="4628" spans="1:6" ht="12.75" customHeight="1" x14ac:dyDescent="0.25">
      <c r="A4628" s="99"/>
      <c r="B4628" s="101">
        <v>4300851</v>
      </c>
      <c r="C4628" s="101" t="s">
        <v>6023</v>
      </c>
      <c r="D4628" s="101" t="s">
        <v>6008</v>
      </c>
      <c r="E4628" s="99"/>
      <c r="F4628" s="99"/>
    </row>
    <row r="4629" spans="1:6" ht="12.75" customHeight="1" x14ac:dyDescent="0.25">
      <c r="A4629" s="99"/>
      <c r="B4629" s="101">
        <v>4300877</v>
      </c>
      <c r="C4629" s="101" t="s">
        <v>6024</v>
      </c>
      <c r="D4629" s="101" t="s">
        <v>6008</v>
      </c>
      <c r="E4629" s="99"/>
      <c r="F4629" s="99"/>
    </row>
    <row r="4630" spans="1:6" ht="12.75" customHeight="1" x14ac:dyDescent="0.25">
      <c r="A4630" s="99"/>
      <c r="B4630" s="101">
        <v>4300901</v>
      </c>
      <c r="C4630" s="101" t="s">
        <v>6025</v>
      </c>
      <c r="D4630" s="101" t="s">
        <v>6008</v>
      </c>
      <c r="E4630" s="99"/>
      <c r="F4630" s="99"/>
    </row>
    <row r="4631" spans="1:6" ht="12.75" customHeight="1" x14ac:dyDescent="0.25">
      <c r="A4631" s="99"/>
      <c r="B4631" s="101">
        <v>4301008</v>
      </c>
      <c r="C4631" s="101" t="s">
        <v>6026</v>
      </c>
      <c r="D4631" s="101" t="s">
        <v>6008</v>
      </c>
      <c r="E4631" s="99"/>
      <c r="F4631" s="99"/>
    </row>
    <row r="4632" spans="1:6" ht="12.75" customHeight="1" x14ac:dyDescent="0.25">
      <c r="A4632" s="99"/>
      <c r="B4632" s="101">
        <v>4301057</v>
      </c>
      <c r="C4632" s="101" t="s">
        <v>6027</v>
      </c>
      <c r="D4632" s="101" t="s">
        <v>6008</v>
      </c>
      <c r="E4632" s="99"/>
      <c r="F4632" s="99"/>
    </row>
    <row r="4633" spans="1:6" ht="12.75" customHeight="1" x14ac:dyDescent="0.25">
      <c r="A4633" s="99"/>
      <c r="B4633" s="101">
        <v>4301073</v>
      </c>
      <c r="C4633" s="101" t="s">
        <v>6028</v>
      </c>
      <c r="D4633" s="101" t="s">
        <v>6008</v>
      </c>
      <c r="E4633" s="99"/>
      <c r="F4633" s="99"/>
    </row>
    <row r="4634" spans="1:6" ht="12.75" customHeight="1" x14ac:dyDescent="0.25">
      <c r="A4634" s="99"/>
      <c r="B4634" s="101">
        <v>4301107</v>
      </c>
      <c r="C4634" s="101" t="s">
        <v>6029</v>
      </c>
      <c r="D4634" s="101" t="s">
        <v>6008</v>
      </c>
      <c r="E4634" s="99"/>
      <c r="F4634" s="99"/>
    </row>
    <row r="4635" spans="1:6" ht="12.75" customHeight="1" x14ac:dyDescent="0.25">
      <c r="A4635" s="99"/>
      <c r="B4635" s="101">
        <v>4301206</v>
      </c>
      <c r="C4635" s="101" t="s">
        <v>6030</v>
      </c>
      <c r="D4635" s="101" t="s">
        <v>6008</v>
      </c>
      <c r="E4635" s="99"/>
      <c r="F4635" s="99"/>
    </row>
    <row r="4636" spans="1:6" ht="12.75" customHeight="1" x14ac:dyDescent="0.25">
      <c r="A4636" s="99"/>
      <c r="B4636" s="101">
        <v>4301305</v>
      </c>
      <c r="C4636" s="101" t="s">
        <v>6031</v>
      </c>
      <c r="D4636" s="101" t="s">
        <v>6008</v>
      </c>
      <c r="E4636" s="99"/>
      <c r="F4636" s="99"/>
    </row>
    <row r="4637" spans="1:6" ht="12.75" customHeight="1" x14ac:dyDescent="0.25">
      <c r="A4637" s="99"/>
      <c r="B4637" s="101">
        <v>4301404</v>
      </c>
      <c r="C4637" s="101" t="s">
        <v>6032</v>
      </c>
      <c r="D4637" s="101" t="s">
        <v>6008</v>
      </c>
      <c r="E4637" s="99"/>
      <c r="F4637" s="99"/>
    </row>
    <row r="4638" spans="1:6" ht="12.75" customHeight="1" x14ac:dyDescent="0.25">
      <c r="A4638" s="99"/>
      <c r="B4638" s="101">
        <v>4301503</v>
      </c>
      <c r="C4638" s="101" t="s">
        <v>6033</v>
      </c>
      <c r="D4638" s="101" t="s">
        <v>6008</v>
      </c>
      <c r="E4638" s="99"/>
      <c r="F4638" s="99"/>
    </row>
    <row r="4639" spans="1:6" ht="12.75" customHeight="1" x14ac:dyDescent="0.25">
      <c r="A4639" s="99"/>
      <c r="B4639" s="101">
        <v>4301552</v>
      </c>
      <c r="C4639" s="101" t="s">
        <v>6034</v>
      </c>
      <c r="D4639" s="101" t="s">
        <v>6008</v>
      </c>
      <c r="E4639" s="99"/>
      <c r="F4639" s="99"/>
    </row>
    <row r="4640" spans="1:6" ht="12.75" customHeight="1" x14ac:dyDescent="0.25">
      <c r="A4640" s="99"/>
      <c r="B4640" s="101">
        <v>4301602</v>
      </c>
      <c r="C4640" s="101" t="s">
        <v>6035</v>
      </c>
      <c r="D4640" s="101" t="s">
        <v>6008</v>
      </c>
      <c r="E4640" s="99"/>
      <c r="F4640" s="99"/>
    </row>
    <row r="4641" spans="1:6" ht="12.75" customHeight="1" x14ac:dyDescent="0.25">
      <c r="A4641" s="99"/>
      <c r="B4641" s="101">
        <v>4301636</v>
      </c>
      <c r="C4641" s="101" t="s">
        <v>6036</v>
      </c>
      <c r="D4641" s="101" t="s">
        <v>6008</v>
      </c>
      <c r="E4641" s="99"/>
      <c r="F4641" s="99"/>
    </row>
    <row r="4642" spans="1:6" ht="12.75" customHeight="1" x14ac:dyDescent="0.25">
      <c r="A4642" s="99"/>
      <c r="B4642" s="101">
        <v>4301651</v>
      </c>
      <c r="C4642" s="101" t="s">
        <v>6037</v>
      </c>
      <c r="D4642" s="101" t="s">
        <v>6008</v>
      </c>
      <c r="E4642" s="99"/>
      <c r="F4642" s="99"/>
    </row>
    <row r="4643" spans="1:6" ht="12.75" customHeight="1" x14ac:dyDescent="0.25">
      <c r="A4643" s="99"/>
      <c r="B4643" s="101">
        <v>4301701</v>
      </c>
      <c r="C4643" s="101" t="s">
        <v>6038</v>
      </c>
      <c r="D4643" s="101" t="s">
        <v>6008</v>
      </c>
      <c r="E4643" s="99"/>
      <c r="F4643" s="99"/>
    </row>
    <row r="4644" spans="1:6" ht="12.75" customHeight="1" x14ac:dyDescent="0.25">
      <c r="A4644" s="99"/>
      <c r="B4644" s="101">
        <v>4301750</v>
      </c>
      <c r="C4644" s="101" t="s">
        <v>6039</v>
      </c>
      <c r="D4644" s="101" t="s">
        <v>6008</v>
      </c>
      <c r="E4644" s="99"/>
      <c r="F4644" s="99"/>
    </row>
    <row r="4645" spans="1:6" ht="12.75" customHeight="1" x14ac:dyDescent="0.25">
      <c r="A4645" s="99"/>
      <c r="B4645" s="101">
        <v>4301800</v>
      </c>
      <c r="C4645" s="101" t="s">
        <v>5412</v>
      </c>
      <c r="D4645" s="101" t="s">
        <v>6008</v>
      </c>
      <c r="E4645" s="99"/>
      <c r="F4645" s="99"/>
    </row>
    <row r="4646" spans="1:6" ht="12.75" customHeight="1" x14ac:dyDescent="0.25">
      <c r="A4646" s="99"/>
      <c r="B4646" s="101">
        <v>4301859</v>
      </c>
      <c r="C4646" s="101" t="s">
        <v>6040</v>
      </c>
      <c r="D4646" s="101" t="s">
        <v>6008</v>
      </c>
      <c r="E4646" s="99"/>
      <c r="F4646" s="99"/>
    </row>
    <row r="4647" spans="1:6" ht="12.75" customHeight="1" x14ac:dyDescent="0.25">
      <c r="A4647" s="99"/>
      <c r="B4647" s="101">
        <v>4301875</v>
      </c>
      <c r="C4647" s="101" t="s">
        <v>6041</v>
      </c>
      <c r="D4647" s="101" t="s">
        <v>6008</v>
      </c>
      <c r="E4647" s="99"/>
      <c r="F4647" s="99"/>
    </row>
    <row r="4648" spans="1:6" ht="12.75" customHeight="1" x14ac:dyDescent="0.25">
      <c r="A4648" s="99"/>
      <c r="B4648" s="101">
        <v>4301909</v>
      </c>
      <c r="C4648" s="101" t="s">
        <v>6042</v>
      </c>
      <c r="D4648" s="101" t="s">
        <v>6008</v>
      </c>
      <c r="E4648" s="99"/>
      <c r="F4648" s="99"/>
    </row>
    <row r="4649" spans="1:6" ht="12.75" customHeight="1" x14ac:dyDescent="0.25">
      <c r="A4649" s="99"/>
      <c r="B4649" s="101">
        <v>4301925</v>
      </c>
      <c r="C4649" s="101" t="s">
        <v>6043</v>
      </c>
      <c r="D4649" s="101" t="s">
        <v>6008</v>
      </c>
      <c r="E4649" s="99"/>
      <c r="F4649" s="99"/>
    </row>
    <row r="4650" spans="1:6" ht="12.75" customHeight="1" x14ac:dyDescent="0.25">
      <c r="A4650" s="99"/>
      <c r="B4650" s="101">
        <v>4301958</v>
      </c>
      <c r="C4650" s="101" t="s">
        <v>6044</v>
      </c>
      <c r="D4650" s="101" t="s">
        <v>6008</v>
      </c>
      <c r="E4650" s="99"/>
      <c r="F4650" s="99"/>
    </row>
    <row r="4651" spans="1:6" ht="12.75" customHeight="1" x14ac:dyDescent="0.25">
      <c r="A4651" s="99"/>
      <c r="B4651" s="101">
        <v>4302006</v>
      </c>
      <c r="C4651" s="101" t="s">
        <v>6045</v>
      </c>
      <c r="D4651" s="101" t="s">
        <v>6008</v>
      </c>
      <c r="E4651" s="99"/>
      <c r="F4651" s="99"/>
    </row>
    <row r="4652" spans="1:6" ht="12.75" customHeight="1" x14ac:dyDescent="0.25">
      <c r="A4652" s="99"/>
      <c r="B4652" s="101">
        <v>4302055</v>
      </c>
      <c r="C4652" s="101" t="s">
        <v>6046</v>
      </c>
      <c r="D4652" s="101" t="s">
        <v>6008</v>
      </c>
      <c r="E4652" s="99"/>
      <c r="F4652" s="99"/>
    </row>
    <row r="4653" spans="1:6" ht="12.75" customHeight="1" x14ac:dyDescent="0.25">
      <c r="A4653" s="99"/>
      <c r="B4653" s="101">
        <v>4302105</v>
      </c>
      <c r="C4653" s="101" t="s">
        <v>6047</v>
      </c>
      <c r="D4653" s="101" t="s">
        <v>6008</v>
      </c>
      <c r="E4653" s="99"/>
      <c r="F4653" s="99"/>
    </row>
    <row r="4654" spans="1:6" ht="12.75" customHeight="1" x14ac:dyDescent="0.25">
      <c r="A4654" s="99"/>
      <c r="B4654" s="101">
        <v>4302154</v>
      </c>
      <c r="C4654" s="101" t="s">
        <v>6048</v>
      </c>
      <c r="D4654" s="101" t="s">
        <v>6008</v>
      </c>
      <c r="E4654" s="99"/>
      <c r="F4654" s="99"/>
    </row>
    <row r="4655" spans="1:6" ht="12.75" customHeight="1" x14ac:dyDescent="0.25">
      <c r="A4655" s="99"/>
      <c r="B4655" s="101">
        <v>4302204</v>
      </c>
      <c r="C4655" s="101" t="s">
        <v>6049</v>
      </c>
      <c r="D4655" s="101" t="s">
        <v>6008</v>
      </c>
      <c r="E4655" s="99"/>
      <c r="F4655" s="99"/>
    </row>
    <row r="4656" spans="1:6" ht="12.75" customHeight="1" x14ac:dyDescent="0.25">
      <c r="A4656" s="99"/>
      <c r="B4656" s="101">
        <v>4302220</v>
      </c>
      <c r="C4656" s="101" t="s">
        <v>6050</v>
      </c>
      <c r="D4656" s="101" t="s">
        <v>6008</v>
      </c>
      <c r="E4656" s="99"/>
      <c r="F4656" s="99"/>
    </row>
    <row r="4657" spans="1:6" ht="12.75" customHeight="1" x14ac:dyDescent="0.25">
      <c r="A4657" s="99"/>
      <c r="B4657" s="101">
        <v>4302238</v>
      </c>
      <c r="C4657" s="101" t="s">
        <v>6051</v>
      </c>
      <c r="D4657" s="101" t="s">
        <v>6008</v>
      </c>
      <c r="E4657" s="99"/>
      <c r="F4657" s="99"/>
    </row>
    <row r="4658" spans="1:6" ht="12.75" customHeight="1" x14ac:dyDescent="0.25">
      <c r="A4658" s="99"/>
      <c r="B4658" s="101">
        <v>4302253</v>
      </c>
      <c r="C4658" s="101" t="s">
        <v>6052</v>
      </c>
      <c r="D4658" s="101" t="s">
        <v>6008</v>
      </c>
      <c r="E4658" s="99"/>
      <c r="F4658" s="99"/>
    </row>
    <row r="4659" spans="1:6" ht="12.75" customHeight="1" x14ac:dyDescent="0.25">
      <c r="A4659" s="99"/>
      <c r="B4659" s="101">
        <v>4302303</v>
      </c>
      <c r="C4659" s="101" t="s">
        <v>2298</v>
      </c>
      <c r="D4659" s="101" t="s">
        <v>6008</v>
      </c>
      <c r="E4659" s="99"/>
      <c r="F4659" s="99"/>
    </row>
    <row r="4660" spans="1:6" ht="12.75" customHeight="1" x14ac:dyDescent="0.25">
      <c r="A4660" s="99"/>
      <c r="B4660" s="101">
        <v>4302352</v>
      </c>
      <c r="C4660" s="101" t="s">
        <v>6053</v>
      </c>
      <c r="D4660" s="101" t="s">
        <v>6008</v>
      </c>
      <c r="E4660" s="99"/>
      <c r="F4660" s="99"/>
    </row>
    <row r="4661" spans="1:6" ht="12.75" customHeight="1" x14ac:dyDescent="0.25">
      <c r="A4661" s="99"/>
      <c r="B4661" s="101">
        <v>4302378</v>
      </c>
      <c r="C4661" s="101" t="s">
        <v>6054</v>
      </c>
      <c r="D4661" s="101" t="s">
        <v>6008</v>
      </c>
      <c r="E4661" s="99"/>
      <c r="F4661" s="99"/>
    </row>
    <row r="4662" spans="1:6" ht="12.75" customHeight="1" x14ac:dyDescent="0.25">
      <c r="A4662" s="99"/>
      <c r="B4662" s="101">
        <v>4302402</v>
      </c>
      <c r="C4662" s="101" t="s">
        <v>6055</v>
      </c>
      <c r="D4662" s="101" t="s">
        <v>6008</v>
      </c>
      <c r="E4662" s="99"/>
      <c r="F4662" s="99"/>
    </row>
    <row r="4663" spans="1:6" ht="12.75" customHeight="1" x14ac:dyDescent="0.25">
      <c r="A4663" s="99"/>
      <c r="B4663" s="101">
        <v>4302451</v>
      </c>
      <c r="C4663" s="101" t="s">
        <v>6056</v>
      </c>
      <c r="D4663" s="101" t="s">
        <v>6008</v>
      </c>
      <c r="E4663" s="99"/>
      <c r="F4663" s="99"/>
    </row>
    <row r="4664" spans="1:6" ht="12.75" customHeight="1" x14ac:dyDescent="0.25">
      <c r="A4664" s="99"/>
      <c r="B4664" s="101">
        <v>4302501</v>
      </c>
      <c r="C4664" s="101" t="s">
        <v>6057</v>
      </c>
      <c r="D4664" s="101" t="s">
        <v>6008</v>
      </c>
      <c r="E4664" s="99"/>
      <c r="F4664" s="99"/>
    </row>
    <row r="4665" spans="1:6" ht="12.75" customHeight="1" x14ac:dyDescent="0.25">
      <c r="A4665" s="99"/>
      <c r="B4665" s="101">
        <v>4302584</v>
      </c>
      <c r="C4665" s="101" t="s">
        <v>6058</v>
      </c>
      <c r="D4665" s="101" t="s">
        <v>6008</v>
      </c>
      <c r="E4665" s="99"/>
      <c r="F4665" s="99"/>
    </row>
    <row r="4666" spans="1:6" ht="12.75" customHeight="1" x14ac:dyDescent="0.25">
      <c r="A4666" s="99"/>
      <c r="B4666" s="101">
        <v>4302600</v>
      </c>
      <c r="C4666" s="101" t="s">
        <v>6059</v>
      </c>
      <c r="D4666" s="101" t="s">
        <v>6008</v>
      </c>
      <c r="E4666" s="99"/>
      <c r="F4666" s="99"/>
    </row>
    <row r="4667" spans="1:6" ht="12.75" customHeight="1" x14ac:dyDescent="0.25">
      <c r="A4667" s="99"/>
      <c r="B4667" s="101">
        <v>4302659</v>
      </c>
      <c r="C4667" s="101" t="s">
        <v>6060</v>
      </c>
      <c r="D4667" s="101" t="s">
        <v>6008</v>
      </c>
      <c r="E4667" s="99"/>
      <c r="F4667" s="99"/>
    </row>
    <row r="4668" spans="1:6" ht="12.75" customHeight="1" x14ac:dyDescent="0.25">
      <c r="A4668" s="99"/>
      <c r="B4668" s="101">
        <v>4302709</v>
      </c>
      <c r="C4668" s="101" t="s">
        <v>6061</v>
      </c>
      <c r="D4668" s="101" t="s">
        <v>6008</v>
      </c>
      <c r="E4668" s="99"/>
      <c r="F4668" s="99"/>
    </row>
    <row r="4669" spans="1:6" ht="12.75" customHeight="1" x14ac:dyDescent="0.25">
      <c r="A4669" s="99"/>
      <c r="B4669" s="101">
        <v>4302808</v>
      </c>
      <c r="C4669" s="101" t="s">
        <v>6062</v>
      </c>
      <c r="D4669" s="101" t="s">
        <v>6008</v>
      </c>
      <c r="E4669" s="99"/>
      <c r="F4669" s="99"/>
    </row>
    <row r="4670" spans="1:6" ht="12.75" customHeight="1" x14ac:dyDescent="0.25">
      <c r="A4670" s="99"/>
      <c r="B4670" s="101">
        <v>4302907</v>
      </c>
      <c r="C4670" s="101" t="s">
        <v>6063</v>
      </c>
      <c r="D4670" s="101" t="s">
        <v>6008</v>
      </c>
      <c r="E4670" s="99"/>
      <c r="F4670" s="99"/>
    </row>
    <row r="4671" spans="1:6" ht="12.75" customHeight="1" x14ac:dyDescent="0.25">
      <c r="A4671" s="99"/>
      <c r="B4671" s="101">
        <v>4303004</v>
      </c>
      <c r="C4671" s="101" t="s">
        <v>6064</v>
      </c>
      <c r="D4671" s="101" t="s">
        <v>6008</v>
      </c>
      <c r="E4671" s="99"/>
      <c r="F4671" s="99"/>
    </row>
    <row r="4672" spans="1:6" ht="12.75" customHeight="1" x14ac:dyDescent="0.25">
      <c r="A4672" s="99"/>
      <c r="B4672" s="101">
        <v>4303103</v>
      </c>
      <c r="C4672" s="101" t="s">
        <v>1941</v>
      </c>
      <c r="D4672" s="101" t="s">
        <v>6008</v>
      </c>
      <c r="E4672" s="99"/>
      <c r="F4672" s="99"/>
    </row>
    <row r="4673" spans="1:6" ht="12.75" customHeight="1" x14ac:dyDescent="0.25">
      <c r="A4673" s="99"/>
      <c r="B4673" s="101">
        <v>4303202</v>
      </c>
      <c r="C4673" s="101" t="s">
        <v>6065</v>
      </c>
      <c r="D4673" s="101" t="s">
        <v>6008</v>
      </c>
      <c r="E4673" s="99"/>
      <c r="F4673" s="99"/>
    </row>
    <row r="4674" spans="1:6" ht="12.75" customHeight="1" x14ac:dyDescent="0.25">
      <c r="A4674" s="99"/>
      <c r="B4674" s="101">
        <v>4303301</v>
      </c>
      <c r="C4674" s="101" t="s">
        <v>6066</v>
      </c>
      <c r="D4674" s="101" t="s">
        <v>6008</v>
      </c>
      <c r="E4674" s="99"/>
      <c r="F4674" s="99"/>
    </row>
    <row r="4675" spans="1:6" ht="12.75" customHeight="1" x14ac:dyDescent="0.25">
      <c r="A4675" s="99"/>
      <c r="B4675" s="101">
        <v>4303400</v>
      </c>
      <c r="C4675" s="101" t="s">
        <v>2876</v>
      </c>
      <c r="D4675" s="101" t="s">
        <v>6008</v>
      </c>
      <c r="E4675" s="99"/>
      <c r="F4675" s="99"/>
    </row>
    <row r="4676" spans="1:6" ht="12.75" customHeight="1" x14ac:dyDescent="0.25">
      <c r="A4676" s="99"/>
      <c r="B4676" s="101">
        <v>4303509</v>
      </c>
      <c r="C4676" s="101" t="s">
        <v>6067</v>
      </c>
      <c r="D4676" s="101" t="s">
        <v>6008</v>
      </c>
      <c r="E4676" s="99"/>
      <c r="F4676" s="99"/>
    </row>
    <row r="4677" spans="1:6" ht="12.75" customHeight="1" x14ac:dyDescent="0.25">
      <c r="A4677" s="99"/>
      <c r="B4677" s="101">
        <v>4303558</v>
      </c>
      <c r="C4677" s="101" t="s">
        <v>6068</v>
      </c>
      <c r="D4677" s="101" t="s">
        <v>6008</v>
      </c>
      <c r="E4677" s="99"/>
      <c r="F4677" s="99"/>
    </row>
    <row r="4678" spans="1:6" ht="12.75" customHeight="1" x14ac:dyDescent="0.25">
      <c r="A4678" s="99"/>
      <c r="B4678" s="101">
        <v>4303608</v>
      </c>
      <c r="C4678" s="101" t="s">
        <v>6069</v>
      </c>
      <c r="D4678" s="101" t="s">
        <v>6008</v>
      </c>
      <c r="E4678" s="99"/>
      <c r="F4678" s="99"/>
    </row>
    <row r="4679" spans="1:6" ht="12.75" customHeight="1" x14ac:dyDescent="0.25">
      <c r="A4679" s="99"/>
      <c r="B4679" s="101">
        <v>4303673</v>
      </c>
      <c r="C4679" s="101" t="s">
        <v>6070</v>
      </c>
      <c r="D4679" s="101" t="s">
        <v>6008</v>
      </c>
      <c r="E4679" s="99"/>
      <c r="F4679" s="99"/>
    </row>
    <row r="4680" spans="1:6" ht="12.75" customHeight="1" x14ac:dyDescent="0.25">
      <c r="A4680" s="99"/>
      <c r="B4680" s="101">
        <v>4303707</v>
      </c>
      <c r="C4680" s="101" t="s">
        <v>6071</v>
      </c>
      <c r="D4680" s="101" t="s">
        <v>6008</v>
      </c>
      <c r="E4680" s="99"/>
      <c r="F4680" s="99"/>
    </row>
    <row r="4681" spans="1:6" ht="12.75" customHeight="1" x14ac:dyDescent="0.25">
      <c r="A4681" s="99"/>
      <c r="B4681" s="101">
        <v>4303806</v>
      </c>
      <c r="C4681" s="101" t="s">
        <v>6072</v>
      </c>
      <c r="D4681" s="101" t="s">
        <v>6008</v>
      </c>
      <c r="E4681" s="99"/>
      <c r="F4681" s="99"/>
    </row>
    <row r="4682" spans="1:6" ht="12.75" customHeight="1" x14ac:dyDescent="0.25">
      <c r="A4682" s="99"/>
      <c r="B4682" s="101">
        <v>4303905</v>
      </c>
      <c r="C4682" s="101" t="s">
        <v>6073</v>
      </c>
      <c r="D4682" s="101" t="s">
        <v>6008</v>
      </c>
      <c r="E4682" s="99"/>
      <c r="F4682" s="99"/>
    </row>
    <row r="4683" spans="1:6" ht="12.75" customHeight="1" x14ac:dyDescent="0.25">
      <c r="A4683" s="99"/>
      <c r="B4683" s="101">
        <v>4304002</v>
      </c>
      <c r="C4683" s="101" t="s">
        <v>6074</v>
      </c>
      <c r="D4683" s="101" t="s">
        <v>6008</v>
      </c>
      <c r="E4683" s="99"/>
      <c r="F4683" s="99"/>
    </row>
    <row r="4684" spans="1:6" ht="12.75" customHeight="1" x14ac:dyDescent="0.25">
      <c r="A4684" s="99"/>
      <c r="B4684" s="101">
        <v>4304101</v>
      </c>
      <c r="C4684" s="101" t="s">
        <v>6075</v>
      </c>
      <c r="D4684" s="101" t="s">
        <v>6008</v>
      </c>
      <c r="E4684" s="99"/>
      <c r="F4684" s="99"/>
    </row>
    <row r="4685" spans="1:6" ht="12.75" customHeight="1" x14ac:dyDescent="0.25">
      <c r="A4685" s="99"/>
      <c r="B4685" s="101">
        <v>4304200</v>
      </c>
      <c r="C4685" s="101" t="s">
        <v>6076</v>
      </c>
      <c r="D4685" s="101" t="s">
        <v>6008</v>
      </c>
      <c r="E4685" s="99"/>
      <c r="F4685" s="99"/>
    </row>
    <row r="4686" spans="1:6" ht="12.75" customHeight="1" x14ac:dyDescent="0.25">
      <c r="A4686" s="99"/>
      <c r="B4686" s="101">
        <v>4304309</v>
      </c>
      <c r="C4686" s="101" t="s">
        <v>6077</v>
      </c>
      <c r="D4686" s="101" t="s">
        <v>6008</v>
      </c>
      <c r="E4686" s="99"/>
      <c r="F4686" s="99"/>
    </row>
    <row r="4687" spans="1:6" ht="12.75" customHeight="1" x14ac:dyDescent="0.25">
      <c r="A4687" s="99"/>
      <c r="B4687" s="101">
        <v>4304358</v>
      </c>
      <c r="C4687" s="101" t="s">
        <v>6078</v>
      </c>
      <c r="D4687" s="101" t="s">
        <v>6008</v>
      </c>
      <c r="E4687" s="99"/>
      <c r="F4687" s="99"/>
    </row>
    <row r="4688" spans="1:6" ht="12.75" customHeight="1" x14ac:dyDescent="0.25">
      <c r="A4688" s="99"/>
      <c r="B4688" s="101">
        <v>4304408</v>
      </c>
      <c r="C4688" s="101" t="s">
        <v>6079</v>
      </c>
      <c r="D4688" s="101" t="s">
        <v>6008</v>
      </c>
      <c r="E4688" s="99"/>
      <c r="F4688" s="99"/>
    </row>
    <row r="4689" spans="1:6" ht="12.75" customHeight="1" x14ac:dyDescent="0.25">
      <c r="A4689" s="99"/>
      <c r="B4689" s="101">
        <v>4304507</v>
      </c>
      <c r="C4689" s="101" t="s">
        <v>6080</v>
      </c>
      <c r="D4689" s="101" t="s">
        <v>6008</v>
      </c>
      <c r="E4689" s="99"/>
      <c r="F4689" s="99"/>
    </row>
    <row r="4690" spans="1:6" ht="12.75" customHeight="1" x14ac:dyDescent="0.25">
      <c r="A4690" s="99"/>
      <c r="B4690" s="101">
        <v>4304606</v>
      </c>
      <c r="C4690" s="101" t="s">
        <v>6081</v>
      </c>
      <c r="D4690" s="101" t="s">
        <v>6008</v>
      </c>
      <c r="E4690" s="99"/>
      <c r="F4690" s="99"/>
    </row>
    <row r="4691" spans="1:6" ht="12.75" customHeight="1" x14ac:dyDescent="0.25">
      <c r="A4691" s="99"/>
      <c r="B4691" s="101">
        <v>4304614</v>
      </c>
      <c r="C4691" s="101" t="s">
        <v>6082</v>
      </c>
      <c r="D4691" s="101" t="s">
        <v>6008</v>
      </c>
      <c r="E4691" s="99"/>
      <c r="F4691" s="99"/>
    </row>
    <row r="4692" spans="1:6" ht="12.75" customHeight="1" x14ac:dyDescent="0.25">
      <c r="A4692" s="99"/>
      <c r="B4692" s="101">
        <v>4304622</v>
      </c>
      <c r="C4692" s="101" t="s">
        <v>6083</v>
      </c>
      <c r="D4692" s="101" t="s">
        <v>6008</v>
      </c>
      <c r="E4692" s="99"/>
      <c r="F4692" s="99"/>
    </row>
    <row r="4693" spans="1:6" ht="12.75" customHeight="1" x14ac:dyDescent="0.25">
      <c r="A4693" s="99"/>
      <c r="B4693" s="101">
        <v>4304630</v>
      </c>
      <c r="C4693" s="101" t="s">
        <v>6084</v>
      </c>
      <c r="D4693" s="101" t="s">
        <v>6008</v>
      </c>
      <c r="E4693" s="99"/>
      <c r="F4693" s="99"/>
    </row>
    <row r="4694" spans="1:6" ht="12.75" customHeight="1" x14ac:dyDescent="0.25">
      <c r="A4694" s="99"/>
      <c r="B4694" s="101">
        <v>4304655</v>
      </c>
      <c r="C4694" s="101" t="s">
        <v>6085</v>
      </c>
      <c r="D4694" s="101" t="s">
        <v>6008</v>
      </c>
      <c r="E4694" s="99"/>
      <c r="F4694" s="99"/>
    </row>
    <row r="4695" spans="1:6" ht="12.75" customHeight="1" x14ac:dyDescent="0.25">
      <c r="A4695" s="99"/>
      <c r="B4695" s="101">
        <v>4304663</v>
      </c>
      <c r="C4695" s="101" t="s">
        <v>6086</v>
      </c>
      <c r="D4695" s="101" t="s">
        <v>6008</v>
      </c>
      <c r="E4695" s="99"/>
      <c r="F4695" s="99"/>
    </row>
    <row r="4696" spans="1:6" ht="12.75" customHeight="1" x14ac:dyDescent="0.25">
      <c r="A4696" s="99"/>
      <c r="B4696" s="101">
        <v>4304671</v>
      </c>
      <c r="C4696" s="101" t="s">
        <v>6087</v>
      </c>
      <c r="D4696" s="101" t="s">
        <v>6008</v>
      </c>
      <c r="E4696" s="99"/>
      <c r="F4696" s="99"/>
    </row>
    <row r="4697" spans="1:6" ht="12.75" customHeight="1" x14ac:dyDescent="0.25">
      <c r="A4697" s="99"/>
      <c r="B4697" s="101">
        <v>4304689</v>
      </c>
      <c r="C4697" s="101" t="s">
        <v>6088</v>
      </c>
      <c r="D4697" s="101" t="s">
        <v>6008</v>
      </c>
      <c r="E4697" s="99"/>
      <c r="F4697" s="99"/>
    </row>
    <row r="4698" spans="1:6" ht="12.75" customHeight="1" x14ac:dyDescent="0.25">
      <c r="A4698" s="99"/>
      <c r="B4698" s="101">
        <v>4304697</v>
      </c>
      <c r="C4698" s="101" t="s">
        <v>6089</v>
      </c>
      <c r="D4698" s="101" t="s">
        <v>6008</v>
      </c>
      <c r="E4698" s="99"/>
      <c r="F4698" s="99"/>
    </row>
    <row r="4699" spans="1:6" ht="12.75" customHeight="1" x14ac:dyDescent="0.25">
      <c r="A4699" s="99"/>
      <c r="B4699" s="101">
        <v>4304705</v>
      </c>
      <c r="C4699" s="101" t="s">
        <v>6090</v>
      </c>
      <c r="D4699" s="101" t="s">
        <v>6008</v>
      </c>
      <c r="E4699" s="99"/>
      <c r="F4699" s="99"/>
    </row>
    <row r="4700" spans="1:6" ht="12.75" customHeight="1" x14ac:dyDescent="0.25">
      <c r="A4700" s="99"/>
      <c r="B4700" s="101">
        <v>4304713</v>
      </c>
      <c r="C4700" s="101" t="s">
        <v>6091</v>
      </c>
      <c r="D4700" s="101" t="s">
        <v>6008</v>
      </c>
      <c r="E4700" s="99"/>
      <c r="F4700" s="99"/>
    </row>
    <row r="4701" spans="1:6" ht="12.75" customHeight="1" x14ac:dyDescent="0.25">
      <c r="A4701" s="99"/>
      <c r="B4701" s="101">
        <v>4304804</v>
      </c>
      <c r="C4701" s="101" t="s">
        <v>6092</v>
      </c>
      <c r="D4701" s="101" t="s">
        <v>6008</v>
      </c>
      <c r="E4701" s="99"/>
      <c r="F4701" s="99"/>
    </row>
    <row r="4702" spans="1:6" ht="12.75" customHeight="1" x14ac:dyDescent="0.25">
      <c r="A4702" s="99"/>
      <c r="B4702" s="101">
        <v>4304853</v>
      </c>
      <c r="C4702" s="101" t="s">
        <v>6093</v>
      </c>
      <c r="D4702" s="101" t="s">
        <v>6008</v>
      </c>
      <c r="E4702" s="99"/>
      <c r="F4702" s="99"/>
    </row>
    <row r="4703" spans="1:6" ht="12.75" customHeight="1" x14ac:dyDescent="0.25">
      <c r="A4703" s="99"/>
      <c r="B4703" s="101">
        <v>4304903</v>
      </c>
      <c r="C4703" s="101" t="s">
        <v>6094</v>
      </c>
      <c r="D4703" s="101" t="s">
        <v>6008</v>
      </c>
      <c r="E4703" s="99"/>
      <c r="F4703" s="99"/>
    </row>
    <row r="4704" spans="1:6" ht="12.75" customHeight="1" x14ac:dyDescent="0.25">
      <c r="A4704" s="99"/>
      <c r="B4704" s="101">
        <v>4304952</v>
      </c>
      <c r="C4704" s="101" t="s">
        <v>6095</v>
      </c>
      <c r="D4704" s="101" t="s">
        <v>6008</v>
      </c>
      <c r="E4704" s="99"/>
      <c r="F4704" s="99"/>
    </row>
    <row r="4705" spans="1:6" ht="12.75" customHeight="1" x14ac:dyDescent="0.25">
      <c r="A4705" s="99"/>
      <c r="B4705" s="101">
        <v>4305009</v>
      </c>
      <c r="C4705" s="101" t="s">
        <v>6096</v>
      </c>
      <c r="D4705" s="101" t="s">
        <v>6008</v>
      </c>
      <c r="E4705" s="99"/>
      <c r="F4705" s="99"/>
    </row>
    <row r="4706" spans="1:6" ht="12.75" customHeight="1" x14ac:dyDescent="0.25">
      <c r="A4706" s="99"/>
      <c r="B4706" s="101">
        <v>4305108</v>
      </c>
      <c r="C4706" s="101" t="s">
        <v>6097</v>
      </c>
      <c r="D4706" s="101" t="s">
        <v>6008</v>
      </c>
      <c r="E4706" s="99"/>
      <c r="F4706" s="99"/>
    </row>
    <row r="4707" spans="1:6" ht="12.75" customHeight="1" x14ac:dyDescent="0.25">
      <c r="A4707" s="99"/>
      <c r="B4707" s="101">
        <v>4305116</v>
      </c>
      <c r="C4707" s="101" t="s">
        <v>1947</v>
      </c>
      <c r="D4707" s="101" t="s">
        <v>6008</v>
      </c>
      <c r="E4707" s="99"/>
      <c r="F4707" s="99"/>
    </row>
    <row r="4708" spans="1:6" ht="12.75" customHeight="1" x14ac:dyDescent="0.25">
      <c r="A4708" s="99"/>
      <c r="B4708" s="101">
        <v>4305124</v>
      </c>
      <c r="C4708" s="101" t="s">
        <v>6098</v>
      </c>
      <c r="D4708" s="101" t="s">
        <v>6008</v>
      </c>
      <c r="E4708" s="99"/>
      <c r="F4708" s="99"/>
    </row>
    <row r="4709" spans="1:6" ht="12.75" customHeight="1" x14ac:dyDescent="0.25">
      <c r="A4709" s="99"/>
      <c r="B4709" s="101">
        <v>4305132</v>
      </c>
      <c r="C4709" s="101" t="s">
        <v>6099</v>
      </c>
      <c r="D4709" s="101" t="s">
        <v>6008</v>
      </c>
      <c r="E4709" s="99"/>
      <c r="F4709" s="99"/>
    </row>
    <row r="4710" spans="1:6" ht="12.75" customHeight="1" x14ac:dyDescent="0.25">
      <c r="A4710" s="99"/>
      <c r="B4710" s="101">
        <v>4305157</v>
      </c>
      <c r="C4710" s="101" t="s">
        <v>6100</v>
      </c>
      <c r="D4710" s="101" t="s">
        <v>6008</v>
      </c>
      <c r="E4710" s="99"/>
      <c r="F4710" s="99"/>
    </row>
    <row r="4711" spans="1:6" ht="12.75" customHeight="1" x14ac:dyDescent="0.25">
      <c r="A4711" s="99"/>
      <c r="B4711" s="101">
        <v>4305173</v>
      </c>
      <c r="C4711" s="101" t="s">
        <v>6101</v>
      </c>
      <c r="D4711" s="101" t="s">
        <v>6008</v>
      </c>
      <c r="E4711" s="99"/>
      <c r="F4711" s="99"/>
    </row>
    <row r="4712" spans="1:6" ht="12.75" customHeight="1" x14ac:dyDescent="0.25">
      <c r="A4712" s="99"/>
      <c r="B4712" s="101">
        <v>4305207</v>
      </c>
      <c r="C4712" s="101" t="s">
        <v>6102</v>
      </c>
      <c r="D4712" s="101" t="s">
        <v>6008</v>
      </c>
      <c r="E4712" s="99"/>
      <c r="F4712" s="99"/>
    </row>
    <row r="4713" spans="1:6" ht="12.75" customHeight="1" x14ac:dyDescent="0.25">
      <c r="A4713" s="99"/>
      <c r="B4713" s="101">
        <v>4305306</v>
      </c>
      <c r="C4713" s="101" t="s">
        <v>6103</v>
      </c>
      <c r="D4713" s="101" t="s">
        <v>6008</v>
      </c>
      <c r="E4713" s="99"/>
      <c r="F4713" s="99"/>
    </row>
    <row r="4714" spans="1:6" ht="12.75" customHeight="1" x14ac:dyDescent="0.25">
      <c r="A4714" s="99"/>
      <c r="B4714" s="101">
        <v>4305355</v>
      </c>
      <c r="C4714" s="101" t="s">
        <v>6104</v>
      </c>
      <c r="D4714" s="101" t="s">
        <v>6008</v>
      </c>
      <c r="E4714" s="99"/>
      <c r="F4714" s="99"/>
    </row>
    <row r="4715" spans="1:6" ht="12.75" customHeight="1" x14ac:dyDescent="0.25">
      <c r="A4715" s="99"/>
      <c r="B4715" s="101">
        <v>4305371</v>
      </c>
      <c r="C4715" s="101" t="s">
        <v>6105</v>
      </c>
      <c r="D4715" s="101" t="s">
        <v>6008</v>
      </c>
      <c r="E4715" s="99"/>
      <c r="F4715" s="99"/>
    </row>
    <row r="4716" spans="1:6" ht="12.75" customHeight="1" x14ac:dyDescent="0.25">
      <c r="A4716" s="99"/>
      <c r="B4716" s="101">
        <v>4305405</v>
      </c>
      <c r="C4716" s="101" t="s">
        <v>6106</v>
      </c>
      <c r="D4716" s="101" t="s">
        <v>6008</v>
      </c>
      <c r="E4716" s="99"/>
      <c r="F4716" s="99"/>
    </row>
    <row r="4717" spans="1:6" ht="12.75" customHeight="1" x14ac:dyDescent="0.25">
      <c r="A4717" s="99"/>
      <c r="B4717" s="101">
        <v>4305439</v>
      </c>
      <c r="C4717" s="101" t="s">
        <v>6107</v>
      </c>
      <c r="D4717" s="101" t="s">
        <v>6008</v>
      </c>
      <c r="E4717" s="99"/>
      <c r="F4717" s="99"/>
    </row>
    <row r="4718" spans="1:6" ht="12.75" customHeight="1" x14ac:dyDescent="0.25">
      <c r="A4718" s="99"/>
      <c r="B4718" s="101">
        <v>4305447</v>
      </c>
      <c r="C4718" s="101" t="s">
        <v>6108</v>
      </c>
      <c r="D4718" s="101" t="s">
        <v>6008</v>
      </c>
      <c r="E4718" s="99"/>
      <c r="F4718" s="99"/>
    </row>
    <row r="4719" spans="1:6" ht="12.75" customHeight="1" x14ac:dyDescent="0.25">
      <c r="A4719" s="99"/>
      <c r="B4719" s="101">
        <v>4305454</v>
      </c>
      <c r="C4719" s="101" t="s">
        <v>6109</v>
      </c>
      <c r="D4719" s="101" t="s">
        <v>6008</v>
      </c>
      <c r="E4719" s="99"/>
      <c r="F4719" s="99"/>
    </row>
    <row r="4720" spans="1:6" ht="12.75" customHeight="1" x14ac:dyDescent="0.25">
      <c r="A4720" s="99"/>
      <c r="B4720" s="101">
        <v>4305504</v>
      </c>
      <c r="C4720" s="101" t="s">
        <v>6110</v>
      </c>
      <c r="D4720" s="101" t="s">
        <v>6008</v>
      </c>
      <c r="E4720" s="99"/>
      <c r="F4720" s="99"/>
    </row>
    <row r="4721" spans="1:6" ht="12.75" customHeight="1" x14ac:dyDescent="0.25">
      <c r="A4721" s="99"/>
      <c r="B4721" s="101">
        <v>4305587</v>
      </c>
      <c r="C4721" s="101" t="s">
        <v>2111</v>
      </c>
      <c r="D4721" s="101" t="s">
        <v>6008</v>
      </c>
      <c r="E4721" s="99"/>
      <c r="F4721" s="99"/>
    </row>
    <row r="4722" spans="1:6" ht="12.75" customHeight="1" x14ac:dyDescent="0.25">
      <c r="A4722" s="99"/>
      <c r="B4722" s="101">
        <v>4305603</v>
      </c>
      <c r="C4722" s="101" t="s">
        <v>5455</v>
      </c>
      <c r="D4722" s="101" t="s">
        <v>6008</v>
      </c>
      <c r="E4722" s="99"/>
      <c r="F4722" s="99"/>
    </row>
    <row r="4723" spans="1:6" ht="12.75" customHeight="1" x14ac:dyDescent="0.25">
      <c r="A4723" s="99"/>
      <c r="B4723" s="101">
        <v>4305702</v>
      </c>
      <c r="C4723" s="101" t="s">
        <v>6111</v>
      </c>
      <c r="D4723" s="101" t="s">
        <v>6008</v>
      </c>
      <c r="E4723" s="99"/>
      <c r="F4723" s="99"/>
    </row>
    <row r="4724" spans="1:6" ht="12.75" customHeight="1" x14ac:dyDescent="0.25">
      <c r="A4724" s="99"/>
      <c r="B4724" s="101">
        <v>4305801</v>
      </c>
      <c r="C4724" s="101" t="s">
        <v>6112</v>
      </c>
      <c r="D4724" s="101" t="s">
        <v>6008</v>
      </c>
      <c r="E4724" s="99"/>
      <c r="F4724" s="99"/>
    </row>
    <row r="4725" spans="1:6" ht="12.75" customHeight="1" x14ac:dyDescent="0.25">
      <c r="A4725" s="99"/>
      <c r="B4725" s="101">
        <v>4305835</v>
      </c>
      <c r="C4725" s="101" t="s">
        <v>6113</v>
      </c>
      <c r="D4725" s="101" t="s">
        <v>6008</v>
      </c>
      <c r="E4725" s="99"/>
      <c r="F4725" s="99"/>
    </row>
    <row r="4726" spans="1:6" ht="12.75" customHeight="1" x14ac:dyDescent="0.25">
      <c r="A4726" s="99"/>
      <c r="B4726" s="101">
        <v>4305850</v>
      </c>
      <c r="C4726" s="101" t="s">
        <v>6114</v>
      </c>
      <c r="D4726" s="101" t="s">
        <v>6008</v>
      </c>
      <c r="E4726" s="99"/>
      <c r="F4726" s="99"/>
    </row>
    <row r="4727" spans="1:6" ht="12.75" customHeight="1" x14ac:dyDescent="0.25">
      <c r="A4727" s="99"/>
      <c r="B4727" s="101">
        <v>4305871</v>
      </c>
      <c r="C4727" s="101" t="s">
        <v>6115</v>
      </c>
      <c r="D4727" s="101" t="s">
        <v>6008</v>
      </c>
      <c r="E4727" s="99"/>
      <c r="F4727" s="99"/>
    </row>
    <row r="4728" spans="1:6" ht="12.75" customHeight="1" x14ac:dyDescent="0.25">
      <c r="A4728" s="99"/>
      <c r="B4728" s="101">
        <v>4305900</v>
      </c>
      <c r="C4728" s="101" t="s">
        <v>6116</v>
      </c>
      <c r="D4728" s="101" t="s">
        <v>6008</v>
      </c>
      <c r="E4728" s="99"/>
      <c r="F4728" s="99"/>
    </row>
    <row r="4729" spans="1:6" ht="12.75" customHeight="1" x14ac:dyDescent="0.25">
      <c r="A4729" s="99"/>
      <c r="B4729" s="101">
        <v>4305934</v>
      </c>
      <c r="C4729" s="101" t="s">
        <v>6117</v>
      </c>
      <c r="D4729" s="101" t="s">
        <v>6008</v>
      </c>
      <c r="E4729" s="99"/>
      <c r="F4729" s="99"/>
    </row>
    <row r="4730" spans="1:6" ht="12.75" customHeight="1" x14ac:dyDescent="0.25">
      <c r="A4730" s="99"/>
      <c r="B4730" s="101">
        <v>4305959</v>
      </c>
      <c r="C4730" s="101" t="s">
        <v>6118</v>
      </c>
      <c r="D4730" s="101" t="s">
        <v>6008</v>
      </c>
      <c r="E4730" s="99"/>
      <c r="F4730" s="99"/>
    </row>
    <row r="4731" spans="1:6" ht="12.75" customHeight="1" x14ac:dyDescent="0.25">
      <c r="A4731" s="99"/>
      <c r="B4731" s="101">
        <v>4305975</v>
      </c>
      <c r="C4731" s="101" t="s">
        <v>6119</v>
      </c>
      <c r="D4731" s="101" t="s">
        <v>6008</v>
      </c>
      <c r="E4731" s="99"/>
      <c r="F4731" s="99"/>
    </row>
    <row r="4732" spans="1:6" ht="12.75" customHeight="1" x14ac:dyDescent="0.25">
      <c r="A4732" s="99"/>
      <c r="B4732" s="101">
        <v>4306007</v>
      </c>
      <c r="C4732" s="101" t="s">
        <v>6120</v>
      </c>
      <c r="D4732" s="101" t="s">
        <v>6008</v>
      </c>
      <c r="E4732" s="99"/>
      <c r="F4732" s="99"/>
    </row>
    <row r="4733" spans="1:6" ht="12.75" customHeight="1" x14ac:dyDescent="0.25">
      <c r="A4733" s="99"/>
      <c r="B4733" s="101">
        <v>4306056</v>
      </c>
      <c r="C4733" s="101" t="s">
        <v>6121</v>
      </c>
      <c r="D4733" s="101" t="s">
        <v>6008</v>
      </c>
      <c r="E4733" s="99"/>
      <c r="F4733" s="99"/>
    </row>
    <row r="4734" spans="1:6" ht="12.75" customHeight="1" x14ac:dyDescent="0.25">
      <c r="A4734" s="99"/>
      <c r="B4734" s="101">
        <v>4306072</v>
      </c>
      <c r="C4734" s="101" t="s">
        <v>6122</v>
      </c>
      <c r="D4734" s="101" t="s">
        <v>6008</v>
      </c>
      <c r="E4734" s="99"/>
      <c r="F4734" s="99"/>
    </row>
    <row r="4735" spans="1:6" ht="12.75" customHeight="1" x14ac:dyDescent="0.25">
      <c r="A4735" s="99"/>
      <c r="B4735" s="101">
        <v>4306106</v>
      </c>
      <c r="C4735" s="101" t="s">
        <v>6123</v>
      </c>
      <c r="D4735" s="101" t="s">
        <v>6008</v>
      </c>
      <c r="E4735" s="99"/>
      <c r="F4735" s="99"/>
    </row>
    <row r="4736" spans="1:6" ht="12.75" customHeight="1" x14ac:dyDescent="0.25">
      <c r="A4736" s="99"/>
      <c r="B4736" s="101">
        <v>4306130</v>
      </c>
      <c r="C4736" s="101" t="s">
        <v>6124</v>
      </c>
      <c r="D4736" s="101" t="s">
        <v>6008</v>
      </c>
      <c r="E4736" s="99"/>
      <c r="F4736" s="99"/>
    </row>
    <row r="4737" spans="1:6" ht="12.75" customHeight="1" x14ac:dyDescent="0.25">
      <c r="A4737" s="99"/>
      <c r="B4737" s="101">
        <v>4306205</v>
      </c>
      <c r="C4737" s="101" t="s">
        <v>1655</v>
      </c>
      <c r="D4737" s="101" t="s">
        <v>6008</v>
      </c>
      <c r="E4737" s="99"/>
      <c r="F4737" s="99"/>
    </row>
    <row r="4738" spans="1:6" ht="12.75" customHeight="1" x14ac:dyDescent="0.25">
      <c r="A4738" s="99"/>
      <c r="B4738" s="101">
        <v>4306304</v>
      </c>
      <c r="C4738" s="101" t="s">
        <v>6125</v>
      </c>
      <c r="D4738" s="101" t="s">
        <v>6008</v>
      </c>
      <c r="E4738" s="99"/>
      <c r="F4738" s="99"/>
    </row>
    <row r="4739" spans="1:6" ht="12.75" customHeight="1" x14ac:dyDescent="0.25">
      <c r="A4739" s="99"/>
      <c r="B4739" s="101">
        <v>4306320</v>
      </c>
      <c r="C4739" s="101" t="s">
        <v>6126</v>
      </c>
      <c r="D4739" s="101" t="s">
        <v>6008</v>
      </c>
      <c r="E4739" s="99"/>
      <c r="F4739" s="99"/>
    </row>
    <row r="4740" spans="1:6" ht="12.75" customHeight="1" x14ac:dyDescent="0.25">
      <c r="A4740" s="99"/>
      <c r="B4740" s="101">
        <v>4306353</v>
      </c>
      <c r="C4740" s="101" t="s">
        <v>6127</v>
      </c>
      <c r="D4740" s="101" t="s">
        <v>6008</v>
      </c>
      <c r="E4740" s="99"/>
      <c r="F4740" s="99"/>
    </row>
    <row r="4741" spans="1:6" ht="12.75" customHeight="1" x14ac:dyDescent="0.25">
      <c r="A4741" s="99"/>
      <c r="B4741" s="101">
        <v>4306379</v>
      </c>
      <c r="C4741" s="101" t="s">
        <v>6128</v>
      </c>
      <c r="D4741" s="101" t="s">
        <v>6008</v>
      </c>
      <c r="E4741" s="99"/>
      <c r="F4741" s="99"/>
    </row>
    <row r="4742" spans="1:6" ht="12.75" customHeight="1" x14ac:dyDescent="0.25">
      <c r="A4742" s="99"/>
      <c r="B4742" s="101">
        <v>4306403</v>
      </c>
      <c r="C4742" s="101" t="s">
        <v>6129</v>
      </c>
      <c r="D4742" s="101" t="s">
        <v>6008</v>
      </c>
      <c r="E4742" s="99"/>
      <c r="F4742" s="99"/>
    </row>
    <row r="4743" spans="1:6" ht="12.75" customHeight="1" x14ac:dyDescent="0.25">
      <c r="A4743" s="99"/>
      <c r="B4743" s="101">
        <v>4306429</v>
      </c>
      <c r="C4743" s="101" t="s">
        <v>6130</v>
      </c>
      <c r="D4743" s="101" t="s">
        <v>6008</v>
      </c>
      <c r="E4743" s="99"/>
      <c r="F4743" s="99"/>
    </row>
    <row r="4744" spans="1:6" ht="12.75" customHeight="1" x14ac:dyDescent="0.25">
      <c r="A4744" s="99"/>
      <c r="B4744" s="101">
        <v>4306452</v>
      </c>
      <c r="C4744" s="101" t="s">
        <v>6131</v>
      </c>
      <c r="D4744" s="101" t="s">
        <v>6008</v>
      </c>
      <c r="E4744" s="99"/>
      <c r="F4744" s="99"/>
    </row>
    <row r="4745" spans="1:6" ht="12.75" customHeight="1" x14ac:dyDescent="0.25">
      <c r="A4745" s="99"/>
      <c r="B4745" s="101">
        <v>4306502</v>
      </c>
      <c r="C4745" s="101" t="s">
        <v>6132</v>
      </c>
      <c r="D4745" s="101" t="s">
        <v>6008</v>
      </c>
      <c r="E4745" s="99"/>
      <c r="F4745" s="99"/>
    </row>
    <row r="4746" spans="1:6" ht="12.75" customHeight="1" x14ac:dyDescent="0.25">
      <c r="A4746" s="99"/>
      <c r="B4746" s="101">
        <v>4306551</v>
      </c>
      <c r="C4746" s="101" t="s">
        <v>6133</v>
      </c>
      <c r="D4746" s="101" t="s">
        <v>6008</v>
      </c>
      <c r="E4746" s="99"/>
      <c r="F4746" s="99"/>
    </row>
    <row r="4747" spans="1:6" ht="12.75" customHeight="1" x14ac:dyDescent="0.25">
      <c r="A4747" s="99"/>
      <c r="B4747" s="101">
        <v>4306601</v>
      </c>
      <c r="C4747" s="101" t="s">
        <v>6134</v>
      </c>
      <c r="D4747" s="101" t="s">
        <v>6008</v>
      </c>
      <c r="E4747" s="99"/>
      <c r="F4747" s="99"/>
    </row>
    <row r="4748" spans="1:6" ht="12.75" customHeight="1" x14ac:dyDescent="0.25">
      <c r="A4748" s="99"/>
      <c r="B4748" s="101">
        <v>4306700</v>
      </c>
      <c r="C4748" s="101" t="s">
        <v>6135</v>
      </c>
      <c r="D4748" s="101" t="s">
        <v>6008</v>
      </c>
      <c r="E4748" s="99"/>
      <c r="F4748" s="99"/>
    </row>
    <row r="4749" spans="1:6" ht="12.75" customHeight="1" x14ac:dyDescent="0.25">
      <c r="A4749" s="99"/>
      <c r="B4749" s="101">
        <v>4306734</v>
      </c>
      <c r="C4749" s="101" t="s">
        <v>6136</v>
      </c>
      <c r="D4749" s="101" t="s">
        <v>6008</v>
      </c>
      <c r="E4749" s="99"/>
      <c r="F4749" s="99"/>
    </row>
    <row r="4750" spans="1:6" ht="12.75" customHeight="1" x14ac:dyDescent="0.25">
      <c r="A4750" s="99"/>
      <c r="B4750" s="101">
        <v>4306759</v>
      </c>
      <c r="C4750" s="101" t="s">
        <v>6137</v>
      </c>
      <c r="D4750" s="101" t="s">
        <v>6008</v>
      </c>
      <c r="E4750" s="99"/>
      <c r="F4750" s="99"/>
    </row>
    <row r="4751" spans="1:6" ht="12.75" customHeight="1" x14ac:dyDescent="0.25">
      <c r="A4751" s="99"/>
      <c r="B4751" s="101">
        <v>4306767</v>
      </c>
      <c r="C4751" s="101" t="s">
        <v>6138</v>
      </c>
      <c r="D4751" s="101" t="s">
        <v>6008</v>
      </c>
      <c r="E4751" s="99"/>
      <c r="F4751" s="99"/>
    </row>
    <row r="4752" spans="1:6" ht="12.75" customHeight="1" x14ac:dyDescent="0.25">
      <c r="A4752" s="99"/>
      <c r="B4752" s="101">
        <v>4306809</v>
      </c>
      <c r="C4752" s="101" t="s">
        <v>6139</v>
      </c>
      <c r="D4752" s="101" t="s">
        <v>6008</v>
      </c>
      <c r="E4752" s="99"/>
      <c r="F4752" s="99"/>
    </row>
    <row r="4753" spans="1:6" ht="12.75" customHeight="1" x14ac:dyDescent="0.25">
      <c r="A4753" s="99"/>
      <c r="B4753" s="101">
        <v>4306908</v>
      </c>
      <c r="C4753" s="101" t="s">
        <v>6140</v>
      </c>
      <c r="D4753" s="101" t="s">
        <v>6008</v>
      </c>
      <c r="E4753" s="99"/>
      <c r="F4753" s="99"/>
    </row>
    <row r="4754" spans="1:6" ht="12.75" customHeight="1" x14ac:dyDescent="0.25">
      <c r="A4754" s="99"/>
      <c r="B4754" s="101">
        <v>4306924</v>
      </c>
      <c r="C4754" s="101" t="s">
        <v>6141</v>
      </c>
      <c r="D4754" s="101" t="s">
        <v>6008</v>
      </c>
      <c r="E4754" s="99"/>
      <c r="F4754" s="99"/>
    </row>
    <row r="4755" spans="1:6" ht="12.75" customHeight="1" x14ac:dyDescent="0.25">
      <c r="A4755" s="99"/>
      <c r="B4755" s="101">
        <v>4306932</v>
      </c>
      <c r="C4755" s="101" t="s">
        <v>6142</v>
      </c>
      <c r="D4755" s="101" t="s">
        <v>6008</v>
      </c>
      <c r="E4755" s="99"/>
      <c r="F4755" s="99"/>
    </row>
    <row r="4756" spans="1:6" ht="12.75" customHeight="1" x14ac:dyDescent="0.25">
      <c r="A4756" s="99"/>
      <c r="B4756" s="101">
        <v>4306957</v>
      </c>
      <c r="C4756" s="101" t="s">
        <v>6143</v>
      </c>
      <c r="D4756" s="101" t="s">
        <v>6008</v>
      </c>
      <c r="E4756" s="99"/>
      <c r="F4756" s="99"/>
    </row>
    <row r="4757" spans="1:6" ht="12.75" customHeight="1" x14ac:dyDescent="0.25">
      <c r="A4757" s="99"/>
      <c r="B4757" s="101">
        <v>4306973</v>
      </c>
      <c r="C4757" s="101" t="s">
        <v>6144</v>
      </c>
      <c r="D4757" s="101" t="s">
        <v>6008</v>
      </c>
      <c r="E4757" s="99"/>
      <c r="F4757" s="99"/>
    </row>
    <row r="4758" spans="1:6" ht="12.75" customHeight="1" x14ac:dyDescent="0.25">
      <c r="A4758" s="99"/>
      <c r="B4758" s="101">
        <v>4307005</v>
      </c>
      <c r="C4758" s="101" t="s">
        <v>6145</v>
      </c>
      <c r="D4758" s="101" t="s">
        <v>6008</v>
      </c>
      <c r="E4758" s="99"/>
      <c r="F4758" s="99"/>
    </row>
    <row r="4759" spans="1:6" ht="12.75" customHeight="1" x14ac:dyDescent="0.25">
      <c r="A4759" s="99"/>
      <c r="B4759" s="101">
        <v>4307054</v>
      </c>
      <c r="C4759" s="101" t="s">
        <v>6146</v>
      </c>
      <c r="D4759" s="101" t="s">
        <v>6008</v>
      </c>
      <c r="E4759" s="99"/>
      <c r="F4759" s="99"/>
    </row>
    <row r="4760" spans="1:6" ht="12.75" customHeight="1" x14ac:dyDescent="0.25">
      <c r="A4760" s="99"/>
      <c r="B4760" s="101">
        <v>4307104</v>
      </c>
      <c r="C4760" s="101" t="s">
        <v>6147</v>
      </c>
      <c r="D4760" s="101" t="s">
        <v>6008</v>
      </c>
      <c r="E4760" s="99"/>
      <c r="F4760" s="99"/>
    </row>
    <row r="4761" spans="1:6" ht="12.75" customHeight="1" x14ac:dyDescent="0.25">
      <c r="A4761" s="99"/>
      <c r="B4761" s="101">
        <v>4307203</v>
      </c>
      <c r="C4761" s="101" t="s">
        <v>6148</v>
      </c>
      <c r="D4761" s="101" t="s">
        <v>6008</v>
      </c>
      <c r="E4761" s="99"/>
      <c r="F4761" s="99"/>
    </row>
    <row r="4762" spans="1:6" ht="12.75" customHeight="1" x14ac:dyDescent="0.25">
      <c r="A4762" s="99"/>
      <c r="B4762" s="101">
        <v>4307302</v>
      </c>
      <c r="C4762" s="101" t="s">
        <v>6149</v>
      </c>
      <c r="D4762" s="101" t="s">
        <v>6008</v>
      </c>
      <c r="E4762" s="99"/>
      <c r="F4762" s="99"/>
    </row>
    <row r="4763" spans="1:6" ht="12.75" customHeight="1" x14ac:dyDescent="0.25">
      <c r="A4763" s="99"/>
      <c r="B4763" s="101">
        <v>4307401</v>
      </c>
      <c r="C4763" s="101" t="s">
        <v>6150</v>
      </c>
      <c r="D4763" s="101" t="s">
        <v>6008</v>
      </c>
      <c r="E4763" s="99"/>
      <c r="F4763" s="99"/>
    </row>
    <row r="4764" spans="1:6" ht="12.75" customHeight="1" x14ac:dyDescent="0.25">
      <c r="A4764" s="99"/>
      <c r="B4764" s="101">
        <v>4307450</v>
      </c>
      <c r="C4764" s="101" t="s">
        <v>6151</v>
      </c>
      <c r="D4764" s="101" t="s">
        <v>6008</v>
      </c>
      <c r="E4764" s="99"/>
      <c r="F4764" s="99"/>
    </row>
    <row r="4765" spans="1:6" ht="12.75" customHeight="1" x14ac:dyDescent="0.25">
      <c r="A4765" s="99"/>
      <c r="B4765" s="101">
        <v>4307500</v>
      </c>
      <c r="C4765" s="101" t="s">
        <v>6152</v>
      </c>
      <c r="D4765" s="101" t="s">
        <v>6008</v>
      </c>
      <c r="E4765" s="99"/>
      <c r="F4765" s="99"/>
    </row>
    <row r="4766" spans="1:6" ht="12.75" customHeight="1" x14ac:dyDescent="0.25">
      <c r="A4766" s="99"/>
      <c r="B4766" s="101">
        <v>4307559</v>
      </c>
      <c r="C4766" s="101" t="s">
        <v>6153</v>
      </c>
      <c r="D4766" s="101" t="s">
        <v>6008</v>
      </c>
      <c r="E4766" s="99"/>
      <c r="F4766" s="99"/>
    </row>
    <row r="4767" spans="1:6" ht="12.75" customHeight="1" x14ac:dyDescent="0.25">
      <c r="A4767" s="99"/>
      <c r="B4767" s="101">
        <v>4307609</v>
      </c>
      <c r="C4767" s="101" t="s">
        <v>6154</v>
      </c>
      <c r="D4767" s="101" t="s">
        <v>6008</v>
      </c>
      <c r="E4767" s="99"/>
      <c r="F4767" s="99"/>
    </row>
    <row r="4768" spans="1:6" ht="12.75" customHeight="1" x14ac:dyDescent="0.25">
      <c r="A4768" s="99"/>
      <c r="B4768" s="101">
        <v>4307708</v>
      </c>
      <c r="C4768" s="101" t="s">
        <v>6155</v>
      </c>
      <c r="D4768" s="101" t="s">
        <v>6008</v>
      </c>
      <c r="E4768" s="99"/>
      <c r="F4768" s="99"/>
    </row>
    <row r="4769" spans="1:6" ht="12.75" customHeight="1" x14ac:dyDescent="0.25">
      <c r="A4769" s="99"/>
      <c r="B4769" s="101">
        <v>4307807</v>
      </c>
      <c r="C4769" s="101" t="s">
        <v>6156</v>
      </c>
      <c r="D4769" s="101" t="s">
        <v>6008</v>
      </c>
      <c r="E4769" s="99"/>
      <c r="F4769" s="99"/>
    </row>
    <row r="4770" spans="1:6" ht="12.75" customHeight="1" x14ac:dyDescent="0.25">
      <c r="A4770" s="99"/>
      <c r="B4770" s="101">
        <v>4307815</v>
      </c>
      <c r="C4770" s="101" t="s">
        <v>6157</v>
      </c>
      <c r="D4770" s="101" t="s">
        <v>6008</v>
      </c>
      <c r="E4770" s="99"/>
      <c r="F4770" s="99"/>
    </row>
    <row r="4771" spans="1:6" ht="12.75" customHeight="1" x14ac:dyDescent="0.25">
      <c r="A4771" s="99"/>
      <c r="B4771" s="101">
        <v>4307831</v>
      </c>
      <c r="C4771" s="101" t="s">
        <v>6158</v>
      </c>
      <c r="D4771" s="101" t="s">
        <v>6008</v>
      </c>
      <c r="E4771" s="99"/>
      <c r="F4771" s="99"/>
    </row>
    <row r="4772" spans="1:6" ht="12.75" customHeight="1" x14ac:dyDescent="0.25">
      <c r="A4772" s="99"/>
      <c r="B4772" s="101">
        <v>4307864</v>
      </c>
      <c r="C4772" s="101" t="s">
        <v>6159</v>
      </c>
      <c r="D4772" s="101" t="s">
        <v>6008</v>
      </c>
      <c r="E4772" s="99"/>
      <c r="F4772" s="99"/>
    </row>
    <row r="4773" spans="1:6" ht="12.75" customHeight="1" x14ac:dyDescent="0.25">
      <c r="A4773" s="99"/>
      <c r="B4773" s="101">
        <v>4307906</v>
      </c>
      <c r="C4773" s="101" t="s">
        <v>6160</v>
      </c>
      <c r="D4773" s="101" t="s">
        <v>6008</v>
      </c>
      <c r="E4773" s="99"/>
      <c r="F4773" s="99"/>
    </row>
    <row r="4774" spans="1:6" ht="12.75" customHeight="1" x14ac:dyDescent="0.25">
      <c r="A4774" s="99"/>
      <c r="B4774" s="101">
        <v>4308003</v>
      </c>
      <c r="C4774" s="101" t="s">
        <v>6161</v>
      </c>
      <c r="D4774" s="101" t="s">
        <v>6008</v>
      </c>
      <c r="E4774" s="99"/>
      <c r="F4774" s="99"/>
    </row>
    <row r="4775" spans="1:6" ht="12.75" customHeight="1" x14ac:dyDescent="0.25">
      <c r="A4775" s="99"/>
      <c r="B4775" s="101">
        <v>4308052</v>
      </c>
      <c r="C4775" s="101" t="s">
        <v>6162</v>
      </c>
      <c r="D4775" s="101" t="s">
        <v>6008</v>
      </c>
      <c r="E4775" s="99"/>
      <c r="F4775" s="99"/>
    </row>
    <row r="4776" spans="1:6" ht="12.75" customHeight="1" x14ac:dyDescent="0.25">
      <c r="A4776" s="99"/>
      <c r="B4776" s="101">
        <v>4308078</v>
      </c>
      <c r="C4776" s="101" t="s">
        <v>6163</v>
      </c>
      <c r="D4776" s="101" t="s">
        <v>6008</v>
      </c>
      <c r="E4776" s="99"/>
      <c r="F4776" s="99"/>
    </row>
    <row r="4777" spans="1:6" ht="12.75" customHeight="1" x14ac:dyDescent="0.25">
      <c r="A4777" s="99"/>
      <c r="B4777" s="101">
        <v>4308102</v>
      </c>
      <c r="C4777" s="101" t="s">
        <v>6164</v>
      </c>
      <c r="D4777" s="101" t="s">
        <v>6008</v>
      </c>
      <c r="E4777" s="99"/>
      <c r="F4777" s="99"/>
    </row>
    <row r="4778" spans="1:6" ht="12.75" customHeight="1" x14ac:dyDescent="0.25">
      <c r="A4778" s="99"/>
      <c r="B4778" s="101">
        <v>4308201</v>
      </c>
      <c r="C4778" s="101" t="s">
        <v>6165</v>
      </c>
      <c r="D4778" s="101" t="s">
        <v>6008</v>
      </c>
      <c r="E4778" s="99"/>
      <c r="F4778" s="99"/>
    </row>
    <row r="4779" spans="1:6" ht="12.75" customHeight="1" x14ac:dyDescent="0.25">
      <c r="A4779" s="99"/>
      <c r="B4779" s="101">
        <v>4308250</v>
      </c>
      <c r="C4779" s="101" t="s">
        <v>6166</v>
      </c>
      <c r="D4779" s="101" t="s">
        <v>6008</v>
      </c>
      <c r="E4779" s="99"/>
      <c r="F4779" s="99"/>
    </row>
    <row r="4780" spans="1:6" ht="12.75" customHeight="1" x14ac:dyDescent="0.25">
      <c r="A4780" s="99"/>
      <c r="B4780" s="101">
        <v>4308300</v>
      </c>
      <c r="C4780" s="101" t="s">
        <v>6167</v>
      </c>
      <c r="D4780" s="101" t="s">
        <v>6008</v>
      </c>
      <c r="E4780" s="99"/>
      <c r="F4780" s="99"/>
    </row>
    <row r="4781" spans="1:6" ht="12.75" customHeight="1" x14ac:dyDescent="0.25">
      <c r="A4781" s="99"/>
      <c r="B4781" s="101">
        <v>4308409</v>
      </c>
      <c r="C4781" s="101" t="s">
        <v>6168</v>
      </c>
      <c r="D4781" s="101" t="s">
        <v>6008</v>
      </c>
      <c r="E4781" s="99"/>
      <c r="F4781" s="99"/>
    </row>
    <row r="4782" spans="1:6" ht="12.75" customHeight="1" x14ac:dyDescent="0.25">
      <c r="A4782" s="99"/>
      <c r="B4782" s="101">
        <v>4308433</v>
      </c>
      <c r="C4782" s="101" t="s">
        <v>6169</v>
      </c>
      <c r="D4782" s="101" t="s">
        <v>6008</v>
      </c>
      <c r="E4782" s="99"/>
      <c r="F4782" s="99"/>
    </row>
    <row r="4783" spans="1:6" ht="12.75" customHeight="1" x14ac:dyDescent="0.25">
      <c r="A4783" s="99"/>
      <c r="B4783" s="101">
        <v>4308458</v>
      </c>
      <c r="C4783" s="101" t="s">
        <v>6170</v>
      </c>
      <c r="D4783" s="101" t="s">
        <v>6008</v>
      </c>
      <c r="E4783" s="99"/>
      <c r="F4783" s="99"/>
    </row>
    <row r="4784" spans="1:6" ht="12.75" customHeight="1" x14ac:dyDescent="0.25">
      <c r="A4784" s="99"/>
      <c r="B4784" s="101">
        <v>4308508</v>
      </c>
      <c r="C4784" s="101" t="s">
        <v>6171</v>
      </c>
      <c r="D4784" s="101" t="s">
        <v>6008</v>
      </c>
      <c r="E4784" s="99"/>
      <c r="F4784" s="99"/>
    </row>
    <row r="4785" spans="1:6" ht="12.75" customHeight="1" x14ac:dyDescent="0.25">
      <c r="A4785" s="99"/>
      <c r="B4785" s="101">
        <v>4308607</v>
      </c>
      <c r="C4785" s="101" t="s">
        <v>6172</v>
      </c>
      <c r="D4785" s="101" t="s">
        <v>6008</v>
      </c>
      <c r="E4785" s="99"/>
      <c r="F4785" s="99"/>
    </row>
    <row r="4786" spans="1:6" ht="12.75" customHeight="1" x14ac:dyDescent="0.25">
      <c r="A4786" s="99"/>
      <c r="B4786" s="101">
        <v>4308656</v>
      </c>
      <c r="C4786" s="101" t="s">
        <v>6173</v>
      </c>
      <c r="D4786" s="101" t="s">
        <v>6008</v>
      </c>
      <c r="E4786" s="99"/>
      <c r="F4786" s="99"/>
    </row>
    <row r="4787" spans="1:6" ht="12.75" customHeight="1" x14ac:dyDescent="0.25">
      <c r="A4787" s="99"/>
      <c r="B4787" s="101">
        <v>4308706</v>
      </c>
      <c r="C4787" s="101" t="s">
        <v>6174</v>
      </c>
      <c r="D4787" s="101" t="s">
        <v>6008</v>
      </c>
      <c r="E4787" s="99"/>
      <c r="F4787" s="99"/>
    </row>
    <row r="4788" spans="1:6" ht="12.75" customHeight="1" x14ac:dyDescent="0.25">
      <c r="A4788" s="99"/>
      <c r="B4788" s="101">
        <v>4308805</v>
      </c>
      <c r="C4788" s="101" t="s">
        <v>6175</v>
      </c>
      <c r="D4788" s="101" t="s">
        <v>6008</v>
      </c>
      <c r="E4788" s="99"/>
      <c r="F4788" s="99"/>
    </row>
    <row r="4789" spans="1:6" ht="12.75" customHeight="1" x14ac:dyDescent="0.25">
      <c r="A4789" s="99"/>
      <c r="B4789" s="101">
        <v>4308854</v>
      </c>
      <c r="C4789" s="101" t="s">
        <v>6176</v>
      </c>
      <c r="D4789" s="101" t="s">
        <v>6008</v>
      </c>
      <c r="E4789" s="99"/>
      <c r="F4789" s="99"/>
    </row>
    <row r="4790" spans="1:6" ht="12.75" customHeight="1" x14ac:dyDescent="0.25">
      <c r="A4790" s="99"/>
      <c r="B4790" s="101">
        <v>4308904</v>
      </c>
      <c r="C4790" s="101" t="s">
        <v>6177</v>
      </c>
      <c r="D4790" s="101" t="s">
        <v>6008</v>
      </c>
      <c r="E4790" s="99"/>
      <c r="F4790" s="99"/>
    </row>
    <row r="4791" spans="1:6" ht="12.75" customHeight="1" x14ac:dyDescent="0.25">
      <c r="A4791" s="99"/>
      <c r="B4791" s="101">
        <v>4309001</v>
      </c>
      <c r="C4791" s="101" t="s">
        <v>6178</v>
      </c>
      <c r="D4791" s="101" t="s">
        <v>6008</v>
      </c>
      <c r="E4791" s="99"/>
      <c r="F4791" s="99"/>
    </row>
    <row r="4792" spans="1:6" ht="12.75" customHeight="1" x14ac:dyDescent="0.25">
      <c r="A4792" s="99"/>
      <c r="B4792" s="101">
        <v>4309050</v>
      </c>
      <c r="C4792" s="101" t="s">
        <v>6179</v>
      </c>
      <c r="D4792" s="101" t="s">
        <v>6008</v>
      </c>
      <c r="E4792" s="99"/>
      <c r="F4792" s="99"/>
    </row>
    <row r="4793" spans="1:6" ht="12.75" customHeight="1" x14ac:dyDescent="0.25">
      <c r="A4793" s="99"/>
      <c r="B4793" s="101">
        <v>4309100</v>
      </c>
      <c r="C4793" s="101" t="s">
        <v>6180</v>
      </c>
      <c r="D4793" s="101" t="s">
        <v>6008</v>
      </c>
      <c r="E4793" s="99"/>
      <c r="F4793" s="99"/>
    </row>
    <row r="4794" spans="1:6" ht="12.75" customHeight="1" x14ac:dyDescent="0.25">
      <c r="A4794" s="99"/>
      <c r="B4794" s="101">
        <v>4309126</v>
      </c>
      <c r="C4794" s="101" t="s">
        <v>6181</v>
      </c>
      <c r="D4794" s="101" t="s">
        <v>6008</v>
      </c>
      <c r="E4794" s="99"/>
      <c r="F4794" s="99"/>
    </row>
    <row r="4795" spans="1:6" ht="12.75" customHeight="1" x14ac:dyDescent="0.25">
      <c r="A4795" s="99"/>
      <c r="B4795" s="101">
        <v>4309159</v>
      </c>
      <c r="C4795" s="101" t="s">
        <v>6182</v>
      </c>
      <c r="D4795" s="101" t="s">
        <v>6008</v>
      </c>
      <c r="E4795" s="99"/>
      <c r="F4795" s="99"/>
    </row>
    <row r="4796" spans="1:6" ht="12.75" customHeight="1" x14ac:dyDescent="0.25">
      <c r="A4796" s="99"/>
      <c r="B4796" s="101">
        <v>4309209</v>
      </c>
      <c r="C4796" s="101" t="s">
        <v>6183</v>
      </c>
      <c r="D4796" s="101" t="s">
        <v>6008</v>
      </c>
      <c r="E4796" s="99"/>
      <c r="F4796" s="99"/>
    </row>
    <row r="4797" spans="1:6" ht="12.75" customHeight="1" x14ac:dyDescent="0.25">
      <c r="A4797" s="99"/>
      <c r="B4797" s="101">
        <v>4309258</v>
      </c>
      <c r="C4797" s="101" t="s">
        <v>6184</v>
      </c>
      <c r="D4797" s="101" t="s">
        <v>6008</v>
      </c>
      <c r="E4797" s="99"/>
      <c r="F4797" s="99"/>
    </row>
    <row r="4798" spans="1:6" ht="12.75" customHeight="1" x14ac:dyDescent="0.25">
      <c r="A4798" s="99"/>
      <c r="B4798" s="101">
        <v>4309308</v>
      </c>
      <c r="C4798" s="101" t="s">
        <v>6185</v>
      </c>
      <c r="D4798" s="101" t="s">
        <v>6008</v>
      </c>
      <c r="E4798" s="99"/>
      <c r="F4798" s="99"/>
    </row>
    <row r="4799" spans="1:6" ht="12.75" customHeight="1" x14ac:dyDescent="0.25">
      <c r="A4799" s="99"/>
      <c r="B4799" s="101">
        <v>4309407</v>
      </c>
      <c r="C4799" s="101" t="s">
        <v>6186</v>
      </c>
      <c r="D4799" s="101" t="s">
        <v>6008</v>
      </c>
      <c r="E4799" s="99"/>
      <c r="F4799" s="99"/>
    </row>
    <row r="4800" spans="1:6" ht="12.75" customHeight="1" x14ac:dyDescent="0.25">
      <c r="A4800" s="99"/>
      <c r="B4800" s="101">
        <v>4309506</v>
      </c>
      <c r="C4800" s="101" t="s">
        <v>6187</v>
      </c>
      <c r="D4800" s="101" t="s">
        <v>6008</v>
      </c>
      <c r="E4800" s="99"/>
      <c r="F4800" s="99"/>
    </row>
    <row r="4801" spans="1:6" ht="12.75" customHeight="1" x14ac:dyDescent="0.25">
      <c r="A4801" s="99"/>
      <c r="B4801" s="101">
        <v>4309555</v>
      </c>
      <c r="C4801" s="101" t="s">
        <v>6188</v>
      </c>
      <c r="D4801" s="101" t="s">
        <v>6008</v>
      </c>
      <c r="E4801" s="99"/>
      <c r="F4801" s="99"/>
    </row>
    <row r="4802" spans="1:6" ht="12.75" customHeight="1" x14ac:dyDescent="0.25">
      <c r="A4802" s="99"/>
      <c r="B4802" s="101">
        <v>4309571</v>
      </c>
      <c r="C4802" s="101" t="s">
        <v>6189</v>
      </c>
      <c r="D4802" s="101" t="s">
        <v>6008</v>
      </c>
      <c r="E4802" s="99"/>
      <c r="F4802" s="99"/>
    </row>
    <row r="4803" spans="1:6" ht="12.75" customHeight="1" x14ac:dyDescent="0.25">
      <c r="A4803" s="99"/>
      <c r="B4803" s="101">
        <v>4309605</v>
      </c>
      <c r="C4803" s="101" t="s">
        <v>6190</v>
      </c>
      <c r="D4803" s="101" t="s">
        <v>6008</v>
      </c>
      <c r="E4803" s="99"/>
      <c r="F4803" s="99"/>
    </row>
    <row r="4804" spans="1:6" ht="12.75" customHeight="1" x14ac:dyDescent="0.25">
      <c r="A4804" s="99"/>
      <c r="B4804" s="101">
        <v>4309654</v>
      </c>
      <c r="C4804" s="101" t="s">
        <v>6191</v>
      </c>
      <c r="D4804" s="101" t="s">
        <v>6008</v>
      </c>
      <c r="E4804" s="99"/>
      <c r="F4804" s="99"/>
    </row>
    <row r="4805" spans="1:6" ht="12.75" customHeight="1" x14ac:dyDescent="0.25">
      <c r="A4805" s="99"/>
      <c r="B4805" s="101">
        <v>4309704</v>
      </c>
      <c r="C4805" s="101" t="s">
        <v>1698</v>
      </c>
      <c r="D4805" s="101" t="s">
        <v>6008</v>
      </c>
      <c r="E4805" s="99"/>
      <c r="F4805" s="99"/>
    </row>
    <row r="4806" spans="1:6" ht="12.75" customHeight="1" x14ac:dyDescent="0.25">
      <c r="A4806" s="99"/>
      <c r="B4806" s="101">
        <v>4309753</v>
      </c>
      <c r="C4806" s="101" t="s">
        <v>6192</v>
      </c>
      <c r="D4806" s="101" t="s">
        <v>6008</v>
      </c>
      <c r="E4806" s="99"/>
      <c r="F4806" s="99"/>
    </row>
    <row r="4807" spans="1:6" ht="12.75" customHeight="1" x14ac:dyDescent="0.25">
      <c r="A4807" s="99"/>
      <c r="B4807" s="101">
        <v>4309803</v>
      </c>
      <c r="C4807" s="101" t="s">
        <v>6193</v>
      </c>
      <c r="D4807" s="101" t="s">
        <v>6008</v>
      </c>
      <c r="E4807" s="99"/>
      <c r="F4807" s="99"/>
    </row>
    <row r="4808" spans="1:6" ht="12.75" customHeight="1" x14ac:dyDescent="0.25">
      <c r="A4808" s="99"/>
      <c r="B4808" s="101">
        <v>4309902</v>
      </c>
      <c r="C4808" s="101" t="s">
        <v>6194</v>
      </c>
      <c r="D4808" s="101" t="s">
        <v>6008</v>
      </c>
      <c r="E4808" s="99"/>
      <c r="F4808" s="99"/>
    </row>
    <row r="4809" spans="1:6" ht="12.75" customHeight="1" x14ac:dyDescent="0.25">
      <c r="A4809" s="99"/>
      <c r="B4809" s="101">
        <v>4309951</v>
      </c>
      <c r="C4809" s="101" t="s">
        <v>6195</v>
      </c>
      <c r="D4809" s="101" t="s">
        <v>6008</v>
      </c>
      <c r="E4809" s="99"/>
      <c r="F4809" s="99"/>
    </row>
    <row r="4810" spans="1:6" ht="12.75" customHeight="1" x14ac:dyDescent="0.25">
      <c r="A4810" s="99"/>
      <c r="B4810" s="101">
        <v>4310009</v>
      </c>
      <c r="C4810" s="101" t="s">
        <v>6196</v>
      </c>
      <c r="D4810" s="101" t="s">
        <v>6008</v>
      </c>
      <c r="E4810" s="99"/>
      <c r="F4810" s="99"/>
    </row>
    <row r="4811" spans="1:6" ht="12.75" customHeight="1" x14ac:dyDescent="0.25">
      <c r="A4811" s="99"/>
      <c r="B4811" s="101">
        <v>4310108</v>
      </c>
      <c r="C4811" s="101" t="s">
        <v>6197</v>
      </c>
      <c r="D4811" s="101" t="s">
        <v>6008</v>
      </c>
      <c r="E4811" s="99"/>
      <c r="F4811" s="99"/>
    </row>
    <row r="4812" spans="1:6" ht="12.75" customHeight="1" x14ac:dyDescent="0.25">
      <c r="A4812" s="99"/>
      <c r="B4812" s="101">
        <v>4310207</v>
      </c>
      <c r="C4812" s="101" t="s">
        <v>6198</v>
      </c>
      <c r="D4812" s="101" t="s">
        <v>6008</v>
      </c>
      <c r="E4812" s="99"/>
      <c r="F4812" s="99"/>
    </row>
    <row r="4813" spans="1:6" ht="12.75" customHeight="1" x14ac:dyDescent="0.25">
      <c r="A4813" s="99"/>
      <c r="B4813" s="101">
        <v>4310306</v>
      </c>
      <c r="C4813" s="101" t="s">
        <v>6199</v>
      </c>
      <c r="D4813" s="101" t="s">
        <v>6008</v>
      </c>
      <c r="E4813" s="99"/>
      <c r="F4813" s="99"/>
    </row>
    <row r="4814" spans="1:6" ht="12.75" customHeight="1" x14ac:dyDescent="0.25">
      <c r="A4814" s="99"/>
      <c r="B4814" s="101">
        <v>4310330</v>
      </c>
      <c r="C4814" s="101" t="s">
        <v>6200</v>
      </c>
      <c r="D4814" s="101" t="s">
        <v>6008</v>
      </c>
      <c r="E4814" s="99"/>
      <c r="F4814" s="99"/>
    </row>
    <row r="4815" spans="1:6" ht="12.75" customHeight="1" x14ac:dyDescent="0.25">
      <c r="A4815" s="99"/>
      <c r="B4815" s="101">
        <v>4310363</v>
      </c>
      <c r="C4815" s="101" t="s">
        <v>6201</v>
      </c>
      <c r="D4815" s="101" t="s">
        <v>6008</v>
      </c>
      <c r="E4815" s="99"/>
      <c r="F4815" s="99"/>
    </row>
    <row r="4816" spans="1:6" ht="12.75" customHeight="1" x14ac:dyDescent="0.25">
      <c r="A4816" s="99"/>
      <c r="B4816" s="101">
        <v>4310405</v>
      </c>
      <c r="C4816" s="101" t="s">
        <v>2569</v>
      </c>
      <c r="D4816" s="101" t="s">
        <v>6008</v>
      </c>
      <c r="E4816" s="99"/>
      <c r="F4816" s="99"/>
    </row>
    <row r="4817" spans="1:6" ht="12.75" customHeight="1" x14ac:dyDescent="0.25">
      <c r="A4817" s="99"/>
      <c r="B4817" s="101">
        <v>4310413</v>
      </c>
      <c r="C4817" s="101" t="s">
        <v>6202</v>
      </c>
      <c r="D4817" s="101" t="s">
        <v>6008</v>
      </c>
      <c r="E4817" s="99"/>
      <c r="F4817" s="99"/>
    </row>
    <row r="4818" spans="1:6" ht="12.75" customHeight="1" x14ac:dyDescent="0.25">
      <c r="A4818" s="99"/>
      <c r="B4818" s="101">
        <v>4310439</v>
      </c>
      <c r="C4818" s="101" t="s">
        <v>6203</v>
      </c>
      <c r="D4818" s="101" t="s">
        <v>6008</v>
      </c>
      <c r="E4818" s="99"/>
      <c r="F4818" s="99"/>
    </row>
    <row r="4819" spans="1:6" ht="12.75" customHeight="1" x14ac:dyDescent="0.25">
      <c r="A4819" s="99"/>
      <c r="B4819" s="101">
        <v>4310462</v>
      </c>
      <c r="C4819" s="101" t="s">
        <v>6204</v>
      </c>
      <c r="D4819" s="101" t="s">
        <v>6008</v>
      </c>
      <c r="E4819" s="99"/>
      <c r="F4819" s="99"/>
    </row>
    <row r="4820" spans="1:6" ht="12.75" customHeight="1" x14ac:dyDescent="0.25">
      <c r="A4820" s="99"/>
      <c r="B4820" s="101">
        <v>4310504</v>
      </c>
      <c r="C4820" s="101" t="s">
        <v>6205</v>
      </c>
      <c r="D4820" s="101" t="s">
        <v>6008</v>
      </c>
      <c r="E4820" s="99"/>
      <c r="F4820" s="99"/>
    </row>
    <row r="4821" spans="1:6" ht="12.75" customHeight="1" x14ac:dyDescent="0.25">
      <c r="A4821" s="99"/>
      <c r="B4821" s="101">
        <v>4310538</v>
      </c>
      <c r="C4821" s="101" t="s">
        <v>6206</v>
      </c>
      <c r="D4821" s="101" t="s">
        <v>6008</v>
      </c>
      <c r="E4821" s="99"/>
      <c r="F4821" s="99"/>
    </row>
    <row r="4822" spans="1:6" ht="12.75" customHeight="1" x14ac:dyDescent="0.25">
      <c r="A4822" s="99"/>
      <c r="B4822" s="101">
        <v>4310553</v>
      </c>
      <c r="C4822" s="101" t="s">
        <v>6207</v>
      </c>
      <c r="D4822" s="101" t="s">
        <v>6008</v>
      </c>
      <c r="E4822" s="99"/>
      <c r="F4822" s="99"/>
    </row>
    <row r="4823" spans="1:6" ht="12.75" customHeight="1" x14ac:dyDescent="0.25">
      <c r="A4823" s="99"/>
      <c r="B4823" s="101">
        <v>4310579</v>
      </c>
      <c r="C4823" s="101" t="s">
        <v>6208</v>
      </c>
      <c r="D4823" s="101" t="s">
        <v>6008</v>
      </c>
      <c r="E4823" s="99"/>
      <c r="F4823" s="99"/>
    </row>
    <row r="4824" spans="1:6" ht="12.75" customHeight="1" x14ac:dyDescent="0.25">
      <c r="A4824" s="99"/>
      <c r="B4824" s="101">
        <v>4310603</v>
      </c>
      <c r="C4824" s="101" t="s">
        <v>6209</v>
      </c>
      <c r="D4824" s="101" t="s">
        <v>6008</v>
      </c>
      <c r="E4824" s="99"/>
      <c r="F4824" s="99"/>
    </row>
    <row r="4825" spans="1:6" ht="12.75" customHeight="1" x14ac:dyDescent="0.25">
      <c r="A4825" s="99"/>
      <c r="B4825" s="101">
        <v>4310652</v>
      </c>
      <c r="C4825" s="101" t="s">
        <v>6210</v>
      </c>
      <c r="D4825" s="101" t="s">
        <v>6008</v>
      </c>
      <c r="E4825" s="99"/>
      <c r="F4825" s="99"/>
    </row>
    <row r="4826" spans="1:6" ht="12.75" customHeight="1" x14ac:dyDescent="0.25">
      <c r="A4826" s="99"/>
      <c r="B4826" s="101">
        <v>4310702</v>
      </c>
      <c r="C4826" s="101" t="s">
        <v>6211</v>
      </c>
      <c r="D4826" s="101" t="s">
        <v>6008</v>
      </c>
      <c r="E4826" s="99"/>
      <c r="F4826" s="99"/>
    </row>
    <row r="4827" spans="1:6" ht="12.75" customHeight="1" x14ac:dyDescent="0.25">
      <c r="A4827" s="99"/>
      <c r="B4827" s="101">
        <v>4310751</v>
      </c>
      <c r="C4827" s="101" t="s">
        <v>6212</v>
      </c>
      <c r="D4827" s="101" t="s">
        <v>6008</v>
      </c>
      <c r="E4827" s="99"/>
      <c r="F4827" s="99"/>
    </row>
    <row r="4828" spans="1:6" ht="12.75" customHeight="1" x14ac:dyDescent="0.25">
      <c r="A4828" s="99"/>
      <c r="B4828" s="101">
        <v>4310801</v>
      </c>
      <c r="C4828" s="101" t="s">
        <v>6213</v>
      </c>
      <c r="D4828" s="101" t="s">
        <v>6008</v>
      </c>
      <c r="E4828" s="99"/>
      <c r="F4828" s="99"/>
    </row>
    <row r="4829" spans="1:6" ht="12.75" customHeight="1" x14ac:dyDescent="0.25">
      <c r="A4829" s="99"/>
      <c r="B4829" s="101">
        <v>4310850</v>
      </c>
      <c r="C4829" s="101" t="s">
        <v>6214</v>
      </c>
      <c r="D4829" s="101" t="s">
        <v>6008</v>
      </c>
      <c r="E4829" s="99"/>
      <c r="F4829" s="99"/>
    </row>
    <row r="4830" spans="1:6" ht="12.75" customHeight="1" x14ac:dyDescent="0.25">
      <c r="A4830" s="99"/>
      <c r="B4830" s="101">
        <v>4310876</v>
      </c>
      <c r="C4830" s="101" t="s">
        <v>6215</v>
      </c>
      <c r="D4830" s="101" t="s">
        <v>6008</v>
      </c>
      <c r="E4830" s="99"/>
      <c r="F4830" s="99"/>
    </row>
    <row r="4831" spans="1:6" ht="12.75" customHeight="1" x14ac:dyDescent="0.25">
      <c r="A4831" s="99"/>
      <c r="B4831" s="101">
        <v>4310900</v>
      </c>
      <c r="C4831" s="101" t="s">
        <v>4153</v>
      </c>
      <c r="D4831" s="101" t="s">
        <v>6008</v>
      </c>
      <c r="E4831" s="99"/>
      <c r="F4831" s="99"/>
    </row>
    <row r="4832" spans="1:6" ht="12.75" customHeight="1" x14ac:dyDescent="0.25">
      <c r="A4832" s="99"/>
      <c r="B4832" s="101">
        <v>4311007</v>
      </c>
      <c r="C4832" s="101" t="s">
        <v>6216</v>
      </c>
      <c r="D4832" s="101" t="s">
        <v>6008</v>
      </c>
      <c r="E4832" s="99"/>
      <c r="F4832" s="99"/>
    </row>
    <row r="4833" spans="1:6" ht="12.75" customHeight="1" x14ac:dyDescent="0.25">
      <c r="A4833" s="99"/>
      <c r="B4833" s="101">
        <v>4311106</v>
      </c>
      <c r="C4833" s="101" t="s">
        <v>6217</v>
      </c>
      <c r="D4833" s="101" t="s">
        <v>6008</v>
      </c>
      <c r="E4833" s="99"/>
      <c r="F4833" s="99"/>
    </row>
    <row r="4834" spans="1:6" ht="12.75" customHeight="1" x14ac:dyDescent="0.25">
      <c r="A4834" s="99"/>
      <c r="B4834" s="101">
        <v>4311122</v>
      </c>
      <c r="C4834" s="101" t="s">
        <v>6218</v>
      </c>
      <c r="D4834" s="101" t="s">
        <v>6008</v>
      </c>
      <c r="E4834" s="99"/>
      <c r="F4834" s="99"/>
    </row>
    <row r="4835" spans="1:6" ht="12.75" customHeight="1" x14ac:dyDescent="0.25">
      <c r="A4835" s="99"/>
      <c r="B4835" s="101">
        <v>4311130</v>
      </c>
      <c r="C4835" s="101" t="s">
        <v>6219</v>
      </c>
      <c r="D4835" s="101" t="s">
        <v>6008</v>
      </c>
      <c r="E4835" s="99"/>
      <c r="F4835" s="99"/>
    </row>
    <row r="4836" spans="1:6" ht="12.75" customHeight="1" x14ac:dyDescent="0.25">
      <c r="A4836" s="99"/>
      <c r="B4836" s="101">
        <v>4311155</v>
      </c>
      <c r="C4836" s="101" t="s">
        <v>6220</v>
      </c>
      <c r="D4836" s="101" t="s">
        <v>6008</v>
      </c>
      <c r="E4836" s="99"/>
      <c r="F4836" s="99"/>
    </row>
    <row r="4837" spans="1:6" ht="12.75" customHeight="1" x14ac:dyDescent="0.25">
      <c r="A4837" s="99"/>
      <c r="B4837" s="101">
        <v>4311205</v>
      </c>
      <c r="C4837" s="101" t="s">
        <v>6221</v>
      </c>
      <c r="D4837" s="101" t="s">
        <v>6008</v>
      </c>
      <c r="E4837" s="99"/>
      <c r="F4837" s="99"/>
    </row>
    <row r="4838" spans="1:6" ht="12.75" customHeight="1" x14ac:dyDescent="0.25">
      <c r="A4838" s="99"/>
      <c r="B4838" s="101">
        <v>4311239</v>
      </c>
      <c r="C4838" s="101" t="s">
        <v>6222</v>
      </c>
      <c r="D4838" s="101" t="s">
        <v>6008</v>
      </c>
      <c r="E4838" s="99"/>
      <c r="F4838" s="99"/>
    </row>
    <row r="4839" spans="1:6" ht="12.75" customHeight="1" x14ac:dyDescent="0.25">
      <c r="A4839" s="99"/>
      <c r="B4839" s="101">
        <v>4311254</v>
      </c>
      <c r="C4839" s="101" t="s">
        <v>6223</v>
      </c>
      <c r="D4839" s="101" t="s">
        <v>6008</v>
      </c>
      <c r="E4839" s="99"/>
      <c r="F4839" s="99"/>
    </row>
    <row r="4840" spans="1:6" ht="12.75" customHeight="1" x14ac:dyDescent="0.25">
      <c r="A4840" s="99"/>
      <c r="B4840" s="101">
        <v>4311270</v>
      </c>
      <c r="C4840" s="101" t="s">
        <v>6224</v>
      </c>
      <c r="D4840" s="101" t="s">
        <v>6008</v>
      </c>
      <c r="E4840" s="99"/>
      <c r="F4840" s="99"/>
    </row>
    <row r="4841" spans="1:6" ht="12.75" customHeight="1" x14ac:dyDescent="0.25">
      <c r="A4841" s="99"/>
      <c r="B4841" s="101">
        <v>4311304</v>
      </c>
      <c r="C4841" s="101" t="s">
        <v>6225</v>
      </c>
      <c r="D4841" s="101" t="s">
        <v>6008</v>
      </c>
      <c r="E4841" s="99"/>
      <c r="F4841" s="99"/>
    </row>
    <row r="4842" spans="1:6" ht="12.75" customHeight="1" x14ac:dyDescent="0.25">
      <c r="A4842" s="99"/>
      <c r="B4842" s="101">
        <v>4311403</v>
      </c>
      <c r="C4842" s="101" t="s">
        <v>1980</v>
      </c>
      <c r="D4842" s="101" t="s">
        <v>6008</v>
      </c>
      <c r="E4842" s="99"/>
      <c r="F4842" s="99"/>
    </row>
    <row r="4843" spans="1:6" ht="12.75" customHeight="1" x14ac:dyDescent="0.25">
      <c r="A4843" s="99"/>
      <c r="B4843" s="101">
        <v>4311429</v>
      </c>
      <c r="C4843" s="101" t="s">
        <v>6226</v>
      </c>
      <c r="D4843" s="101" t="s">
        <v>6008</v>
      </c>
      <c r="E4843" s="99"/>
      <c r="F4843" s="99"/>
    </row>
    <row r="4844" spans="1:6" ht="12.75" customHeight="1" x14ac:dyDescent="0.25">
      <c r="A4844" s="99"/>
      <c r="B4844" s="101">
        <v>4311502</v>
      </c>
      <c r="C4844" s="101" t="s">
        <v>6227</v>
      </c>
      <c r="D4844" s="101" t="s">
        <v>6008</v>
      </c>
      <c r="E4844" s="99"/>
      <c r="F4844" s="99"/>
    </row>
    <row r="4845" spans="1:6" ht="12.75" customHeight="1" x14ac:dyDescent="0.25">
      <c r="A4845" s="99"/>
      <c r="B4845" s="101">
        <v>4311601</v>
      </c>
      <c r="C4845" s="101" t="s">
        <v>6228</v>
      </c>
      <c r="D4845" s="101" t="s">
        <v>6008</v>
      </c>
      <c r="E4845" s="99"/>
      <c r="F4845" s="99"/>
    </row>
    <row r="4846" spans="1:6" ht="12.75" customHeight="1" x14ac:dyDescent="0.25">
      <c r="A4846" s="99"/>
      <c r="B4846" s="101">
        <v>4311627</v>
      </c>
      <c r="C4846" s="101" t="s">
        <v>6229</v>
      </c>
      <c r="D4846" s="101" t="s">
        <v>6008</v>
      </c>
      <c r="E4846" s="99"/>
      <c r="F4846" s="99"/>
    </row>
    <row r="4847" spans="1:6" ht="12.75" customHeight="1" x14ac:dyDescent="0.25">
      <c r="A4847" s="99"/>
      <c r="B4847" s="101">
        <v>4311643</v>
      </c>
      <c r="C4847" s="101" t="s">
        <v>6230</v>
      </c>
      <c r="D4847" s="101" t="s">
        <v>6008</v>
      </c>
      <c r="E4847" s="99"/>
      <c r="F4847" s="99"/>
    </row>
    <row r="4848" spans="1:6" ht="12.75" customHeight="1" x14ac:dyDescent="0.25">
      <c r="A4848" s="99"/>
      <c r="B4848" s="101">
        <v>4311700</v>
      </c>
      <c r="C4848" s="101" t="s">
        <v>6231</v>
      </c>
      <c r="D4848" s="101" t="s">
        <v>6008</v>
      </c>
      <c r="E4848" s="99"/>
      <c r="F4848" s="99"/>
    </row>
    <row r="4849" spans="1:6" ht="12.75" customHeight="1" x14ac:dyDescent="0.25">
      <c r="A4849" s="99"/>
      <c r="B4849" s="101">
        <v>4311718</v>
      </c>
      <c r="C4849" s="101" t="s">
        <v>6232</v>
      </c>
      <c r="D4849" s="101" t="s">
        <v>6008</v>
      </c>
      <c r="E4849" s="99"/>
      <c r="F4849" s="99"/>
    </row>
    <row r="4850" spans="1:6" ht="12.75" customHeight="1" x14ac:dyDescent="0.25">
      <c r="A4850" s="99"/>
      <c r="B4850" s="101">
        <v>4311734</v>
      </c>
      <c r="C4850" s="101" t="s">
        <v>6233</v>
      </c>
      <c r="D4850" s="101" t="s">
        <v>6008</v>
      </c>
      <c r="E4850" s="99"/>
      <c r="F4850" s="99"/>
    </row>
    <row r="4851" spans="1:6" ht="12.75" customHeight="1" x14ac:dyDescent="0.25">
      <c r="A4851" s="99"/>
      <c r="B4851" s="101">
        <v>4311759</v>
      </c>
      <c r="C4851" s="101" t="s">
        <v>6234</v>
      </c>
      <c r="D4851" s="101" t="s">
        <v>6008</v>
      </c>
      <c r="E4851" s="99"/>
      <c r="F4851" s="99"/>
    </row>
    <row r="4852" spans="1:6" ht="12.75" customHeight="1" x14ac:dyDescent="0.25">
      <c r="A4852" s="99"/>
      <c r="B4852" s="101">
        <v>4311775</v>
      </c>
      <c r="C4852" s="101" t="s">
        <v>6235</v>
      </c>
      <c r="D4852" s="101" t="s">
        <v>6008</v>
      </c>
      <c r="E4852" s="99"/>
      <c r="F4852" s="99"/>
    </row>
    <row r="4853" spans="1:6" ht="12.75" customHeight="1" x14ac:dyDescent="0.25">
      <c r="A4853" s="99"/>
      <c r="B4853" s="101">
        <v>4311791</v>
      </c>
      <c r="C4853" s="101" t="s">
        <v>6236</v>
      </c>
      <c r="D4853" s="101" t="s">
        <v>6008</v>
      </c>
      <c r="E4853" s="99"/>
      <c r="F4853" s="99"/>
    </row>
    <row r="4854" spans="1:6" ht="12.75" customHeight="1" x14ac:dyDescent="0.25">
      <c r="A4854" s="99"/>
      <c r="B4854" s="101">
        <v>4311809</v>
      </c>
      <c r="C4854" s="101" t="s">
        <v>3613</v>
      </c>
      <c r="D4854" s="101" t="s">
        <v>6008</v>
      </c>
      <c r="E4854" s="99"/>
      <c r="F4854" s="99"/>
    </row>
    <row r="4855" spans="1:6" ht="12.75" customHeight="1" x14ac:dyDescent="0.25">
      <c r="A4855" s="99"/>
      <c r="B4855" s="101">
        <v>4311908</v>
      </c>
      <c r="C4855" s="101" t="s">
        <v>6237</v>
      </c>
      <c r="D4855" s="101" t="s">
        <v>6008</v>
      </c>
      <c r="E4855" s="99"/>
      <c r="F4855" s="99"/>
    </row>
    <row r="4856" spans="1:6" ht="12.75" customHeight="1" x14ac:dyDescent="0.25">
      <c r="A4856" s="99"/>
      <c r="B4856" s="101">
        <v>4311981</v>
      </c>
      <c r="C4856" s="101" t="s">
        <v>6238</v>
      </c>
      <c r="D4856" s="101" t="s">
        <v>6008</v>
      </c>
      <c r="E4856" s="99"/>
      <c r="F4856" s="99"/>
    </row>
    <row r="4857" spans="1:6" ht="12.75" customHeight="1" x14ac:dyDescent="0.25">
      <c r="A4857" s="99"/>
      <c r="B4857" s="101">
        <v>4312005</v>
      </c>
      <c r="C4857" s="101" t="s">
        <v>6239</v>
      </c>
      <c r="D4857" s="101" t="s">
        <v>6008</v>
      </c>
      <c r="E4857" s="99"/>
      <c r="F4857" s="99"/>
    </row>
    <row r="4858" spans="1:6" ht="12.75" customHeight="1" x14ac:dyDescent="0.25">
      <c r="A4858" s="99"/>
      <c r="B4858" s="101">
        <v>4312054</v>
      </c>
      <c r="C4858" s="101" t="s">
        <v>6240</v>
      </c>
      <c r="D4858" s="101" t="s">
        <v>6008</v>
      </c>
      <c r="E4858" s="99"/>
      <c r="F4858" s="99"/>
    </row>
    <row r="4859" spans="1:6" ht="12.75" customHeight="1" x14ac:dyDescent="0.25">
      <c r="A4859" s="99"/>
      <c r="B4859" s="101">
        <v>4312104</v>
      </c>
      <c r="C4859" s="101" t="s">
        <v>6241</v>
      </c>
      <c r="D4859" s="101" t="s">
        <v>6008</v>
      </c>
      <c r="E4859" s="99"/>
      <c r="F4859" s="99"/>
    </row>
    <row r="4860" spans="1:6" ht="12.75" customHeight="1" x14ac:dyDescent="0.25">
      <c r="A4860" s="99"/>
      <c r="B4860" s="101">
        <v>4312138</v>
      </c>
      <c r="C4860" s="101" t="s">
        <v>6242</v>
      </c>
      <c r="D4860" s="101" t="s">
        <v>6008</v>
      </c>
      <c r="E4860" s="99"/>
      <c r="F4860" s="99"/>
    </row>
    <row r="4861" spans="1:6" ht="12.75" customHeight="1" x14ac:dyDescent="0.25">
      <c r="A4861" s="99"/>
      <c r="B4861" s="101">
        <v>4312153</v>
      </c>
      <c r="C4861" s="101" t="s">
        <v>6243</v>
      </c>
      <c r="D4861" s="101" t="s">
        <v>6008</v>
      </c>
      <c r="E4861" s="99"/>
      <c r="F4861" s="99"/>
    </row>
    <row r="4862" spans="1:6" ht="12.75" customHeight="1" x14ac:dyDescent="0.25">
      <c r="A4862" s="99"/>
      <c r="B4862" s="101">
        <v>4312179</v>
      </c>
      <c r="C4862" s="101" t="s">
        <v>6244</v>
      </c>
      <c r="D4862" s="101" t="s">
        <v>6008</v>
      </c>
      <c r="E4862" s="99"/>
      <c r="F4862" s="99"/>
    </row>
    <row r="4863" spans="1:6" ht="12.75" customHeight="1" x14ac:dyDescent="0.25">
      <c r="A4863" s="99"/>
      <c r="B4863" s="101">
        <v>4312203</v>
      </c>
      <c r="C4863" s="101" t="s">
        <v>6245</v>
      </c>
      <c r="D4863" s="101" t="s">
        <v>6008</v>
      </c>
      <c r="E4863" s="99"/>
      <c r="F4863" s="99"/>
    </row>
    <row r="4864" spans="1:6" ht="12.75" customHeight="1" x14ac:dyDescent="0.25">
      <c r="A4864" s="99"/>
      <c r="B4864" s="101">
        <v>4312252</v>
      </c>
      <c r="C4864" s="101" t="s">
        <v>6246</v>
      </c>
      <c r="D4864" s="101" t="s">
        <v>6008</v>
      </c>
      <c r="E4864" s="99"/>
      <c r="F4864" s="99"/>
    </row>
    <row r="4865" spans="1:6" ht="12.75" customHeight="1" x14ac:dyDescent="0.25">
      <c r="A4865" s="99"/>
      <c r="B4865" s="101">
        <v>4312302</v>
      </c>
      <c r="C4865" s="101" t="s">
        <v>6247</v>
      </c>
      <c r="D4865" s="101" t="s">
        <v>6008</v>
      </c>
      <c r="E4865" s="99"/>
      <c r="F4865" s="99"/>
    </row>
    <row r="4866" spans="1:6" ht="12.75" customHeight="1" x14ac:dyDescent="0.25">
      <c r="A4866" s="99"/>
      <c r="B4866" s="101">
        <v>4312351</v>
      </c>
      <c r="C4866" s="101" t="s">
        <v>6248</v>
      </c>
      <c r="D4866" s="101" t="s">
        <v>6008</v>
      </c>
      <c r="E4866" s="99"/>
      <c r="F4866" s="99"/>
    </row>
    <row r="4867" spans="1:6" ht="12.75" customHeight="1" x14ac:dyDescent="0.25">
      <c r="A4867" s="99"/>
      <c r="B4867" s="101">
        <v>4312377</v>
      </c>
      <c r="C4867" s="101" t="s">
        <v>6249</v>
      </c>
      <c r="D4867" s="101" t="s">
        <v>6008</v>
      </c>
      <c r="E4867" s="99"/>
      <c r="F4867" s="99"/>
    </row>
    <row r="4868" spans="1:6" ht="12.75" customHeight="1" x14ac:dyDescent="0.25">
      <c r="A4868" s="99"/>
      <c r="B4868" s="101">
        <v>4312385</v>
      </c>
      <c r="C4868" s="101" t="s">
        <v>6250</v>
      </c>
      <c r="D4868" s="101" t="s">
        <v>6008</v>
      </c>
      <c r="E4868" s="99"/>
      <c r="F4868" s="99"/>
    </row>
    <row r="4869" spans="1:6" ht="12.75" customHeight="1" x14ac:dyDescent="0.25">
      <c r="A4869" s="99"/>
      <c r="B4869" s="101">
        <v>4312401</v>
      </c>
      <c r="C4869" s="101" t="s">
        <v>6251</v>
      </c>
      <c r="D4869" s="101" t="s">
        <v>6008</v>
      </c>
      <c r="E4869" s="99"/>
      <c r="F4869" s="99"/>
    </row>
    <row r="4870" spans="1:6" ht="12.75" customHeight="1" x14ac:dyDescent="0.25">
      <c r="A4870" s="99"/>
      <c r="B4870" s="101">
        <v>4312427</v>
      </c>
      <c r="C4870" s="101" t="s">
        <v>6252</v>
      </c>
      <c r="D4870" s="101" t="s">
        <v>6008</v>
      </c>
      <c r="E4870" s="99"/>
      <c r="F4870" s="99"/>
    </row>
    <row r="4871" spans="1:6" ht="12.75" customHeight="1" x14ac:dyDescent="0.25">
      <c r="A4871" s="99"/>
      <c r="B4871" s="101">
        <v>4312443</v>
      </c>
      <c r="C4871" s="101" t="s">
        <v>6253</v>
      </c>
      <c r="D4871" s="101" t="s">
        <v>6008</v>
      </c>
      <c r="E4871" s="99"/>
      <c r="F4871" s="99"/>
    </row>
    <row r="4872" spans="1:6" ht="12.75" customHeight="1" x14ac:dyDescent="0.25">
      <c r="A4872" s="99"/>
      <c r="B4872" s="101">
        <v>4312450</v>
      </c>
      <c r="C4872" s="101" t="s">
        <v>6254</v>
      </c>
      <c r="D4872" s="101" t="s">
        <v>6008</v>
      </c>
      <c r="E4872" s="99"/>
      <c r="F4872" s="99"/>
    </row>
    <row r="4873" spans="1:6" ht="12.75" customHeight="1" x14ac:dyDescent="0.25">
      <c r="A4873" s="99"/>
      <c r="B4873" s="101">
        <v>4312476</v>
      </c>
      <c r="C4873" s="101" t="s">
        <v>6255</v>
      </c>
      <c r="D4873" s="101" t="s">
        <v>6008</v>
      </c>
      <c r="E4873" s="99"/>
      <c r="F4873" s="99"/>
    </row>
    <row r="4874" spans="1:6" ht="12.75" customHeight="1" x14ac:dyDescent="0.25">
      <c r="A4874" s="99"/>
      <c r="B4874" s="101">
        <v>4312500</v>
      </c>
      <c r="C4874" s="101" t="s">
        <v>6256</v>
      </c>
      <c r="D4874" s="101" t="s">
        <v>6008</v>
      </c>
      <c r="E4874" s="99"/>
      <c r="F4874" s="99"/>
    </row>
    <row r="4875" spans="1:6" ht="12.75" customHeight="1" x14ac:dyDescent="0.25">
      <c r="A4875" s="99"/>
      <c r="B4875" s="101">
        <v>4312609</v>
      </c>
      <c r="C4875" s="101" t="s">
        <v>6257</v>
      </c>
      <c r="D4875" s="101" t="s">
        <v>6008</v>
      </c>
      <c r="E4875" s="99"/>
      <c r="F4875" s="99"/>
    </row>
    <row r="4876" spans="1:6" ht="12.75" customHeight="1" x14ac:dyDescent="0.25">
      <c r="A4876" s="99"/>
      <c r="B4876" s="101">
        <v>4312617</v>
      </c>
      <c r="C4876" s="101" t="s">
        <v>6258</v>
      </c>
      <c r="D4876" s="101" t="s">
        <v>6008</v>
      </c>
      <c r="E4876" s="99"/>
      <c r="F4876" s="99"/>
    </row>
    <row r="4877" spans="1:6" ht="12.75" customHeight="1" x14ac:dyDescent="0.25">
      <c r="A4877" s="99"/>
      <c r="B4877" s="101">
        <v>4312625</v>
      </c>
      <c r="C4877" s="101" t="s">
        <v>6259</v>
      </c>
      <c r="D4877" s="101" t="s">
        <v>6008</v>
      </c>
      <c r="E4877" s="99"/>
      <c r="F4877" s="99"/>
    </row>
    <row r="4878" spans="1:6" ht="12.75" customHeight="1" x14ac:dyDescent="0.25">
      <c r="A4878" s="99"/>
      <c r="B4878" s="101">
        <v>4312658</v>
      </c>
      <c r="C4878" s="101" t="s">
        <v>6260</v>
      </c>
      <c r="D4878" s="101" t="s">
        <v>6008</v>
      </c>
      <c r="E4878" s="99"/>
      <c r="F4878" s="99"/>
    </row>
    <row r="4879" spans="1:6" ht="12.75" customHeight="1" x14ac:dyDescent="0.25">
      <c r="A4879" s="99"/>
      <c r="B4879" s="101">
        <v>4312674</v>
      </c>
      <c r="C4879" s="101" t="s">
        <v>6261</v>
      </c>
      <c r="D4879" s="101" t="s">
        <v>6008</v>
      </c>
      <c r="E4879" s="99"/>
      <c r="F4879" s="99"/>
    </row>
    <row r="4880" spans="1:6" ht="12.75" customHeight="1" x14ac:dyDescent="0.25">
      <c r="A4880" s="99"/>
      <c r="B4880" s="101">
        <v>4312708</v>
      </c>
      <c r="C4880" s="101" t="s">
        <v>6262</v>
      </c>
      <c r="D4880" s="101" t="s">
        <v>6008</v>
      </c>
      <c r="E4880" s="99"/>
      <c r="F4880" s="99"/>
    </row>
    <row r="4881" spans="1:6" ht="12.75" customHeight="1" x14ac:dyDescent="0.25">
      <c r="A4881" s="99"/>
      <c r="B4881" s="101">
        <v>4312757</v>
      </c>
      <c r="C4881" s="101" t="s">
        <v>6263</v>
      </c>
      <c r="D4881" s="101" t="s">
        <v>6008</v>
      </c>
      <c r="E4881" s="99"/>
      <c r="F4881" s="99"/>
    </row>
    <row r="4882" spans="1:6" ht="12.75" customHeight="1" x14ac:dyDescent="0.25">
      <c r="A4882" s="99"/>
      <c r="B4882" s="101">
        <v>4312807</v>
      </c>
      <c r="C4882" s="101" t="s">
        <v>6264</v>
      </c>
      <c r="D4882" s="101" t="s">
        <v>6008</v>
      </c>
      <c r="E4882" s="99"/>
      <c r="F4882" s="99"/>
    </row>
    <row r="4883" spans="1:6" ht="12.75" customHeight="1" x14ac:dyDescent="0.25">
      <c r="A4883" s="99"/>
      <c r="B4883" s="101">
        <v>4312906</v>
      </c>
      <c r="C4883" s="101" t="s">
        <v>6265</v>
      </c>
      <c r="D4883" s="101" t="s">
        <v>6008</v>
      </c>
      <c r="E4883" s="99"/>
      <c r="F4883" s="99"/>
    </row>
    <row r="4884" spans="1:6" ht="12.75" customHeight="1" x14ac:dyDescent="0.25">
      <c r="A4884" s="99"/>
      <c r="B4884" s="101">
        <v>4312955</v>
      </c>
      <c r="C4884" s="101" t="s">
        <v>6266</v>
      </c>
      <c r="D4884" s="101" t="s">
        <v>6008</v>
      </c>
      <c r="E4884" s="99"/>
      <c r="F4884" s="99"/>
    </row>
    <row r="4885" spans="1:6" ht="12.75" customHeight="1" x14ac:dyDescent="0.25">
      <c r="A4885" s="99"/>
      <c r="B4885" s="101">
        <v>4313003</v>
      </c>
      <c r="C4885" s="101" t="s">
        <v>6267</v>
      </c>
      <c r="D4885" s="101" t="s">
        <v>6008</v>
      </c>
      <c r="E4885" s="99"/>
      <c r="F4885" s="99"/>
    </row>
    <row r="4886" spans="1:6" ht="12.75" customHeight="1" x14ac:dyDescent="0.25">
      <c r="A4886" s="99"/>
      <c r="B4886" s="101">
        <v>4313011</v>
      </c>
      <c r="C4886" s="101" t="s">
        <v>6268</v>
      </c>
      <c r="D4886" s="101" t="s">
        <v>6008</v>
      </c>
      <c r="E4886" s="99"/>
      <c r="F4886" s="99"/>
    </row>
    <row r="4887" spans="1:6" ht="12.75" customHeight="1" x14ac:dyDescent="0.25">
      <c r="A4887" s="99"/>
      <c r="B4887" s="101">
        <v>4313037</v>
      </c>
      <c r="C4887" s="101" t="s">
        <v>6269</v>
      </c>
      <c r="D4887" s="101" t="s">
        <v>6008</v>
      </c>
      <c r="E4887" s="99"/>
      <c r="F4887" s="99"/>
    </row>
    <row r="4888" spans="1:6" ht="12.75" customHeight="1" x14ac:dyDescent="0.25">
      <c r="A4888" s="99"/>
      <c r="B4888" s="101">
        <v>4313060</v>
      </c>
      <c r="C4888" s="101" t="s">
        <v>6270</v>
      </c>
      <c r="D4888" s="101" t="s">
        <v>6008</v>
      </c>
      <c r="E4888" s="99"/>
      <c r="F4888" s="99"/>
    </row>
    <row r="4889" spans="1:6" ht="12.75" customHeight="1" x14ac:dyDescent="0.25">
      <c r="A4889" s="99"/>
      <c r="B4889" s="101">
        <v>4313086</v>
      </c>
      <c r="C4889" s="101" t="s">
        <v>6271</v>
      </c>
      <c r="D4889" s="101" t="s">
        <v>6008</v>
      </c>
      <c r="E4889" s="99"/>
      <c r="F4889" s="99"/>
    </row>
    <row r="4890" spans="1:6" ht="12.75" customHeight="1" x14ac:dyDescent="0.25">
      <c r="A4890" s="99"/>
      <c r="B4890" s="101">
        <v>4313102</v>
      </c>
      <c r="C4890" s="101" t="s">
        <v>6272</v>
      </c>
      <c r="D4890" s="101" t="s">
        <v>6008</v>
      </c>
      <c r="E4890" s="99"/>
      <c r="F4890" s="99"/>
    </row>
    <row r="4891" spans="1:6" ht="12.75" customHeight="1" x14ac:dyDescent="0.25">
      <c r="A4891" s="99"/>
      <c r="B4891" s="101">
        <v>4313201</v>
      </c>
      <c r="C4891" s="101" t="s">
        <v>6273</v>
      </c>
      <c r="D4891" s="101" t="s">
        <v>6008</v>
      </c>
      <c r="E4891" s="99"/>
      <c r="F4891" s="99"/>
    </row>
    <row r="4892" spans="1:6" ht="12.75" customHeight="1" x14ac:dyDescent="0.25">
      <c r="A4892" s="99"/>
      <c r="B4892" s="101">
        <v>4313300</v>
      </c>
      <c r="C4892" s="101" t="s">
        <v>6274</v>
      </c>
      <c r="D4892" s="101" t="s">
        <v>6008</v>
      </c>
      <c r="E4892" s="99"/>
      <c r="F4892" s="99"/>
    </row>
    <row r="4893" spans="1:6" ht="12.75" customHeight="1" x14ac:dyDescent="0.25">
      <c r="A4893" s="99"/>
      <c r="B4893" s="101">
        <v>4313334</v>
      </c>
      <c r="C4893" s="101" t="s">
        <v>6275</v>
      </c>
      <c r="D4893" s="101" t="s">
        <v>6008</v>
      </c>
      <c r="E4893" s="99"/>
      <c r="F4893" s="99"/>
    </row>
    <row r="4894" spans="1:6" ht="12.75" customHeight="1" x14ac:dyDescent="0.25">
      <c r="A4894" s="99"/>
      <c r="B4894" s="101">
        <v>4313359</v>
      </c>
      <c r="C4894" s="101" t="s">
        <v>6276</v>
      </c>
      <c r="D4894" s="101" t="s">
        <v>6008</v>
      </c>
      <c r="E4894" s="99"/>
      <c r="F4894" s="99"/>
    </row>
    <row r="4895" spans="1:6" ht="12.75" customHeight="1" x14ac:dyDescent="0.25">
      <c r="A4895" s="99"/>
      <c r="B4895" s="101">
        <v>4313375</v>
      </c>
      <c r="C4895" s="101" t="s">
        <v>2425</v>
      </c>
      <c r="D4895" s="101" t="s">
        <v>6008</v>
      </c>
      <c r="E4895" s="99"/>
      <c r="F4895" s="99"/>
    </row>
    <row r="4896" spans="1:6" ht="12.75" customHeight="1" x14ac:dyDescent="0.25">
      <c r="A4896" s="99"/>
      <c r="B4896" s="101">
        <v>4313391</v>
      </c>
      <c r="C4896" s="101" t="s">
        <v>6277</v>
      </c>
      <c r="D4896" s="101" t="s">
        <v>6008</v>
      </c>
      <c r="E4896" s="99"/>
      <c r="F4896" s="99"/>
    </row>
    <row r="4897" spans="1:6" ht="12.75" customHeight="1" x14ac:dyDescent="0.25">
      <c r="A4897" s="99"/>
      <c r="B4897" s="101">
        <v>4313409</v>
      </c>
      <c r="C4897" s="101" t="s">
        <v>6278</v>
      </c>
      <c r="D4897" s="101" t="s">
        <v>6008</v>
      </c>
      <c r="E4897" s="99"/>
      <c r="F4897" s="99"/>
    </row>
    <row r="4898" spans="1:6" ht="12.75" customHeight="1" x14ac:dyDescent="0.25">
      <c r="A4898" s="99"/>
      <c r="B4898" s="101">
        <v>4313425</v>
      </c>
      <c r="C4898" s="101" t="s">
        <v>6279</v>
      </c>
      <c r="D4898" s="101" t="s">
        <v>6008</v>
      </c>
      <c r="E4898" s="99"/>
      <c r="F4898" s="99"/>
    </row>
    <row r="4899" spans="1:6" ht="12.75" customHeight="1" x14ac:dyDescent="0.25">
      <c r="A4899" s="99"/>
      <c r="B4899" s="101">
        <v>4313441</v>
      </c>
      <c r="C4899" s="101" t="s">
        <v>6280</v>
      </c>
      <c r="D4899" s="101" t="s">
        <v>6008</v>
      </c>
      <c r="E4899" s="99"/>
      <c r="F4899" s="99"/>
    </row>
    <row r="4900" spans="1:6" ht="12.75" customHeight="1" x14ac:dyDescent="0.25">
      <c r="A4900" s="99"/>
      <c r="B4900" s="101">
        <v>4313466</v>
      </c>
      <c r="C4900" s="101" t="s">
        <v>6281</v>
      </c>
      <c r="D4900" s="101" t="s">
        <v>6008</v>
      </c>
      <c r="E4900" s="99"/>
      <c r="F4900" s="99"/>
    </row>
    <row r="4901" spans="1:6" ht="12.75" customHeight="1" x14ac:dyDescent="0.25">
      <c r="A4901" s="99"/>
      <c r="B4901" s="101">
        <v>4313490</v>
      </c>
      <c r="C4901" s="101" t="s">
        <v>6282</v>
      </c>
      <c r="D4901" s="101" t="s">
        <v>6008</v>
      </c>
      <c r="E4901" s="99"/>
      <c r="F4901" s="99"/>
    </row>
    <row r="4902" spans="1:6" ht="12.75" customHeight="1" x14ac:dyDescent="0.25">
      <c r="A4902" s="99"/>
      <c r="B4902" s="101">
        <v>4313508</v>
      </c>
      <c r="C4902" s="101" t="s">
        <v>6283</v>
      </c>
      <c r="D4902" s="101" t="s">
        <v>6008</v>
      </c>
      <c r="E4902" s="99"/>
      <c r="F4902" s="99"/>
    </row>
    <row r="4903" spans="1:6" ht="12.75" customHeight="1" x14ac:dyDescent="0.25">
      <c r="A4903" s="99"/>
      <c r="B4903" s="101">
        <v>4313607</v>
      </c>
      <c r="C4903" s="101" t="s">
        <v>6284</v>
      </c>
      <c r="D4903" s="101" t="s">
        <v>6008</v>
      </c>
      <c r="E4903" s="99"/>
      <c r="F4903" s="99"/>
    </row>
    <row r="4904" spans="1:6" ht="12.75" customHeight="1" x14ac:dyDescent="0.25">
      <c r="A4904" s="99"/>
      <c r="B4904" s="101">
        <v>4313656</v>
      </c>
      <c r="C4904" s="101" t="s">
        <v>6285</v>
      </c>
      <c r="D4904" s="101" t="s">
        <v>6008</v>
      </c>
      <c r="E4904" s="99"/>
      <c r="F4904" s="99"/>
    </row>
    <row r="4905" spans="1:6" ht="12.75" customHeight="1" x14ac:dyDescent="0.25">
      <c r="A4905" s="99"/>
      <c r="B4905" s="101">
        <v>4313706</v>
      </c>
      <c r="C4905" s="101" t="s">
        <v>6286</v>
      </c>
      <c r="D4905" s="101" t="s">
        <v>6008</v>
      </c>
      <c r="E4905" s="99"/>
      <c r="F4905" s="99"/>
    </row>
    <row r="4906" spans="1:6" ht="12.75" customHeight="1" x14ac:dyDescent="0.25">
      <c r="A4906" s="99"/>
      <c r="B4906" s="101">
        <v>4313805</v>
      </c>
      <c r="C4906" s="101" t="s">
        <v>6287</v>
      </c>
      <c r="D4906" s="101" t="s">
        <v>6008</v>
      </c>
      <c r="E4906" s="99"/>
      <c r="F4906" s="99"/>
    </row>
    <row r="4907" spans="1:6" ht="12.75" customHeight="1" x14ac:dyDescent="0.25">
      <c r="A4907" s="99"/>
      <c r="B4907" s="101">
        <v>4313904</v>
      </c>
      <c r="C4907" s="101" t="s">
        <v>6288</v>
      </c>
      <c r="D4907" s="101" t="s">
        <v>6008</v>
      </c>
      <c r="E4907" s="99"/>
      <c r="F4907" s="99"/>
    </row>
    <row r="4908" spans="1:6" ht="12.75" customHeight="1" x14ac:dyDescent="0.25">
      <c r="A4908" s="99"/>
      <c r="B4908" s="101">
        <v>4313953</v>
      </c>
      <c r="C4908" s="101" t="s">
        <v>6289</v>
      </c>
      <c r="D4908" s="101" t="s">
        <v>6008</v>
      </c>
      <c r="E4908" s="99"/>
      <c r="F4908" s="99"/>
    </row>
    <row r="4909" spans="1:6" ht="12.75" customHeight="1" x14ac:dyDescent="0.25">
      <c r="A4909" s="99"/>
      <c r="B4909" s="101">
        <v>4314001</v>
      </c>
      <c r="C4909" s="101" t="s">
        <v>6290</v>
      </c>
      <c r="D4909" s="101" t="s">
        <v>6008</v>
      </c>
      <c r="E4909" s="99"/>
      <c r="F4909" s="99"/>
    </row>
    <row r="4910" spans="1:6" ht="12.75" customHeight="1" x14ac:dyDescent="0.25">
      <c r="A4910" s="99"/>
      <c r="B4910" s="101">
        <v>4314027</v>
      </c>
      <c r="C4910" s="101" t="s">
        <v>6291</v>
      </c>
      <c r="D4910" s="101" t="s">
        <v>6008</v>
      </c>
      <c r="E4910" s="99"/>
      <c r="F4910" s="99"/>
    </row>
    <row r="4911" spans="1:6" ht="12.75" customHeight="1" x14ac:dyDescent="0.25">
      <c r="A4911" s="99"/>
      <c r="B4911" s="101">
        <v>4314035</v>
      </c>
      <c r="C4911" s="101" t="s">
        <v>6292</v>
      </c>
      <c r="D4911" s="101" t="s">
        <v>6008</v>
      </c>
      <c r="E4911" s="99"/>
      <c r="F4911" s="99"/>
    </row>
    <row r="4912" spans="1:6" ht="12.75" customHeight="1" x14ac:dyDescent="0.25">
      <c r="A4912" s="99"/>
      <c r="B4912" s="101">
        <v>4314050</v>
      </c>
      <c r="C4912" s="101" t="s">
        <v>6293</v>
      </c>
      <c r="D4912" s="101" t="s">
        <v>6008</v>
      </c>
      <c r="E4912" s="99"/>
      <c r="F4912" s="99"/>
    </row>
    <row r="4913" spans="1:6" ht="12.75" customHeight="1" x14ac:dyDescent="0.25">
      <c r="A4913" s="99"/>
      <c r="B4913" s="101">
        <v>4314068</v>
      </c>
      <c r="C4913" s="101" t="s">
        <v>6294</v>
      </c>
      <c r="D4913" s="101" t="s">
        <v>6008</v>
      </c>
      <c r="E4913" s="99"/>
      <c r="F4913" s="99"/>
    </row>
    <row r="4914" spans="1:6" ht="12.75" customHeight="1" x14ac:dyDescent="0.25">
      <c r="A4914" s="99"/>
      <c r="B4914" s="101">
        <v>4314076</v>
      </c>
      <c r="C4914" s="101" t="s">
        <v>6295</v>
      </c>
      <c r="D4914" s="101" t="s">
        <v>6008</v>
      </c>
      <c r="E4914" s="99"/>
      <c r="F4914" s="99"/>
    </row>
    <row r="4915" spans="1:6" ht="12.75" customHeight="1" x14ac:dyDescent="0.25">
      <c r="A4915" s="99"/>
      <c r="B4915" s="101">
        <v>4314100</v>
      </c>
      <c r="C4915" s="101" t="s">
        <v>6296</v>
      </c>
      <c r="D4915" s="101" t="s">
        <v>6008</v>
      </c>
      <c r="E4915" s="99"/>
      <c r="F4915" s="99"/>
    </row>
    <row r="4916" spans="1:6" ht="12.75" customHeight="1" x14ac:dyDescent="0.25">
      <c r="A4916" s="99"/>
      <c r="B4916" s="101">
        <v>4314134</v>
      </c>
      <c r="C4916" s="101" t="s">
        <v>6297</v>
      </c>
      <c r="D4916" s="101" t="s">
        <v>6008</v>
      </c>
      <c r="E4916" s="99"/>
      <c r="F4916" s="99"/>
    </row>
    <row r="4917" spans="1:6" ht="12.75" customHeight="1" x14ac:dyDescent="0.25">
      <c r="A4917" s="99"/>
      <c r="B4917" s="101">
        <v>4314159</v>
      </c>
      <c r="C4917" s="101" t="s">
        <v>6298</v>
      </c>
      <c r="D4917" s="101" t="s">
        <v>6008</v>
      </c>
      <c r="E4917" s="99"/>
      <c r="F4917" s="99"/>
    </row>
    <row r="4918" spans="1:6" ht="12.75" customHeight="1" x14ac:dyDescent="0.25">
      <c r="A4918" s="99"/>
      <c r="B4918" s="101">
        <v>4314175</v>
      </c>
      <c r="C4918" s="101" t="s">
        <v>6299</v>
      </c>
      <c r="D4918" s="101" t="s">
        <v>6008</v>
      </c>
      <c r="E4918" s="99"/>
      <c r="F4918" s="99"/>
    </row>
    <row r="4919" spans="1:6" ht="12.75" customHeight="1" x14ac:dyDescent="0.25">
      <c r="A4919" s="99"/>
      <c r="B4919" s="101">
        <v>4314209</v>
      </c>
      <c r="C4919" s="101" t="s">
        <v>6300</v>
      </c>
      <c r="D4919" s="101" t="s">
        <v>6008</v>
      </c>
      <c r="E4919" s="99"/>
      <c r="F4919" s="99"/>
    </row>
    <row r="4920" spans="1:6" ht="12.75" customHeight="1" x14ac:dyDescent="0.25">
      <c r="A4920" s="99"/>
      <c r="B4920" s="101">
        <v>4314308</v>
      </c>
      <c r="C4920" s="101" t="s">
        <v>6301</v>
      </c>
      <c r="D4920" s="101" t="s">
        <v>6008</v>
      </c>
      <c r="E4920" s="99"/>
      <c r="F4920" s="99"/>
    </row>
    <row r="4921" spans="1:6" ht="12.75" customHeight="1" x14ac:dyDescent="0.25">
      <c r="A4921" s="99"/>
      <c r="B4921" s="101">
        <v>4314407</v>
      </c>
      <c r="C4921" s="101" t="s">
        <v>6302</v>
      </c>
      <c r="D4921" s="101" t="s">
        <v>6008</v>
      </c>
      <c r="E4921" s="99"/>
      <c r="F4921" s="99"/>
    </row>
    <row r="4922" spans="1:6" ht="12.75" customHeight="1" x14ac:dyDescent="0.25">
      <c r="A4922" s="99"/>
      <c r="B4922" s="101">
        <v>4314423</v>
      </c>
      <c r="C4922" s="101" t="s">
        <v>6303</v>
      </c>
      <c r="D4922" s="101" t="s">
        <v>6008</v>
      </c>
      <c r="E4922" s="99"/>
      <c r="F4922" s="99"/>
    </row>
    <row r="4923" spans="1:6" ht="12.75" customHeight="1" x14ac:dyDescent="0.25">
      <c r="A4923" s="99"/>
      <c r="B4923" s="101">
        <v>4314456</v>
      </c>
      <c r="C4923" s="101" t="s">
        <v>6304</v>
      </c>
      <c r="D4923" s="101" t="s">
        <v>6008</v>
      </c>
      <c r="E4923" s="99"/>
      <c r="F4923" s="99"/>
    </row>
    <row r="4924" spans="1:6" ht="12.75" customHeight="1" x14ac:dyDescent="0.25">
      <c r="A4924" s="99"/>
      <c r="B4924" s="101">
        <v>4314464</v>
      </c>
      <c r="C4924" s="101" t="s">
        <v>6305</v>
      </c>
      <c r="D4924" s="101" t="s">
        <v>6008</v>
      </c>
      <c r="E4924" s="99"/>
      <c r="F4924" s="99"/>
    </row>
    <row r="4925" spans="1:6" ht="12.75" customHeight="1" x14ac:dyDescent="0.25">
      <c r="A4925" s="99"/>
      <c r="B4925" s="101">
        <v>4314472</v>
      </c>
      <c r="C4925" s="101" t="s">
        <v>6306</v>
      </c>
      <c r="D4925" s="101" t="s">
        <v>6008</v>
      </c>
      <c r="E4925" s="99"/>
      <c r="F4925" s="99"/>
    </row>
    <row r="4926" spans="1:6" ht="12.75" customHeight="1" x14ac:dyDescent="0.25">
      <c r="A4926" s="99"/>
      <c r="B4926" s="101">
        <v>4314498</v>
      </c>
      <c r="C4926" s="101" t="s">
        <v>6307</v>
      </c>
      <c r="D4926" s="101" t="s">
        <v>6008</v>
      </c>
      <c r="E4926" s="99"/>
      <c r="F4926" s="99"/>
    </row>
    <row r="4927" spans="1:6" ht="12.75" customHeight="1" x14ac:dyDescent="0.25">
      <c r="A4927" s="99"/>
      <c r="B4927" s="101">
        <v>4314506</v>
      </c>
      <c r="C4927" s="101" t="s">
        <v>6308</v>
      </c>
      <c r="D4927" s="101" t="s">
        <v>6008</v>
      </c>
      <c r="E4927" s="99"/>
      <c r="F4927" s="99"/>
    </row>
    <row r="4928" spans="1:6" ht="12.75" customHeight="1" x14ac:dyDescent="0.25">
      <c r="A4928" s="99"/>
      <c r="B4928" s="101">
        <v>4314548</v>
      </c>
      <c r="C4928" s="101" t="s">
        <v>6309</v>
      </c>
      <c r="D4928" s="101" t="s">
        <v>6008</v>
      </c>
      <c r="E4928" s="99"/>
      <c r="F4928" s="99"/>
    </row>
    <row r="4929" spans="1:6" ht="12.75" customHeight="1" x14ac:dyDescent="0.25">
      <c r="A4929" s="99"/>
      <c r="B4929" s="101">
        <v>4314555</v>
      </c>
      <c r="C4929" s="101" t="s">
        <v>6310</v>
      </c>
      <c r="D4929" s="101" t="s">
        <v>6008</v>
      </c>
      <c r="E4929" s="99"/>
      <c r="F4929" s="99"/>
    </row>
    <row r="4930" spans="1:6" ht="12.75" customHeight="1" x14ac:dyDescent="0.25">
      <c r="A4930" s="99"/>
      <c r="B4930" s="101">
        <v>4314605</v>
      </c>
      <c r="C4930" s="101" t="s">
        <v>6311</v>
      </c>
      <c r="D4930" s="101" t="s">
        <v>6008</v>
      </c>
      <c r="E4930" s="99"/>
      <c r="F4930" s="99"/>
    </row>
    <row r="4931" spans="1:6" ht="12.75" customHeight="1" x14ac:dyDescent="0.25">
      <c r="A4931" s="99"/>
      <c r="B4931" s="101">
        <v>4314704</v>
      </c>
      <c r="C4931" s="101" t="s">
        <v>3668</v>
      </c>
      <c r="D4931" s="101" t="s">
        <v>6008</v>
      </c>
      <c r="E4931" s="99"/>
      <c r="F4931" s="99"/>
    </row>
    <row r="4932" spans="1:6" ht="12.75" customHeight="1" x14ac:dyDescent="0.25">
      <c r="A4932" s="99"/>
      <c r="B4932" s="101">
        <v>4314753</v>
      </c>
      <c r="C4932" s="101" t="s">
        <v>6312</v>
      </c>
      <c r="D4932" s="101" t="s">
        <v>6008</v>
      </c>
      <c r="E4932" s="99"/>
      <c r="F4932" s="99"/>
    </row>
    <row r="4933" spans="1:6" ht="12.75" customHeight="1" x14ac:dyDescent="0.25">
      <c r="A4933" s="99"/>
      <c r="B4933" s="101">
        <v>4314779</v>
      </c>
      <c r="C4933" s="101" t="s">
        <v>6313</v>
      </c>
      <c r="D4933" s="101" t="s">
        <v>6008</v>
      </c>
      <c r="E4933" s="99"/>
      <c r="F4933" s="99"/>
    </row>
    <row r="4934" spans="1:6" ht="12.75" customHeight="1" x14ac:dyDescent="0.25">
      <c r="A4934" s="99"/>
      <c r="B4934" s="101">
        <v>4314787</v>
      </c>
      <c r="C4934" s="101" t="s">
        <v>6314</v>
      </c>
      <c r="D4934" s="101" t="s">
        <v>6008</v>
      </c>
      <c r="E4934" s="99"/>
      <c r="F4934" s="99"/>
    </row>
    <row r="4935" spans="1:6" ht="12.75" customHeight="1" x14ac:dyDescent="0.25">
      <c r="A4935" s="99"/>
      <c r="B4935" s="101">
        <v>4314803</v>
      </c>
      <c r="C4935" s="101" t="s">
        <v>6315</v>
      </c>
      <c r="D4935" s="101" t="s">
        <v>6008</v>
      </c>
      <c r="E4935" s="99"/>
      <c r="F4935" s="99"/>
    </row>
    <row r="4936" spans="1:6" ht="12.75" customHeight="1" x14ac:dyDescent="0.25">
      <c r="A4936" s="99"/>
      <c r="B4936" s="101">
        <v>4314902</v>
      </c>
      <c r="C4936" s="101" t="s">
        <v>6316</v>
      </c>
      <c r="D4936" s="101" t="s">
        <v>6008</v>
      </c>
      <c r="E4936" s="99"/>
      <c r="F4936" s="99"/>
    </row>
    <row r="4937" spans="1:6" ht="12.75" customHeight="1" x14ac:dyDescent="0.25">
      <c r="A4937" s="99"/>
      <c r="B4937" s="101">
        <v>4315008</v>
      </c>
      <c r="C4937" s="101" t="s">
        <v>6317</v>
      </c>
      <c r="D4937" s="101" t="s">
        <v>6008</v>
      </c>
      <c r="E4937" s="99"/>
      <c r="F4937" s="99"/>
    </row>
    <row r="4938" spans="1:6" ht="12.75" customHeight="1" x14ac:dyDescent="0.25">
      <c r="A4938" s="99"/>
      <c r="B4938" s="101">
        <v>4315057</v>
      </c>
      <c r="C4938" s="101" t="s">
        <v>6318</v>
      </c>
      <c r="D4938" s="101" t="s">
        <v>6008</v>
      </c>
      <c r="E4938" s="99"/>
      <c r="F4938" s="99"/>
    </row>
    <row r="4939" spans="1:6" ht="12.75" customHeight="1" x14ac:dyDescent="0.25">
      <c r="A4939" s="99"/>
      <c r="B4939" s="101">
        <v>4315073</v>
      </c>
      <c r="C4939" s="101" t="s">
        <v>6319</v>
      </c>
      <c r="D4939" s="101" t="s">
        <v>6008</v>
      </c>
      <c r="E4939" s="99"/>
      <c r="F4939" s="99"/>
    </row>
    <row r="4940" spans="1:6" ht="12.75" customHeight="1" x14ac:dyDescent="0.25">
      <c r="A4940" s="99"/>
      <c r="B4940" s="101">
        <v>4315107</v>
      </c>
      <c r="C4940" s="101" t="s">
        <v>6320</v>
      </c>
      <c r="D4940" s="101" t="s">
        <v>6008</v>
      </c>
      <c r="E4940" s="99"/>
      <c r="F4940" s="99"/>
    </row>
    <row r="4941" spans="1:6" ht="12.75" customHeight="1" x14ac:dyDescent="0.25">
      <c r="A4941" s="99"/>
      <c r="B4941" s="101">
        <v>4315131</v>
      </c>
      <c r="C4941" s="101" t="s">
        <v>6321</v>
      </c>
      <c r="D4941" s="101" t="s">
        <v>6008</v>
      </c>
      <c r="E4941" s="99"/>
      <c r="F4941" s="99"/>
    </row>
    <row r="4942" spans="1:6" ht="12.75" customHeight="1" x14ac:dyDescent="0.25">
      <c r="A4942" s="99"/>
      <c r="B4942" s="101">
        <v>4315149</v>
      </c>
      <c r="C4942" s="101" t="s">
        <v>6322</v>
      </c>
      <c r="D4942" s="101" t="s">
        <v>6008</v>
      </c>
      <c r="E4942" s="99"/>
      <c r="F4942" s="99"/>
    </row>
    <row r="4943" spans="1:6" ht="12.75" customHeight="1" x14ac:dyDescent="0.25">
      <c r="A4943" s="99"/>
      <c r="B4943" s="101">
        <v>4315156</v>
      </c>
      <c r="C4943" s="101" t="s">
        <v>6323</v>
      </c>
      <c r="D4943" s="101" t="s">
        <v>6008</v>
      </c>
      <c r="E4943" s="99"/>
      <c r="F4943" s="99"/>
    </row>
    <row r="4944" spans="1:6" ht="12.75" customHeight="1" x14ac:dyDescent="0.25">
      <c r="A4944" s="99"/>
      <c r="B4944" s="101">
        <v>4315172</v>
      </c>
      <c r="C4944" s="101" t="s">
        <v>6324</v>
      </c>
      <c r="D4944" s="101" t="s">
        <v>6008</v>
      </c>
      <c r="E4944" s="99"/>
      <c r="F4944" s="99"/>
    </row>
    <row r="4945" spans="1:6" ht="12.75" customHeight="1" x14ac:dyDescent="0.25">
      <c r="A4945" s="99"/>
      <c r="B4945" s="101">
        <v>4315206</v>
      </c>
      <c r="C4945" s="101" t="s">
        <v>6325</v>
      </c>
      <c r="D4945" s="101" t="s">
        <v>6008</v>
      </c>
      <c r="E4945" s="99"/>
      <c r="F4945" s="99"/>
    </row>
    <row r="4946" spans="1:6" ht="12.75" customHeight="1" x14ac:dyDescent="0.25">
      <c r="A4946" s="99"/>
      <c r="B4946" s="101">
        <v>4315305</v>
      </c>
      <c r="C4946" s="101" t="s">
        <v>6326</v>
      </c>
      <c r="D4946" s="101" t="s">
        <v>6008</v>
      </c>
      <c r="E4946" s="99"/>
      <c r="F4946" s="99"/>
    </row>
    <row r="4947" spans="1:6" ht="12.75" customHeight="1" x14ac:dyDescent="0.25">
      <c r="A4947" s="99"/>
      <c r="B4947" s="101">
        <v>4315313</v>
      </c>
      <c r="C4947" s="101" t="s">
        <v>6327</v>
      </c>
      <c r="D4947" s="101" t="s">
        <v>6008</v>
      </c>
      <c r="E4947" s="99"/>
      <c r="F4947" s="99"/>
    </row>
    <row r="4948" spans="1:6" ht="12.75" customHeight="1" x14ac:dyDescent="0.25">
      <c r="A4948" s="99"/>
      <c r="B4948" s="101">
        <v>4315321</v>
      </c>
      <c r="C4948" s="101" t="s">
        <v>6328</v>
      </c>
      <c r="D4948" s="101" t="s">
        <v>6008</v>
      </c>
      <c r="E4948" s="99"/>
      <c r="F4948" s="99"/>
    </row>
    <row r="4949" spans="1:6" ht="12.75" customHeight="1" x14ac:dyDescent="0.25">
      <c r="A4949" s="99"/>
      <c r="B4949" s="101">
        <v>4315354</v>
      </c>
      <c r="C4949" s="101" t="s">
        <v>6329</v>
      </c>
      <c r="D4949" s="101" t="s">
        <v>6008</v>
      </c>
      <c r="E4949" s="99"/>
      <c r="F4949" s="99"/>
    </row>
    <row r="4950" spans="1:6" ht="12.75" customHeight="1" x14ac:dyDescent="0.25">
      <c r="A4950" s="99"/>
      <c r="B4950" s="101">
        <v>4315404</v>
      </c>
      <c r="C4950" s="101" t="s">
        <v>6330</v>
      </c>
      <c r="D4950" s="101" t="s">
        <v>6008</v>
      </c>
      <c r="E4950" s="99"/>
      <c r="F4950" s="99"/>
    </row>
    <row r="4951" spans="1:6" ht="12.75" customHeight="1" x14ac:dyDescent="0.25">
      <c r="A4951" s="99"/>
      <c r="B4951" s="101">
        <v>4315453</v>
      </c>
      <c r="C4951" s="101" t="s">
        <v>6331</v>
      </c>
      <c r="D4951" s="101" t="s">
        <v>6008</v>
      </c>
      <c r="E4951" s="99"/>
      <c r="F4951" s="99"/>
    </row>
    <row r="4952" spans="1:6" ht="12.75" customHeight="1" x14ac:dyDescent="0.25">
      <c r="A4952" s="99"/>
      <c r="B4952" s="101">
        <v>4315503</v>
      </c>
      <c r="C4952" s="101" t="s">
        <v>6332</v>
      </c>
      <c r="D4952" s="101" t="s">
        <v>6008</v>
      </c>
      <c r="E4952" s="99"/>
      <c r="F4952" s="99"/>
    </row>
    <row r="4953" spans="1:6" ht="12.75" customHeight="1" x14ac:dyDescent="0.25">
      <c r="A4953" s="99"/>
      <c r="B4953" s="101">
        <v>4315552</v>
      </c>
      <c r="C4953" s="101" t="s">
        <v>6333</v>
      </c>
      <c r="D4953" s="101" t="s">
        <v>6008</v>
      </c>
      <c r="E4953" s="99"/>
      <c r="F4953" s="99"/>
    </row>
    <row r="4954" spans="1:6" ht="12.75" customHeight="1" x14ac:dyDescent="0.25">
      <c r="A4954" s="99"/>
      <c r="B4954" s="101">
        <v>4315602</v>
      </c>
      <c r="C4954" s="101" t="s">
        <v>6334</v>
      </c>
      <c r="D4954" s="101" t="s">
        <v>6008</v>
      </c>
      <c r="E4954" s="99"/>
      <c r="F4954" s="99"/>
    </row>
    <row r="4955" spans="1:6" ht="12.75" customHeight="1" x14ac:dyDescent="0.25">
      <c r="A4955" s="99"/>
      <c r="B4955" s="101">
        <v>4315701</v>
      </c>
      <c r="C4955" s="101" t="s">
        <v>6335</v>
      </c>
      <c r="D4955" s="101" t="s">
        <v>6008</v>
      </c>
      <c r="E4955" s="99"/>
      <c r="F4955" s="99"/>
    </row>
    <row r="4956" spans="1:6" ht="12.75" customHeight="1" x14ac:dyDescent="0.25">
      <c r="A4956" s="99"/>
      <c r="B4956" s="101">
        <v>4315750</v>
      </c>
      <c r="C4956" s="101" t="s">
        <v>6336</v>
      </c>
      <c r="D4956" s="101" t="s">
        <v>6008</v>
      </c>
      <c r="E4956" s="99"/>
      <c r="F4956" s="99"/>
    </row>
    <row r="4957" spans="1:6" ht="12.75" customHeight="1" x14ac:dyDescent="0.25">
      <c r="A4957" s="99"/>
      <c r="B4957" s="101">
        <v>4315800</v>
      </c>
      <c r="C4957" s="101" t="s">
        <v>6337</v>
      </c>
      <c r="D4957" s="101" t="s">
        <v>6008</v>
      </c>
      <c r="E4957" s="99"/>
      <c r="F4957" s="99"/>
    </row>
    <row r="4958" spans="1:6" ht="12.75" customHeight="1" x14ac:dyDescent="0.25">
      <c r="A4958" s="99"/>
      <c r="B4958" s="101">
        <v>4315909</v>
      </c>
      <c r="C4958" s="101" t="s">
        <v>6338</v>
      </c>
      <c r="D4958" s="101" t="s">
        <v>6008</v>
      </c>
      <c r="E4958" s="99"/>
      <c r="F4958" s="99"/>
    </row>
    <row r="4959" spans="1:6" ht="12.75" customHeight="1" x14ac:dyDescent="0.25">
      <c r="A4959" s="99"/>
      <c r="B4959" s="101">
        <v>4315958</v>
      </c>
      <c r="C4959" s="101" t="s">
        <v>6339</v>
      </c>
      <c r="D4959" s="101" t="s">
        <v>6008</v>
      </c>
      <c r="E4959" s="99"/>
      <c r="F4959" s="99"/>
    </row>
    <row r="4960" spans="1:6" ht="12.75" customHeight="1" x14ac:dyDescent="0.25">
      <c r="A4960" s="99"/>
      <c r="B4960" s="101">
        <v>4316006</v>
      </c>
      <c r="C4960" s="101" t="s">
        <v>6340</v>
      </c>
      <c r="D4960" s="101" t="s">
        <v>6008</v>
      </c>
      <c r="E4960" s="99"/>
      <c r="F4960" s="99"/>
    </row>
    <row r="4961" spans="1:6" ht="12.75" customHeight="1" x14ac:dyDescent="0.25">
      <c r="A4961" s="99"/>
      <c r="B4961" s="101">
        <v>4316105</v>
      </c>
      <c r="C4961" s="101" t="s">
        <v>6341</v>
      </c>
      <c r="D4961" s="101" t="s">
        <v>6008</v>
      </c>
      <c r="E4961" s="99"/>
      <c r="F4961" s="99"/>
    </row>
    <row r="4962" spans="1:6" ht="12.75" customHeight="1" x14ac:dyDescent="0.25">
      <c r="A4962" s="99"/>
      <c r="B4962" s="101">
        <v>4316204</v>
      </c>
      <c r="C4962" s="101" t="s">
        <v>6342</v>
      </c>
      <c r="D4962" s="101" t="s">
        <v>6008</v>
      </c>
      <c r="E4962" s="99"/>
      <c r="F4962" s="99"/>
    </row>
    <row r="4963" spans="1:6" ht="12.75" customHeight="1" x14ac:dyDescent="0.25">
      <c r="A4963" s="99"/>
      <c r="B4963" s="101">
        <v>4316303</v>
      </c>
      <c r="C4963" s="101" t="s">
        <v>6343</v>
      </c>
      <c r="D4963" s="101" t="s">
        <v>6008</v>
      </c>
      <c r="E4963" s="99"/>
      <c r="F4963" s="99"/>
    </row>
    <row r="4964" spans="1:6" ht="12.75" customHeight="1" x14ac:dyDescent="0.25">
      <c r="A4964" s="99"/>
      <c r="B4964" s="101">
        <v>4316402</v>
      </c>
      <c r="C4964" s="101" t="s">
        <v>6344</v>
      </c>
      <c r="D4964" s="101" t="s">
        <v>6008</v>
      </c>
      <c r="E4964" s="99"/>
      <c r="F4964" s="99"/>
    </row>
    <row r="4965" spans="1:6" ht="12.75" customHeight="1" x14ac:dyDescent="0.25">
      <c r="A4965" s="99"/>
      <c r="B4965" s="101">
        <v>4316428</v>
      </c>
      <c r="C4965" s="101" t="s">
        <v>6345</v>
      </c>
      <c r="D4965" s="101" t="s">
        <v>6008</v>
      </c>
      <c r="E4965" s="99"/>
      <c r="F4965" s="99"/>
    </row>
    <row r="4966" spans="1:6" ht="12.75" customHeight="1" x14ac:dyDescent="0.25">
      <c r="A4966" s="99"/>
      <c r="B4966" s="101">
        <v>4316436</v>
      </c>
      <c r="C4966" s="101" t="s">
        <v>6346</v>
      </c>
      <c r="D4966" s="101" t="s">
        <v>6008</v>
      </c>
      <c r="E4966" s="99"/>
      <c r="F4966" s="99"/>
    </row>
    <row r="4967" spans="1:6" ht="12.75" customHeight="1" x14ac:dyDescent="0.25">
      <c r="A4967" s="99"/>
      <c r="B4967" s="101">
        <v>4316451</v>
      </c>
      <c r="C4967" s="101" t="s">
        <v>6347</v>
      </c>
      <c r="D4967" s="101" t="s">
        <v>6008</v>
      </c>
      <c r="E4967" s="99"/>
      <c r="F4967" s="99"/>
    </row>
    <row r="4968" spans="1:6" ht="12.75" customHeight="1" x14ac:dyDescent="0.25">
      <c r="A4968" s="99"/>
      <c r="B4968" s="101">
        <v>4316477</v>
      </c>
      <c r="C4968" s="101" t="s">
        <v>6348</v>
      </c>
      <c r="D4968" s="101" t="s">
        <v>6008</v>
      </c>
      <c r="E4968" s="99"/>
      <c r="F4968" s="99"/>
    </row>
    <row r="4969" spans="1:6" ht="12.75" customHeight="1" x14ac:dyDescent="0.25">
      <c r="A4969" s="99"/>
      <c r="B4969" s="101">
        <v>4316501</v>
      </c>
      <c r="C4969" s="101" t="s">
        <v>6349</v>
      </c>
      <c r="D4969" s="101" t="s">
        <v>6008</v>
      </c>
      <c r="E4969" s="99"/>
      <c r="F4969" s="99"/>
    </row>
    <row r="4970" spans="1:6" ht="12.75" customHeight="1" x14ac:dyDescent="0.25">
      <c r="A4970" s="99"/>
      <c r="B4970" s="101">
        <v>4316600</v>
      </c>
      <c r="C4970" s="101" t="s">
        <v>6350</v>
      </c>
      <c r="D4970" s="101" t="s">
        <v>6008</v>
      </c>
      <c r="E4970" s="99"/>
      <c r="F4970" s="99"/>
    </row>
    <row r="4971" spans="1:6" ht="12.75" customHeight="1" x14ac:dyDescent="0.25">
      <c r="A4971" s="99"/>
      <c r="B4971" s="101">
        <v>4316709</v>
      </c>
      <c r="C4971" s="101" t="s">
        <v>6351</v>
      </c>
      <c r="D4971" s="101" t="s">
        <v>6008</v>
      </c>
      <c r="E4971" s="99"/>
      <c r="F4971" s="99"/>
    </row>
    <row r="4972" spans="1:6" ht="12.75" customHeight="1" x14ac:dyDescent="0.25">
      <c r="A4972" s="99"/>
      <c r="B4972" s="101">
        <v>4316733</v>
      </c>
      <c r="C4972" s="101" t="s">
        <v>6352</v>
      </c>
      <c r="D4972" s="101" t="s">
        <v>6008</v>
      </c>
      <c r="E4972" s="99"/>
      <c r="F4972" s="99"/>
    </row>
    <row r="4973" spans="1:6" ht="12.75" customHeight="1" x14ac:dyDescent="0.25">
      <c r="A4973" s="99"/>
      <c r="B4973" s="101">
        <v>4316758</v>
      </c>
      <c r="C4973" s="101" t="s">
        <v>6353</v>
      </c>
      <c r="D4973" s="101" t="s">
        <v>6008</v>
      </c>
      <c r="E4973" s="99"/>
      <c r="F4973" s="99"/>
    </row>
    <row r="4974" spans="1:6" ht="12.75" customHeight="1" x14ac:dyDescent="0.25">
      <c r="A4974" s="99"/>
      <c r="B4974" s="101">
        <v>4316808</v>
      </c>
      <c r="C4974" s="101" t="s">
        <v>6354</v>
      </c>
      <c r="D4974" s="101" t="s">
        <v>6008</v>
      </c>
      <c r="E4974" s="99"/>
      <c r="F4974" s="99"/>
    </row>
    <row r="4975" spans="1:6" ht="12.75" customHeight="1" x14ac:dyDescent="0.25">
      <c r="A4975" s="99"/>
      <c r="B4975" s="101">
        <v>4316907</v>
      </c>
      <c r="C4975" s="101" t="s">
        <v>2771</v>
      </c>
      <c r="D4975" s="101" t="s">
        <v>6008</v>
      </c>
      <c r="E4975" s="99"/>
      <c r="F4975" s="99"/>
    </row>
    <row r="4976" spans="1:6" ht="12.75" customHeight="1" x14ac:dyDescent="0.25">
      <c r="A4976" s="99"/>
      <c r="B4976" s="101">
        <v>4316956</v>
      </c>
      <c r="C4976" s="101" t="s">
        <v>6355</v>
      </c>
      <c r="D4976" s="101" t="s">
        <v>6008</v>
      </c>
      <c r="E4976" s="99"/>
      <c r="F4976" s="99"/>
    </row>
    <row r="4977" spans="1:6" ht="12.75" customHeight="1" x14ac:dyDescent="0.25">
      <c r="A4977" s="99"/>
      <c r="B4977" s="101">
        <v>4316972</v>
      </c>
      <c r="C4977" s="101" t="s">
        <v>6356</v>
      </c>
      <c r="D4977" s="101" t="s">
        <v>6008</v>
      </c>
      <c r="E4977" s="99"/>
      <c r="F4977" s="99"/>
    </row>
    <row r="4978" spans="1:6" ht="12.75" customHeight="1" x14ac:dyDescent="0.25">
      <c r="A4978" s="99"/>
      <c r="B4978" s="101">
        <v>4317004</v>
      </c>
      <c r="C4978" s="101" t="s">
        <v>6357</v>
      </c>
      <c r="D4978" s="101" t="s">
        <v>6008</v>
      </c>
      <c r="E4978" s="99"/>
      <c r="F4978" s="99"/>
    </row>
    <row r="4979" spans="1:6" ht="12.75" customHeight="1" x14ac:dyDescent="0.25">
      <c r="A4979" s="99"/>
      <c r="B4979" s="101">
        <v>4317103</v>
      </c>
      <c r="C4979" s="101" t="s">
        <v>6358</v>
      </c>
      <c r="D4979" s="101" t="s">
        <v>6008</v>
      </c>
      <c r="E4979" s="99"/>
      <c r="F4979" s="99"/>
    </row>
    <row r="4980" spans="1:6" ht="12.75" customHeight="1" x14ac:dyDescent="0.25">
      <c r="A4980" s="99"/>
      <c r="B4980" s="101">
        <v>4317202</v>
      </c>
      <c r="C4980" s="101" t="s">
        <v>6359</v>
      </c>
      <c r="D4980" s="101" t="s">
        <v>6008</v>
      </c>
      <c r="E4980" s="99"/>
      <c r="F4980" s="99"/>
    </row>
    <row r="4981" spans="1:6" ht="12.75" customHeight="1" x14ac:dyDescent="0.25">
      <c r="A4981" s="99"/>
      <c r="B4981" s="101">
        <v>4317251</v>
      </c>
      <c r="C4981" s="101" t="s">
        <v>6360</v>
      </c>
      <c r="D4981" s="101" t="s">
        <v>6008</v>
      </c>
      <c r="E4981" s="99"/>
      <c r="F4981" s="99"/>
    </row>
    <row r="4982" spans="1:6" ht="12.75" customHeight="1" x14ac:dyDescent="0.25">
      <c r="A4982" s="99"/>
      <c r="B4982" s="101">
        <v>4317301</v>
      </c>
      <c r="C4982" s="101" t="s">
        <v>6361</v>
      </c>
      <c r="D4982" s="101" t="s">
        <v>6008</v>
      </c>
      <c r="E4982" s="99"/>
      <c r="F4982" s="99"/>
    </row>
    <row r="4983" spans="1:6" ht="12.75" customHeight="1" x14ac:dyDescent="0.25">
      <c r="A4983" s="99"/>
      <c r="B4983" s="101">
        <v>4317400</v>
      </c>
      <c r="C4983" s="101" t="s">
        <v>6362</v>
      </c>
      <c r="D4983" s="101" t="s">
        <v>6008</v>
      </c>
      <c r="E4983" s="99"/>
      <c r="F4983" s="99"/>
    </row>
    <row r="4984" spans="1:6" ht="12.75" customHeight="1" x14ac:dyDescent="0.25">
      <c r="A4984" s="99"/>
      <c r="B4984" s="101">
        <v>4317509</v>
      </c>
      <c r="C4984" s="101" t="s">
        <v>6363</v>
      </c>
      <c r="D4984" s="101" t="s">
        <v>6008</v>
      </c>
      <c r="E4984" s="99"/>
      <c r="F4984" s="99"/>
    </row>
    <row r="4985" spans="1:6" ht="12.75" customHeight="1" x14ac:dyDescent="0.25">
      <c r="A4985" s="99"/>
      <c r="B4985" s="101">
        <v>4317558</v>
      </c>
      <c r="C4985" s="101" t="s">
        <v>6364</v>
      </c>
      <c r="D4985" s="101" t="s">
        <v>6008</v>
      </c>
      <c r="E4985" s="99"/>
      <c r="F4985" s="99"/>
    </row>
    <row r="4986" spans="1:6" ht="12.75" customHeight="1" x14ac:dyDescent="0.25">
      <c r="A4986" s="99"/>
      <c r="B4986" s="101">
        <v>4317608</v>
      </c>
      <c r="C4986" s="101" t="s">
        <v>6365</v>
      </c>
      <c r="D4986" s="101" t="s">
        <v>6008</v>
      </c>
      <c r="E4986" s="99"/>
      <c r="F4986" s="99"/>
    </row>
    <row r="4987" spans="1:6" ht="12.75" customHeight="1" x14ac:dyDescent="0.25">
      <c r="A4987" s="99"/>
      <c r="B4987" s="101">
        <v>4317707</v>
      </c>
      <c r="C4987" s="101" t="s">
        <v>6366</v>
      </c>
      <c r="D4987" s="101" t="s">
        <v>6008</v>
      </c>
      <c r="E4987" s="99"/>
      <c r="F4987" s="99"/>
    </row>
    <row r="4988" spans="1:6" ht="12.75" customHeight="1" x14ac:dyDescent="0.25">
      <c r="A4988" s="99"/>
      <c r="B4988" s="101">
        <v>4317756</v>
      </c>
      <c r="C4988" s="101" t="s">
        <v>6367</v>
      </c>
      <c r="D4988" s="101" t="s">
        <v>6008</v>
      </c>
      <c r="E4988" s="99"/>
      <c r="F4988" s="99"/>
    </row>
    <row r="4989" spans="1:6" ht="12.75" customHeight="1" x14ac:dyDescent="0.25">
      <c r="A4989" s="99"/>
      <c r="B4989" s="101">
        <v>4317806</v>
      </c>
      <c r="C4989" s="101" t="s">
        <v>6368</v>
      </c>
      <c r="D4989" s="101" t="s">
        <v>6008</v>
      </c>
      <c r="E4989" s="99"/>
      <c r="F4989" s="99"/>
    </row>
    <row r="4990" spans="1:6" ht="12.75" customHeight="1" x14ac:dyDescent="0.25">
      <c r="A4990" s="99"/>
      <c r="B4990" s="101">
        <v>4317905</v>
      </c>
      <c r="C4990" s="101" t="s">
        <v>6369</v>
      </c>
      <c r="D4990" s="101" t="s">
        <v>6008</v>
      </c>
      <c r="E4990" s="99"/>
      <c r="F4990" s="99"/>
    </row>
    <row r="4991" spans="1:6" ht="12.75" customHeight="1" x14ac:dyDescent="0.25">
      <c r="A4991" s="99"/>
      <c r="B4991" s="101">
        <v>4317954</v>
      </c>
      <c r="C4991" s="101" t="s">
        <v>6370</v>
      </c>
      <c r="D4991" s="101" t="s">
        <v>6008</v>
      </c>
      <c r="E4991" s="99"/>
      <c r="F4991" s="99"/>
    </row>
    <row r="4992" spans="1:6" ht="12.75" customHeight="1" x14ac:dyDescent="0.25">
      <c r="A4992" s="99"/>
      <c r="B4992" s="101">
        <v>4318002</v>
      </c>
      <c r="C4992" s="101" t="s">
        <v>6371</v>
      </c>
      <c r="D4992" s="101" t="s">
        <v>6008</v>
      </c>
      <c r="E4992" s="99"/>
      <c r="F4992" s="99"/>
    </row>
    <row r="4993" spans="1:6" ht="12.75" customHeight="1" x14ac:dyDescent="0.25">
      <c r="A4993" s="99"/>
      <c r="B4993" s="101">
        <v>4318051</v>
      </c>
      <c r="C4993" s="101" t="s">
        <v>6372</v>
      </c>
      <c r="D4993" s="101" t="s">
        <v>6008</v>
      </c>
      <c r="E4993" s="99"/>
      <c r="F4993" s="99"/>
    </row>
    <row r="4994" spans="1:6" ht="12.75" customHeight="1" x14ac:dyDescent="0.25">
      <c r="A4994" s="99"/>
      <c r="B4994" s="101">
        <v>4318101</v>
      </c>
      <c r="C4994" s="101" t="s">
        <v>6373</v>
      </c>
      <c r="D4994" s="101" t="s">
        <v>6008</v>
      </c>
      <c r="E4994" s="99"/>
      <c r="F4994" s="99"/>
    </row>
    <row r="4995" spans="1:6" ht="12.75" customHeight="1" x14ac:dyDescent="0.25">
      <c r="A4995" s="99"/>
      <c r="B4995" s="101">
        <v>4318200</v>
      </c>
      <c r="C4995" s="101" t="s">
        <v>4464</v>
      </c>
      <c r="D4995" s="101" t="s">
        <v>6008</v>
      </c>
      <c r="E4995" s="99"/>
      <c r="F4995" s="99"/>
    </row>
    <row r="4996" spans="1:6" ht="12.75" customHeight="1" x14ac:dyDescent="0.25">
      <c r="A4996" s="99"/>
      <c r="B4996" s="101">
        <v>4318309</v>
      </c>
      <c r="C4996" s="101" t="s">
        <v>3710</v>
      </c>
      <c r="D4996" s="101" t="s">
        <v>6008</v>
      </c>
      <c r="E4996" s="99"/>
      <c r="F4996" s="99"/>
    </row>
    <row r="4997" spans="1:6" ht="12.75" customHeight="1" x14ac:dyDescent="0.25">
      <c r="A4997" s="99"/>
      <c r="B4997" s="101">
        <v>4318408</v>
      </c>
      <c r="C4997" s="101" t="s">
        <v>6374</v>
      </c>
      <c r="D4997" s="101" t="s">
        <v>6008</v>
      </c>
      <c r="E4997" s="99"/>
      <c r="F4997" s="99"/>
    </row>
    <row r="4998" spans="1:6" ht="12.75" customHeight="1" x14ac:dyDescent="0.25">
      <c r="A4998" s="99"/>
      <c r="B4998" s="101">
        <v>4318424</v>
      </c>
      <c r="C4998" s="101" t="s">
        <v>6375</v>
      </c>
      <c r="D4998" s="101" t="s">
        <v>6008</v>
      </c>
      <c r="E4998" s="99"/>
      <c r="F4998" s="99"/>
    </row>
    <row r="4999" spans="1:6" ht="12.75" customHeight="1" x14ac:dyDescent="0.25">
      <c r="A4999" s="99"/>
      <c r="B4999" s="101">
        <v>4318432</v>
      </c>
      <c r="C4999" s="101" t="s">
        <v>6376</v>
      </c>
      <c r="D4999" s="101" t="s">
        <v>6008</v>
      </c>
      <c r="E4999" s="99"/>
      <c r="F4999" s="99"/>
    </row>
    <row r="5000" spans="1:6" ht="12.75" customHeight="1" x14ac:dyDescent="0.25">
      <c r="A5000" s="99"/>
      <c r="B5000" s="101">
        <v>4318440</v>
      </c>
      <c r="C5000" s="101" t="s">
        <v>6377</v>
      </c>
      <c r="D5000" s="101" t="s">
        <v>6008</v>
      </c>
      <c r="E5000" s="99"/>
      <c r="F5000" s="99"/>
    </row>
    <row r="5001" spans="1:6" ht="12.75" customHeight="1" x14ac:dyDescent="0.25">
      <c r="A5001" s="99"/>
      <c r="B5001" s="101">
        <v>4318457</v>
      </c>
      <c r="C5001" s="101" t="s">
        <v>6378</v>
      </c>
      <c r="D5001" s="101" t="s">
        <v>6008</v>
      </c>
      <c r="E5001" s="99"/>
      <c r="F5001" s="99"/>
    </row>
    <row r="5002" spans="1:6" ht="12.75" customHeight="1" x14ac:dyDescent="0.25">
      <c r="A5002" s="99"/>
      <c r="B5002" s="101">
        <v>4318465</v>
      </c>
      <c r="C5002" s="101" t="s">
        <v>6379</v>
      </c>
      <c r="D5002" s="101" t="s">
        <v>6008</v>
      </c>
      <c r="E5002" s="99"/>
      <c r="F5002" s="99"/>
    </row>
    <row r="5003" spans="1:6" ht="12.75" customHeight="1" x14ac:dyDescent="0.25">
      <c r="A5003" s="99"/>
      <c r="B5003" s="101">
        <v>4318481</v>
      </c>
      <c r="C5003" s="101" t="s">
        <v>6380</v>
      </c>
      <c r="D5003" s="101" t="s">
        <v>6008</v>
      </c>
      <c r="E5003" s="99"/>
      <c r="F5003" s="99"/>
    </row>
    <row r="5004" spans="1:6" ht="12.75" customHeight="1" x14ac:dyDescent="0.25">
      <c r="A5004" s="99"/>
      <c r="B5004" s="101">
        <v>4318499</v>
      </c>
      <c r="C5004" s="101" t="s">
        <v>6381</v>
      </c>
      <c r="D5004" s="101" t="s">
        <v>6008</v>
      </c>
      <c r="E5004" s="99"/>
      <c r="F5004" s="99"/>
    </row>
    <row r="5005" spans="1:6" ht="12.75" customHeight="1" x14ac:dyDescent="0.25">
      <c r="A5005" s="99"/>
      <c r="B5005" s="101">
        <v>4318507</v>
      </c>
      <c r="C5005" s="101" t="s">
        <v>6382</v>
      </c>
      <c r="D5005" s="101" t="s">
        <v>6008</v>
      </c>
      <c r="E5005" s="99"/>
      <c r="F5005" s="99"/>
    </row>
    <row r="5006" spans="1:6" ht="12.75" customHeight="1" x14ac:dyDescent="0.25">
      <c r="A5006" s="99"/>
      <c r="B5006" s="101">
        <v>4318606</v>
      </c>
      <c r="C5006" s="101" t="s">
        <v>6383</v>
      </c>
      <c r="D5006" s="101" t="s">
        <v>6008</v>
      </c>
      <c r="E5006" s="99"/>
      <c r="F5006" s="99"/>
    </row>
    <row r="5007" spans="1:6" ht="12.75" customHeight="1" x14ac:dyDescent="0.25">
      <c r="A5007" s="99"/>
      <c r="B5007" s="101">
        <v>4318614</v>
      </c>
      <c r="C5007" s="101" t="s">
        <v>6384</v>
      </c>
      <c r="D5007" s="101" t="s">
        <v>6008</v>
      </c>
      <c r="E5007" s="99"/>
      <c r="F5007" s="99"/>
    </row>
    <row r="5008" spans="1:6" ht="12.75" customHeight="1" x14ac:dyDescent="0.25">
      <c r="A5008" s="99"/>
      <c r="B5008" s="101">
        <v>4318622</v>
      </c>
      <c r="C5008" s="101" t="s">
        <v>6385</v>
      </c>
      <c r="D5008" s="101" t="s">
        <v>6008</v>
      </c>
      <c r="E5008" s="99"/>
      <c r="F5008" s="99"/>
    </row>
    <row r="5009" spans="1:6" ht="12.75" customHeight="1" x14ac:dyDescent="0.25">
      <c r="A5009" s="99"/>
      <c r="B5009" s="101">
        <v>4318705</v>
      </c>
      <c r="C5009" s="101" t="s">
        <v>6386</v>
      </c>
      <c r="D5009" s="101" t="s">
        <v>6008</v>
      </c>
      <c r="E5009" s="99"/>
      <c r="F5009" s="99"/>
    </row>
    <row r="5010" spans="1:6" ht="12.75" customHeight="1" x14ac:dyDescent="0.25">
      <c r="A5010" s="99"/>
      <c r="B5010" s="101">
        <v>4318804</v>
      </c>
      <c r="C5010" s="101" t="s">
        <v>6387</v>
      </c>
      <c r="D5010" s="101" t="s">
        <v>6008</v>
      </c>
      <c r="E5010" s="99"/>
      <c r="F5010" s="99"/>
    </row>
    <row r="5011" spans="1:6" ht="12.75" customHeight="1" x14ac:dyDescent="0.25">
      <c r="A5011" s="99"/>
      <c r="B5011" s="101">
        <v>4318903</v>
      </c>
      <c r="C5011" s="101" t="s">
        <v>6388</v>
      </c>
      <c r="D5011" s="101" t="s">
        <v>6008</v>
      </c>
      <c r="E5011" s="99"/>
      <c r="F5011" s="99"/>
    </row>
    <row r="5012" spans="1:6" ht="12.75" customHeight="1" x14ac:dyDescent="0.25">
      <c r="A5012" s="99"/>
      <c r="B5012" s="101">
        <v>4319000</v>
      </c>
      <c r="C5012" s="101" t="s">
        <v>6389</v>
      </c>
      <c r="D5012" s="101" t="s">
        <v>6008</v>
      </c>
      <c r="E5012" s="99"/>
      <c r="F5012" s="99"/>
    </row>
    <row r="5013" spans="1:6" ht="12.75" customHeight="1" x14ac:dyDescent="0.25">
      <c r="A5013" s="99"/>
      <c r="B5013" s="101">
        <v>4319109</v>
      </c>
      <c r="C5013" s="101" t="s">
        <v>5969</v>
      </c>
      <c r="D5013" s="101" t="s">
        <v>6008</v>
      </c>
      <c r="E5013" s="99"/>
      <c r="F5013" s="99"/>
    </row>
    <row r="5014" spans="1:6" ht="12.75" customHeight="1" x14ac:dyDescent="0.25">
      <c r="A5014" s="99"/>
      <c r="B5014" s="101">
        <v>4319125</v>
      </c>
      <c r="C5014" s="101" t="s">
        <v>6390</v>
      </c>
      <c r="D5014" s="101" t="s">
        <v>6008</v>
      </c>
      <c r="E5014" s="99"/>
      <c r="F5014" s="99"/>
    </row>
    <row r="5015" spans="1:6" ht="12.75" customHeight="1" x14ac:dyDescent="0.25">
      <c r="A5015" s="99"/>
      <c r="B5015" s="101">
        <v>4319158</v>
      </c>
      <c r="C5015" s="101" t="s">
        <v>6391</v>
      </c>
      <c r="D5015" s="101" t="s">
        <v>6008</v>
      </c>
      <c r="E5015" s="99"/>
      <c r="F5015" s="99"/>
    </row>
    <row r="5016" spans="1:6" ht="12.75" customHeight="1" x14ac:dyDescent="0.25">
      <c r="A5016" s="99"/>
      <c r="B5016" s="101">
        <v>4319208</v>
      </c>
      <c r="C5016" s="101" t="s">
        <v>6392</v>
      </c>
      <c r="D5016" s="101" t="s">
        <v>6008</v>
      </c>
      <c r="E5016" s="99"/>
      <c r="F5016" s="99"/>
    </row>
    <row r="5017" spans="1:6" ht="12.75" customHeight="1" x14ac:dyDescent="0.25">
      <c r="A5017" s="99"/>
      <c r="B5017" s="101">
        <v>4319307</v>
      </c>
      <c r="C5017" s="101" t="s">
        <v>6393</v>
      </c>
      <c r="D5017" s="101" t="s">
        <v>6008</v>
      </c>
      <c r="E5017" s="99"/>
      <c r="F5017" s="99"/>
    </row>
    <row r="5018" spans="1:6" ht="12.75" customHeight="1" x14ac:dyDescent="0.25">
      <c r="A5018" s="99"/>
      <c r="B5018" s="101">
        <v>4319356</v>
      </c>
      <c r="C5018" s="101" t="s">
        <v>6394</v>
      </c>
      <c r="D5018" s="101" t="s">
        <v>6008</v>
      </c>
      <c r="E5018" s="99"/>
      <c r="F5018" s="99"/>
    </row>
    <row r="5019" spans="1:6" ht="12.75" customHeight="1" x14ac:dyDescent="0.25">
      <c r="A5019" s="99"/>
      <c r="B5019" s="101">
        <v>4319364</v>
      </c>
      <c r="C5019" s="101" t="s">
        <v>6395</v>
      </c>
      <c r="D5019" s="101" t="s">
        <v>6008</v>
      </c>
      <c r="E5019" s="99"/>
      <c r="F5019" s="99"/>
    </row>
    <row r="5020" spans="1:6" ht="12.75" customHeight="1" x14ac:dyDescent="0.25">
      <c r="A5020" s="99"/>
      <c r="B5020" s="101">
        <v>4319372</v>
      </c>
      <c r="C5020" s="101" t="s">
        <v>6396</v>
      </c>
      <c r="D5020" s="101" t="s">
        <v>6008</v>
      </c>
      <c r="E5020" s="99"/>
      <c r="F5020" s="99"/>
    </row>
    <row r="5021" spans="1:6" ht="12.75" customHeight="1" x14ac:dyDescent="0.25">
      <c r="A5021" s="99"/>
      <c r="B5021" s="101">
        <v>4319406</v>
      </c>
      <c r="C5021" s="101" t="s">
        <v>6397</v>
      </c>
      <c r="D5021" s="101" t="s">
        <v>6008</v>
      </c>
      <c r="E5021" s="99"/>
      <c r="F5021" s="99"/>
    </row>
    <row r="5022" spans="1:6" ht="12.75" customHeight="1" x14ac:dyDescent="0.25">
      <c r="A5022" s="99"/>
      <c r="B5022" s="101">
        <v>4319505</v>
      </c>
      <c r="C5022" s="101" t="s">
        <v>6398</v>
      </c>
      <c r="D5022" s="101" t="s">
        <v>6008</v>
      </c>
      <c r="E5022" s="99"/>
      <c r="F5022" s="99"/>
    </row>
    <row r="5023" spans="1:6" ht="12.75" customHeight="1" x14ac:dyDescent="0.25">
      <c r="A5023" s="99"/>
      <c r="B5023" s="101">
        <v>4319604</v>
      </c>
      <c r="C5023" s="101" t="s">
        <v>6399</v>
      </c>
      <c r="D5023" s="101" t="s">
        <v>6008</v>
      </c>
      <c r="E5023" s="99"/>
      <c r="F5023" s="99"/>
    </row>
    <row r="5024" spans="1:6" ht="12.75" customHeight="1" x14ac:dyDescent="0.25">
      <c r="A5024" s="99"/>
      <c r="B5024" s="101">
        <v>4319703</v>
      </c>
      <c r="C5024" s="101" t="s">
        <v>6400</v>
      </c>
      <c r="D5024" s="101" t="s">
        <v>6008</v>
      </c>
      <c r="E5024" s="99"/>
      <c r="F5024" s="99"/>
    </row>
    <row r="5025" spans="1:6" ht="12.75" customHeight="1" x14ac:dyDescent="0.25">
      <c r="A5025" s="99"/>
      <c r="B5025" s="101">
        <v>4319711</v>
      </c>
      <c r="C5025" s="101" t="s">
        <v>6401</v>
      </c>
      <c r="D5025" s="101" t="s">
        <v>6008</v>
      </c>
      <c r="E5025" s="99"/>
      <c r="F5025" s="99"/>
    </row>
    <row r="5026" spans="1:6" ht="12.75" customHeight="1" x14ac:dyDescent="0.25">
      <c r="A5026" s="99"/>
      <c r="B5026" s="101">
        <v>4319737</v>
      </c>
      <c r="C5026" s="101" t="s">
        <v>6402</v>
      </c>
      <c r="D5026" s="101" t="s">
        <v>6008</v>
      </c>
      <c r="E5026" s="99"/>
      <c r="F5026" s="99"/>
    </row>
    <row r="5027" spans="1:6" ht="12.75" customHeight="1" x14ac:dyDescent="0.25">
      <c r="A5027" s="99"/>
      <c r="B5027" s="101">
        <v>4319752</v>
      </c>
      <c r="C5027" s="101" t="s">
        <v>6403</v>
      </c>
      <c r="D5027" s="101" t="s">
        <v>6008</v>
      </c>
      <c r="E5027" s="99"/>
      <c r="F5027" s="99"/>
    </row>
    <row r="5028" spans="1:6" ht="12.75" customHeight="1" x14ac:dyDescent="0.25">
      <c r="A5028" s="99"/>
      <c r="B5028" s="101">
        <v>4319802</v>
      </c>
      <c r="C5028" s="101" t="s">
        <v>6404</v>
      </c>
      <c r="D5028" s="101" t="s">
        <v>6008</v>
      </c>
      <c r="E5028" s="99"/>
      <c r="F5028" s="99"/>
    </row>
    <row r="5029" spans="1:6" ht="12.75" customHeight="1" x14ac:dyDescent="0.25">
      <c r="A5029" s="99"/>
      <c r="B5029" s="101">
        <v>4319901</v>
      </c>
      <c r="C5029" s="101" t="s">
        <v>6405</v>
      </c>
      <c r="D5029" s="101" t="s">
        <v>6008</v>
      </c>
      <c r="E5029" s="99"/>
      <c r="F5029" s="99"/>
    </row>
    <row r="5030" spans="1:6" ht="12.75" customHeight="1" x14ac:dyDescent="0.25">
      <c r="A5030" s="99"/>
      <c r="B5030" s="101">
        <v>4320008</v>
      </c>
      <c r="C5030" s="101" t="s">
        <v>6406</v>
      </c>
      <c r="D5030" s="101" t="s">
        <v>6008</v>
      </c>
      <c r="E5030" s="99"/>
      <c r="F5030" s="99"/>
    </row>
    <row r="5031" spans="1:6" ht="12.75" customHeight="1" x14ac:dyDescent="0.25">
      <c r="A5031" s="99"/>
      <c r="B5031" s="101">
        <v>4320107</v>
      </c>
      <c r="C5031" s="101" t="s">
        <v>5712</v>
      </c>
      <c r="D5031" s="101" t="s">
        <v>6008</v>
      </c>
      <c r="E5031" s="99"/>
      <c r="F5031" s="99"/>
    </row>
    <row r="5032" spans="1:6" ht="12.75" customHeight="1" x14ac:dyDescent="0.25">
      <c r="A5032" s="99"/>
      <c r="B5032" s="101">
        <v>4320206</v>
      </c>
      <c r="C5032" s="101" t="s">
        <v>6407</v>
      </c>
      <c r="D5032" s="101" t="s">
        <v>6008</v>
      </c>
      <c r="E5032" s="99"/>
      <c r="F5032" s="99"/>
    </row>
    <row r="5033" spans="1:6" ht="12.75" customHeight="1" x14ac:dyDescent="0.25">
      <c r="A5033" s="99"/>
      <c r="B5033" s="101">
        <v>4320230</v>
      </c>
      <c r="C5033" s="101" t="s">
        <v>6408</v>
      </c>
      <c r="D5033" s="101" t="s">
        <v>6008</v>
      </c>
      <c r="E5033" s="99"/>
      <c r="F5033" s="99"/>
    </row>
    <row r="5034" spans="1:6" ht="12.75" customHeight="1" x14ac:dyDescent="0.25">
      <c r="A5034" s="99"/>
      <c r="B5034" s="101">
        <v>4320263</v>
      </c>
      <c r="C5034" s="101" t="s">
        <v>6409</v>
      </c>
      <c r="D5034" s="101" t="s">
        <v>6008</v>
      </c>
      <c r="E5034" s="99"/>
      <c r="F5034" s="99"/>
    </row>
    <row r="5035" spans="1:6" ht="12.75" customHeight="1" x14ac:dyDescent="0.25">
      <c r="A5035" s="99"/>
      <c r="B5035" s="101">
        <v>4320305</v>
      </c>
      <c r="C5035" s="101" t="s">
        <v>6410</v>
      </c>
      <c r="D5035" s="101" t="s">
        <v>6008</v>
      </c>
      <c r="E5035" s="99"/>
      <c r="F5035" s="99"/>
    </row>
    <row r="5036" spans="1:6" ht="12.75" customHeight="1" x14ac:dyDescent="0.25">
      <c r="A5036" s="99"/>
      <c r="B5036" s="101">
        <v>4320321</v>
      </c>
      <c r="C5036" s="101" t="s">
        <v>6411</v>
      </c>
      <c r="D5036" s="101" t="s">
        <v>6008</v>
      </c>
      <c r="E5036" s="99"/>
      <c r="F5036" s="99"/>
    </row>
    <row r="5037" spans="1:6" ht="12.75" customHeight="1" x14ac:dyDescent="0.25">
      <c r="A5037" s="99"/>
      <c r="B5037" s="101">
        <v>4320354</v>
      </c>
      <c r="C5037" s="101" t="s">
        <v>6412</v>
      </c>
      <c r="D5037" s="101" t="s">
        <v>6008</v>
      </c>
      <c r="E5037" s="99"/>
      <c r="F5037" s="99"/>
    </row>
    <row r="5038" spans="1:6" ht="12.75" customHeight="1" x14ac:dyDescent="0.25">
      <c r="A5038" s="99"/>
      <c r="B5038" s="101">
        <v>4320404</v>
      </c>
      <c r="C5038" s="101" t="s">
        <v>6413</v>
      </c>
      <c r="D5038" s="101" t="s">
        <v>6008</v>
      </c>
      <c r="E5038" s="99"/>
      <c r="F5038" s="99"/>
    </row>
    <row r="5039" spans="1:6" ht="12.75" customHeight="1" x14ac:dyDescent="0.25">
      <c r="A5039" s="99"/>
      <c r="B5039" s="101">
        <v>4320453</v>
      </c>
      <c r="C5039" s="101" t="s">
        <v>6414</v>
      </c>
      <c r="D5039" s="101" t="s">
        <v>6008</v>
      </c>
      <c r="E5039" s="99"/>
      <c r="F5039" s="99"/>
    </row>
    <row r="5040" spans="1:6" ht="12.75" customHeight="1" x14ac:dyDescent="0.25">
      <c r="A5040" s="99"/>
      <c r="B5040" s="101">
        <v>4320503</v>
      </c>
      <c r="C5040" s="101" t="s">
        <v>6415</v>
      </c>
      <c r="D5040" s="101" t="s">
        <v>6008</v>
      </c>
      <c r="E5040" s="99"/>
      <c r="F5040" s="99"/>
    </row>
    <row r="5041" spans="1:6" ht="12.75" customHeight="1" x14ac:dyDescent="0.25">
      <c r="A5041" s="99"/>
      <c r="B5041" s="101">
        <v>4320552</v>
      </c>
      <c r="C5041" s="101" t="s">
        <v>6416</v>
      </c>
      <c r="D5041" s="101" t="s">
        <v>6008</v>
      </c>
      <c r="E5041" s="99"/>
      <c r="F5041" s="99"/>
    </row>
    <row r="5042" spans="1:6" ht="12.75" customHeight="1" x14ac:dyDescent="0.25">
      <c r="A5042" s="99"/>
      <c r="B5042" s="101">
        <v>4320578</v>
      </c>
      <c r="C5042" s="101" t="s">
        <v>6417</v>
      </c>
      <c r="D5042" s="101" t="s">
        <v>6008</v>
      </c>
      <c r="E5042" s="99"/>
      <c r="F5042" s="99"/>
    </row>
    <row r="5043" spans="1:6" ht="12.75" customHeight="1" x14ac:dyDescent="0.25">
      <c r="A5043" s="99"/>
      <c r="B5043" s="101">
        <v>4320602</v>
      </c>
      <c r="C5043" s="101" t="s">
        <v>6418</v>
      </c>
      <c r="D5043" s="101" t="s">
        <v>6008</v>
      </c>
      <c r="E5043" s="99"/>
      <c r="F5043" s="99"/>
    </row>
    <row r="5044" spans="1:6" ht="12.75" customHeight="1" x14ac:dyDescent="0.25">
      <c r="A5044" s="99"/>
      <c r="B5044" s="101">
        <v>4320651</v>
      </c>
      <c r="C5044" s="101" t="s">
        <v>6419</v>
      </c>
      <c r="D5044" s="101" t="s">
        <v>6008</v>
      </c>
      <c r="E5044" s="99"/>
      <c r="F5044" s="99"/>
    </row>
    <row r="5045" spans="1:6" ht="12.75" customHeight="1" x14ac:dyDescent="0.25">
      <c r="A5045" s="99"/>
      <c r="B5045" s="101">
        <v>4320677</v>
      </c>
      <c r="C5045" s="101" t="s">
        <v>6420</v>
      </c>
      <c r="D5045" s="101" t="s">
        <v>6008</v>
      </c>
      <c r="E5045" s="99"/>
      <c r="F5045" s="99"/>
    </row>
    <row r="5046" spans="1:6" ht="12.75" customHeight="1" x14ac:dyDescent="0.25">
      <c r="A5046" s="99"/>
      <c r="B5046" s="101">
        <v>4320701</v>
      </c>
      <c r="C5046" s="101" t="s">
        <v>3731</v>
      </c>
      <c r="D5046" s="101" t="s">
        <v>6008</v>
      </c>
      <c r="E5046" s="99"/>
      <c r="F5046" s="99"/>
    </row>
    <row r="5047" spans="1:6" ht="12.75" customHeight="1" x14ac:dyDescent="0.25">
      <c r="A5047" s="99"/>
      <c r="B5047" s="101">
        <v>4320800</v>
      </c>
      <c r="C5047" s="101" t="s">
        <v>3024</v>
      </c>
      <c r="D5047" s="101" t="s">
        <v>6008</v>
      </c>
      <c r="E5047" s="99"/>
      <c r="F5047" s="99"/>
    </row>
    <row r="5048" spans="1:6" ht="12.75" customHeight="1" x14ac:dyDescent="0.25">
      <c r="A5048" s="99"/>
      <c r="B5048" s="101">
        <v>4320859</v>
      </c>
      <c r="C5048" s="101" t="s">
        <v>6421</v>
      </c>
      <c r="D5048" s="101" t="s">
        <v>6008</v>
      </c>
      <c r="E5048" s="99"/>
      <c r="F5048" s="99"/>
    </row>
    <row r="5049" spans="1:6" ht="12.75" customHeight="1" x14ac:dyDescent="0.25">
      <c r="A5049" s="99"/>
      <c r="B5049" s="101">
        <v>4320909</v>
      </c>
      <c r="C5049" s="101" t="s">
        <v>5722</v>
      </c>
      <c r="D5049" s="101" t="s">
        <v>6008</v>
      </c>
      <c r="E5049" s="99"/>
      <c r="F5049" s="99"/>
    </row>
    <row r="5050" spans="1:6" ht="12.75" customHeight="1" x14ac:dyDescent="0.25">
      <c r="A5050" s="99"/>
      <c r="B5050" s="101">
        <v>4321006</v>
      </c>
      <c r="C5050" s="101" t="s">
        <v>6422</v>
      </c>
      <c r="D5050" s="101" t="s">
        <v>6008</v>
      </c>
      <c r="E5050" s="99"/>
      <c r="F5050" s="99"/>
    </row>
    <row r="5051" spans="1:6" ht="12.75" customHeight="1" x14ac:dyDescent="0.25">
      <c r="A5051" s="99"/>
      <c r="B5051" s="101">
        <v>4321105</v>
      </c>
      <c r="C5051" s="101" t="s">
        <v>6423</v>
      </c>
      <c r="D5051" s="101" t="s">
        <v>6008</v>
      </c>
      <c r="E5051" s="99"/>
      <c r="F5051" s="99"/>
    </row>
    <row r="5052" spans="1:6" ht="12.75" customHeight="1" x14ac:dyDescent="0.25">
      <c r="A5052" s="99"/>
      <c r="B5052" s="101">
        <v>4321204</v>
      </c>
      <c r="C5052" s="101" t="s">
        <v>6424</v>
      </c>
      <c r="D5052" s="101" t="s">
        <v>6008</v>
      </c>
      <c r="E5052" s="99"/>
      <c r="F5052" s="99"/>
    </row>
    <row r="5053" spans="1:6" ht="12.75" customHeight="1" x14ac:dyDescent="0.25">
      <c r="A5053" s="99"/>
      <c r="B5053" s="101">
        <v>4321303</v>
      </c>
      <c r="C5053" s="101" t="s">
        <v>6425</v>
      </c>
      <c r="D5053" s="101" t="s">
        <v>6008</v>
      </c>
      <c r="E5053" s="99"/>
      <c r="F5053" s="99"/>
    </row>
    <row r="5054" spans="1:6" ht="12.75" customHeight="1" x14ac:dyDescent="0.25">
      <c r="A5054" s="99"/>
      <c r="B5054" s="101">
        <v>4321329</v>
      </c>
      <c r="C5054" s="101" t="s">
        <v>6426</v>
      </c>
      <c r="D5054" s="101" t="s">
        <v>6008</v>
      </c>
      <c r="E5054" s="99"/>
      <c r="F5054" s="99"/>
    </row>
    <row r="5055" spans="1:6" ht="12.75" customHeight="1" x14ac:dyDescent="0.25">
      <c r="A5055" s="99"/>
      <c r="B5055" s="101">
        <v>4321352</v>
      </c>
      <c r="C5055" s="101" t="s">
        <v>3030</v>
      </c>
      <c r="D5055" s="101" t="s">
        <v>6008</v>
      </c>
      <c r="E5055" s="99"/>
      <c r="F5055" s="99"/>
    </row>
    <row r="5056" spans="1:6" ht="12.75" customHeight="1" x14ac:dyDescent="0.25">
      <c r="A5056" s="99"/>
      <c r="B5056" s="101">
        <v>4321402</v>
      </c>
      <c r="C5056" s="101" t="s">
        <v>6427</v>
      </c>
      <c r="D5056" s="101" t="s">
        <v>6008</v>
      </c>
      <c r="E5056" s="99"/>
      <c r="F5056" s="99"/>
    </row>
    <row r="5057" spans="1:6" ht="12.75" customHeight="1" x14ac:dyDescent="0.25">
      <c r="A5057" s="99"/>
      <c r="B5057" s="101">
        <v>4321436</v>
      </c>
      <c r="C5057" s="101" t="s">
        <v>6428</v>
      </c>
      <c r="D5057" s="101" t="s">
        <v>6008</v>
      </c>
      <c r="E5057" s="99"/>
      <c r="F5057" s="99"/>
    </row>
    <row r="5058" spans="1:6" ht="12.75" customHeight="1" x14ac:dyDescent="0.25">
      <c r="A5058" s="99"/>
      <c r="B5058" s="101">
        <v>4321451</v>
      </c>
      <c r="C5058" s="101" t="s">
        <v>6429</v>
      </c>
      <c r="D5058" s="101" t="s">
        <v>6008</v>
      </c>
      <c r="E5058" s="99"/>
      <c r="F5058" s="99"/>
    </row>
    <row r="5059" spans="1:6" ht="12.75" customHeight="1" x14ac:dyDescent="0.25">
      <c r="A5059" s="99"/>
      <c r="B5059" s="101">
        <v>4321469</v>
      </c>
      <c r="C5059" s="101" t="s">
        <v>6430</v>
      </c>
      <c r="D5059" s="101" t="s">
        <v>6008</v>
      </c>
      <c r="E5059" s="99"/>
      <c r="F5059" s="99"/>
    </row>
    <row r="5060" spans="1:6" ht="12.75" customHeight="1" x14ac:dyDescent="0.25">
      <c r="A5060" s="99"/>
      <c r="B5060" s="101">
        <v>4321477</v>
      </c>
      <c r="C5060" s="101" t="s">
        <v>6431</v>
      </c>
      <c r="D5060" s="101" t="s">
        <v>6008</v>
      </c>
      <c r="E5060" s="99"/>
      <c r="F5060" s="99"/>
    </row>
    <row r="5061" spans="1:6" ht="12.75" customHeight="1" x14ac:dyDescent="0.25">
      <c r="A5061" s="99"/>
      <c r="B5061" s="101">
        <v>4321493</v>
      </c>
      <c r="C5061" s="101" t="s">
        <v>6432</v>
      </c>
      <c r="D5061" s="101" t="s">
        <v>6008</v>
      </c>
      <c r="E5061" s="99"/>
      <c r="F5061" s="99"/>
    </row>
    <row r="5062" spans="1:6" ht="12.75" customHeight="1" x14ac:dyDescent="0.25">
      <c r="A5062" s="99"/>
      <c r="B5062" s="101">
        <v>4321501</v>
      </c>
      <c r="C5062" s="101" t="s">
        <v>6433</v>
      </c>
      <c r="D5062" s="101" t="s">
        <v>6008</v>
      </c>
      <c r="E5062" s="99"/>
      <c r="F5062" s="99"/>
    </row>
    <row r="5063" spans="1:6" ht="12.75" customHeight="1" x14ac:dyDescent="0.25">
      <c r="A5063" s="99"/>
      <c r="B5063" s="101">
        <v>4321600</v>
      </c>
      <c r="C5063" s="101" t="s">
        <v>6434</v>
      </c>
      <c r="D5063" s="101" t="s">
        <v>6008</v>
      </c>
      <c r="E5063" s="99"/>
      <c r="F5063" s="99"/>
    </row>
    <row r="5064" spans="1:6" ht="12.75" customHeight="1" x14ac:dyDescent="0.25">
      <c r="A5064" s="99"/>
      <c r="B5064" s="101">
        <v>4321626</v>
      </c>
      <c r="C5064" s="101" t="s">
        <v>6435</v>
      </c>
      <c r="D5064" s="101" t="s">
        <v>6008</v>
      </c>
      <c r="E5064" s="99"/>
      <c r="F5064" s="99"/>
    </row>
    <row r="5065" spans="1:6" ht="12.75" customHeight="1" x14ac:dyDescent="0.25">
      <c r="A5065" s="99"/>
      <c r="B5065" s="101">
        <v>4321634</v>
      </c>
      <c r="C5065" s="101" t="s">
        <v>6436</v>
      </c>
      <c r="D5065" s="101" t="s">
        <v>6008</v>
      </c>
      <c r="E5065" s="99"/>
      <c r="F5065" s="99"/>
    </row>
    <row r="5066" spans="1:6" ht="12.75" customHeight="1" x14ac:dyDescent="0.25">
      <c r="A5066" s="99"/>
      <c r="B5066" s="101">
        <v>4321667</v>
      </c>
      <c r="C5066" s="101" t="s">
        <v>6437</v>
      </c>
      <c r="D5066" s="101" t="s">
        <v>6008</v>
      </c>
      <c r="E5066" s="99"/>
      <c r="F5066" s="99"/>
    </row>
    <row r="5067" spans="1:6" ht="12.75" customHeight="1" x14ac:dyDescent="0.25">
      <c r="A5067" s="99"/>
      <c r="B5067" s="101">
        <v>4321709</v>
      </c>
      <c r="C5067" s="101" t="s">
        <v>6438</v>
      </c>
      <c r="D5067" s="101" t="s">
        <v>6008</v>
      </c>
      <c r="E5067" s="99"/>
      <c r="F5067" s="99"/>
    </row>
    <row r="5068" spans="1:6" ht="12.75" customHeight="1" x14ac:dyDescent="0.25">
      <c r="A5068" s="99"/>
      <c r="B5068" s="101">
        <v>4321808</v>
      </c>
      <c r="C5068" s="101" t="s">
        <v>6439</v>
      </c>
      <c r="D5068" s="101" t="s">
        <v>6008</v>
      </c>
      <c r="E5068" s="99"/>
      <c r="F5068" s="99"/>
    </row>
    <row r="5069" spans="1:6" ht="12.75" customHeight="1" x14ac:dyDescent="0.25">
      <c r="A5069" s="99"/>
      <c r="B5069" s="101">
        <v>4321832</v>
      </c>
      <c r="C5069" s="101" t="s">
        <v>6440</v>
      </c>
      <c r="D5069" s="101" t="s">
        <v>6008</v>
      </c>
      <c r="E5069" s="99"/>
      <c r="F5069" s="99"/>
    </row>
    <row r="5070" spans="1:6" ht="12.75" customHeight="1" x14ac:dyDescent="0.25">
      <c r="A5070" s="99"/>
      <c r="B5070" s="101">
        <v>4321857</v>
      </c>
      <c r="C5070" s="101" t="s">
        <v>6441</v>
      </c>
      <c r="D5070" s="101" t="s">
        <v>6008</v>
      </c>
      <c r="E5070" s="99"/>
      <c r="F5070" s="99"/>
    </row>
    <row r="5071" spans="1:6" ht="12.75" customHeight="1" x14ac:dyDescent="0.25">
      <c r="A5071" s="99"/>
      <c r="B5071" s="101">
        <v>4321907</v>
      </c>
      <c r="C5071" s="101" t="s">
        <v>6442</v>
      </c>
      <c r="D5071" s="101" t="s">
        <v>6008</v>
      </c>
      <c r="E5071" s="99"/>
      <c r="F5071" s="99"/>
    </row>
    <row r="5072" spans="1:6" ht="12.75" customHeight="1" x14ac:dyDescent="0.25">
      <c r="A5072" s="99"/>
      <c r="B5072" s="101">
        <v>4321956</v>
      </c>
      <c r="C5072" s="101" t="s">
        <v>6443</v>
      </c>
      <c r="D5072" s="101" t="s">
        <v>6008</v>
      </c>
      <c r="E5072" s="99"/>
      <c r="F5072" s="99"/>
    </row>
    <row r="5073" spans="1:6" ht="12.75" customHeight="1" x14ac:dyDescent="0.25">
      <c r="A5073" s="99"/>
      <c r="B5073" s="101">
        <v>4322004</v>
      </c>
      <c r="C5073" s="101" t="s">
        <v>3033</v>
      </c>
      <c r="D5073" s="101" t="s">
        <v>6008</v>
      </c>
      <c r="E5073" s="99"/>
      <c r="F5073" s="99"/>
    </row>
    <row r="5074" spans="1:6" ht="12.75" customHeight="1" x14ac:dyDescent="0.25">
      <c r="A5074" s="99"/>
      <c r="B5074" s="101">
        <v>4322103</v>
      </c>
      <c r="C5074" s="101" t="s">
        <v>6444</v>
      </c>
      <c r="D5074" s="101" t="s">
        <v>6008</v>
      </c>
      <c r="E5074" s="99"/>
      <c r="F5074" s="99"/>
    </row>
    <row r="5075" spans="1:6" ht="12.75" customHeight="1" x14ac:dyDescent="0.25">
      <c r="A5075" s="99"/>
      <c r="B5075" s="101">
        <v>4322152</v>
      </c>
      <c r="C5075" s="101" t="s">
        <v>6445</v>
      </c>
      <c r="D5075" s="101" t="s">
        <v>6008</v>
      </c>
      <c r="E5075" s="99"/>
      <c r="F5075" s="99"/>
    </row>
    <row r="5076" spans="1:6" ht="12.75" customHeight="1" x14ac:dyDescent="0.25">
      <c r="A5076" s="99"/>
      <c r="B5076" s="101">
        <v>4322186</v>
      </c>
      <c r="C5076" s="101" t="s">
        <v>6446</v>
      </c>
      <c r="D5076" s="101" t="s">
        <v>6008</v>
      </c>
      <c r="E5076" s="99"/>
      <c r="F5076" s="99"/>
    </row>
    <row r="5077" spans="1:6" ht="12.75" customHeight="1" x14ac:dyDescent="0.25">
      <c r="A5077" s="99"/>
      <c r="B5077" s="101">
        <v>4322202</v>
      </c>
      <c r="C5077" s="101" t="s">
        <v>6447</v>
      </c>
      <c r="D5077" s="101" t="s">
        <v>6008</v>
      </c>
      <c r="E5077" s="99"/>
      <c r="F5077" s="99"/>
    </row>
    <row r="5078" spans="1:6" ht="12.75" customHeight="1" x14ac:dyDescent="0.25">
      <c r="A5078" s="99"/>
      <c r="B5078" s="101">
        <v>4322251</v>
      </c>
      <c r="C5078" s="101" t="s">
        <v>6448</v>
      </c>
      <c r="D5078" s="101" t="s">
        <v>6008</v>
      </c>
      <c r="E5078" s="99"/>
      <c r="F5078" s="99"/>
    </row>
    <row r="5079" spans="1:6" ht="12.75" customHeight="1" x14ac:dyDescent="0.25">
      <c r="A5079" s="99"/>
      <c r="B5079" s="101">
        <v>4322301</v>
      </c>
      <c r="C5079" s="101" t="s">
        <v>6449</v>
      </c>
      <c r="D5079" s="101" t="s">
        <v>6008</v>
      </c>
      <c r="E5079" s="99"/>
      <c r="F5079" s="99"/>
    </row>
    <row r="5080" spans="1:6" ht="12.75" customHeight="1" x14ac:dyDescent="0.25">
      <c r="A5080" s="99"/>
      <c r="B5080" s="101">
        <v>4322327</v>
      </c>
      <c r="C5080" s="101" t="s">
        <v>6450</v>
      </c>
      <c r="D5080" s="101" t="s">
        <v>6008</v>
      </c>
      <c r="E5080" s="99"/>
      <c r="F5080" s="99"/>
    </row>
    <row r="5081" spans="1:6" ht="12.75" customHeight="1" x14ac:dyDescent="0.25">
      <c r="A5081" s="99"/>
      <c r="B5081" s="101">
        <v>4322343</v>
      </c>
      <c r="C5081" s="101" t="s">
        <v>6451</v>
      </c>
      <c r="D5081" s="101" t="s">
        <v>6008</v>
      </c>
      <c r="E5081" s="99"/>
      <c r="F5081" s="99"/>
    </row>
    <row r="5082" spans="1:6" ht="12.75" customHeight="1" x14ac:dyDescent="0.25">
      <c r="A5082" s="99"/>
      <c r="B5082" s="101">
        <v>4322350</v>
      </c>
      <c r="C5082" s="101" t="s">
        <v>6452</v>
      </c>
      <c r="D5082" s="101" t="s">
        <v>6008</v>
      </c>
      <c r="E5082" s="99"/>
      <c r="F5082" s="99"/>
    </row>
    <row r="5083" spans="1:6" ht="12.75" customHeight="1" x14ac:dyDescent="0.25">
      <c r="A5083" s="99"/>
      <c r="B5083" s="101">
        <v>4322376</v>
      </c>
      <c r="C5083" s="101" t="s">
        <v>6453</v>
      </c>
      <c r="D5083" s="101" t="s">
        <v>6008</v>
      </c>
      <c r="E5083" s="99"/>
      <c r="F5083" s="99"/>
    </row>
    <row r="5084" spans="1:6" ht="12.75" customHeight="1" x14ac:dyDescent="0.25">
      <c r="A5084" s="99"/>
      <c r="B5084" s="101">
        <v>4322400</v>
      </c>
      <c r="C5084" s="101" t="s">
        <v>6454</v>
      </c>
      <c r="D5084" s="101" t="s">
        <v>6008</v>
      </c>
      <c r="E5084" s="99"/>
      <c r="F5084" s="99"/>
    </row>
    <row r="5085" spans="1:6" ht="12.75" customHeight="1" x14ac:dyDescent="0.25">
      <c r="A5085" s="99"/>
      <c r="B5085" s="101">
        <v>4322509</v>
      </c>
      <c r="C5085" s="101" t="s">
        <v>6455</v>
      </c>
      <c r="D5085" s="101" t="s">
        <v>6008</v>
      </c>
      <c r="E5085" s="99"/>
      <c r="F5085" s="99"/>
    </row>
    <row r="5086" spans="1:6" ht="12.75" customHeight="1" x14ac:dyDescent="0.25">
      <c r="A5086" s="99"/>
      <c r="B5086" s="101">
        <v>4322525</v>
      </c>
      <c r="C5086" s="101" t="s">
        <v>6456</v>
      </c>
      <c r="D5086" s="101" t="s">
        <v>6008</v>
      </c>
      <c r="E5086" s="99"/>
      <c r="F5086" s="99"/>
    </row>
    <row r="5087" spans="1:6" ht="12.75" customHeight="1" x14ac:dyDescent="0.25">
      <c r="A5087" s="99"/>
      <c r="B5087" s="101">
        <v>4322533</v>
      </c>
      <c r="C5087" s="101" t="s">
        <v>6457</v>
      </c>
      <c r="D5087" s="101" t="s">
        <v>6008</v>
      </c>
      <c r="E5087" s="99"/>
      <c r="F5087" s="99"/>
    </row>
    <row r="5088" spans="1:6" ht="12.75" customHeight="1" x14ac:dyDescent="0.25">
      <c r="A5088" s="99"/>
      <c r="B5088" s="101">
        <v>4322541</v>
      </c>
      <c r="C5088" s="101" t="s">
        <v>6458</v>
      </c>
      <c r="D5088" s="101" t="s">
        <v>6008</v>
      </c>
      <c r="E5088" s="99"/>
      <c r="F5088" s="99"/>
    </row>
    <row r="5089" spans="1:6" ht="12.75" customHeight="1" x14ac:dyDescent="0.25">
      <c r="A5089" s="99"/>
      <c r="B5089" s="101">
        <v>4322558</v>
      </c>
      <c r="C5089" s="101" t="s">
        <v>6459</v>
      </c>
      <c r="D5089" s="101" t="s">
        <v>6008</v>
      </c>
      <c r="E5089" s="99"/>
      <c r="F5089" s="99"/>
    </row>
    <row r="5090" spans="1:6" ht="12.75" customHeight="1" x14ac:dyDescent="0.25">
      <c r="A5090" s="99"/>
      <c r="B5090" s="101">
        <v>4322608</v>
      </c>
      <c r="C5090" s="101" t="s">
        <v>6460</v>
      </c>
      <c r="D5090" s="101" t="s">
        <v>6008</v>
      </c>
      <c r="E5090" s="99"/>
      <c r="F5090" s="99"/>
    </row>
    <row r="5091" spans="1:6" ht="12.75" customHeight="1" x14ac:dyDescent="0.25">
      <c r="A5091" s="99"/>
      <c r="B5091" s="101">
        <v>4322707</v>
      </c>
      <c r="C5091" s="101" t="s">
        <v>2831</v>
      </c>
      <c r="D5091" s="101" t="s">
        <v>6008</v>
      </c>
      <c r="E5091" s="99"/>
      <c r="F5091" s="99"/>
    </row>
    <row r="5092" spans="1:6" ht="12.75" customHeight="1" x14ac:dyDescent="0.25">
      <c r="A5092" s="99"/>
      <c r="B5092" s="101">
        <v>4322806</v>
      </c>
      <c r="C5092" s="101" t="s">
        <v>6461</v>
      </c>
      <c r="D5092" s="101" t="s">
        <v>6008</v>
      </c>
      <c r="E5092" s="99"/>
      <c r="F5092" s="99"/>
    </row>
    <row r="5093" spans="1:6" ht="12.75" customHeight="1" x14ac:dyDescent="0.25">
      <c r="A5093" s="99"/>
      <c r="B5093" s="101">
        <v>4322855</v>
      </c>
      <c r="C5093" s="101" t="s">
        <v>6462</v>
      </c>
      <c r="D5093" s="101" t="s">
        <v>6008</v>
      </c>
      <c r="E5093" s="99"/>
      <c r="F5093" s="99"/>
    </row>
    <row r="5094" spans="1:6" ht="12.75" customHeight="1" x14ac:dyDescent="0.25">
      <c r="A5094" s="99"/>
      <c r="B5094" s="101">
        <v>4322905</v>
      </c>
      <c r="C5094" s="101" t="s">
        <v>6463</v>
      </c>
      <c r="D5094" s="101" t="s">
        <v>6008</v>
      </c>
      <c r="E5094" s="99"/>
      <c r="F5094" s="99"/>
    </row>
    <row r="5095" spans="1:6" ht="12.75" customHeight="1" x14ac:dyDescent="0.25">
      <c r="A5095" s="99"/>
      <c r="B5095" s="101">
        <v>4323002</v>
      </c>
      <c r="C5095" s="101" t="s">
        <v>6464</v>
      </c>
      <c r="D5095" s="101" t="s">
        <v>6008</v>
      </c>
      <c r="E5095" s="99"/>
      <c r="F5095" s="99"/>
    </row>
    <row r="5096" spans="1:6" ht="12.75" customHeight="1" x14ac:dyDescent="0.25">
      <c r="A5096" s="99"/>
      <c r="B5096" s="101">
        <v>4323101</v>
      </c>
      <c r="C5096" s="101" t="s">
        <v>6465</v>
      </c>
      <c r="D5096" s="101" t="s">
        <v>6008</v>
      </c>
      <c r="E5096" s="99"/>
      <c r="F5096" s="99"/>
    </row>
    <row r="5097" spans="1:6" ht="12.75" customHeight="1" x14ac:dyDescent="0.25">
      <c r="A5097" s="99"/>
      <c r="B5097" s="101">
        <v>4323200</v>
      </c>
      <c r="C5097" s="101" t="s">
        <v>6466</v>
      </c>
      <c r="D5097" s="101" t="s">
        <v>6008</v>
      </c>
      <c r="E5097" s="99"/>
      <c r="F5097" s="99"/>
    </row>
    <row r="5098" spans="1:6" ht="12.75" customHeight="1" x14ac:dyDescent="0.25">
      <c r="A5098" s="99"/>
      <c r="B5098" s="101">
        <v>4323309</v>
      </c>
      <c r="C5098" s="101" t="s">
        <v>6467</v>
      </c>
      <c r="D5098" s="101" t="s">
        <v>6008</v>
      </c>
      <c r="E5098" s="99"/>
      <c r="F5098" s="99"/>
    </row>
    <row r="5099" spans="1:6" ht="12.75" customHeight="1" x14ac:dyDescent="0.25">
      <c r="A5099" s="99"/>
      <c r="B5099" s="101">
        <v>4323358</v>
      </c>
      <c r="C5099" s="101" t="s">
        <v>6468</v>
      </c>
      <c r="D5099" s="101" t="s">
        <v>6008</v>
      </c>
      <c r="E5099" s="99"/>
      <c r="F5099" s="99"/>
    </row>
    <row r="5100" spans="1:6" ht="12.75" customHeight="1" x14ac:dyDescent="0.25">
      <c r="A5100" s="99"/>
      <c r="B5100" s="101">
        <v>4323408</v>
      </c>
      <c r="C5100" s="101" t="s">
        <v>6469</v>
      </c>
      <c r="D5100" s="101" t="s">
        <v>6008</v>
      </c>
      <c r="E5100" s="99"/>
      <c r="F5100" s="99"/>
    </row>
    <row r="5101" spans="1:6" ht="12.75" customHeight="1" x14ac:dyDescent="0.25">
      <c r="A5101" s="99"/>
      <c r="B5101" s="101">
        <v>4323457</v>
      </c>
      <c r="C5101" s="101" t="s">
        <v>6470</v>
      </c>
      <c r="D5101" s="101" t="s">
        <v>6008</v>
      </c>
      <c r="E5101" s="99"/>
      <c r="F5101" s="99"/>
    </row>
    <row r="5102" spans="1:6" ht="12.75" customHeight="1" x14ac:dyDescent="0.25">
      <c r="A5102" s="99"/>
      <c r="B5102" s="101">
        <v>4323507</v>
      </c>
      <c r="C5102" s="101" t="s">
        <v>6471</v>
      </c>
      <c r="D5102" s="101" t="s">
        <v>6008</v>
      </c>
      <c r="E5102" s="99"/>
      <c r="F5102" s="99"/>
    </row>
    <row r="5103" spans="1:6" ht="12.75" customHeight="1" x14ac:dyDescent="0.25">
      <c r="A5103" s="99"/>
      <c r="B5103" s="101">
        <v>4323606</v>
      </c>
      <c r="C5103" s="101" t="s">
        <v>6472</v>
      </c>
      <c r="D5103" s="101" t="s">
        <v>6008</v>
      </c>
      <c r="E5103" s="99"/>
      <c r="F5103" s="99"/>
    </row>
    <row r="5104" spans="1:6" ht="12.75" customHeight="1" x14ac:dyDescent="0.25">
      <c r="A5104" s="99"/>
      <c r="B5104" s="101">
        <v>4323705</v>
      </c>
      <c r="C5104" s="101" t="s">
        <v>6473</v>
      </c>
      <c r="D5104" s="101" t="s">
        <v>6008</v>
      </c>
      <c r="E5104" s="99"/>
      <c r="F5104" s="99"/>
    </row>
    <row r="5105" spans="1:6" ht="12.75" customHeight="1" x14ac:dyDescent="0.25">
      <c r="A5105" s="99"/>
      <c r="B5105" s="101">
        <v>4323754</v>
      </c>
      <c r="C5105" s="101" t="s">
        <v>6474</v>
      </c>
      <c r="D5105" s="101" t="s">
        <v>6008</v>
      </c>
      <c r="E5105" s="99"/>
      <c r="F5105" s="99"/>
    </row>
    <row r="5106" spans="1:6" ht="12.75" customHeight="1" x14ac:dyDescent="0.25">
      <c r="A5106" s="99"/>
      <c r="B5106" s="101">
        <v>4323770</v>
      </c>
      <c r="C5106" s="101" t="s">
        <v>6475</v>
      </c>
      <c r="D5106" s="101" t="s">
        <v>6008</v>
      </c>
      <c r="E5106" s="99"/>
      <c r="F5106" s="99"/>
    </row>
    <row r="5107" spans="1:6" ht="12.75" customHeight="1" x14ac:dyDescent="0.25">
      <c r="A5107" s="99"/>
      <c r="B5107" s="101">
        <v>4323804</v>
      </c>
      <c r="C5107" s="101" t="s">
        <v>6476</v>
      </c>
      <c r="D5107" s="101" t="s">
        <v>6008</v>
      </c>
      <c r="E5107" s="99"/>
      <c r="F5107" s="99"/>
    </row>
    <row r="5108" spans="1:6" ht="12.75" customHeight="1" x14ac:dyDescent="0.25">
      <c r="A5108" s="99"/>
      <c r="B5108" s="101">
        <v>5000203</v>
      </c>
      <c r="C5108" s="101" t="s">
        <v>6477</v>
      </c>
      <c r="D5108" s="101" t="s">
        <v>6478</v>
      </c>
      <c r="E5108" s="99"/>
      <c r="F5108" s="99"/>
    </row>
    <row r="5109" spans="1:6" ht="12.75" customHeight="1" x14ac:dyDescent="0.25">
      <c r="A5109" s="99"/>
      <c r="B5109" s="101">
        <v>5000252</v>
      </c>
      <c r="C5109" s="101" t="s">
        <v>6479</v>
      </c>
      <c r="D5109" s="101" t="s">
        <v>6478</v>
      </c>
      <c r="E5109" s="99"/>
      <c r="F5109" s="99"/>
    </row>
    <row r="5110" spans="1:6" ht="12.75" customHeight="1" x14ac:dyDescent="0.25">
      <c r="A5110" s="99"/>
      <c r="B5110" s="101">
        <v>5000609</v>
      </c>
      <c r="C5110" s="101" t="s">
        <v>6480</v>
      </c>
      <c r="D5110" s="101" t="s">
        <v>6478</v>
      </c>
      <c r="E5110" s="99"/>
      <c r="F5110" s="99"/>
    </row>
    <row r="5111" spans="1:6" ht="12.75" customHeight="1" x14ac:dyDescent="0.25">
      <c r="A5111" s="99"/>
      <c r="B5111" s="101">
        <v>5000708</v>
      </c>
      <c r="C5111" s="101" t="s">
        <v>6481</v>
      </c>
      <c r="D5111" s="101" t="s">
        <v>6478</v>
      </c>
      <c r="E5111" s="99"/>
      <c r="F5111" s="99"/>
    </row>
    <row r="5112" spans="1:6" ht="12.75" customHeight="1" x14ac:dyDescent="0.25">
      <c r="A5112" s="99"/>
      <c r="B5112" s="101">
        <v>5000807</v>
      </c>
      <c r="C5112" s="101" t="s">
        <v>6482</v>
      </c>
      <c r="D5112" s="101" t="s">
        <v>6478</v>
      </c>
      <c r="E5112" s="99"/>
      <c r="F5112" s="99"/>
    </row>
    <row r="5113" spans="1:6" ht="12.75" customHeight="1" x14ac:dyDescent="0.25">
      <c r="A5113" s="99"/>
      <c r="B5113" s="101">
        <v>5000856</v>
      </c>
      <c r="C5113" s="101" t="s">
        <v>6483</v>
      </c>
      <c r="D5113" s="101" t="s">
        <v>6478</v>
      </c>
      <c r="E5113" s="99"/>
      <c r="F5113" s="99"/>
    </row>
    <row r="5114" spans="1:6" ht="12.75" customHeight="1" x14ac:dyDescent="0.25">
      <c r="A5114" s="99"/>
      <c r="B5114" s="101">
        <v>5000906</v>
      </c>
      <c r="C5114" s="101" t="s">
        <v>6484</v>
      </c>
      <c r="D5114" s="101" t="s">
        <v>6478</v>
      </c>
      <c r="E5114" s="99"/>
      <c r="F5114" s="99"/>
    </row>
    <row r="5115" spans="1:6" ht="12.75" customHeight="1" x14ac:dyDescent="0.25">
      <c r="A5115" s="99"/>
      <c r="B5115" s="101">
        <v>5001003</v>
      </c>
      <c r="C5115" s="101" t="s">
        <v>6485</v>
      </c>
      <c r="D5115" s="101" t="s">
        <v>6478</v>
      </c>
      <c r="E5115" s="99"/>
      <c r="F5115" s="99"/>
    </row>
    <row r="5116" spans="1:6" ht="12.75" customHeight="1" x14ac:dyDescent="0.25">
      <c r="A5116" s="99"/>
      <c r="B5116" s="101">
        <v>5001102</v>
      </c>
      <c r="C5116" s="101" t="s">
        <v>6486</v>
      </c>
      <c r="D5116" s="101" t="s">
        <v>6478</v>
      </c>
      <c r="E5116" s="99"/>
      <c r="F5116" s="99"/>
    </row>
    <row r="5117" spans="1:6" ht="12.75" customHeight="1" x14ac:dyDescent="0.25">
      <c r="A5117" s="99"/>
      <c r="B5117" s="101">
        <v>5001243</v>
      </c>
      <c r="C5117" s="101" t="s">
        <v>6487</v>
      </c>
      <c r="D5117" s="101" t="s">
        <v>6478</v>
      </c>
      <c r="E5117" s="99"/>
      <c r="F5117" s="99"/>
    </row>
    <row r="5118" spans="1:6" ht="12.75" customHeight="1" x14ac:dyDescent="0.25">
      <c r="A5118" s="99"/>
      <c r="B5118" s="101">
        <v>5001508</v>
      </c>
      <c r="C5118" s="101" t="s">
        <v>5410</v>
      </c>
      <c r="D5118" s="101" t="s">
        <v>6478</v>
      </c>
      <c r="E5118" s="99"/>
      <c r="F5118" s="99"/>
    </row>
    <row r="5119" spans="1:6" ht="12.75" customHeight="1" x14ac:dyDescent="0.25">
      <c r="A5119" s="99"/>
      <c r="B5119" s="101">
        <v>5001904</v>
      </c>
      <c r="C5119" s="101" t="s">
        <v>6488</v>
      </c>
      <c r="D5119" s="101" t="s">
        <v>6478</v>
      </c>
      <c r="E5119" s="99"/>
      <c r="F5119" s="99"/>
    </row>
    <row r="5120" spans="1:6" ht="12.75" customHeight="1" x14ac:dyDescent="0.25">
      <c r="A5120" s="99"/>
      <c r="B5120" s="101">
        <v>5002001</v>
      </c>
      <c r="C5120" s="101" t="s">
        <v>6489</v>
      </c>
      <c r="D5120" s="101" t="s">
        <v>6478</v>
      </c>
      <c r="E5120" s="99"/>
      <c r="F5120" s="99"/>
    </row>
    <row r="5121" spans="1:6" ht="12.75" customHeight="1" x14ac:dyDescent="0.25">
      <c r="A5121" s="99"/>
      <c r="B5121" s="101">
        <v>5002100</v>
      </c>
      <c r="C5121" s="101" t="s">
        <v>6490</v>
      </c>
      <c r="D5121" s="101" t="s">
        <v>6478</v>
      </c>
      <c r="E5121" s="99"/>
      <c r="F5121" s="99"/>
    </row>
    <row r="5122" spans="1:6" ht="12.75" customHeight="1" x14ac:dyDescent="0.25">
      <c r="A5122" s="99"/>
      <c r="B5122" s="101">
        <v>5002159</v>
      </c>
      <c r="C5122" s="101" t="s">
        <v>6491</v>
      </c>
      <c r="D5122" s="101" t="s">
        <v>6478</v>
      </c>
      <c r="E5122" s="99"/>
      <c r="F5122" s="99"/>
    </row>
    <row r="5123" spans="1:6" ht="12.75" customHeight="1" x14ac:dyDescent="0.25">
      <c r="A5123" s="99"/>
      <c r="B5123" s="101">
        <v>5002209</v>
      </c>
      <c r="C5123" s="101" t="s">
        <v>1774</v>
      </c>
      <c r="D5123" s="101" t="s">
        <v>6478</v>
      </c>
      <c r="E5123" s="99"/>
      <c r="F5123" s="99"/>
    </row>
    <row r="5124" spans="1:6" ht="12.75" customHeight="1" x14ac:dyDescent="0.25">
      <c r="A5124" s="99"/>
      <c r="B5124" s="101">
        <v>5002308</v>
      </c>
      <c r="C5124" s="101" t="s">
        <v>6492</v>
      </c>
      <c r="D5124" s="101" t="s">
        <v>6478</v>
      </c>
      <c r="E5124" s="99"/>
      <c r="F5124" s="99"/>
    </row>
    <row r="5125" spans="1:6" ht="12.75" customHeight="1" x14ac:dyDescent="0.25">
      <c r="A5125" s="99"/>
      <c r="B5125" s="101">
        <v>5002407</v>
      </c>
      <c r="C5125" s="101" t="s">
        <v>6493</v>
      </c>
      <c r="D5125" s="101" t="s">
        <v>6478</v>
      </c>
      <c r="E5125" s="99"/>
      <c r="F5125" s="99"/>
    </row>
    <row r="5126" spans="1:6" ht="12.75" customHeight="1" x14ac:dyDescent="0.25">
      <c r="A5126" s="99"/>
      <c r="B5126" s="101">
        <v>5002605</v>
      </c>
      <c r="C5126" s="101" t="s">
        <v>6494</v>
      </c>
      <c r="D5126" s="101" t="s">
        <v>6478</v>
      </c>
      <c r="E5126" s="99"/>
      <c r="F5126" s="99"/>
    </row>
    <row r="5127" spans="1:6" ht="12.75" customHeight="1" x14ac:dyDescent="0.25">
      <c r="A5127" s="99"/>
      <c r="B5127" s="101">
        <v>5002704</v>
      </c>
      <c r="C5127" s="101" t="s">
        <v>3217</v>
      </c>
      <c r="D5127" s="101" t="s">
        <v>6478</v>
      </c>
      <c r="E5127" s="99"/>
      <c r="F5127" s="99"/>
    </row>
    <row r="5128" spans="1:6" ht="12.75" customHeight="1" x14ac:dyDescent="0.25">
      <c r="A5128" s="99"/>
      <c r="B5128" s="101">
        <v>5002803</v>
      </c>
      <c r="C5128" s="101" t="s">
        <v>2319</v>
      </c>
      <c r="D5128" s="101" t="s">
        <v>6478</v>
      </c>
      <c r="E5128" s="99"/>
      <c r="F5128" s="99"/>
    </row>
    <row r="5129" spans="1:6" ht="12.75" customHeight="1" x14ac:dyDescent="0.25">
      <c r="A5129" s="99"/>
      <c r="B5129" s="101">
        <v>5002902</v>
      </c>
      <c r="C5129" s="101" t="s">
        <v>6495</v>
      </c>
      <c r="D5129" s="101" t="s">
        <v>6478</v>
      </c>
      <c r="E5129" s="99"/>
      <c r="F5129" s="99"/>
    </row>
    <row r="5130" spans="1:6" ht="12.75" customHeight="1" x14ac:dyDescent="0.25">
      <c r="A5130" s="99"/>
      <c r="B5130" s="101">
        <v>5002951</v>
      </c>
      <c r="C5130" s="101" t="s">
        <v>6496</v>
      </c>
      <c r="D5130" s="101" t="s">
        <v>6478</v>
      </c>
      <c r="E5130" s="99"/>
      <c r="F5130" s="99"/>
    </row>
    <row r="5131" spans="1:6" ht="12.75" customHeight="1" x14ac:dyDescent="0.25">
      <c r="A5131" s="99"/>
      <c r="B5131" s="101">
        <v>5003108</v>
      </c>
      <c r="C5131" s="101" t="s">
        <v>6497</v>
      </c>
      <c r="D5131" s="101" t="s">
        <v>6478</v>
      </c>
      <c r="E5131" s="99"/>
      <c r="F5131" s="99"/>
    </row>
    <row r="5132" spans="1:6" ht="12.75" customHeight="1" x14ac:dyDescent="0.25">
      <c r="A5132" s="99"/>
      <c r="B5132" s="101">
        <v>5003157</v>
      </c>
      <c r="C5132" s="101" t="s">
        <v>6498</v>
      </c>
      <c r="D5132" s="101" t="s">
        <v>6478</v>
      </c>
      <c r="E5132" s="99"/>
      <c r="F5132" s="99"/>
    </row>
    <row r="5133" spans="1:6" ht="12.75" customHeight="1" x14ac:dyDescent="0.25">
      <c r="A5133" s="99"/>
      <c r="B5133" s="101">
        <v>5003207</v>
      </c>
      <c r="C5133" s="101" t="s">
        <v>6499</v>
      </c>
      <c r="D5133" s="101" t="s">
        <v>6478</v>
      </c>
      <c r="E5133" s="99"/>
      <c r="F5133" s="99"/>
    </row>
    <row r="5134" spans="1:6" ht="12.75" customHeight="1" x14ac:dyDescent="0.25">
      <c r="A5134" s="99"/>
      <c r="B5134" s="101">
        <v>5003256</v>
      </c>
      <c r="C5134" s="101" t="s">
        <v>6500</v>
      </c>
      <c r="D5134" s="101" t="s">
        <v>6478</v>
      </c>
      <c r="E5134" s="99"/>
      <c r="F5134" s="99"/>
    </row>
    <row r="5135" spans="1:6" ht="12.75" customHeight="1" x14ac:dyDescent="0.25">
      <c r="A5135" s="99"/>
      <c r="B5135" s="101">
        <v>5003306</v>
      </c>
      <c r="C5135" s="101" t="s">
        <v>6501</v>
      </c>
      <c r="D5135" s="101" t="s">
        <v>6478</v>
      </c>
      <c r="E5135" s="99"/>
      <c r="F5135" s="99"/>
    </row>
    <row r="5136" spans="1:6" ht="12.75" customHeight="1" x14ac:dyDescent="0.25">
      <c r="A5136" s="99"/>
      <c r="B5136" s="101">
        <v>5003454</v>
      </c>
      <c r="C5136" s="101" t="s">
        <v>6502</v>
      </c>
      <c r="D5136" s="101" t="s">
        <v>6478</v>
      </c>
      <c r="E5136" s="99"/>
      <c r="F5136" s="99"/>
    </row>
    <row r="5137" spans="1:6" ht="12.75" customHeight="1" x14ac:dyDescent="0.25">
      <c r="A5137" s="99"/>
      <c r="B5137" s="101">
        <v>5003488</v>
      </c>
      <c r="C5137" s="101" t="s">
        <v>6503</v>
      </c>
      <c r="D5137" s="101" t="s">
        <v>6478</v>
      </c>
      <c r="E5137" s="99"/>
      <c r="F5137" s="99"/>
    </row>
    <row r="5138" spans="1:6" ht="12.75" customHeight="1" x14ac:dyDescent="0.25">
      <c r="A5138" s="99"/>
      <c r="B5138" s="101">
        <v>5003504</v>
      </c>
      <c r="C5138" s="101" t="s">
        <v>5474</v>
      </c>
      <c r="D5138" s="101" t="s">
        <v>6478</v>
      </c>
      <c r="E5138" s="99"/>
      <c r="F5138" s="99"/>
    </row>
    <row r="5139" spans="1:6" ht="12.75" customHeight="1" x14ac:dyDescent="0.25">
      <c r="A5139" s="99"/>
      <c r="B5139" s="101">
        <v>5003702</v>
      </c>
      <c r="C5139" s="101" t="s">
        <v>6504</v>
      </c>
      <c r="D5139" s="101" t="s">
        <v>6478</v>
      </c>
      <c r="E5139" s="99"/>
      <c r="F5139" s="99"/>
    </row>
    <row r="5140" spans="1:6" ht="12.75" customHeight="1" x14ac:dyDescent="0.25">
      <c r="A5140" s="99"/>
      <c r="B5140" s="101">
        <v>5003751</v>
      </c>
      <c r="C5140" s="101" t="s">
        <v>4921</v>
      </c>
      <c r="D5140" s="101" t="s">
        <v>6478</v>
      </c>
      <c r="E5140" s="99"/>
      <c r="F5140" s="99"/>
    </row>
    <row r="5141" spans="1:6" ht="12.75" customHeight="1" x14ac:dyDescent="0.25">
      <c r="A5141" s="99"/>
      <c r="B5141" s="101">
        <v>5003801</v>
      </c>
      <c r="C5141" s="101" t="s">
        <v>6505</v>
      </c>
      <c r="D5141" s="101" t="s">
        <v>6478</v>
      </c>
      <c r="E5141" s="99"/>
      <c r="F5141" s="99"/>
    </row>
    <row r="5142" spans="1:6" ht="12.75" customHeight="1" x14ac:dyDescent="0.25">
      <c r="A5142" s="99"/>
      <c r="B5142" s="101">
        <v>5003900</v>
      </c>
      <c r="C5142" s="101" t="s">
        <v>6506</v>
      </c>
      <c r="D5142" s="101" t="s">
        <v>6478</v>
      </c>
      <c r="E5142" s="99"/>
      <c r="F5142" s="99"/>
    </row>
    <row r="5143" spans="1:6" ht="12.75" customHeight="1" x14ac:dyDescent="0.25">
      <c r="A5143" s="99"/>
      <c r="B5143" s="101">
        <v>5004007</v>
      </c>
      <c r="C5143" s="101" t="s">
        <v>6507</v>
      </c>
      <c r="D5143" s="101" t="s">
        <v>6478</v>
      </c>
      <c r="E5143" s="99"/>
      <c r="F5143" s="99"/>
    </row>
    <row r="5144" spans="1:6" ht="12.75" customHeight="1" x14ac:dyDescent="0.25">
      <c r="A5144" s="99"/>
      <c r="B5144" s="101">
        <v>5004106</v>
      </c>
      <c r="C5144" s="101" t="s">
        <v>6508</v>
      </c>
      <c r="D5144" s="101" t="s">
        <v>6478</v>
      </c>
      <c r="E5144" s="99"/>
      <c r="F5144" s="99"/>
    </row>
    <row r="5145" spans="1:6" ht="12.75" customHeight="1" x14ac:dyDescent="0.25">
      <c r="A5145" s="99"/>
      <c r="B5145" s="101">
        <v>5004304</v>
      </c>
      <c r="C5145" s="101" t="s">
        <v>6509</v>
      </c>
      <c r="D5145" s="101" t="s">
        <v>6478</v>
      </c>
      <c r="E5145" s="99"/>
      <c r="F5145" s="99"/>
    </row>
    <row r="5146" spans="1:6" ht="12.75" customHeight="1" x14ac:dyDescent="0.25">
      <c r="A5146" s="99"/>
      <c r="B5146" s="101">
        <v>5004403</v>
      </c>
      <c r="C5146" s="101" t="s">
        <v>6510</v>
      </c>
      <c r="D5146" s="101" t="s">
        <v>6478</v>
      </c>
      <c r="E5146" s="99"/>
      <c r="F5146" s="99"/>
    </row>
    <row r="5147" spans="1:6" ht="12.75" customHeight="1" x14ac:dyDescent="0.25">
      <c r="A5147" s="99"/>
      <c r="B5147" s="101">
        <v>5004502</v>
      </c>
      <c r="C5147" s="101" t="s">
        <v>6511</v>
      </c>
      <c r="D5147" s="101" t="s">
        <v>6478</v>
      </c>
      <c r="E5147" s="99"/>
      <c r="F5147" s="99"/>
    </row>
    <row r="5148" spans="1:6" ht="12.75" customHeight="1" x14ac:dyDescent="0.25">
      <c r="A5148" s="99"/>
      <c r="B5148" s="101">
        <v>5004601</v>
      </c>
      <c r="C5148" s="101" t="s">
        <v>6512</v>
      </c>
      <c r="D5148" s="101" t="s">
        <v>6478</v>
      </c>
      <c r="E5148" s="99"/>
      <c r="F5148" s="99"/>
    </row>
    <row r="5149" spans="1:6" ht="12.75" customHeight="1" x14ac:dyDescent="0.25">
      <c r="A5149" s="99"/>
      <c r="B5149" s="101">
        <v>5004700</v>
      </c>
      <c r="C5149" s="101" t="s">
        <v>6513</v>
      </c>
      <c r="D5149" s="101" t="s">
        <v>6478</v>
      </c>
      <c r="E5149" s="99"/>
      <c r="F5149" s="99"/>
    </row>
    <row r="5150" spans="1:6" ht="12.75" customHeight="1" x14ac:dyDescent="0.25">
      <c r="A5150" s="99"/>
      <c r="B5150" s="101">
        <v>5004809</v>
      </c>
      <c r="C5150" s="101" t="s">
        <v>6514</v>
      </c>
      <c r="D5150" s="101" t="s">
        <v>6478</v>
      </c>
      <c r="E5150" s="99"/>
      <c r="F5150" s="99"/>
    </row>
    <row r="5151" spans="1:6" ht="12.75" customHeight="1" x14ac:dyDescent="0.25">
      <c r="A5151" s="99"/>
      <c r="B5151" s="101">
        <v>5004908</v>
      </c>
      <c r="C5151" s="101" t="s">
        <v>6515</v>
      </c>
      <c r="D5151" s="101" t="s">
        <v>6478</v>
      </c>
      <c r="E5151" s="99"/>
      <c r="F5151" s="99"/>
    </row>
    <row r="5152" spans="1:6" ht="12.75" customHeight="1" x14ac:dyDescent="0.25">
      <c r="A5152" s="99"/>
      <c r="B5152" s="101">
        <v>5005004</v>
      </c>
      <c r="C5152" s="101" t="s">
        <v>2585</v>
      </c>
      <c r="D5152" s="101" t="s">
        <v>6478</v>
      </c>
      <c r="E5152" s="99"/>
      <c r="F5152" s="99"/>
    </row>
    <row r="5153" spans="1:6" ht="12.75" customHeight="1" x14ac:dyDescent="0.25">
      <c r="A5153" s="99"/>
      <c r="B5153" s="101">
        <v>5005103</v>
      </c>
      <c r="C5153" s="101" t="s">
        <v>6516</v>
      </c>
      <c r="D5153" s="101" t="s">
        <v>6478</v>
      </c>
      <c r="E5153" s="99"/>
      <c r="F5153" s="99"/>
    </row>
    <row r="5154" spans="1:6" ht="12.75" customHeight="1" x14ac:dyDescent="0.25">
      <c r="A5154" s="99"/>
      <c r="B5154" s="101">
        <v>5005152</v>
      </c>
      <c r="C5154" s="101" t="s">
        <v>6517</v>
      </c>
      <c r="D5154" s="101" t="s">
        <v>6478</v>
      </c>
      <c r="E5154" s="99"/>
      <c r="F5154" s="99"/>
    </row>
    <row r="5155" spans="1:6" ht="12.75" customHeight="1" x14ac:dyDescent="0.25">
      <c r="A5155" s="99"/>
      <c r="B5155" s="101">
        <v>5005202</v>
      </c>
      <c r="C5155" s="101" t="s">
        <v>6518</v>
      </c>
      <c r="D5155" s="101" t="s">
        <v>6478</v>
      </c>
      <c r="E5155" s="99"/>
      <c r="F5155" s="99"/>
    </row>
    <row r="5156" spans="1:6" ht="12.75" customHeight="1" x14ac:dyDescent="0.25">
      <c r="A5156" s="99"/>
      <c r="B5156" s="101">
        <v>5005251</v>
      </c>
      <c r="C5156" s="101" t="s">
        <v>6519</v>
      </c>
      <c r="D5156" s="101" t="s">
        <v>6478</v>
      </c>
      <c r="E5156" s="99"/>
      <c r="F5156" s="99"/>
    </row>
    <row r="5157" spans="1:6" ht="12.75" customHeight="1" x14ac:dyDescent="0.25">
      <c r="A5157" s="99"/>
      <c r="B5157" s="101">
        <v>5005400</v>
      </c>
      <c r="C5157" s="101" t="s">
        <v>6520</v>
      </c>
      <c r="D5157" s="101" t="s">
        <v>6478</v>
      </c>
      <c r="E5157" s="99"/>
      <c r="F5157" s="99"/>
    </row>
    <row r="5158" spans="1:6" ht="12.75" customHeight="1" x14ac:dyDescent="0.25">
      <c r="A5158" s="99"/>
      <c r="B5158" s="101">
        <v>5005608</v>
      </c>
      <c r="C5158" s="101" t="s">
        <v>6521</v>
      </c>
      <c r="D5158" s="101" t="s">
        <v>6478</v>
      </c>
      <c r="E5158" s="99"/>
      <c r="F5158" s="99"/>
    </row>
    <row r="5159" spans="1:6" ht="12.75" customHeight="1" x14ac:dyDescent="0.25">
      <c r="A5159" s="99"/>
      <c r="B5159" s="101">
        <v>5005681</v>
      </c>
      <c r="C5159" s="101" t="s">
        <v>3629</v>
      </c>
      <c r="D5159" s="101" t="s">
        <v>6478</v>
      </c>
      <c r="E5159" s="99"/>
      <c r="F5159" s="99"/>
    </row>
    <row r="5160" spans="1:6" ht="12.75" customHeight="1" x14ac:dyDescent="0.25">
      <c r="A5160" s="99"/>
      <c r="B5160" s="101">
        <v>5005707</v>
      </c>
      <c r="C5160" s="101" t="s">
        <v>6522</v>
      </c>
      <c r="D5160" s="101" t="s">
        <v>6478</v>
      </c>
      <c r="E5160" s="99"/>
      <c r="F5160" s="99"/>
    </row>
    <row r="5161" spans="1:6" ht="12.75" customHeight="1" x14ac:dyDescent="0.25">
      <c r="A5161" s="99"/>
      <c r="B5161" s="101">
        <v>5005806</v>
      </c>
      <c r="C5161" s="101" t="s">
        <v>6523</v>
      </c>
      <c r="D5161" s="101" t="s">
        <v>6478</v>
      </c>
      <c r="E5161" s="99"/>
      <c r="F5161" s="99"/>
    </row>
    <row r="5162" spans="1:6" ht="12.75" customHeight="1" x14ac:dyDescent="0.25">
      <c r="A5162" s="99"/>
      <c r="B5162" s="101">
        <v>5006002</v>
      </c>
      <c r="C5162" s="101" t="s">
        <v>6524</v>
      </c>
      <c r="D5162" s="101" t="s">
        <v>6478</v>
      </c>
      <c r="E5162" s="99"/>
      <c r="F5162" s="99"/>
    </row>
    <row r="5163" spans="1:6" ht="12.75" customHeight="1" x14ac:dyDescent="0.25">
      <c r="A5163" s="99"/>
      <c r="B5163" s="101">
        <v>5006200</v>
      </c>
      <c r="C5163" s="101" t="s">
        <v>6525</v>
      </c>
      <c r="D5163" s="101" t="s">
        <v>6478</v>
      </c>
      <c r="E5163" s="99"/>
      <c r="F5163" s="99"/>
    </row>
    <row r="5164" spans="1:6" ht="12.75" customHeight="1" x14ac:dyDescent="0.25">
      <c r="A5164" s="99"/>
      <c r="B5164" s="101">
        <v>5006259</v>
      </c>
      <c r="C5164" s="101" t="s">
        <v>6526</v>
      </c>
      <c r="D5164" s="101" t="s">
        <v>6478</v>
      </c>
      <c r="E5164" s="99"/>
      <c r="F5164" s="99"/>
    </row>
    <row r="5165" spans="1:6" ht="12.75" customHeight="1" x14ac:dyDescent="0.25">
      <c r="A5165" s="99"/>
      <c r="B5165" s="101">
        <v>5006275</v>
      </c>
      <c r="C5165" s="101" t="s">
        <v>6527</v>
      </c>
      <c r="D5165" s="101" t="s">
        <v>6478</v>
      </c>
      <c r="E5165" s="99"/>
      <c r="F5165" s="99"/>
    </row>
    <row r="5166" spans="1:6" ht="12.75" customHeight="1" x14ac:dyDescent="0.25">
      <c r="A5166" s="99"/>
      <c r="B5166" s="101">
        <v>5006309</v>
      </c>
      <c r="C5166" s="101" t="s">
        <v>6528</v>
      </c>
      <c r="D5166" s="101" t="s">
        <v>6478</v>
      </c>
      <c r="E5166" s="99"/>
      <c r="F5166" s="99"/>
    </row>
    <row r="5167" spans="1:6" ht="12.75" customHeight="1" x14ac:dyDescent="0.25">
      <c r="A5167" s="99"/>
      <c r="B5167" s="101">
        <v>5006358</v>
      </c>
      <c r="C5167" s="101" t="s">
        <v>6529</v>
      </c>
      <c r="D5167" s="101" t="s">
        <v>6478</v>
      </c>
      <c r="E5167" s="99"/>
      <c r="F5167" s="99"/>
    </row>
    <row r="5168" spans="1:6" ht="12.75" customHeight="1" x14ac:dyDescent="0.25">
      <c r="A5168" s="99"/>
      <c r="B5168" s="101">
        <v>5006408</v>
      </c>
      <c r="C5168" s="101" t="s">
        <v>6530</v>
      </c>
      <c r="D5168" s="101" t="s">
        <v>6478</v>
      </c>
      <c r="E5168" s="99"/>
      <c r="F5168" s="99"/>
    </row>
    <row r="5169" spans="1:6" ht="12.75" customHeight="1" x14ac:dyDescent="0.25">
      <c r="A5169" s="99"/>
      <c r="B5169" s="101">
        <v>5006606</v>
      </c>
      <c r="C5169" s="101" t="s">
        <v>6531</v>
      </c>
      <c r="D5169" s="101" t="s">
        <v>6478</v>
      </c>
      <c r="E5169" s="99"/>
      <c r="F5169" s="99"/>
    </row>
    <row r="5170" spans="1:6" ht="12.75" customHeight="1" x14ac:dyDescent="0.25">
      <c r="A5170" s="99"/>
      <c r="B5170" s="101">
        <v>5006903</v>
      </c>
      <c r="C5170" s="101" t="s">
        <v>6532</v>
      </c>
      <c r="D5170" s="101" t="s">
        <v>6478</v>
      </c>
      <c r="E5170" s="99"/>
      <c r="F5170" s="99"/>
    </row>
    <row r="5171" spans="1:6" ht="12.75" customHeight="1" x14ac:dyDescent="0.25">
      <c r="A5171" s="99"/>
      <c r="B5171" s="101">
        <v>5007109</v>
      </c>
      <c r="C5171" s="101" t="s">
        <v>6533</v>
      </c>
      <c r="D5171" s="101" t="s">
        <v>6478</v>
      </c>
      <c r="E5171" s="99"/>
      <c r="F5171" s="99"/>
    </row>
    <row r="5172" spans="1:6" ht="12.75" customHeight="1" x14ac:dyDescent="0.25">
      <c r="A5172" s="99"/>
      <c r="B5172" s="101">
        <v>5007208</v>
      </c>
      <c r="C5172" s="101" t="s">
        <v>6534</v>
      </c>
      <c r="D5172" s="101" t="s">
        <v>6478</v>
      </c>
      <c r="E5172" s="99"/>
      <c r="F5172" s="99"/>
    </row>
    <row r="5173" spans="1:6" ht="12.75" customHeight="1" x14ac:dyDescent="0.25">
      <c r="A5173" s="99"/>
      <c r="B5173" s="101">
        <v>5007307</v>
      </c>
      <c r="C5173" s="101" t="s">
        <v>5667</v>
      </c>
      <c r="D5173" s="101" t="s">
        <v>6478</v>
      </c>
      <c r="E5173" s="99"/>
      <c r="F5173" s="99"/>
    </row>
    <row r="5174" spans="1:6" ht="12.75" customHeight="1" x14ac:dyDescent="0.25">
      <c r="A5174" s="99"/>
      <c r="B5174" s="101">
        <v>5007406</v>
      </c>
      <c r="C5174" s="101" t="s">
        <v>6535</v>
      </c>
      <c r="D5174" s="101" t="s">
        <v>6478</v>
      </c>
      <c r="E5174" s="99"/>
      <c r="F5174" s="99"/>
    </row>
    <row r="5175" spans="1:6" ht="12.75" customHeight="1" x14ac:dyDescent="0.25">
      <c r="A5175" s="99"/>
      <c r="B5175" s="101">
        <v>5007505</v>
      </c>
      <c r="C5175" s="101" t="s">
        <v>6536</v>
      </c>
      <c r="D5175" s="101" t="s">
        <v>6478</v>
      </c>
      <c r="E5175" s="99"/>
      <c r="F5175" s="99"/>
    </row>
    <row r="5176" spans="1:6" ht="12.75" customHeight="1" x14ac:dyDescent="0.25">
      <c r="A5176" s="99"/>
      <c r="B5176" s="101">
        <v>5007554</v>
      </c>
      <c r="C5176" s="101" t="s">
        <v>6537</v>
      </c>
      <c r="D5176" s="101" t="s">
        <v>6478</v>
      </c>
      <c r="E5176" s="99"/>
      <c r="F5176" s="99"/>
    </row>
    <row r="5177" spans="1:6" ht="12.75" customHeight="1" x14ac:dyDescent="0.25">
      <c r="A5177" s="99"/>
      <c r="B5177" s="101">
        <v>5007695</v>
      </c>
      <c r="C5177" s="101" t="s">
        <v>6538</v>
      </c>
      <c r="D5177" s="101" t="s">
        <v>6478</v>
      </c>
      <c r="E5177" s="99"/>
      <c r="F5177" s="99"/>
    </row>
    <row r="5178" spans="1:6" ht="12.75" customHeight="1" x14ac:dyDescent="0.25">
      <c r="A5178" s="99"/>
      <c r="B5178" s="101">
        <v>5007703</v>
      </c>
      <c r="C5178" s="101" t="s">
        <v>6539</v>
      </c>
      <c r="D5178" s="101" t="s">
        <v>6478</v>
      </c>
      <c r="E5178" s="99"/>
      <c r="F5178" s="99"/>
    </row>
    <row r="5179" spans="1:6" ht="12.75" customHeight="1" x14ac:dyDescent="0.25">
      <c r="A5179" s="99"/>
      <c r="B5179" s="101">
        <v>5007802</v>
      </c>
      <c r="C5179" s="101" t="s">
        <v>6540</v>
      </c>
      <c r="D5179" s="101" t="s">
        <v>6478</v>
      </c>
      <c r="E5179" s="99"/>
      <c r="F5179" s="99"/>
    </row>
    <row r="5180" spans="1:6" ht="12.75" customHeight="1" x14ac:dyDescent="0.25">
      <c r="A5180" s="99"/>
      <c r="B5180" s="101">
        <v>5007901</v>
      </c>
      <c r="C5180" s="101" t="s">
        <v>6541</v>
      </c>
      <c r="D5180" s="101" t="s">
        <v>6478</v>
      </c>
      <c r="E5180" s="99"/>
      <c r="F5180" s="99"/>
    </row>
    <row r="5181" spans="1:6" ht="12.75" customHeight="1" x14ac:dyDescent="0.25">
      <c r="A5181" s="99"/>
      <c r="B5181" s="101">
        <v>5007935</v>
      </c>
      <c r="C5181" s="101" t="s">
        <v>6542</v>
      </c>
      <c r="D5181" s="101" t="s">
        <v>6478</v>
      </c>
      <c r="E5181" s="99"/>
      <c r="F5181" s="99"/>
    </row>
    <row r="5182" spans="1:6" ht="12.75" customHeight="1" x14ac:dyDescent="0.25">
      <c r="A5182" s="99"/>
      <c r="B5182" s="101">
        <v>5007950</v>
      </c>
      <c r="C5182" s="101" t="s">
        <v>6543</v>
      </c>
      <c r="D5182" s="101" t="s">
        <v>6478</v>
      </c>
      <c r="E5182" s="99"/>
      <c r="F5182" s="99"/>
    </row>
    <row r="5183" spans="1:6" ht="12.75" customHeight="1" x14ac:dyDescent="0.25">
      <c r="A5183" s="99"/>
      <c r="B5183" s="101">
        <v>5007976</v>
      </c>
      <c r="C5183" s="101" t="s">
        <v>6544</v>
      </c>
      <c r="D5183" s="101" t="s">
        <v>6478</v>
      </c>
      <c r="E5183" s="99"/>
      <c r="F5183" s="99"/>
    </row>
    <row r="5184" spans="1:6" ht="12.75" customHeight="1" x14ac:dyDescent="0.25">
      <c r="A5184" s="99"/>
      <c r="B5184" s="101">
        <v>5008008</v>
      </c>
      <c r="C5184" s="101" t="s">
        <v>6545</v>
      </c>
      <c r="D5184" s="101" t="s">
        <v>6478</v>
      </c>
      <c r="E5184" s="99"/>
      <c r="F5184" s="99"/>
    </row>
    <row r="5185" spans="1:6" ht="12.75" customHeight="1" x14ac:dyDescent="0.25">
      <c r="A5185" s="99"/>
      <c r="B5185" s="101">
        <v>5008305</v>
      </c>
      <c r="C5185" s="101" t="s">
        <v>6546</v>
      </c>
      <c r="D5185" s="101" t="s">
        <v>6478</v>
      </c>
      <c r="E5185" s="99"/>
      <c r="F5185" s="99"/>
    </row>
    <row r="5186" spans="1:6" ht="12.75" customHeight="1" x14ac:dyDescent="0.25">
      <c r="A5186" s="99"/>
      <c r="B5186" s="101">
        <v>5008404</v>
      </c>
      <c r="C5186" s="101" t="s">
        <v>6547</v>
      </c>
      <c r="D5186" s="101" t="s">
        <v>6478</v>
      </c>
      <c r="E5186" s="99"/>
      <c r="F5186" s="99"/>
    </row>
    <row r="5187" spans="1:6" ht="12.75" customHeight="1" x14ac:dyDescent="0.25">
      <c r="A5187" s="99"/>
      <c r="B5187" s="101">
        <v>5100102</v>
      </c>
      <c r="C5187" s="101" t="s">
        <v>6548</v>
      </c>
      <c r="D5187" s="101" t="s">
        <v>6549</v>
      </c>
      <c r="E5187" s="99"/>
      <c r="F5187" s="99"/>
    </row>
    <row r="5188" spans="1:6" ht="12.75" customHeight="1" x14ac:dyDescent="0.25">
      <c r="A5188" s="99"/>
      <c r="B5188" s="101">
        <v>5100201</v>
      </c>
      <c r="C5188" s="101" t="s">
        <v>3772</v>
      </c>
      <c r="D5188" s="101" t="s">
        <v>6549</v>
      </c>
      <c r="E5188" s="99"/>
      <c r="F5188" s="99"/>
    </row>
    <row r="5189" spans="1:6" ht="12.75" customHeight="1" x14ac:dyDescent="0.25">
      <c r="A5189" s="99"/>
      <c r="B5189" s="101">
        <v>5100250</v>
      </c>
      <c r="C5189" s="101" t="s">
        <v>6550</v>
      </c>
      <c r="D5189" s="101" t="s">
        <v>6549</v>
      </c>
      <c r="E5189" s="99"/>
      <c r="F5189" s="99"/>
    </row>
    <row r="5190" spans="1:6" ht="12.75" customHeight="1" x14ac:dyDescent="0.25">
      <c r="A5190" s="99"/>
      <c r="B5190" s="101">
        <v>5100300</v>
      </c>
      <c r="C5190" s="101" t="s">
        <v>6551</v>
      </c>
      <c r="D5190" s="101" t="s">
        <v>6549</v>
      </c>
      <c r="E5190" s="99"/>
      <c r="F5190" s="99"/>
    </row>
    <row r="5191" spans="1:6" ht="12.75" customHeight="1" x14ac:dyDescent="0.25">
      <c r="A5191" s="99"/>
      <c r="B5191" s="101">
        <v>5100359</v>
      </c>
      <c r="C5191" s="101" t="s">
        <v>6552</v>
      </c>
      <c r="D5191" s="101" t="s">
        <v>6549</v>
      </c>
      <c r="E5191" s="99"/>
      <c r="F5191" s="99"/>
    </row>
    <row r="5192" spans="1:6" ht="12.75" customHeight="1" x14ac:dyDescent="0.25">
      <c r="A5192" s="99"/>
      <c r="B5192" s="101">
        <v>5100409</v>
      </c>
      <c r="C5192" s="101" t="s">
        <v>6553</v>
      </c>
      <c r="D5192" s="101" t="s">
        <v>6549</v>
      </c>
      <c r="E5192" s="99"/>
      <c r="F5192" s="99"/>
    </row>
    <row r="5193" spans="1:6" ht="12.75" customHeight="1" x14ac:dyDescent="0.25">
      <c r="A5193" s="99"/>
      <c r="B5193" s="101">
        <v>5100508</v>
      </c>
      <c r="C5193" s="101" t="s">
        <v>6554</v>
      </c>
      <c r="D5193" s="101" t="s">
        <v>6549</v>
      </c>
      <c r="E5193" s="99"/>
      <c r="F5193" s="99"/>
    </row>
    <row r="5194" spans="1:6" ht="12.75" customHeight="1" x14ac:dyDescent="0.25">
      <c r="A5194" s="99"/>
      <c r="B5194" s="101">
        <v>5100607</v>
      </c>
      <c r="C5194" s="101" t="s">
        <v>6555</v>
      </c>
      <c r="D5194" s="101" t="s">
        <v>6549</v>
      </c>
      <c r="E5194" s="99"/>
      <c r="F5194" s="99"/>
    </row>
    <row r="5195" spans="1:6" ht="12.75" customHeight="1" x14ac:dyDescent="0.25">
      <c r="A5195" s="99"/>
      <c r="B5195" s="101">
        <v>5100805</v>
      </c>
      <c r="C5195" s="101" t="s">
        <v>6556</v>
      </c>
      <c r="D5195" s="101" t="s">
        <v>6549</v>
      </c>
      <c r="E5195" s="99"/>
      <c r="F5195" s="99"/>
    </row>
    <row r="5196" spans="1:6" ht="12.75" customHeight="1" x14ac:dyDescent="0.25">
      <c r="A5196" s="99"/>
      <c r="B5196" s="101">
        <v>5101001</v>
      </c>
      <c r="C5196" s="101" t="s">
        <v>6557</v>
      </c>
      <c r="D5196" s="101" t="s">
        <v>6549</v>
      </c>
      <c r="E5196" s="99"/>
      <c r="F5196" s="99"/>
    </row>
    <row r="5197" spans="1:6" ht="12.75" customHeight="1" x14ac:dyDescent="0.25">
      <c r="A5197" s="99"/>
      <c r="B5197" s="101">
        <v>5101209</v>
      </c>
      <c r="C5197" s="101" t="s">
        <v>6558</v>
      </c>
      <c r="D5197" s="101" t="s">
        <v>6549</v>
      </c>
      <c r="E5197" s="99"/>
      <c r="F5197" s="99"/>
    </row>
    <row r="5198" spans="1:6" ht="12.75" customHeight="1" x14ac:dyDescent="0.25">
      <c r="A5198" s="99"/>
      <c r="B5198" s="101">
        <v>5101258</v>
      </c>
      <c r="C5198" s="101" t="s">
        <v>6559</v>
      </c>
      <c r="D5198" s="101" t="s">
        <v>6549</v>
      </c>
      <c r="E5198" s="99"/>
      <c r="F5198" s="99"/>
    </row>
    <row r="5199" spans="1:6" ht="12.75" customHeight="1" x14ac:dyDescent="0.25">
      <c r="A5199" s="99"/>
      <c r="B5199" s="101">
        <v>5101308</v>
      </c>
      <c r="C5199" s="101" t="s">
        <v>6560</v>
      </c>
      <c r="D5199" s="101" t="s">
        <v>6549</v>
      </c>
      <c r="E5199" s="99"/>
      <c r="F5199" s="99"/>
    </row>
    <row r="5200" spans="1:6" ht="12.75" customHeight="1" x14ac:dyDescent="0.25">
      <c r="A5200" s="99"/>
      <c r="B5200" s="101">
        <v>5101407</v>
      </c>
      <c r="C5200" s="101" t="s">
        <v>6561</v>
      </c>
      <c r="D5200" s="101" t="s">
        <v>6549</v>
      </c>
      <c r="E5200" s="99"/>
      <c r="F5200" s="99"/>
    </row>
    <row r="5201" spans="1:6" ht="12.75" customHeight="1" x14ac:dyDescent="0.25">
      <c r="A5201" s="99"/>
      <c r="B5201" s="101">
        <v>5101605</v>
      </c>
      <c r="C5201" s="101" t="s">
        <v>6562</v>
      </c>
      <c r="D5201" s="101" t="s">
        <v>6549</v>
      </c>
      <c r="E5201" s="99"/>
      <c r="F5201" s="99"/>
    </row>
    <row r="5202" spans="1:6" ht="12.75" customHeight="1" x14ac:dyDescent="0.25">
      <c r="A5202" s="99"/>
      <c r="B5202" s="101">
        <v>5101704</v>
      </c>
      <c r="C5202" s="101" t="s">
        <v>6563</v>
      </c>
      <c r="D5202" s="101" t="s">
        <v>6549</v>
      </c>
      <c r="E5202" s="99"/>
      <c r="F5202" s="99"/>
    </row>
    <row r="5203" spans="1:6" ht="12.75" customHeight="1" x14ac:dyDescent="0.25">
      <c r="A5203" s="99"/>
      <c r="B5203" s="101">
        <v>5101803</v>
      </c>
      <c r="C5203" s="101" t="s">
        <v>6564</v>
      </c>
      <c r="D5203" s="101" t="s">
        <v>6549</v>
      </c>
      <c r="E5203" s="99"/>
      <c r="F5203" s="99"/>
    </row>
    <row r="5204" spans="1:6" ht="12.75" customHeight="1" x14ac:dyDescent="0.25">
      <c r="A5204" s="99"/>
      <c r="B5204" s="101">
        <v>5101852</v>
      </c>
      <c r="C5204" s="101" t="s">
        <v>6565</v>
      </c>
      <c r="D5204" s="101" t="s">
        <v>6549</v>
      </c>
      <c r="E5204" s="99"/>
      <c r="F5204" s="99"/>
    </row>
    <row r="5205" spans="1:6" ht="12.75" customHeight="1" x14ac:dyDescent="0.25">
      <c r="A5205" s="99"/>
      <c r="B5205" s="101">
        <v>5101902</v>
      </c>
      <c r="C5205" s="101" t="s">
        <v>6566</v>
      </c>
      <c r="D5205" s="101" t="s">
        <v>6549</v>
      </c>
      <c r="E5205" s="99"/>
      <c r="F5205" s="99"/>
    </row>
    <row r="5206" spans="1:6" ht="12.75" customHeight="1" x14ac:dyDescent="0.25">
      <c r="A5206" s="99"/>
      <c r="B5206" s="101">
        <v>5102504</v>
      </c>
      <c r="C5206" s="101" t="s">
        <v>6567</v>
      </c>
      <c r="D5206" s="101" t="s">
        <v>6549</v>
      </c>
      <c r="E5206" s="99"/>
      <c r="F5206" s="99"/>
    </row>
    <row r="5207" spans="1:6" ht="12.75" customHeight="1" x14ac:dyDescent="0.25">
      <c r="A5207" s="99"/>
      <c r="B5207" s="101">
        <v>5102603</v>
      </c>
      <c r="C5207" s="101" t="s">
        <v>6568</v>
      </c>
      <c r="D5207" s="101" t="s">
        <v>6549</v>
      </c>
      <c r="E5207" s="99"/>
      <c r="F5207" s="99"/>
    </row>
    <row r="5208" spans="1:6" ht="12.75" customHeight="1" x14ac:dyDescent="0.25">
      <c r="A5208" s="99"/>
      <c r="B5208" s="101">
        <v>5102637</v>
      </c>
      <c r="C5208" s="101" t="s">
        <v>6569</v>
      </c>
      <c r="D5208" s="101" t="s">
        <v>6549</v>
      </c>
      <c r="E5208" s="99"/>
      <c r="F5208" s="99"/>
    </row>
    <row r="5209" spans="1:6" ht="12.75" customHeight="1" x14ac:dyDescent="0.25">
      <c r="A5209" s="99"/>
      <c r="B5209" s="101">
        <v>5102678</v>
      </c>
      <c r="C5209" s="101" t="s">
        <v>6570</v>
      </c>
      <c r="D5209" s="101" t="s">
        <v>6549</v>
      </c>
      <c r="E5209" s="99"/>
      <c r="F5209" s="99"/>
    </row>
    <row r="5210" spans="1:6" ht="12.75" customHeight="1" x14ac:dyDescent="0.25">
      <c r="A5210" s="99"/>
      <c r="B5210" s="101">
        <v>5102686</v>
      </c>
      <c r="C5210" s="101" t="s">
        <v>6571</v>
      </c>
      <c r="D5210" s="101" t="s">
        <v>6549</v>
      </c>
      <c r="E5210" s="99"/>
      <c r="F5210" s="99"/>
    </row>
    <row r="5211" spans="1:6" ht="12.75" customHeight="1" x14ac:dyDescent="0.25">
      <c r="A5211" s="99"/>
      <c r="B5211" s="101">
        <v>5102694</v>
      </c>
      <c r="C5211" s="101" t="s">
        <v>6572</v>
      </c>
      <c r="D5211" s="101" t="s">
        <v>6549</v>
      </c>
      <c r="E5211" s="99"/>
      <c r="F5211" s="99"/>
    </row>
    <row r="5212" spans="1:6" ht="12.75" customHeight="1" x14ac:dyDescent="0.25">
      <c r="A5212" s="99"/>
      <c r="B5212" s="101">
        <v>5102702</v>
      </c>
      <c r="C5212" s="101" t="s">
        <v>3444</v>
      </c>
      <c r="D5212" s="101" t="s">
        <v>6549</v>
      </c>
      <c r="E5212" s="99"/>
      <c r="F5212" s="99"/>
    </row>
    <row r="5213" spans="1:6" ht="12.75" customHeight="1" x14ac:dyDescent="0.25">
      <c r="A5213" s="99"/>
      <c r="B5213" s="101">
        <v>5102793</v>
      </c>
      <c r="C5213" s="101" t="s">
        <v>6573</v>
      </c>
      <c r="D5213" s="101" t="s">
        <v>6549</v>
      </c>
      <c r="E5213" s="99"/>
      <c r="F5213" s="99"/>
    </row>
    <row r="5214" spans="1:6" ht="12.75" customHeight="1" x14ac:dyDescent="0.25">
      <c r="A5214" s="99"/>
      <c r="B5214" s="101">
        <v>5102850</v>
      </c>
      <c r="C5214" s="101" t="s">
        <v>6574</v>
      </c>
      <c r="D5214" s="101" t="s">
        <v>6549</v>
      </c>
      <c r="E5214" s="99"/>
      <c r="F5214" s="99"/>
    </row>
    <row r="5215" spans="1:6" ht="12.75" customHeight="1" x14ac:dyDescent="0.25">
      <c r="A5215" s="99"/>
      <c r="B5215" s="101">
        <v>5103007</v>
      </c>
      <c r="C5215" s="101" t="s">
        <v>6575</v>
      </c>
      <c r="D5215" s="101" t="s">
        <v>6549</v>
      </c>
      <c r="E5215" s="99"/>
      <c r="F5215" s="99"/>
    </row>
    <row r="5216" spans="1:6" ht="12.75" customHeight="1" x14ac:dyDescent="0.25">
      <c r="A5216" s="99"/>
      <c r="B5216" s="101">
        <v>5103056</v>
      </c>
      <c r="C5216" s="101" t="s">
        <v>6576</v>
      </c>
      <c r="D5216" s="101" t="s">
        <v>6549</v>
      </c>
      <c r="E5216" s="99"/>
      <c r="F5216" s="99"/>
    </row>
    <row r="5217" spans="1:6" ht="12.75" customHeight="1" x14ac:dyDescent="0.25">
      <c r="A5217" s="99"/>
      <c r="B5217" s="101">
        <v>5103106</v>
      </c>
      <c r="C5217" s="101" t="s">
        <v>6577</v>
      </c>
      <c r="D5217" s="101" t="s">
        <v>6549</v>
      </c>
      <c r="E5217" s="99"/>
      <c r="F5217" s="99"/>
    </row>
    <row r="5218" spans="1:6" ht="12.75" customHeight="1" x14ac:dyDescent="0.25">
      <c r="A5218" s="99"/>
      <c r="B5218" s="101">
        <v>5103205</v>
      </c>
      <c r="C5218" s="101" t="s">
        <v>6578</v>
      </c>
      <c r="D5218" s="101" t="s">
        <v>6549</v>
      </c>
      <c r="E5218" s="99"/>
      <c r="F5218" s="99"/>
    </row>
    <row r="5219" spans="1:6" ht="12.75" customHeight="1" x14ac:dyDescent="0.25">
      <c r="A5219" s="99"/>
      <c r="B5219" s="101">
        <v>5103254</v>
      </c>
      <c r="C5219" s="101" t="s">
        <v>6579</v>
      </c>
      <c r="D5219" s="101" t="s">
        <v>6549</v>
      </c>
      <c r="E5219" s="99"/>
      <c r="F5219" s="99"/>
    </row>
    <row r="5220" spans="1:6" ht="12.75" customHeight="1" x14ac:dyDescent="0.25">
      <c r="A5220" s="99"/>
      <c r="B5220" s="101">
        <v>5103304</v>
      </c>
      <c r="C5220" s="101" t="s">
        <v>6580</v>
      </c>
      <c r="D5220" s="101" t="s">
        <v>6549</v>
      </c>
      <c r="E5220" s="99"/>
      <c r="F5220" s="99"/>
    </row>
    <row r="5221" spans="1:6" ht="12.75" customHeight="1" x14ac:dyDescent="0.25">
      <c r="A5221" s="99"/>
      <c r="B5221" s="101">
        <v>5103353</v>
      </c>
      <c r="C5221" s="101" t="s">
        <v>6581</v>
      </c>
      <c r="D5221" s="101" t="s">
        <v>6549</v>
      </c>
      <c r="E5221" s="99"/>
      <c r="F5221" s="99"/>
    </row>
    <row r="5222" spans="1:6" ht="12.75" customHeight="1" x14ac:dyDescent="0.25">
      <c r="A5222" s="99"/>
      <c r="B5222" s="101">
        <v>5103361</v>
      </c>
      <c r="C5222" s="101" t="s">
        <v>6582</v>
      </c>
      <c r="D5222" s="101" t="s">
        <v>6549</v>
      </c>
      <c r="E5222" s="99"/>
      <c r="F5222" s="99"/>
    </row>
    <row r="5223" spans="1:6" ht="12.75" customHeight="1" x14ac:dyDescent="0.25">
      <c r="A5223" s="99"/>
      <c r="B5223" s="101">
        <v>5103379</v>
      </c>
      <c r="C5223" s="101" t="s">
        <v>6583</v>
      </c>
      <c r="D5223" s="101" t="s">
        <v>6549</v>
      </c>
      <c r="E5223" s="99"/>
      <c r="F5223" s="99"/>
    </row>
    <row r="5224" spans="1:6" ht="12.75" customHeight="1" x14ac:dyDescent="0.25">
      <c r="A5224" s="99"/>
      <c r="B5224" s="101">
        <v>5103403</v>
      </c>
      <c r="C5224" s="101" t="s">
        <v>6584</v>
      </c>
      <c r="D5224" s="101" t="s">
        <v>6549</v>
      </c>
      <c r="E5224" s="99"/>
      <c r="F5224" s="99"/>
    </row>
    <row r="5225" spans="1:6" ht="12.75" customHeight="1" x14ac:dyDescent="0.25">
      <c r="A5225" s="99"/>
      <c r="B5225" s="101">
        <v>5103437</v>
      </c>
      <c r="C5225" s="101" t="s">
        <v>6585</v>
      </c>
      <c r="D5225" s="101" t="s">
        <v>6549</v>
      </c>
      <c r="E5225" s="99"/>
      <c r="F5225" s="99"/>
    </row>
    <row r="5226" spans="1:6" ht="12.75" customHeight="1" x14ac:dyDescent="0.25">
      <c r="A5226" s="99"/>
      <c r="B5226" s="101">
        <v>5103452</v>
      </c>
      <c r="C5226" s="101" t="s">
        <v>6586</v>
      </c>
      <c r="D5226" s="101" t="s">
        <v>6549</v>
      </c>
      <c r="E5226" s="99"/>
      <c r="F5226" s="99"/>
    </row>
    <row r="5227" spans="1:6" ht="12.75" customHeight="1" x14ac:dyDescent="0.25">
      <c r="A5227" s="99"/>
      <c r="B5227" s="101">
        <v>5103502</v>
      </c>
      <c r="C5227" s="101" t="s">
        <v>6587</v>
      </c>
      <c r="D5227" s="101" t="s">
        <v>6549</v>
      </c>
      <c r="E5227" s="99"/>
      <c r="F5227" s="99"/>
    </row>
    <row r="5228" spans="1:6" ht="12.75" customHeight="1" x14ac:dyDescent="0.25">
      <c r="A5228" s="99"/>
      <c r="B5228" s="101">
        <v>5103601</v>
      </c>
      <c r="C5228" s="101" t="s">
        <v>6588</v>
      </c>
      <c r="D5228" s="101" t="s">
        <v>6549</v>
      </c>
      <c r="E5228" s="99"/>
      <c r="F5228" s="99"/>
    </row>
    <row r="5229" spans="1:6" ht="12.75" customHeight="1" x14ac:dyDescent="0.25">
      <c r="A5229" s="99"/>
      <c r="B5229" s="101">
        <v>5103700</v>
      </c>
      <c r="C5229" s="101" t="s">
        <v>6589</v>
      </c>
      <c r="D5229" s="101" t="s">
        <v>6549</v>
      </c>
      <c r="E5229" s="99"/>
      <c r="F5229" s="99"/>
    </row>
    <row r="5230" spans="1:6" ht="12.75" customHeight="1" x14ac:dyDescent="0.25">
      <c r="A5230" s="99"/>
      <c r="B5230" s="101">
        <v>5103809</v>
      </c>
      <c r="C5230" s="101" t="s">
        <v>6590</v>
      </c>
      <c r="D5230" s="101" t="s">
        <v>6549</v>
      </c>
      <c r="E5230" s="99"/>
      <c r="F5230" s="99"/>
    </row>
    <row r="5231" spans="1:6" ht="12.75" customHeight="1" x14ac:dyDescent="0.25">
      <c r="A5231" s="99"/>
      <c r="B5231" s="101">
        <v>5103858</v>
      </c>
      <c r="C5231" s="101" t="s">
        <v>6591</v>
      </c>
      <c r="D5231" s="101" t="s">
        <v>6549</v>
      </c>
      <c r="E5231" s="99"/>
      <c r="F5231" s="99"/>
    </row>
    <row r="5232" spans="1:6" ht="12.75" customHeight="1" x14ac:dyDescent="0.25">
      <c r="A5232" s="99"/>
      <c r="B5232" s="101">
        <v>5103908</v>
      </c>
      <c r="C5232" s="101" t="s">
        <v>5496</v>
      </c>
      <c r="D5232" s="101" t="s">
        <v>6549</v>
      </c>
      <c r="E5232" s="99"/>
      <c r="F5232" s="99"/>
    </row>
    <row r="5233" spans="1:6" ht="12.75" customHeight="1" x14ac:dyDescent="0.25">
      <c r="A5233" s="99"/>
      <c r="B5233" s="101">
        <v>5103957</v>
      </c>
      <c r="C5233" s="101" t="s">
        <v>6592</v>
      </c>
      <c r="D5233" s="101" t="s">
        <v>6549</v>
      </c>
      <c r="E5233" s="99"/>
      <c r="F5233" s="99"/>
    </row>
    <row r="5234" spans="1:6" ht="12.75" customHeight="1" x14ac:dyDescent="0.25">
      <c r="A5234" s="99"/>
      <c r="B5234" s="101">
        <v>5104104</v>
      </c>
      <c r="C5234" s="101" t="s">
        <v>6593</v>
      </c>
      <c r="D5234" s="101" t="s">
        <v>6549</v>
      </c>
      <c r="E5234" s="99"/>
      <c r="F5234" s="99"/>
    </row>
    <row r="5235" spans="1:6" ht="12.75" customHeight="1" x14ac:dyDescent="0.25">
      <c r="A5235" s="99"/>
      <c r="B5235" s="101">
        <v>5104203</v>
      </c>
      <c r="C5235" s="101" t="s">
        <v>6594</v>
      </c>
      <c r="D5235" s="101" t="s">
        <v>6549</v>
      </c>
      <c r="E5235" s="99"/>
      <c r="F5235" s="99"/>
    </row>
    <row r="5236" spans="1:6" ht="12.75" customHeight="1" x14ac:dyDescent="0.25">
      <c r="A5236" s="99"/>
      <c r="B5236" s="101">
        <v>5104500</v>
      </c>
      <c r="C5236" s="101" t="s">
        <v>6595</v>
      </c>
      <c r="D5236" s="101" t="s">
        <v>6549</v>
      </c>
      <c r="E5236" s="99"/>
      <c r="F5236" s="99"/>
    </row>
    <row r="5237" spans="1:6" ht="12.75" customHeight="1" x14ac:dyDescent="0.25">
      <c r="A5237" s="99"/>
      <c r="B5237" s="101">
        <v>5104526</v>
      </c>
      <c r="C5237" s="101" t="s">
        <v>6596</v>
      </c>
      <c r="D5237" s="101" t="s">
        <v>6549</v>
      </c>
      <c r="E5237" s="99"/>
      <c r="F5237" s="99"/>
    </row>
    <row r="5238" spans="1:6" ht="12.75" customHeight="1" x14ac:dyDescent="0.25">
      <c r="A5238" s="99"/>
      <c r="B5238" s="101">
        <v>5104542</v>
      </c>
      <c r="C5238" s="101" t="s">
        <v>6597</v>
      </c>
      <c r="D5238" s="101" t="s">
        <v>6549</v>
      </c>
      <c r="E5238" s="99"/>
      <c r="F5238" s="99"/>
    </row>
    <row r="5239" spans="1:6" ht="12.75" customHeight="1" x14ac:dyDescent="0.25">
      <c r="A5239" s="99"/>
      <c r="B5239" s="101">
        <v>5104559</v>
      </c>
      <c r="C5239" s="101" t="s">
        <v>6598</v>
      </c>
      <c r="D5239" s="101" t="s">
        <v>6549</v>
      </c>
      <c r="E5239" s="99"/>
      <c r="F5239" s="99"/>
    </row>
    <row r="5240" spans="1:6" ht="12.75" customHeight="1" x14ac:dyDescent="0.25">
      <c r="A5240" s="99"/>
      <c r="B5240" s="101">
        <v>5104609</v>
      </c>
      <c r="C5240" s="101" t="s">
        <v>6599</v>
      </c>
      <c r="D5240" s="101" t="s">
        <v>6549</v>
      </c>
      <c r="E5240" s="99"/>
      <c r="F5240" s="99"/>
    </row>
    <row r="5241" spans="1:6" ht="12.75" customHeight="1" x14ac:dyDescent="0.25">
      <c r="A5241" s="99"/>
      <c r="B5241" s="101">
        <v>5104807</v>
      </c>
      <c r="C5241" s="101" t="s">
        <v>6600</v>
      </c>
      <c r="D5241" s="101" t="s">
        <v>6549</v>
      </c>
      <c r="E5241" s="99"/>
      <c r="F5241" s="99"/>
    </row>
    <row r="5242" spans="1:6" ht="12.75" customHeight="1" x14ac:dyDescent="0.25">
      <c r="A5242" s="99"/>
      <c r="B5242" s="101">
        <v>5104906</v>
      </c>
      <c r="C5242" s="101" t="s">
        <v>6601</v>
      </c>
      <c r="D5242" s="101" t="s">
        <v>6549</v>
      </c>
      <c r="E5242" s="99"/>
      <c r="F5242" s="99"/>
    </row>
    <row r="5243" spans="1:6" ht="12.75" customHeight="1" x14ac:dyDescent="0.25">
      <c r="A5243" s="99"/>
      <c r="B5243" s="101">
        <v>5105002</v>
      </c>
      <c r="C5243" s="101" t="s">
        <v>6602</v>
      </c>
      <c r="D5243" s="101" t="s">
        <v>6549</v>
      </c>
      <c r="E5243" s="99"/>
      <c r="F5243" s="99"/>
    </row>
    <row r="5244" spans="1:6" ht="12.75" customHeight="1" x14ac:dyDescent="0.25">
      <c r="A5244" s="99"/>
      <c r="B5244" s="101">
        <v>5105101</v>
      </c>
      <c r="C5244" s="101" t="s">
        <v>6603</v>
      </c>
      <c r="D5244" s="101" t="s">
        <v>6549</v>
      </c>
      <c r="E5244" s="99"/>
      <c r="F5244" s="99"/>
    </row>
    <row r="5245" spans="1:6" ht="12.75" customHeight="1" x14ac:dyDescent="0.25">
      <c r="A5245" s="99"/>
      <c r="B5245" s="101">
        <v>5105150</v>
      </c>
      <c r="C5245" s="101" t="s">
        <v>6604</v>
      </c>
      <c r="D5245" s="101" t="s">
        <v>6549</v>
      </c>
      <c r="E5245" s="99"/>
      <c r="F5245" s="99"/>
    </row>
    <row r="5246" spans="1:6" ht="12.75" customHeight="1" x14ac:dyDescent="0.25">
      <c r="A5246" s="99"/>
      <c r="B5246" s="101">
        <v>5105176</v>
      </c>
      <c r="C5246" s="101" t="s">
        <v>6605</v>
      </c>
      <c r="D5246" s="101" t="s">
        <v>6549</v>
      </c>
      <c r="E5246" s="99"/>
      <c r="F5246" s="99"/>
    </row>
    <row r="5247" spans="1:6" ht="12.75" customHeight="1" x14ac:dyDescent="0.25">
      <c r="A5247" s="99"/>
      <c r="B5247" s="101">
        <v>5105200</v>
      </c>
      <c r="C5247" s="101" t="s">
        <v>6606</v>
      </c>
      <c r="D5247" s="101" t="s">
        <v>6549</v>
      </c>
      <c r="E5247" s="99"/>
      <c r="F5247" s="99"/>
    </row>
    <row r="5248" spans="1:6" ht="12.75" customHeight="1" x14ac:dyDescent="0.25">
      <c r="A5248" s="99"/>
      <c r="B5248" s="101">
        <v>5105234</v>
      </c>
      <c r="C5248" s="101" t="s">
        <v>6607</v>
      </c>
      <c r="D5248" s="101" t="s">
        <v>6549</v>
      </c>
      <c r="E5248" s="99"/>
      <c r="F5248" s="99"/>
    </row>
    <row r="5249" spans="1:6" ht="12.75" customHeight="1" x14ac:dyDescent="0.25">
      <c r="A5249" s="99"/>
      <c r="B5249" s="101">
        <v>5105259</v>
      </c>
      <c r="C5249" s="101" t="s">
        <v>6608</v>
      </c>
      <c r="D5249" s="101" t="s">
        <v>6549</v>
      </c>
      <c r="E5249" s="99"/>
      <c r="F5249" s="99"/>
    </row>
    <row r="5250" spans="1:6" ht="12.75" customHeight="1" x14ac:dyDescent="0.25">
      <c r="A5250" s="99"/>
      <c r="B5250" s="101">
        <v>5105309</v>
      </c>
      <c r="C5250" s="101" t="s">
        <v>6609</v>
      </c>
      <c r="D5250" s="101" t="s">
        <v>6549</v>
      </c>
      <c r="E5250" s="99"/>
      <c r="F5250" s="99"/>
    </row>
    <row r="5251" spans="1:6" ht="12.75" customHeight="1" x14ac:dyDescent="0.25">
      <c r="A5251" s="99"/>
      <c r="B5251" s="101">
        <v>5105507</v>
      </c>
      <c r="C5251" s="101" t="s">
        <v>6610</v>
      </c>
      <c r="D5251" s="101" t="s">
        <v>6549</v>
      </c>
      <c r="E5251" s="99"/>
      <c r="F5251" s="99"/>
    </row>
    <row r="5252" spans="1:6" ht="12.75" customHeight="1" x14ac:dyDescent="0.25">
      <c r="A5252" s="99"/>
      <c r="B5252" s="101">
        <v>5105580</v>
      </c>
      <c r="C5252" s="101" t="s">
        <v>6611</v>
      </c>
      <c r="D5252" s="101" t="s">
        <v>6549</v>
      </c>
      <c r="E5252" s="99"/>
      <c r="F5252" s="99"/>
    </row>
    <row r="5253" spans="1:6" ht="12.75" customHeight="1" x14ac:dyDescent="0.25">
      <c r="A5253" s="99"/>
      <c r="B5253" s="101">
        <v>5105606</v>
      </c>
      <c r="C5253" s="101" t="s">
        <v>6612</v>
      </c>
      <c r="D5253" s="101" t="s">
        <v>6549</v>
      </c>
      <c r="E5253" s="99"/>
      <c r="F5253" s="99"/>
    </row>
    <row r="5254" spans="1:6" ht="12.75" customHeight="1" x14ac:dyDescent="0.25">
      <c r="A5254" s="99"/>
      <c r="B5254" s="101">
        <v>5105622</v>
      </c>
      <c r="C5254" s="101" t="s">
        <v>6613</v>
      </c>
      <c r="D5254" s="101" t="s">
        <v>6549</v>
      </c>
      <c r="E5254" s="99"/>
      <c r="F5254" s="99"/>
    </row>
    <row r="5255" spans="1:6" ht="12.75" customHeight="1" x14ac:dyDescent="0.25">
      <c r="A5255" s="99"/>
      <c r="B5255" s="101">
        <v>5105903</v>
      </c>
      <c r="C5255" s="101" t="s">
        <v>6614</v>
      </c>
      <c r="D5255" s="101" t="s">
        <v>6549</v>
      </c>
      <c r="E5255" s="99"/>
      <c r="F5255" s="99"/>
    </row>
    <row r="5256" spans="1:6" ht="12.75" customHeight="1" x14ac:dyDescent="0.25">
      <c r="A5256" s="99"/>
      <c r="B5256" s="101">
        <v>5106000</v>
      </c>
      <c r="C5256" s="101" t="s">
        <v>6615</v>
      </c>
      <c r="D5256" s="101" t="s">
        <v>6549</v>
      </c>
      <c r="E5256" s="99"/>
      <c r="F5256" s="99"/>
    </row>
    <row r="5257" spans="1:6" ht="12.75" customHeight="1" x14ac:dyDescent="0.25">
      <c r="A5257" s="99"/>
      <c r="B5257" s="101">
        <v>5106109</v>
      </c>
      <c r="C5257" s="101" t="s">
        <v>6616</v>
      </c>
      <c r="D5257" s="101" t="s">
        <v>6549</v>
      </c>
      <c r="E5257" s="99"/>
      <c r="F5257" s="99"/>
    </row>
    <row r="5258" spans="1:6" ht="12.75" customHeight="1" x14ac:dyDescent="0.25">
      <c r="A5258" s="99"/>
      <c r="B5258" s="101">
        <v>5106158</v>
      </c>
      <c r="C5258" s="101" t="s">
        <v>6617</v>
      </c>
      <c r="D5258" s="101" t="s">
        <v>6549</v>
      </c>
      <c r="E5258" s="99"/>
      <c r="F5258" s="99"/>
    </row>
    <row r="5259" spans="1:6" ht="12.75" customHeight="1" x14ac:dyDescent="0.25">
      <c r="A5259" s="99"/>
      <c r="B5259" s="101">
        <v>5106174</v>
      </c>
      <c r="C5259" s="101" t="s">
        <v>6618</v>
      </c>
      <c r="D5259" s="101" t="s">
        <v>6549</v>
      </c>
      <c r="E5259" s="99"/>
      <c r="F5259" s="99"/>
    </row>
    <row r="5260" spans="1:6" ht="12.75" customHeight="1" x14ac:dyDescent="0.25">
      <c r="A5260" s="99"/>
      <c r="B5260" s="101">
        <v>5106182</v>
      </c>
      <c r="C5260" s="101" t="s">
        <v>6619</v>
      </c>
      <c r="D5260" s="101" t="s">
        <v>6549</v>
      </c>
      <c r="E5260" s="99"/>
      <c r="F5260" s="99"/>
    </row>
    <row r="5261" spans="1:6" ht="12.75" customHeight="1" x14ac:dyDescent="0.25">
      <c r="A5261" s="99"/>
      <c r="B5261" s="101">
        <v>5106190</v>
      </c>
      <c r="C5261" s="101" t="s">
        <v>6620</v>
      </c>
      <c r="D5261" s="101" t="s">
        <v>6549</v>
      </c>
      <c r="E5261" s="99"/>
      <c r="F5261" s="99"/>
    </row>
    <row r="5262" spans="1:6" ht="12.75" customHeight="1" x14ac:dyDescent="0.25">
      <c r="A5262" s="99"/>
      <c r="B5262" s="101">
        <v>5106208</v>
      </c>
      <c r="C5262" s="101" t="s">
        <v>6621</v>
      </c>
      <c r="D5262" s="101" t="s">
        <v>6549</v>
      </c>
      <c r="E5262" s="99"/>
      <c r="F5262" s="99"/>
    </row>
    <row r="5263" spans="1:6" ht="12.75" customHeight="1" x14ac:dyDescent="0.25">
      <c r="A5263" s="99"/>
      <c r="B5263" s="101">
        <v>5106216</v>
      </c>
      <c r="C5263" s="101" t="s">
        <v>6622</v>
      </c>
      <c r="D5263" s="101" t="s">
        <v>6549</v>
      </c>
      <c r="E5263" s="99"/>
      <c r="F5263" s="99"/>
    </row>
    <row r="5264" spans="1:6" ht="12.75" customHeight="1" x14ac:dyDescent="0.25">
      <c r="A5264" s="99"/>
      <c r="B5264" s="101">
        <v>5106224</v>
      </c>
      <c r="C5264" s="101" t="s">
        <v>6623</v>
      </c>
      <c r="D5264" s="101" t="s">
        <v>6549</v>
      </c>
      <c r="E5264" s="99"/>
      <c r="F5264" s="99"/>
    </row>
    <row r="5265" spans="1:6" ht="12.75" customHeight="1" x14ac:dyDescent="0.25">
      <c r="A5265" s="99"/>
      <c r="B5265" s="101">
        <v>5106232</v>
      </c>
      <c r="C5265" s="101" t="s">
        <v>5599</v>
      </c>
      <c r="D5265" s="101" t="s">
        <v>6549</v>
      </c>
      <c r="E5265" s="99"/>
      <c r="F5265" s="99"/>
    </row>
    <row r="5266" spans="1:6" ht="12.75" customHeight="1" x14ac:dyDescent="0.25">
      <c r="A5266" s="99"/>
      <c r="B5266" s="101">
        <v>5106240</v>
      </c>
      <c r="C5266" s="101" t="s">
        <v>6624</v>
      </c>
      <c r="D5266" s="101" t="s">
        <v>6549</v>
      </c>
      <c r="E5266" s="99"/>
      <c r="F5266" s="99"/>
    </row>
    <row r="5267" spans="1:6" ht="12.75" customHeight="1" x14ac:dyDescent="0.25">
      <c r="A5267" s="99"/>
      <c r="B5267" s="101">
        <v>5106257</v>
      </c>
      <c r="C5267" s="101" t="s">
        <v>6625</v>
      </c>
      <c r="D5267" s="101" t="s">
        <v>6549</v>
      </c>
      <c r="E5267" s="99"/>
      <c r="F5267" s="99"/>
    </row>
    <row r="5268" spans="1:6" ht="12.75" customHeight="1" x14ac:dyDescent="0.25">
      <c r="A5268" s="99"/>
      <c r="B5268" s="101">
        <v>5106265</v>
      </c>
      <c r="C5268" s="101" t="s">
        <v>6626</v>
      </c>
      <c r="D5268" s="101" t="s">
        <v>6549</v>
      </c>
      <c r="E5268" s="99"/>
      <c r="F5268" s="99"/>
    </row>
    <row r="5269" spans="1:6" ht="12.75" customHeight="1" x14ac:dyDescent="0.25">
      <c r="A5269" s="99"/>
      <c r="B5269" s="101">
        <v>5106273</v>
      </c>
      <c r="C5269" s="101" t="s">
        <v>6627</v>
      </c>
      <c r="D5269" s="101" t="s">
        <v>6549</v>
      </c>
      <c r="E5269" s="99"/>
      <c r="F5269" s="99"/>
    </row>
    <row r="5270" spans="1:6" ht="12.75" customHeight="1" x14ac:dyDescent="0.25">
      <c r="A5270" s="99"/>
      <c r="B5270" s="101">
        <v>5106281</v>
      </c>
      <c r="C5270" s="101" t="s">
        <v>6628</v>
      </c>
      <c r="D5270" s="101" t="s">
        <v>6549</v>
      </c>
      <c r="E5270" s="99"/>
      <c r="F5270" s="99"/>
    </row>
    <row r="5271" spans="1:6" ht="12.75" customHeight="1" x14ac:dyDescent="0.25">
      <c r="A5271" s="99"/>
      <c r="B5271" s="101">
        <v>5106299</v>
      </c>
      <c r="C5271" s="101" t="s">
        <v>6629</v>
      </c>
      <c r="D5271" s="101" t="s">
        <v>6549</v>
      </c>
      <c r="E5271" s="99"/>
      <c r="F5271" s="99"/>
    </row>
    <row r="5272" spans="1:6" ht="12.75" customHeight="1" x14ac:dyDescent="0.25">
      <c r="A5272" s="99"/>
      <c r="B5272" s="101">
        <v>5106307</v>
      </c>
      <c r="C5272" s="101" t="s">
        <v>6630</v>
      </c>
      <c r="D5272" s="101" t="s">
        <v>6549</v>
      </c>
      <c r="E5272" s="99"/>
      <c r="F5272" s="99"/>
    </row>
    <row r="5273" spans="1:6" ht="12.75" customHeight="1" x14ac:dyDescent="0.25">
      <c r="A5273" s="99"/>
      <c r="B5273" s="101">
        <v>5106315</v>
      </c>
      <c r="C5273" s="101" t="s">
        <v>2407</v>
      </c>
      <c r="D5273" s="101" t="s">
        <v>6549</v>
      </c>
      <c r="E5273" s="99"/>
      <c r="F5273" s="99"/>
    </row>
    <row r="5274" spans="1:6" ht="12.75" customHeight="1" x14ac:dyDescent="0.25">
      <c r="A5274" s="99"/>
      <c r="B5274" s="101">
        <v>5106372</v>
      </c>
      <c r="C5274" s="101" t="s">
        <v>2774</v>
      </c>
      <c r="D5274" s="101" t="s">
        <v>6549</v>
      </c>
      <c r="E5274" s="99"/>
      <c r="F5274" s="99"/>
    </row>
    <row r="5275" spans="1:6" ht="12.75" customHeight="1" x14ac:dyDescent="0.25">
      <c r="A5275" s="99"/>
      <c r="B5275" s="101">
        <v>5106422</v>
      </c>
      <c r="C5275" s="101" t="s">
        <v>6631</v>
      </c>
      <c r="D5275" s="101" t="s">
        <v>6549</v>
      </c>
      <c r="E5275" s="99"/>
      <c r="F5275" s="99"/>
    </row>
    <row r="5276" spans="1:6" ht="12.75" customHeight="1" x14ac:dyDescent="0.25">
      <c r="A5276" s="99"/>
      <c r="B5276" s="101">
        <v>5106455</v>
      </c>
      <c r="C5276" s="101" t="s">
        <v>6632</v>
      </c>
      <c r="D5276" s="101" t="s">
        <v>6549</v>
      </c>
      <c r="E5276" s="99"/>
      <c r="F5276" s="99"/>
    </row>
    <row r="5277" spans="1:6" ht="12.75" customHeight="1" x14ac:dyDescent="0.25">
      <c r="A5277" s="99"/>
      <c r="B5277" s="101">
        <v>5106505</v>
      </c>
      <c r="C5277" s="101" t="s">
        <v>6633</v>
      </c>
      <c r="D5277" s="101" t="s">
        <v>6549</v>
      </c>
      <c r="E5277" s="99"/>
      <c r="F5277" s="99"/>
    </row>
    <row r="5278" spans="1:6" ht="12.75" customHeight="1" x14ac:dyDescent="0.25">
      <c r="A5278" s="99"/>
      <c r="B5278" s="101">
        <v>5106653</v>
      </c>
      <c r="C5278" s="101" t="s">
        <v>6634</v>
      </c>
      <c r="D5278" s="101" t="s">
        <v>6549</v>
      </c>
      <c r="E5278" s="99"/>
      <c r="F5278" s="99"/>
    </row>
    <row r="5279" spans="1:6" ht="12.75" customHeight="1" x14ac:dyDescent="0.25">
      <c r="A5279" s="99"/>
      <c r="B5279" s="101">
        <v>5106703</v>
      </c>
      <c r="C5279" s="101" t="s">
        <v>6635</v>
      </c>
      <c r="D5279" s="101" t="s">
        <v>6549</v>
      </c>
      <c r="E5279" s="99"/>
      <c r="F5279" s="99"/>
    </row>
    <row r="5280" spans="1:6" ht="12.75" customHeight="1" x14ac:dyDescent="0.25">
      <c r="A5280" s="99"/>
      <c r="B5280" s="101">
        <v>5106752</v>
      </c>
      <c r="C5280" s="101" t="s">
        <v>6636</v>
      </c>
      <c r="D5280" s="101" t="s">
        <v>6549</v>
      </c>
      <c r="E5280" s="99"/>
      <c r="F5280" s="99"/>
    </row>
    <row r="5281" spans="1:6" ht="12.75" customHeight="1" x14ac:dyDescent="0.25">
      <c r="A5281" s="99"/>
      <c r="B5281" s="101">
        <v>5106778</v>
      </c>
      <c r="C5281" s="101" t="s">
        <v>6637</v>
      </c>
      <c r="D5281" s="101" t="s">
        <v>6549</v>
      </c>
      <c r="E5281" s="99"/>
      <c r="F5281" s="99"/>
    </row>
    <row r="5282" spans="1:6" ht="12.75" customHeight="1" x14ac:dyDescent="0.25">
      <c r="A5282" s="99"/>
      <c r="B5282" s="101">
        <v>5106802</v>
      </c>
      <c r="C5282" s="101" t="s">
        <v>6638</v>
      </c>
      <c r="D5282" s="101" t="s">
        <v>6549</v>
      </c>
      <c r="E5282" s="99"/>
      <c r="F5282" s="99"/>
    </row>
    <row r="5283" spans="1:6" ht="12.75" customHeight="1" x14ac:dyDescent="0.25">
      <c r="A5283" s="99"/>
      <c r="B5283" s="101">
        <v>5106828</v>
      </c>
      <c r="C5283" s="101" t="s">
        <v>6639</v>
      </c>
      <c r="D5283" s="101" t="s">
        <v>6549</v>
      </c>
      <c r="E5283" s="99"/>
      <c r="F5283" s="99"/>
    </row>
    <row r="5284" spans="1:6" ht="12.75" customHeight="1" x14ac:dyDescent="0.25">
      <c r="A5284" s="99"/>
      <c r="B5284" s="101">
        <v>5106851</v>
      </c>
      <c r="C5284" s="101" t="s">
        <v>6640</v>
      </c>
      <c r="D5284" s="101" t="s">
        <v>6549</v>
      </c>
      <c r="E5284" s="99"/>
      <c r="F5284" s="99"/>
    </row>
    <row r="5285" spans="1:6" ht="12.75" customHeight="1" x14ac:dyDescent="0.25">
      <c r="A5285" s="99"/>
      <c r="B5285" s="101">
        <v>5107008</v>
      </c>
      <c r="C5285" s="101" t="s">
        <v>6641</v>
      </c>
      <c r="D5285" s="101" t="s">
        <v>6549</v>
      </c>
      <c r="E5285" s="99"/>
      <c r="F5285" s="99"/>
    </row>
    <row r="5286" spans="1:6" ht="12.75" customHeight="1" x14ac:dyDescent="0.25">
      <c r="A5286" s="99"/>
      <c r="B5286" s="101">
        <v>5107040</v>
      </c>
      <c r="C5286" s="101" t="s">
        <v>6642</v>
      </c>
      <c r="D5286" s="101" t="s">
        <v>6549</v>
      </c>
      <c r="E5286" s="99"/>
      <c r="F5286" s="99"/>
    </row>
    <row r="5287" spans="1:6" ht="12.75" customHeight="1" x14ac:dyDescent="0.25">
      <c r="A5287" s="99"/>
      <c r="B5287" s="101">
        <v>5107065</v>
      </c>
      <c r="C5287" s="101" t="s">
        <v>6643</v>
      </c>
      <c r="D5287" s="101" t="s">
        <v>6549</v>
      </c>
      <c r="E5287" s="99"/>
      <c r="F5287" s="99"/>
    </row>
    <row r="5288" spans="1:6" ht="12.75" customHeight="1" x14ac:dyDescent="0.25">
      <c r="A5288" s="99"/>
      <c r="B5288" s="101">
        <v>5107107</v>
      </c>
      <c r="C5288" s="101" t="s">
        <v>6644</v>
      </c>
      <c r="D5288" s="101" t="s">
        <v>6549</v>
      </c>
      <c r="E5288" s="99"/>
      <c r="F5288" s="99"/>
    </row>
    <row r="5289" spans="1:6" ht="12.75" customHeight="1" x14ac:dyDescent="0.25">
      <c r="A5289" s="99"/>
      <c r="B5289" s="101">
        <v>5107156</v>
      </c>
      <c r="C5289" s="101" t="s">
        <v>6645</v>
      </c>
      <c r="D5289" s="101" t="s">
        <v>6549</v>
      </c>
      <c r="E5289" s="99"/>
      <c r="F5289" s="99"/>
    </row>
    <row r="5290" spans="1:6" ht="12.75" customHeight="1" x14ac:dyDescent="0.25">
      <c r="A5290" s="99"/>
      <c r="B5290" s="101">
        <v>5107180</v>
      </c>
      <c r="C5290" s="101" t="s">
        <v>6646</v>
      </c>
      <c r="D5290" s="101" t="s">
        <v>6549</v>
      </c>
      <c r="E5290" s="99"/>
      <c r="F5290" s="99"/>
    </row>
    <row r="5291" spans="1:6" ht="12.75" customHeight="1" x14ac:dyDescent="0.25">
      <c r="A5291" s="99"/>
      <c r="B5291" s="101">
        <v>5107198</v>
      </c>
      <c r="C5291" s="101" t="s">
        <v>6647</v>
      </c>
      <c r="D5291" s="101" t="s">
        <v>6549</v>
      </c>
      <c r="E5291" s="99"/>
      <c r="F5291" s="99"/>
    </row>
    <row r="5292" spans="1:6" ht="12.75" customHeight="1" x14ac:dyDescent="0.25">
      <c r="A5292" s="99"/>
      <c r="B5292" s="101">
        <v>5107206</v>
      </c>
      <c r="C5292" s="101" t="s">
        <v>1664</v>
      </c>
      <c r="D5292" s="101" t="s">
        <v>6549</v>
      </c>
      <c r="E5292" s="99"/>
      <c r="F5292" s="99"/>
    </row>
    <row r="5293" spans="1:6" ht="12.75" customHeight="1" x14ac:dyDescent="0.25">
      <c r="A5293" s="99"/>
      <c r="B5293" s="101">
        <v>5107248</v>
      </c>
      <c r="C5293" s="101" t="s">
        <v>6648</v>
      </c>
      <c r="D5293" s="101" t="s">
        <v>6549</v>
      </c>
      <c r="E5293" s="99"/>
      <c r="F5293" s="99"/>
    </row>
    <row r="5294" spans="1:6" ht="12.75" customHeight="1" x14ac:dyDescent="0.25">
      <c r="A5294" s="99"/>
      <c r="B5294" s="101">
        <v>5107263</v>
      </c>
      <c r="C5294" s="101" t="s">
        <v>6649</v>
      </c>
      <c r="D5294" s="101" t="s">
        <v>6549</v>
      </c>
      <c r="E5294" s="99"/>
      <c r="F5294" s="99"/>
    </row>
    <row r="5295" spans="1:6" ht="12.75" customHeight="1" x14ac:dyDescent="0.25">
      <c r="A5295" s="99"/>
      <c r="B5295" s="101">
        <v>5107297</v>
      </c>
      <c r="C5295" s="101" t="s">
        <v>6650</v>
      </c>
      <c r="D5295" s="101" t="s">
        <v>6549</v>
      </c>
      <c r="E5295" s="99"/>
      <c r="F5295" s="99"/>
    </row>
    <row r="5296" spans="1:6" ht="12.75" customHeight="1" x14ac:dyDescent="0.25">
      <c r="A5296" s="99"/>
      <c r="B5296" s="101">
        <v>5107305</v>
      </c>
      <c r="C5296" s="101" t="s">
        <v>6651</v>
      </c>
      <c r="D5296" s="101" t="s">
        <v>6549</v>
      </c>
      <c r="E5296" s="99"/>
      <c r="F5296" s="99"/>
    </row>
    <row r="5297" spans="1:6" ht="12.75" customHeight="1" x14ac:dyDescent="0.25">
      <c r="A5297" s="99"/>
      <c r="B5297" s="101">
        <v>5107354</v>
      </c>
      <c r="C5297" s="101" t="s">
        <v>6652</v>
      </c>
      <c r="D5297" s="101" t="s">
        <v>6549</v>
      </c>
      <c r="E5297" s="99"/>
      <c r="F5297" s="99"/>
    </row>
    <row r="5298" spans="1:6" ht="12.75" customHeight="1" x14ac:dyDescent="0.25">
      <c r="A5298" s="99"/>
      <c r="B5298" s="101">
        <v>5107404</v>
      </c>
      <c r="C5298" s="101" t="s">
        <v>6653</v>
      </c>
      <c r="D5298" s="101" t="s">
        <v>6549</v>
      </c>
      <c r="E5298" s="99"/>
      <c r="F5298" s="99"/>
    </row>
    <row r="5299" spans="1:6" ht="12.75" customHeight="1" x14ac:dyDescent="0.25">
      <c r="A5299" s="99"/>
      <c r="B5299" s="101">
        <v>5107578</v>
      </c>
      <c r="C5299" s="101" t="s">
        <v>6654</v>
      </c>
      <c r="D5299" s="101" t="s">
        <v>6549</v>
      </c>
      <c r="E5299" s="99"/>
      <c r="F5299" s="99"/>
    </row>
    <row r="5300" spans="1:6" ht="12.75" customHeight="1" x14ac:dyDescent="0.25">
      <c r="A5300" s="99"/>
      <c r="B5300" s="101">
        <v>5107602</v>
      </c>
      <c r="C5300" s="101" t="s">
        <v>6655</v>
      </c>
      <c r="D5300" s="101" t="s">
        <v>6549</v>
      </c>
      <c r="E5300" s="99"/>
      <c r="F5300" s="99"/>
    </row>
    <row r="5301" spans="1:6" ht="12.75" customHeight="1" x14ac:dyDescent="0.25">
      <c r="A5301" s="99"/>
      <c r="B5301" s="101">
        <v>5107701</v>
      </c>
      <c r="C5301" s="101" t="s">
        <v>6656</v>
      </c>
      <c r="D5301" s="101" t="s">
        <v>6549</v>
      </c>
      <c r="E5301" s="99"/>
      <c r="F5301" s="99"/>
    </row>
    <row r="5302" spans="1:6" ht="12.75" customHeight="1" x14ac:dyDescent="0.25">
      <c r="A5302" s="99"/>
      <c r="B5302" s="101">
        <v>5107743</v>
      </c>
      <c r="C5302" s="101" t="s">
        <v>6657</v>
      </c>
      <c r="D5302" s="101" t="s">
        <v>6549</v>
      </c>
      <c r="E5302" s="99"/>
      <c r="F5302" s="99"/>
    </row>
    <row r="5303" spans="1:6" ht="12.75" customHeight="1" x14ac:dyDescent="0.25">
      <c r="A5303" s="99"/>
      <c r="B5303" s="101">
        <v>5107750</v>
      </c>
      <c r="C5303" s="101" t="s">
        <v>6658</v>
      </c>
      <c r="D5303" s="101" t="s">
        <v>6549</v>
      </c>
      <c r="E5303" s="99"/>
      <c r="F5303" s="99"/>
    </row>
    <row r="5304" spans="1:6" ht="12.75" customHeight="1" x14ac:dyDescent="0.25">
      <c r="A5304" s="99"/>
      <c r="B5304" s="101">
        <v>5107768</v>
      </c>
      <c r="C5304" s="101" t="s">
        <v>6659</v>
      </c>
      <c r="D5304" s="101" t="s">
        <v>6549</v>
      </c>
      <c r="E5304" s="99"/>
      <c r="F5304" s="99"/>
    </row>
    <row r="5305" spans="1:6" ht="12.75" customHeight="1" x14ac:dyDescent="0.25">
      <c r="A5305" s="99"/>
      <c r="B5305" s="101">
        <v>5107776</v>
      </c>
      <c r="C5305" s="101" t="s">
        <v>3168</v>
      </c>
      <c r="D5305" s="101" t="s">
        <v>6549</v>
      </c>
      <c r="E5305" s="99"/>
      <c r="F5305" s="99"/>
    </row>
    <row r="5306" spans="1:6" ht="12.75" customHeight="1" x14ac:dyDescent="0.25">
      <c r="A5306" s="99"/>
      <c r="B5306" s="101">
        <v>5107792</v>
      </c>
      <c r="C5306" s="101" t="s">
        <v>6660</v>
      </c>
      <c r="D5306" s="101" t="s">
        <v>6549</v>
      </c>
      <c r="E5306" s="99"/>
      <c r="F5306" s="99"/>
    </row>
    <row r="5307" spans="1:6" ht="12.75" customHeight="1" x14ac:dyDescent="0.25">
      <c r="A5307" s="99"/>
      <c r="B5307" s="101">
        <v>5107800</v>
      </c>
      <c r="C5307" s="101" t="s">
        <v>6661</v>
      </c>
      <c r="D5307" s="101" t="s">
        <v>6549</v>
      </c>
      <c r="E5307" s="99"/>
      <c r="F5307" s="99"/>
    </row>
    <row r="5308" spans="1:6" ht="12.75" customHeight="1" x14ac:dyDescent="0.25">
      <c r="A5308" s="99"/>
      <c r="B5308" s="101">
        <v>5107859</v>
      </c>
      <c r="C5308" s="101" t="s">
        <v>6662</v>
      </c>
      <c r="D5308" s="101" t="s">
        <v>6549</v>
      </c>
      <c r="E5308" s="99"/>
      <c r="F5308" s="99"/>
    </row>
    <row r="5309" spans="1:6" ht="12.75" customHeight="1" x14ac:dyDescent="0.25">
      <c r="A5309" s="99"/>
      <c r="B5309" s="101">
        <v>5107875</v>
      </c>
      <c r="C5309" s="101" t="s">
        <v>6663</v>
      </c>
      <c r="D5309" s="101" t="s">
        <v>6549</v>
      </c>
      <c r="E5309" s="99"/>
      <c r="F5309" s="99"/>
    </row>
    <row r="5310" spans="1:6" ht="12.75" customHeight="1" x14ac:dyDescent="0.25">
      <c r="A5310" s="99"/>
      <c r="B5310" s="101">
        <v>5107883</v>
      </c>
      <c r="C5310" s="101" t="s">
        <v>6664</v>
      </c>
      <c r="D5310" s="101" t="s">
        <v>6549</v>
      </c>
      <c r="E5310" s="99"/>
      <c r="F5310" s="99"/>
    </row>
    <row r="5311" spans="1:6" ht="12.75" customHeight="1" x14ac:dyDescent="0.25">
      <c r="A5311" s="99"/>
      <c r="B5311" s="101">
        <v>5107909</v>
      </c>
      <c r="C5311" s="101" t="s">
        <v>6665</v>
      </c>
      <c r="D5311" s="101" t="s">
        <v>6549</v>
      </c>
      <c r="E5311" s="99"/>
      <c r="F5311" s="99"/>
    </row>
    <row r="5312" spans="1:6" ht="12.75" customHeight="1" x14ac:dyDescent="0.25">
      <c r="A5312" s="99"/>
      <c r="B5312" s="101">
        <v>5107925</v>
      </c>
      <c r="C5312" s="101" t="s">
        <v>6666</v>
      </c>
      <c r="D5312" s="101" t="s">
        <v>6549</v>
      </c>
      <c r="E5312" s="99"/>
      <c r="F5312" s="99"/>
    </row>
    <row r="5313" spans="1:6" ht="12.75" customHeight="1" x14ac:dyDescent="0.25">
      <c r="A5313" s="99"/>
      <c r="B5313" s="101">
        <v>5107941</v>
      </c>
      <c r="C5313" s="101" t="s">
        <v>6667</v>
      </c>
      <c r="D5313" s="101" t="s">
        <v>6549</v>
      </c>
      <c r="E5313" s="99"/>
      <c r="F5313" s="99"/>
    </row>
    <row r="5314" spans="1:6" ht="12.75" customHeight="1" x14ac:dyDescent="0.25">
      <c r="A5314" s="99"/>
      <c r="B5314" s="101">
        <v>5107958</v>
      </c>
      <c r="C5314" s="101" t="s">
        <v>6668</v>
      </c>
      <c r="D5314" s="101" t="s">
        <v>6549</v>
      </c>
      <c r="E5314" s="99"/>
      <c r="F5314" s="99"/>
    </row>
    <row r="5315" spans="1:6" ht="12.75" customHeight="1" x14ac:dyDescent="0.25">
      <c r="A5315" s="99"/>
      <c r="B5315" s="101">
        <v>5108006</v>
      </c>
      <c r="C5315" s="101" t="s">
        <v>6669</v>
      </c>
      <c r="D5315" s="101" t="s">
        <v>6549</v>
      </c>
      <c r="E5315" s="99"/>
      <c r="F5315" s="99"/>
    </row>
    <row r="5316" spans="1:6" ht="12.75" customHeight="1" x14ac:dyDescent="0.25">
      <c r="A5316" s="99"/>
      <c r="B5316" s="101">
        <v>5108055</v>
      </c>
      <c r="C5316" s="101" t="s">
        <v>6670</v>
      </c>
      <c r="D5316" s="101" t="s">
        <v>6549</v>
      </c>
      <c r="E5316" s="99"/>
      <c r="F5316" s="99"/>
    </row>
    <row r="5317" spans="1:6" ht="12.75" customHeight="1" x14ac:dyDescent="0.25">
      <c r="A5317" s="99"/>
      <c r="B5317" s="101">
        <v>5108105</v>
      </c>
      <c r="C5317" s="101" t="s">
        <v>6671</v>
      </c>
      <c r="D5317" s="101" t="s">
        <v>6549</v>
      </c>
      <c r="E5317" s="99"/>
      <c r="F5317" s="99"/>
    </row>
    <row r="5318" spans="1:6" ht="12.75" customHeight="1" x14ac:dyDescent="0.25">
      <c r="A5318" s="99"/>
      <c r="B5318" s="101">
        <v>5108204</v>
      </c>
      <c r="C5318" s="101" t="s">
        <v>6672</v>
      </c>
      <c r="D5318" s="101" t="s">
        <v>6549</v>
      </c>
      <c r="E5318" s="99"/>
      <c r="F5318" s="99"/>
    </row>
    <row r="5319" spans="1:6" ht="12.75" customHeight="1" x14ac:dyDescent="0.25">
      <c r="A5319" s="99"/>
      <c r="B5319" s="101">
        <v>5108303</v>
      </c>
      <c r="C5319" s="101" t="s">
        <v>6673</v>
      </c>
      <c r="D5319" s="101" t="s">
        <v>6549</v>
      </c>
      <c r="E5319" s="99"/>
      <c r="F5319" s="99"/>
    </row>
    <row r="5320" spans="1:6" ht="12.75" customHeight="1" x14ac:dyDescent="0.25">
      <c r="A5320" s="99"/>
      <c r="B5320" s="101">
        <v>5108352</v>
      </c>
      <c r="C5320" s="101" t="s">
        <v>6674</v>
      </c>
      <c r="D5320" s="101" t="s">
        <v>6549</v>
      </c>
      <c r="E5320" s="99"/>
      <c r="F5320" s="99"/>
    </row>
    <row r="5321" spans="1:6" ht="12.75" customHeight="1" x14ac:dyDescent="0.25">
      <c r="A5321" s="99"/>
      <c r="B5321" s="101">
        <v>5108402</v>
      </c>
      <c r="C5321" s="101" t="s">
        <v>2487</v>
      </c>
      <c r="D5321" s="101" t="s">
        <v>6549</v>
      </c>
      <c r="E5321" s="99"/>
      <c r="F5321" s="99"/>
    </row>
    <row r="5322" spans="1:6" ht="12.75" customHeight="1" x14ac:dyDescent="0.25">
      <c r="A5322" s="99"/>
      <c r="B5322" s="101">
        <v>5108501</v>
      </c>
      <c r="C5322" s="101" t="s">
        <v>6675</v>
      </c>
      <c r="D5322" s="101" t="s">
        <v>6549</v>
      </c>
      <c r="E5322" s="99"/>
      <c r="F5322" s="99"/>
    </row>
    <row r="5323" spans="1:6" ht="12.75" customHeight="1" x14ac:dyDescent="0.25">
      <c r="A5323" s="99"/>
      <c r="B5323" s="101">
        <v>5108600</v>
      </c>
      <c r="C5323" s="101" t="s">
        <v>6676</v>
      </c>
      <c r="D5323" s="101" t="s">
        <v>6549</v>
      </c>
      <c r="E5323" s="99"/>
      <c r="F5323" s="99"/>
    </row>
    <row r="5324" spans="1:6" ht="12.75" customHeight="1" x14ac:dyDescent="0.25">
      <c r="A5324" s="99"/>
      <c r="B5324" s="101">
        <v>5108808</v>
      </c>
      <c r="C5324" s="101" t="s">
        <v>6677</v>
      </c>
      <c r="D5324" s="101" t="s">
        <v>6549</v>
      </c>
      <c r="E5324" s="99"/>
      <c r="F5324" s="99"/>
    </row>
    <row r="5325" spans="1:6" ht="12.75" customHeight="1" x14ac:dyDescent="0.25">
      <c r="A5325" s="99"/>
      <c r="B5325" s="101">
        <v>5108857</v>
      </c>
      <c r="C5325" s="101" t="s">
        <v>6678</v>
      </c>
      <c r="D5325" s="101" t="s">
        <v>6549</v>
      </c>
      <c r="E5325" s="99"/>
      <c r="F5325" s="99"/>
    </row>
    <row r="5326" spans="1:6" ht="12.75" customHeight="1" x14ac:dyDescent="0.25">
      <c r="A5326" s="99"/>
      <c r="B5326" s="101">
        <v>5108907</v>
      </c>
      <c r="C5326" s="101" t="s">
        <v>6679</v>
      </c>
      <c r="D5326" s="101" t="s">
        <v>6549</v>
      </c>
      <c r="E5326" s="99"/>
      <c r="F5326" s="99"/>
    </row>
    <row r="5327" spans="1:6" ht="12.75" customHeight="1" x14ac:dyDescent="0.25">
      <c r="A5327" s="99"/>
      <c r="B5327" s="101">
        <v>5108956</v>
      </c>
      <c r="C5327" s="101" t="s">
        <v>6680</v>
      </c>
      <c r="D5327" s="101" t="s">
        <v>6549</v>
      </c>
      <c r="E5327" s="99"/>
      <c r="F5327" s="99"/>
    </row>
    <row r="5328" spans="1:6" ht="12.75" customHeight="1" x14ac:dyDescent="0.25">
      <c r="A5328" s="99"/>
      <c r="B5328" s="101">
        <v>5200050</v>
      </c>
      <c r="C5328" s="101" t="s">
        <v>6681</v>
      </c>
      <c r="D5328" s="101" t="s">
        <v>6682</v>
      </c>
      <c r="E5328" s="99"/>
      <c r="F5328" s="99"/>
    </row>
    <row r="5329" spans="1:6" ht="12.75" customHeight="1" x14ac:dyDescent="0.25">
      <c r="A5329" s="99"/>
      <c r="B5329" s="101">
        <v>5200100</v>
      </c>
      <c r="C5329" s="101" t="s">
        <v>6683</v>
      </c>
      <c r="D5329" s="101" t="s">
        <v>6682</v>
      </c>
      <c r="E5329" s="99"/>
      <c r="F5329" s="99"/>
    </row>
    <row r="5330" spans="1:6" ht="12.75" customHeight="1" x14ac:dyDescent="0.25">
      <c r="A5330" s="99"/>
      <c r="B5330" s="101">
        <v>5200134</v>
      </c>
      <c r="C5330" s="101" t="s">
        <v>6684</v>
      </c>
      <c r="D5330" s="101" t="s">
        <v>6682</v>
      </c>
      <c r="E5330" s="99"/>
      <c r="F5330" s="99"/>
    </row>
    <row r="5331" spans="1:6" ht="12.75" customHeight="1" x14ac:dyDescent="0.25">
      <c r="A5331" s="99"/>
      <c r="B5331" s="101">
        <v>5200159</v>
      </c>
      <c r="C5331" s="101" t="s">
        <v>6685</v>
      </c>
      <c r="D5331" s="101" t="s">
        <v>6682</v>
      </c>
      <c r="E5331" s="99"/>
      <c r="F5331" s="99"/>
    </row>
    <row r="5332" spans="1:6" ht="12.75" customHeight="1" x14ac:dyDescent="0.25">
      <c r="A5332" s="99"/>
      <c r="B5332" s="101">
        <v>5200175</v>
      </c>
      <c r="C5332" s="101" t="s">
        <v>6686</v>
      </c>
      <c r="D5332" s="101" t="s">
        <v>6682</v>
      </c>
      <c r="E5332" s="99"/>
      <c r="F5332" s="99"/>
    </row>
    <row r="5333" spans="1:6" ht="12.75" customHeight="1" x14ac:dyDescent="0.25">
      <c r="A5333" s="99"/>
      <c r="B5333" s="101">
        <v>5200209</v>
      </c>
      <c r="C5333" s="101" t="s">
        <v>6687</v>
      </c>
      <c r="D5333" s="101" t="s">
        <v>6682</v>
      </c>
      <c r="E5333" s="99"/>
      <c r="F5333" s="99"/>
    </row>
    <row r="5334" spans="1:6" ht="12.75" customHeight="1" x14ac:dyDescent="0.25">
      <c r="A5334" s="99"/>
      <c r="B5334" s="101">
        <v>5200258</v>
      </c>
      <c r="C5334" s="101" t="s">
        <v>6688</v>
      </c>
      <c r="D5334" s="101" t="s">
        <v>6682</v>
      </c>
      <c r="E5334" s="99"/>
      <c r="F5334" s="99"/>
    </row>
    <row r="5335" spans="1:6" ht="12.75" customHeight="1" x14ac:dyDescent="0.25">
      <c r="A5335" s="99"/>
      <c r="B5335" s="101">
        <v>5200308</v>
      </c>
      <c r="C5335" s="101" t="s">
        <v>6689</v>
      </c>
      <c r="D5335" s="101" t="s">
        <v>6682</v>
      </c>
      <c r="E5335" s="99"/>
      <c r="F5335" s="99"/>
    </row>
    <row r="5336" spans="1:6" ht="12.75" customHeight="1" x14ac:dyDescent="0.25">
      <c r="A5336" s="99"/>
      <c r="B5336" s="101">
        <v>5200506</v>
      </c>
      <c r="C5336" s="101" t="s">
        <v>6690</v>
      </c>
      <c r="D5336" s="101" t="s">
        <v>6682</v>
      </c>
      <c r="E5336" s="99"/>
      <c r="F5336" s="99"/>
    </row>
    <row r="5337" spans="1:6" ht="12.75" customHeight="1" x14ac:dyDescent="0.25">
      <c r="A5337" s="99"/>
      <c r="B5337" s="101">
        <v>5200555</v>
      </c>
      <c r="C5337" s="101" t="s">
        <v>6691</v>
      </c>
      <c r="D5337" s="101" t="s">
        <v>6682</v>
      </c>
      <c r="E5337" s="99"/>
      <c r="F5337" s="99"/>
    </row>
    <row r="5338" spans="1:6" ht="12.75" customHeight="1" x14ac:dyDescent="0.25">
      <c r="A5338" s="99"/>
      <c r="B5338" s="101">
        <v>5200605</v>
      </c>
      <c r="C5338" s="101" t="s">
        <v>6692</v>
      </c>
      <c r="D5338" s="101" t="s">
        <v>6682</v>
      </c>
      <c r="E5338" s="99"/>
      <c r="F5338" s="99"/>
    </row>
    <row r="5339" spans="1:6" ht="12.75" customHeight="1" x14ac:dyDescent="0.25">
      <c r="A5339" s="99"/>
      <c r="B5339" s="101">
        <v>5200803</v>
      </c>
      <c r="C5339" s="101" t="s">
        <v>6693</v>
      </c>
      <c r="D5339" s="101" t="s">
        <v>6682</v>
      </c>
      <c r="E5339" s="99"/>
      <c r="F5339" s="99"/>
    </row>
    <row r="5340" spans="1:6" ht="12.75" customHeight="1" x14ac:dyDescent="0.25">
      <c r="A5340" s="99"/>
      <c r="B5340" s="101">
        <v>5200829</v>
      </c>
      <c r="C5340" s="101" t="s">
        <v>6694</v>
      </c>
      <c r="D5340" s="101" t="s">
        <v>6682</v>
      </c>
      <c r="E5340" s="99"/>
      <c r="F5340" s="99"/>
    </row>
    <row r="5341" spans="1:6" ht="12.75" customHeight="1" x14ac:dyDescent="0.25">
      <c r="A5341" s="99"/>
      <c r="B5341" s="101">
        <v>5200852</v>
      </c>
      <c r="C5341" s="101" t="s">
        <v>6695</v>
      </c>
      <c r="D5341" s="101" t="s">
        <v>6682</v>
      </c>
      <c r="E5341" s="99"/>
      <c r="F5341" s="99"/>
    </row>
    <row r="5342" spans="1:6" ht="12.75" customHeight="1" x14ac:dyDescent="0.25">
      <c r="A5342" s="99"/>
      <c r="B5342" s="101">
        <v>5200902</v>
      </c>
      <c r="C5342" s="101" t="s">
        <v>6696</v>
      </c>
      <c r="D5342" s="101" t="s">
        <v>6682</v>
      </c>
      <c r="E5342" s="99"/>
      <c r="F5342" s="99"/>
    </row>
    <row r="5343" spans="1:6" ht="12.75" customHeight="1" x14ac:dyDescent="0.25">
      <c r="A5343" s="99"/>
      <c r="B5343" s="101">
        <v>5201108</v>
      </c>
      <c r="C5343" s="101" t="s">
        <v>6697</v>
      </c>
      <c r="D5343" s="101" t="s">
        <v>6682</v>
      </c>
      <c r="E5343" s="99"/>
      <c r="F5343" s="99"/>
    </row>
    <row r="5344" spans="1:6" ht="12.75" customHeight="1" x14ac:dyDescent="0.25">
      <c r="A5344" s="99"/>
      <c r="B5344" s="101">
        <v>5201207</v>
      </c>
      <c r="C5344" s="101" t="s">
        <v>6698</v>
      </c>
      <c r="D5344" s="101" t="s">
        <v>6682</v>
      </c>
      <c r="E5344" s="99"/>
      <c r="F5344" s="99"/>
    </row>
    <row r="5345" spans="1:6" ht="12.75" customHeight="1" x14ac:dyDescent="0.25">
      <c r="A5345" s="99"/>
      <c r="B5345" s="101">
        <v>5201306</v>
      </c>
      <c r="C5345" s="101" t="s">
        <v>6699</v>
      </c>
      <c r="D5345" s="101" t="s">
        <v>6682</v>
      </c>
      <c r="E5345" s="99"/>
      <c r="F5345" s="99"/>
    </row>
    <row r="5346" spans="1:6" ht="12.75" customHeight="1" x14ac:dyDescent="0.25">
      <c r="A5346" s="99"/>
      <c r="B5346" s="101">
        <v>5201405</v>
      </c>
      <c r="C5346" s="101" t="s">
        <v>6700</v>
      </c>
      <c r="D5346" s="101" t="s">
        <v>6682</v>
      </c>
      <c r="E5346" s="99"/>
      <c r="F5346" s="99"/>
    </row>
    <row r="5347" spans="1:6" ht="12.75" customHeight="1" x14ac:dyDescent="0.25">
      <c r="A5347" s="99"/>
      <c r="B5347" s="101">
        <v>5201454</v>
      </c>
      <c r="C5347" s="101" t="s">
        <v>6701</v>
      </c>
      <c r="D5347" s="101" t="s">
        <v>6682</v>
      </c>
      <c r="E5347" s="99"/>
      <c r="F5347" s="99"/>
    </row>
    <row r="5348" spans="1:6" ht="12.75" customHeight="1" x14ac:dyDescent="0.25">
      <c r="A5348" s="99"/>
      <c r="B5348" s="101">
        <v>5201504</v>
      </c>
      <c r="C5348" s="101" t="s">
        <v>6702</v>
      </c>
      <c r="D5348" s="101" t="s">
        <v>6682</v>
      </c>
      <c r="E5348" s="99"/>
      <c r="F5348" s="99"/>
    </row>
    <row r="5349" spans="1:6" ht="12.75" customHeight="1" x14ac:dyDescent="0.25">
      <c r="A5349" s="99"/>
      <c r="B5349" s="101">
        <v>5201603</v>
      </c>
      <c r="C5349" s="101" t="s">
        <v>6703</v>
      </c>
      <c r="D5349" s="101" t="s">
        <v>6682</v>
      </c>
      <c r="E5349" s="99"/>
      <c r="F5349" s="99"/>
    </row>
    <row r="5350" spans="1:6" ht="12.75" customHeight="1" x14ac:dyDescent="0.25">
      <c r="A5350" s="99"/>
      <c r="B5350" s="101">
        <v>5201702</v>
      </c>
      <c r="C5350" s="101" t="s">
        <v>6704</v>
      </c>
      <c r="D5350" s="101" t="s">
        <v>6682</v>
      </c>
      <c r="E5350" s="99"/>
      <c r="F5350" s="99"/>
    </row>
    <row r="5351" spans="1:6" ht="12.75" customHeight="1" x14ac:dyDescent="0.25">
      <c r="A5351" s="99"/>
      <c r="B5351" s="101">
        <v>5201801</v>
      </c>
      <c r="C5351" s="101" t="s">
        <v>6705</v>
      </c>
      <c r="D5351" s="101" t="s">
        <v>6682</v>
      </c>
      <c r="E5351" s="99"/>
      <c r="F5351" s="99"/>
    </row>
    <row r="5352" spans="1:6" ht="12.75" customHeight="1" x14ac:dyDescent="0.25">
      <c r="A5352" s="99"/>
      <c r="B5352" s="101">
        <v>5202155</v>
      </c>
      <c r="C5352" s="101" t="s">
        <v>6706</v>
      </c>
      <c r="D5352" s="101" t="s">
        <v>6682</v>
      </c>
      <c r="E5352" s="99"/>
      <c r="F5352" s="99"/>
    </row>
    <row r="5353" spans="1:6" ht="12.75" customHeight="1" x14ac:dyDescent="0.25">
      <c r="A5353" s="99"/>
      <c r="B5353" s="101">
        <v>5202353</v>
      </c>
      <c r="C5353" s="101" t="s">
        <v>6707</v>
      </c>
      <c r="D5353" s="101" t="s">
        <v>6682</v>
      </c>
      <c r="E5353" s="99"/>
      <c r="F5353" s="99"/>
    </row>
    <row r="5354" spans="1:6" ht="12.75" customHeight="1" x14ac:dyDescent="0.25">
      <c r="A5354" s="99"/>
      <c r="B5354" s="101">
        <v>5202502</v>
      </c>
      <c r="C5354" s="101" t="s">
        <v>6708</v>
      </c>
      <c r="D5354" s="101" t="s">
        <v>6682</v>
      </c>
      <c r="E5354" s="99"/>
      <c r="F5354" s="99"/>
    </row>
    <row r="5355" spans="1:6" ht="12.75" customHeight="1" x14ac:dyDescent="0.25">
      <c r="A5355" s="99"/>
      <c r="B5355" s="101">
        <v>5202601</v>
      </c>
      <c r="C5355" s="101" t="s">
        <v>6709</v>
      </c>
      <c r="D5355" s="101" t="s">
        <v>6682</v>
      </c>
      <c r="E5355" s="99"/>
      <c r="F5355" s="99"/>
    </row>
    <row r="5356" spans="1:6" ht="12.75" customHeight="1" x14ac:dyDescent="0.25">
      <c r="A5356" s="99"/>
      <c r="B5356" s="101">
        <v>5202809</v>
      </c>
      <c r="C5356" s="101" t="s">
        <v>6710</v>
      </c>
      <c r="D5356" s="101" t="s">
        <v>6682</v>
      </c>
      <c r="E5356" s="99"/>
      <c r="F5356" s="99"/>
    </row>
    <row r="5357" spans="1:6" ht="12.75" customHeight="1" x14ac:dyDescent="0.25">
      <c r="A5357" s="99"/>
      <c r="B5357" s="101">
        <v>5203104</v>
      </c>
      <c r="C5357" s="101" t="s">
        <v>6711</v>
      </c>
      <c r="D5357" s="101" t="s">
        <v>6682</v>
      </c>
      <c r="E5357" s="99"/>
      <c r="F5357" s="99"/>
    </row>
    <row r="5358" spans="1:6" ht="12.75" customHeight="1" x14ac:dyDescent="0.25">
      <c r="A5358" s="99"/>
      <c r="B5358" s="101">
        <v>5203203</v>
      </c>
      <c r="C5358" s="101" t="s">
        <v>3409</v>
      </c>
      <c r="D5358" s="101" t="s">
        <v>6682</v>
      </c>
      <c r="E5358" s="99"/>
      <c r="F5358" s="99"/>
    </row>
    <row r="5359" spans="1:6" ht="12.75" customHeight="1" x14ac:dyDescent="0.25">
      <c r="A5359" s="99"/>
      <c r="B5359" s="101">
        <v>5203302</v>
      </c>
      <c r="C5359" s="101" t="s">
        <v>6712</v>
      </c>
      <c r="D5359" s="101" t="s">
        <v>6682</v>
      </c>
      <c r="E5359" s="99"/>
      <c r="F5359" s="99"/>
    </row>
    <row r="5360" spans="1:6" ht="12.75" customHeight="1" x14ac:dyDescent="0.25">
      <c r="A5360" s="99"/>
      <c r="B5360" s="101">
        <v>5203401</v>
      </c>
      <c r="C5360" s="101" t="s">
        <v>6713</v>
      </c>
      <c r="D5360" s="101" t="s">
        <v>6682</v>
      </c>
      <c r="E5360" s="99"/>
      <c r="F5360" s="99"/>
    </row>
    <row r="5361" spans="1:6" ht="12.75" customHeight="1" x14ac:dyDescent="0.25">
      <c r="A5361" s="99"/>
      <c r="B5361" s="101">
        <v>5203500</v>
      </c>
      <c r="C5361" s="101" t="s">
        <v>6714</v>
      </c>
      <c r="D5361" s="101" t="s">
        <v>6682</v>
      </c>
      <c r="E5361" s="99"/>
      <c r="F5361" s="99"/>
    </row>
    <row r="5362" spans="1:6" ht="12.75" customHeight="1" x14ac:dyDescent="0.25">
      <c r="A5362" s="99"/>
      <c r="B5362" s="101">
        <v>5203559</v>
      </c>
      <c r="C5362" s="101" t="s">
        <v>6715</v>
      </c>
      <c r="D5362" s="101" t="s">
        <v>6682</v>
      </c>
      <c r="E5362" s="99"/>
      <c r="F5362" s="99"/>
    </row>
    <row r="5363" spans="1:6" ht="12.75" customHeight="1" x14ac:dyDescent="0.25">
      <c r="A5363" s="99"/>
      <c r="B5363" s="101">
        <v>5203575</v>
      </c>
      <c r="C5363" s="101" t="s">
        <v>6716</v>
      </c>
      <c r="D5363" s="101" t="s">
        <v>6682</v>
      </c>
      <c r="E5363" s="99"/>
      <c r="F5363" s="99"/>
    </row>
    <row r="5364" spans="1:6" ht="12.75" customHeight="1" x14ac:dyDescent="0.25">
      <c r="A5364" s="99"/>
      <c r="B5364" s="101">
        <v>5203609</v>
      </c>
      <c r="C5364" s="101" t="s">
        <v>6717</v>
      </c>
      <c r="D5364" s="101" t="s">
        <v>6682</v>
      </c>
      <c r="E5364" s="99"/>
      <c r="F5364" s="99"/>
    </row>
    <row r="5365" spans="1:6" ht="12.75" customHeight="1" x14ac:dyDescent="0.25">
      <c r="A5365" s="99"/>
      <c r="B5365" s="101">
        <v>5203807</v>
      </c>
      <c r="C5365" s="101" t="s">
        <v>6718</v>
      </c>
      <c r="D5365" s="101" t="s">
        <v>6682</v>
      </c>
      <c r="E5365" s="99"/>
      <c r="F5365" s="99"/>
    </row>
    <row r="5366" spans="1:6" ht="12.75" customHeight="1" x14ac:dyDescent="0.25">
      <c r="A5366" s="99"/>
      <c r="B5366" s="101">
        <v>5203906</v>
      </c>
      <c r="C5366" s="101" t="s">
        <v>6719</v>
      </c>
      <c r="D5366" s="101" t="s">
        <v>6682</v>
      </c>
      <c r="E5366" s="99"/>
      <c r="F5366" s="99"/>
    </row>
    <row r="5367" spans="1:6" ht="12.75" customHeight="1" x14ac:dyDescent="0.25">
      <c r="A5367" s="99"/>
      <c r="B5367" s="101">
        <v>5203939</v>
      </c>
      <c r="C5367" s="101" t="s">
        <v>6720</v>
      </c>
      <c r="D5367" s="101" t="s">
        <v>6682</v>
      </c>
      <c r="E5367" s="99"/>
      <c r="F5367" s="99"/>
    </row>
    <row r="5368" spans="1:6" ht="12.75" customHeight="1" x14ac:dyDescent="0.25">
      <c r="A5368" s="99"/>
      <c r="B5368" s="101">
        <v>5203962</v>
      </c>
      <c r="C5368" s="101" t="s">
        <v>6721</v>
      </c>
      <c r="D5368" s="101" t="s">
        <v>6682</v>
      </c>
      <c r="E5368" s="99"/>
      <c r="F5368" s="99"/>
    </row>
    <row r="5369" spans="1:6" ht="12.75" customHeight="1" x14ac:dyDescent="0.25">
      <c r="A5369" s="99"/>
      <c r="B5369" s="101">
        <v>5204003</v>
      </c>
      <c r="C5369" s="101" t="s">
        <v>6722</v>
      </c>
      <c r="D5369" s="101" t="s">
        <v>6682</v>
      </c>
      <c r="E5369" s="99"/>
      <c r="F5369" s="99"/>
    </row>
    <row r="5370" spans="1:6" ht="12.75" customHeight="1" x14ac:dyDescent="0.25">
      <c r="A5370" s="99"/>
      <c r="B5370" s="101">
        <v>5204102</v>
      </c>
      <c r="C5370" s="101" t="s">
        <v>6723</v>
      </c>
      <c r="D5370" s="101" t="s">
        <v>6682</v>
      </c>
      <c r="E5370" s="99"/>
      <c r="F5370" s="99"/>
    </row>
    <row r="5371" spans="1:6" ht="12.75" customHeight="1" x14ac:dyDescent="0.25">
      <c r="A5371" s="99"/>
      <c r="B5371" s="101">
        <v>5204201</v>
      </c>
      <c r="C5371" s="101" t="s">
        <v>6724</v>
      </c>
      <c r="D5371" s="101" t="s">
        <v>6682</v>
      </c>
      <c r="E5371" s="99"/>
      <c r="F5371" s="99"/>
    </row>
    <row r="5372" spans="1:6" ht="12.75" customHeight="1" x14ac:dyDescent="0.25">
      <c r="A5372" s="99"/>
      <c r="B5372" s="101">
        <v>5204250</v>
      </c>
      <c r="C5372" s="101" t="s">
        <v>3870</v>
      </c>
      <c r="D5372" s="101" t="s">
        <v>6682</v>
      </c>
      <c r="E5372" s="99"/>
      <c r="F5372" s="99"/>
    </row>
    <row r="5373" spans="1:6" ht="12.75" customHeight="1" x14ac:dyDescent="0.25">
      <c r="A5373" s="99"/>
      <c r="B5373" s="101">
        <v>5204300</v>
      </c>
      <c r="C5373" s="101" t="s">
        <v>6725</v>
      </c>
      <c r="D5373" s="101" t="s">
        <v>6682</v>
      </c>
      <c r="E5373" s="99"/>
      <c r="F5373" s="99"/>
    </row>
    <row r="5374" spans="1:6" ht="12.75" customHeight="1" x14ac:dyDescent="0.25">
      <c r="A5374" s="99"/>
      <c r="B5374" s="101">
        <v>5204409</v>
      </c>
      <c r="C5374" s="101" t="s">
        <v>6726</v>
      </c>
      <c r="D5374" s="101" t="s">
        <v>6682</v>
      </c>
      <c r="E5374" s="99"/>
      <c r="F5374" s="99"/>
    </row>
    <row r="5375" spans="1:6" ht="12.75" customHeight="1" x14ac:dyDescent="0.25">
      <c r="A5375" s="99"/>
      <c r="B5375" s="101">
        <v>5204508</v>
      </c>
      <c r="C5375" s="101" t="s">
        <v>6727</v>
      </c>
      <c r="D5375" s="101" t="s">
        <v>6682</v>
      </c>
      <c r="E5375" s="99"/>
      <c r="F5375" s="99"/>
    </row>
    <row r="5376" spans="1:6" ht="12.75" customHeight="1" x14ac:dyDescent="0.25">
      <c r="A5376" s="99"/>
      <c r="B5376" s="101">
        <v>5204557</v>
      </c>
      <c r="C5376" s="101" t="s">
        <v>6728</v>
      </c>
      <c r="D5376" s="101" t="s">
        <v>6682</v>
      </c>
      <c r="E5376" s="99"/>
      <c r="F5376" s="99"/>
    </row>
    <row r="5377" spans="1:6" ht="12.75" customHeight="1" x14ac:dyDescent="0.25">
      <c r="A5377" s="99"/>
      <c r="B5377" s="101">
        <v>5204607</v>
      </c>
      <c r="C5377" s="101" t="s">
        <v>6729</v>
      </c>
      <c r="D5377" s="101" t="s">
        <v>6682</v>
      </c>
      <c r="E5377" s="99"/>
      <c r="F5377" s="99"/>
    </row>
    <row r="5378" spans="1:6" ht="12.75" customHeight="1" x14ac:dyDescent="0.25">
      <c r="A5378" s="99"/>
      <c r="B5378" s="101">
        <v>5204656</v>
      </c>
      <c r="C5378" s="101" t="s">
        <v>6730</v>
      </c>
      <c r="D5378" s="101" t="s">
        <v>6682</v>
      </c>
      <c r="E5378" s="99"/>
      <c r="F5378" s="99"/>
    </row>
    <row r="5379" spans="1:6" ht="12.75" customHeight="1" x14ac:dyDescent="0.25">
      <c r="A5379" s="99"/>
      <c r="B5379" s="101">
        <v>5204706</v>
      </c>
      <c r="C5379" s="101" t="s">
        <v>6731</v>
      </c>
      <c r="D5379" s="101" t="s">
        <v>6682</v>
      </c>
      <c r="E5379" s="99"/>
      <c r="F5379" s="99"/>
    </row>
    <row r="5380" spans="1:6" ht="12.75" customHeight="1" x14ac:dyDescent="0.25">
      <c r="A5380" s="99"/>
      <c r="B5380" s="101">
        <v>5204805</v>
      </c>
      <c r="C5380" s="101" t="s">
        <v>6732</v>
      </c>
      <c r="D5380" s="101" t="s">
        <v>6682</v>
      </c>
      <c r="E5380" s="99"/>
      <c r="F5380" s="99"/>
    </row>
    <row r="5381" spans="1:6" ht="12.75" customHeight="1" x14ac:dyDescent="0.25">
      <c r="A5381" s="99"/>
      <c r="B5381" s="101">
        <v>5204854</v>
      </c>
      <c r="C5381" s="101" t="s">
        <v>6733</v>
      </c>
      <c r="D5381" s="101" t="s">
        <v>6682</v>
      </c>
      <c r="E5381" s="99"/>
      <c r="F5381" s="99"/>
    </row>
    <row r="5382" spans="1:6" ht="12.75" customHeight="1" x14ac:dyDescent="0.25">
      <c r="A5382" s="99"/>
      <c r="B5382" s="101">
        <v>5204904</v>
      </c>
      <c r="C5382" s="101" t="s">
        <v>6734</v>
      </c>
      <c r="D5382" s="101" t="s">
        <v>6682</v>
      </c>
      <c r="E5382" s="99"/>
      <c r="F5382" s="99"/>
    </row>
    <row r="5383" spans="1:6" ht="12.75" customHeight="1" x14ac:dyDescent="0.25">
      <c r="A5383" s="99"/>
      <c r="B5383" s="101">
        <v>5204953</v>
      </c>
      <c r="C5383" s="101" t="s">
        <v>6735</v>
      </c>
      <c r="D5383" s="101" t="s">
        <v>6682</v>
      </c>
      <c r="E5383" s="99"/>
      <c r="F5383" s="99"/>
    </row>
    <row r="5384" spans="1:6" ht="12.75" customHeight="1" x14ac:dyDescent="0.25">
      <c r="A5384" s="99"/>
      <c r="B5384" s="101">
        <v>5205000</v>
      </c>
      <c r="C5384" s="101" t="s">
        <v>6736</v>
      </c>
      <c r="D5384" s="101" t="s">
        <v>6682</v>
      </c>
      <c r="E5384" s="99"/>
      <c r="F5384" s="99"/>
    </row>
    <row r="5385" spans="1:6" ht="12.75" customHeight="1" x14ac:dyDescent="0.25">
      <c r="A5385" s="99"/>
      <c r="B5385" s="101">
        <v>5205059</v>
      </c>
      <c r="C5385" s="101" t="s">
        <v>6737</v>
      </c>
      <c r="D5385" s="101" t="s">
        <v>6682</v>
      </c>
      <c r="E5385" s="99"/>
      <c r="F5385" s="99"/>
    </row>
    <row r="5386" spans="1:6" ht="12.75" customHeight="1" x14ac:dyDescent="0.25">
      <c r="A5386" s="99"/>
      <c r="B5386" s="101">
        <v>5205109</v>
      </c>
      <c r="C5386" s="101" t="s">
        <v>6738</v>
      </c>
      <c r="D5386" s="101" t="s">
        <v>6682</v>
      </c>
      <c r="E5386" s="99"/>
      <c r="F5386" s="99"/>
    </row>
    <row r="5387" spans="1:6" ht="12.75" customHeight="1" x14ac:dyDescent="0.25">
      <c r="A5387" s="99"/>
      <c r="B5387" s="101">
        <v>5205208</v>
      </c>
      <c r="C5387" s="101" t="s">
        <v>6739</v>
      </c>
      <c r="D5387" s="101" t="s">
        <v>6682</v>
      </c>
      <c r="E5387" s="99"/>
      <c r="F5387" s="99"/>
    </row>
    <row r="5388" spans="1:6" ht="12.75" customHeight="1" x14ac:dyDescent="0.25">
      <c r="A5388" s="99"/>
      <c r="B5388" s="101">
        <v>5205307</v>
      </c>
      <c r="C5388" s="101" t="s">
        <v>6740</v>
      </c>
      <c r="D5388" s="101" t="s">
        <v>6682</v>
      </c>
      <c r="E5388" s="99"/>
      <c r="F5388" s="99"/>
    </row>
    <row r="5389" spans="1:6" ht="12.75" customHeight="1" x14ac:dyDescent="0.25">
      <c r="A5389" s="99"/>
      <c r="B5389" s="101">
        <v>5205406</v>
      </c>
      <c r="C5389" s="101" t="s">
        <v>6741</v>
      </c>
      <c r="D5389" s="101" t="s">
        <v>6682</v>
      </c>
      <c r="E5389" s="99"/>
      <c r="F5389" s="99"/>
    </row>
    <row r="5390" spans="1:6" ht="12.75" customHeight="1" x14ac:dyDescent="0.25">
      <c r="A5390" s="99"/>
      <c r="B5390" s="101">
        <v>5205455</v>
      </c>
      <c r="C5390" s="101" t="s">
        <v>6742</v>
      </c>
      <c r="D5390" s="101" t="s">
        <v>6682</v>
      </c>
      <c r="E5390" s="99"/>
      <c r="F5390" s="99"/>
    </row>
    <row r="5391" spans="1:6" ht="12.75" customHeight="1" x14ac:dyDescent="0.25">
      <c r="A5391" s="99"/>
      <c r="B5391" s="101">
        <v>5205471</v>
      </c>
      <c r="C5391" s="101" t="s">
        <v>6743</v>
      </c>
      <c r="D5391" s="101" t="s">
        <v>6682</v>
      </c>
      <c r="E5391" s="99"/>
      <c r="F5391" s="99"/>
    </row>
    <row r="5392" spans="1:6" ht="12.75" customHeight="1" x14ac:dyDescent="0.25">
      <c r="A5392" s="99"/>
      <c r="B5392" s="101">
        <v>5205497</v>
      </c>
      <c r="C5392" s="101" t="s">
        <v>6744</v>
      </c>
      <c r="D5392" s="101" t="s">
        <v>6682</v>
      </c>
      <c r="E5392" s="99"/>
      <c r="F5392" s="99"/>
    </row>
    <row r="5393" spans="1:6" ht="12.75" customHeight="1" x14ac:dyDescent="0.25">
      <c r="A5393" s="99"/>
      <c r="B5393" s="101">
        <v>5205513</v>
      </c>
      <c r="C5393" s="101" t="s">
        <v>6745</v>
      </c>
      <c r="D5393" s="101" t="s">
        <v>6682</v>
      </c>
      <c r="E5393" s="99"/>
      <c r="F5393" s="99"/>
    </row>
    <row r="5394" spans="1:6" ht="12.75" customHeight="1" x14ac:dyDescent="0.25">
      <c r="A5394" s="99"/>
      <c r="B5394" s="101">
        <v>5205521</v>
      </c>
      <c r="C5394" s="101" t="s">
        <v>6746</v>
      </c>
      <c r="D5394" s="101" t="s">
        <v>6682</v>
      </c>
      <c r="E5394" s="99"/>
      <c r="F5394" s="99"/>
    </row>
    <row r="5395" spans="1:6" ht="12.75" customHeight="1" x14ac:dyDescent="0.25">
      <c r="A5395" s="99"/>
      <c r="B5395" s="101">
        <v>5205703</v>
      </c>
      <c r="C5395" s="101" t="s">
        <v>6747</v>
      </c>
      <c r="D5395" s="101" t="s">
        <v>6682</v>
      </c>
      <c r="E5395" s="99"/>
      <c r="F5395" s="99"/>
    </row>
    <row r="5396" spans="1:6" ht="12.75" customHeight="1" x14ac:dyDescent="0.25">
      <c r="A5396" s="99"/>
      <c r="B5396" s="101">
        <v>5205802</v>
      </c>
      <c r="C5396" s="101" t="s">
        <v>6748</v>
      </c>
      <c r="D5396" s="101" t="s">
        <v>6682</v>
      </c>
      <c r="E5396" s="99"/>
      <c r="F5396" s="99"/>
    </row>
    <row r="5397" spans="1:6" ht="12.75" customHeight="1" x14ac:dyDescent="0.25">
      <c r="A5397" s="99"/>
      <c r="B5397" s="101">
        <v>5205901</v>
      </c>
      <c r="C5397" s="101" t="s">
        <v>6749</v>
      </c>
      <c r="D5397" s="101" t="s">
        <v>6682</v>
      </c>
      <c r="E5397" s="99"/>
      <c r="F5397" s="99"/>
    </row>
    <row r="5398" spans="1:6" ht="12.75" customHeight="1" x14ac:dyDescent="0.25">
      <c r="A5398" s="99"/>
      <c r="B5398" s="101">
        <v>5206206</v>
      </c>
      <c r="C5398" s="101" t="s">
        <v>6750</v>
      </c>
      <c r="D5398" s="101" t="s">
        <v>6682</v>
      </c>
      <c r="E5398" s="99"/>
      <c r="F5398" s="99"/>
    </row>
    <row r="5399" spans="1:6" ht="12.75" customHeight="1" x14ac:dyDescent="0.25">
      <c r="A5399" s="99"/>
      <c r="B5399" s="101">
        <v>5206305</v>
      </c>
      <c r="C5399" s="101" t="s">
        <v>6751</v>
      </c>
      <c r="D5399" s="101" t="s">
        <v>6682</v>
      </c>
      <c r="E5399" s="99"/>
      <c r="F5399" s="99"/>
    </row>
    <row r="5400" spans="1:6" ht="12.75" customHeight="1" x14ac:dyDescent="0.25">
      <c r="A5400" s="99"/>
      <c r="B5400" s="101">
        <v>5206404</v>
      </c>
      <c r="C5400" s="101" t="s">
        <v>6752</v>
      </c>
      <c r="D5400" s="101" t="s">
        <v>6682</v>
      </c>
      <c r="E5400" s="99"/>
      <c r="F5400" s="99"/>
    </row>
    <row r="5401" spans="1:6" ht="12.75" customHeight="1" x14ac:dyDescent="0.25">
      <c r="A5401" s="99"/>
      <c r="B5401" s="101">
        <v>5206503</v>
      </c>
      <c r="C5401" s="101" t="s">
        <v>6753</v>
      </c>
      <c r="D5401" s="101" t="s">
        <v>6682</v>
      </c>
      <c r="E5401" s="99"/>
      <c r="F5401" s="99"/>
    </row>
    <row r="5402" spans="1:6" ht="12.75" customHeight="1" x14ac:dyDescent="0.25">
      <c r="A5402" s="99"/>
      <c r="B5402" s="101">
        <v>5206602</v>
      </c>
      <c r="C5402" s="101" t="s">
        <v>6754</v>
      </c>
      <c r="D5402" s="101" t="s">
        <v>6682</v>
      </c>
      <c r="E5402" s="99"/>
      <c r="F5402" s="99"/>
    </row>
    <row r="5403" spans="1:6" ht="12.75" customHeight="1" x14ac:dyDescent="0.25">
      <c r="A5403" s="99"/>
      <c r="B5403" s="101">
        <v>5206701</v>
      </c>
      <c r="C5403" s="101" t="s">
        <v>6755</v>
      </c>
      <c r="D5403" s="101" t="s">
        <v>6682</v>
      </c>
      <c r="E5403" s="99"/>
      <c r="F5403" s="99"/>
    </row>
    <row r="5404" spans="1:6" ht="12.75" customHeight="1" x14ac:dyDescent="0.25">
      <c r="A5404" s="99"/>
      <c r="B5404" s="101">
        <v>5206800</v>
      </c>
      <c r="C5404" s="101" t="s">
        <v>6756</v>
      </c>
      <c r="D5404" s="101" t="s">
        <v>6682</v>
      </c>
      <c r="E5404" s="99"/>
      <c r="F5404" s="99"/>
    </row>
    <row r="5405" spans="1:6" ht="12.75" customHeight="1" x14ac:dyDescent="0.25">
      <c r="A5405" s="99"/>
      <c r="B5405" s="101">
        <v>5206909</v>
      </c>
      <c r="C5405" s="101" t="s">
        <v>2115</v>
      </c>
      <c r="D5405" s="101" t="s">
        <v>6682</v>
      </c>
      <c r="E5405" s="99"/>
      <c r="F5405" s="99"/>
    </row>
    <row r="5406" spans="1:6" ht="12.75" customHeight="1" x14ac:dyDescent="0.25">
      <c r="A5406" s="99"/>
      <c r="B5406" s="101">
        <v>5207105</v>
      </c>
      <c r="C5406" s="101" t="s">
        <v>6757</v>
      </c>
      <c r="D5406" s="101" t="s">
        <v>6682</v>
      </c>
      <c r="E5406" s="99"/>
      <c r="F5406" s="99"/>
    </row>
    <row r="5407" spans="1:6" ht="12.75" customHeight="1" x14ac:dyDescent="0.25">
      <c r="A5407" s="99"/>
      <c r="B5407" s="101">
        <v>5207253</v>
      </c>
      <c r="C5407" s="101" t="s">
        <v>6758</v>
      </c>
      <c r="D5407" s="101" t="s">
        <v>6682</v>
      </c>
      <c r="E5407" s="99"/>
      <c r="F5407" s="99"/>
    </row>
    <row r="5408" spans="1:6" ht="12.75" customHeight="1" x14ac:dyDescent="0.25">
      <c r="A5408" s="99"/>
      <c r="B5408" s="101">
        <v>5207352</v>
      </c>
      <c r="C5408" s="101" t="s">
        <v>6759</v>
      </c>
      <c r="D5408" s="101" t="s">
        <v>6682</v>
      </c>
      <c r="E5408" s="99"/>
      <c r="F5408" s="99"/>
    </row>
    <row r="5409" spans="1:6" ht="12.75" customHeight="1" x14ac:dyDescent="0.25">
      <c r="A5409" s="99"/>
      <c r="B5409" s="101">
        <v>5207402</v>
      </c>
      <c r="C5409" s="101" t="s">
        <v>6760</v>
      </c>
      <c r="D5409" s="101" t="s">
        <v>6682</v>
      </c>
      <c r="E5409" s="99"/>
      <c r="F5409" s="99"/>
    </row>
    <row r="5410" spans="1:6" ht="12.75" customHeight="1" x14ac:dyDescent="0.25">
      <c r="A5410" s="99"/>
      <c r="B5410" s="101">
        <v>5207501</v>
      </c>
      <c r="C5410" s="101" t="s">
        <v>4932</v>
      </c>
      <c r="D5410" s="101" t="s">
        <v>6682</v>
      </c>
      <c r="E5410" s="99"/>
      <c r="F5410" s="99"/>
    </row>
    <row r="5411" spans="1:6" ht="12.75" customHeight="1" x14ac:dyDescent="0.25">
      <c r="A5411" s="99"/>
      <c r="B5411" s="101">
        <v>5207535</v>
      </c>
      <c r="C5411" s="101" t="s">
        <v>6761</v>
      </c>
      <c r="D5411" s="101" t="s">
        <v>6682</v>
      </c>
      <c r="E5411" s="99"/>
      <c r="F5411" s="99"/>
    </row>
    <row r="5412" spans="1:6" ht="12.75" customHeight="1" x14ac:dyDescent="0.25">
      <c r="A5412" s="99"/>
      <c r="B5412" s="101">
        <v>5207600</v>
      </c>
      <c r="C5412" s="101" t="s">
        <v>6762</v>
      </c>
      <c r="D5412" s="101" t="s">
        <v>6682</v>
      </c>
      <c r="E5412" s="99"/>
      <c r="F5412" s="99"/>
    </row>
    <row r="5413" spans="1:6" ht="12.75" customHeight="1" x14ac:dyDescent="0.25">
      <c r="A5413" s="99"/>
      <c r="B5413" s="101">
        <v>5207808</v>
      </c>
      <c r="C5413" s="101" t="s">
        <v>6763</v>
      </c>
      <c r="D5413" s="101" t="s">
        <v>6682</v>
      </c>
      <c r="E5413" s="99"/>
      <c r="F5413" s="99"/>
    </row>
    <row r="5414" spans="1:6" ht="12.75" customHeight="1" x14ac:dyDescent="0.25">
      <c r="A5414" s="99"/>
      <c r="B5414" s="101">
        <v>5207907</v>
      </c>
      <c r="C5414" s="101" t="s">
        <v>6764</v>
      </c>
      <c r="D5414" s="101" t="s">
        <v>6682</v>
      </c>
      <c r="E5414" s="99"/>
      <c r="F5414" s="99"/>
    </row>
    <row r="5415" spans="1:6" ht="12.75" customHeight="1" x14ac:dyDescent="0.25">
      <c r="A5415" s="99"/>
      <c r="B5415" s="101">
        <v>5208004</v>
      </c>
      <c r="C5415" s="101" t="s">
        <v>6765</v>
      </c>
      <c r="D5415" s="101" t="s">
        <v>6682</v>
      </c>
      <c r="E5415" s="99"/>
      <c r="F5415" s="99"/>
    </row>
    <row r="5416" spans="1:6" ht="12.75" customHeight="1" x14ac:dyDescent="0.25">
      <c r="A5416" s="99"/>
      <c r="B5416" s="101">
        <v>5208103</v>
      </c>
      <c r="C5416" s="101" t="s">
        <v>4052</v>
      </c>
      <c r="D5416" s="101" t="s">
        <v>6682</v>
      </c>
      <c r="E5416" s="99"/>
      <c r="F5416" s="99"/>
    </row>
    <row r="5417" spans="1:6" ht="12.75" customHeight="1" x14ac:dyDescent="0.25">
      <c r="A5417" s="99"/>
      <c r="B5417" s="101">
        <v>5208152</v>
      </c>
      <c r="C5417" s="101" t="s">
        <v>6766</v>
      </c>
      <c r="D5417" s="101" t="s">
        <v>6682</v>
      </c>
      <c r="E5417" s="99"/>
      <c r="F5417" s="99"/>
    </row>
    <row r="5418" spans="1:6" ht="12.75" customHeight="1" x14ac:dyDescent="0.25">
      <c r="A5418" s="99"/>
      <c r="B5418" s="101">
        <v>5208301</v>
      </c>
      <c r="C5418" s="101" t="s">
        <v>6767</v>
      </c>
      <c r="D5418" s="101" t="s">
        <v>6682</v>
      </c>
      <c r="E5418" s="99"/>
      <c r="F5418" s="99"/>
    </row>
    <row r="5419" spans="1:6" ht="12.75" customHeight="1" x14ac:dyDescent="0.25">
      <c r="A5419" s="99"/>
      <c r="B5419" s="101">
        <v>5208400</v>
      </c>
      <c r="C5419" s="101" t="s">
        <v>6768</v>
      </c>
      <c r="D5419" s="101" t="s">
        <v>6682</v>
      </c>
      <c r="E5419" s="99"/>
      <c r="F5419" s="99"/>
    </row>
    <row r="5420" spans="1:6" ht="12.75" customHeight="1" x14ac:dyDescent="0.25">
      <c r="A5420" s="99"/>
      <c r="B5420" s="101">
        <v>5208509</v>
      </c>
      <c r="C5420" s="101" t="s">
        <v>6769</v>
      </c>
      <c r="D5420" s="101" t="s">
        <v>6682</v>
      </c>
      <c r="E5420" s="99"/>
      <c r="F5420" s="99"/>
    </row>
    <row r="5421" spans="1:6" ht="12.75" customHeight="1" x14ac:dyDescent="0.25">
      <c r="A5421" s="99"/>
      <c r="B5421" s="101">
        <v>5208608</v>
      </c>
      <c r="C5421" s="101" t="s">
        <v>6770</v>
      </c>
      <c r="D5421" s="101" t="s">
        <v>6682</v>
      </c>
      <c r="E5421" s="99"/>
      <c r="F5421" s="99"/>
    </row>
    <row r="5422" spans="1:6" ht="12.75" customHeight="1" x14ac:dyDescent="0.25">
      <c r="A5422" s="99"/>
      <c r="B5422" s="101">
        <v>5208707</v>
      </c>
      <c r="C5422" s="101" t="s">
        <v>6771</v>
      </c>
      <c r="D5422" s="101" t="s">
        <v>6682</v>
      </c>
      <c r="E5422" s="99"/>
      <c r="F5422" s="99"/>
    </row>
    <row r="5423" spans="1:6" ht="12.75" customHeight="1" x14ac:dyDescent="0.25">
      <c r="A5423" s="99"/>
      <c r="B5423" s="101">
        <v>5208806</v>
      </c>
      <c r="C5423" s="101" t="s">
        <v>6772</v>
      </c>
      <c r="D5423" s="101" t="s">
        <v>6682</v>
      </c>
      <c r="E5423" s="99"/>
      <c r="F5423" s="99"/>
    </row>
    <row r="5424" spans="1:6" ht="12.75" customHeight="1" x14ac:dyDescent="0.25">
      <c r="A5424" s="99"/>
      <c r="B5424" s="101">
        <v>5208905</v>
      </c>
      <c r="C5424" s="101" t="s">
        <v>6773</v>
      </c>
      <c r="D5424" s="101" t="s">
        <v>6682</v>
      </c>
      <c r="E5424" s="99"/>
      <c r="F5424" s="99"/>
    </row>
    <row r="5425" spans="1:6" ht="12.75" customHeight="1" x14ac:dyDescent="0.25">
      <c r="A5425" s="99"/>
      <c r="B5425" s="101">
        <v>5209101</v>
      </c>
      <c r="C5425" s="101" t="s">
        <v>6774</v>
      </c>
      <c r="D5425" s="101" t="s">
        <v>6682</v>
      </c>
      <c r="E5425" s="99"/>
      <c r="F5425" s="99"/>
    </row>
    <row r="5426" spans="1:6" ht="12.75" customHeight="1" x14ac:dyDescent="0.25">
      <c r="A5426" s="99"/>
      <c r="B5426" s="101">
        <v>5209150</v>
      </c>
      <c r="C5426" s="101" t="s">
        <v>6775</v>
      </c>
      <c r="D5426" s="101" t="s">
        <v>6682</v>
      </c>
      <c r="E5426" s="99"/>
      <c r="F5426" s="99"/>
    </row>
    <row r="5427" spans="1:6" ht="12.75" customHeight="1" x14ac:dyDescent="0.25">
      <c r="A5427" s="99"/>
      <c r="B5427" s="101">
        <v>5209200</v>
      </c>
      <c r="C5427" s="101" t="s">
        <v>6776</v>
      </c>
      <c r="D5427" s="101" t="s">
        <v>6682</v>
      </c>
      <c r="E5427" s="99"/>
      <c r="F5427" s="99"/>
    </row>
    <row r="5428" spans="1:6" ht="12.75" customHeight="1" x14ac:dyDescent="0.25">
      <c r="A5428" s="99"/>
      <c r="B5428" s="101">
        <v>5209291</v>
      </c>
      <c r="C5428" s="101" t="s">
        <v>6777</v>
      </c>
      <c r="D5428" s="101" t="s">
        <v>6682</v>
      </c>
      <c r="E5428" s="99"/>
      <c r="F5428" s="99"/>
    </row>
    <row r="5429" spans="1:6" ht="12.75" customHeight="1" x14ac:dyDescent="0.25">
      <c r="A5429" s="99"/>
      <c r="B5429" s="101">
        <v>5209408</v>
      </c>
      <c r="C5429" s="101" t="s">
        <v>6778</v>
      </c>
      <c r="D5429" s="101" t="s">
        <v>6682</v>
      </c>
      <c r="E5429" s="99"/>
      <c r="F5429" s="99"/>
    </row>
    <row r="5430" spans="1:6" ht="12.75" customHeight="1" x14ac:dyDescent="0.25">
      <c r="A5430" s="99"/>
      <c r="B5430" s="101">
        <v>5209457</v>
      </c>
      <c r="C5430" s="101" t="s">
        <v>6779</v>
      </c>
      <c r="D5430" s="101" t="s">
        <v>6682</v>
      </c>
      <c r="E5430" s="99"/>
      <c r="F5430" s="99"/>
    </row>
    <row r="5431" spans="1:6" ht="12.75" customHeight="1" x14ac:dyDescent="0.25">
      <c r="A5431" s="99"/>
      <c r="B5431" s="101">
        <v>5209606</v>
      </c>
      <c r="C5431" s="101" t="s">
        <v>6780</v>
      </c>
      <c r="D5431" s="101" t="s">
        <v>6682</v>
      </c>
      <c r="E5431" s="99"/>
      <c r="F5431" s="99"/>
    </row>
    <row r="5432" spans="1:6" ht="12.75" customHeight="1" x14ac:dyDescent="0.25">
      <c r="A5432" s="99"/>
      <c r="B5432" s="101">
        <v>5209705</v>
      </c>
      <c r="C5432" s="101" t="s">
        <v>2561</v>
      </c>
      <c r="D5432" s="101" t="s">
        <v>6682</v>
      </c>
      <c r="E5432" s="99"/>
      <c r="F5432" s="99"/>
    </row>
    <row r="5433" spans="1:6" ht="12.75" customHeight="1" x14ac:dyDescent="0.25">
      <c r="A5433" s="99"/>
      <c r="B5433" s="101">
        <v>5209804</v>
      </c>
      <c r="C5433" s="101" t="s">
        <v>6781</v>
      </c>
      <c r="D5433" s="101" t="s">
        <v>6682</v>
      </c>
      <c r="E5433" s="99"/>
      <c r="F5433" s="99"/>
    </row>
    <row r="5434" spans="1:6" ht="12.75" customHeight="1" x14ac:dyDescent="0.25">
      <c r="A5434" s="99"/>
      <c r="B5434" s="101">
        <v>5209903</v>
      </c>
      <c r="C5434" s="101" t="s">
        <v>6782</v>
      </c>
      <c r="D5434" s="101" t="s">
        <v>6682</v>
      </c>
      <c r="E5434" s="99"/>
      <c r="F5434" s="99"/>
    </row>
    <row r="5435" spans="1:6" ht="12.75" customHeight="1" x14ac:dyDescent="0.25">
      <c r="A5435" s="99"/>
      <c r="B5435" s="101">
        <v>5209937</v>
      </c>
      <c r="C5435" s="101" t="s">
        <v>6783</v>
      </c>
      <c r="D5435" s="101" t="s">
        <v>6682</v>
      </c>
      <c r="E5435" s="99"/>
      <c r="F5435" s="99"/>
    </row>
    <row r="5436" spans="1:6" ht="12.75" customHeight="1" x14ac:dyDescent="0.25">
      <c r="A5436" s="99"/>
      <c r="B5436" s="101">
        <v>5209952</v>
      </c>
      <c r="C5436" s="101" t="s">
        <v>6784</v>
      </c>
      <c r="D5436" s="101" t="s">
        <v>6682</v>
      </c>
      <c r="E5436" s="99"/>
      <c r="F5436" s="99"/>
    </row>
    <row r="5437" spans="1:6" ht="12.75" customHeight="1" x14ac:dyDescent="0.25">
      <c r="A5437" s="99"/>
      <c r="B5437" s="101">
        <v>5210000</v>
      </c>
      <c r="C5437" s="101" t="s">
        <v>6785</v>
      </c>
      <c r="D5437" s="101" t="s">
        <v>6682</v>
      </c>
      <c r="E5437" s="99"/>
      <c r="F5437" s="99"/>
    </row>
    <row r="5438" spans="1:6" ht="12.75" customHeight="1" x14ac:dyDescent="0.25">
      <c r="A5438" s="99"/>
      <c r="B5438" s="101">
        <v>5210109</v>
      </c>
      <c r="C5438" s="101" t="s">
        <v>6786</v>
      </c>
      <c r="D5438" s="101" t="s">
        <v>6682</v>
      </c>
      <c r="E5438" s="99"/>
      <c r="F5438" s="99"/>
    </row>
    <row r="5439" spans="1:6" ht="12.75" customHeight="1" x14ac:dyDescent="0.25">
      <c r="A5439" s="99"/>
      <c r="B5439" s="101">
        <v>5210158</v>
      </c>
      <c r="C5439" s="101" t="s">
        <v>6787</v>
      </c>
      <c r="D5439" s="101" t="s">
        <v>6682</v>
      </c>
      <c r="E5439" s="99"/>
      <c r="F5439" s="99"/>
    </row>
    <row r="5440" spans="1:6" ht="12.75" customHeight="1" x14ac:dyDescent="0.25">
      <c r="A5440" s="99"/>
      <c r="B5440" s="101">
        <v>5210208</v>
      </c>
      <c r="C5440" s="101" t="s">
        <v>5519</v>
      </c>
      <c r="D5440" s="101" t="s">
        <v>6682</v>
      </c>
      <c r="E5440" s="99"/>
      <c r="F5440" s="99"/>
    </row>
    <row r="5441" spans="1:6" ht="12.75" customHeight="1" x14ac:dyDescent="0.25">
      <c r="A5441" s="99"/>
      <c r="B5441" s="101">
        <v>5210307</v>
      </c>
      <c r="C5441" s="101" t="s">
        <v>6788</v>
      </c>
      <c r="D5441" s="101" t="s">
        <v>6682</v>
      </c>
      <c r="E5441" s="99"/>
      <c r="F5441" s="99"/>
    </row>
    <row r="5442" spans="1:6" ht="12.75" customHeight="1" x14ac:dyDescent="0.25">
      <c r="A5442" s="99"/>
      <c r="B5442" s="101">
        <v>5210406</v>
      </c>
      <c r="C5442" s="101" t="s">
        <v>6789</v>
      </c>
      <c r="D5442" s="101" t="s">
        <v>6682</v>
      </c>
      <c r="E5442" s="99"/>
      <c r="F5442" s="99"/>
    </row>
    <row r="5443" spans="1:6" ht="12.75" customHeight="1" x14ac:dyDescent="0.25">
      <c r="A5443" s="99"/>
      <c r="B5443" s="101">
        <v>5210562</v>
      </c>
      <c r="C5443" s="101" t="s">
        <v>6790</v>
      </c>
      <c r="D5443" s="101" t="s">
        <v>6682</v>
      </c>
      <c r="E5443" s="99"/>
      <c r="F5443" s="99"/>
    </row>
    <row r="5444" spans="1:6" ht="12.75" customHeight="1" x14ac:dyDescent="0.25">
      <c r="A5444" s="99"/>
      <c r="B5444" s="101">
        <v>5210604</v>
      </c>
      <c r="C5444" s="101" t="s">
        <v>6791</v>
      </c>
      <c r="D5444" s="101" t="s">
        <v>6682</v>
      </c>
      <c r="E5444" s="99"/>
      <c r="F5444" s="99"/>
    </row>
    <row r="5445" spans="1:6" ht="12.75" customHeight="1" x14ac:dyDescent="0.25">
      <c r="A5445" s="99"/>
      <c r="B5445" s="101">
        <v>5210802</v>
      </c>
      <c r="C5445" s="101" t="s">
        <v>2725</v>
      </c>
      <c r="D5445" s="101" t="s">
        <v>6682</v>
      </c>
      <c r="E5445" s="99"/>
      <c r="F5445" s="99"/>
    </row>
    <row r="5446" spans="1:6" ht="12.75" customHeight="1" x14ac:dyDescent="0.25">
      <c r="A5446" s="99"/>
      <c r="B5446" s="101">
        <v>5210901</v>
      </c>
      <c r="C5446" s="101" t="s">
        <v>6792</v>
      </c>
      <c r="D5446" s="101" t="s">
        <v>6682</v>
      </c>
      <c r="E5446" s="99"/>
      <c r="F5446" s="99"/>
    </row>
    <row r="5447" spans="1:6" ht="12.75" customHeight="1" x14ac:dyDescent="0.25">
      <c r="A5447" s="99"/>
      <c r="B5447" s="101">
        <v>5211008</v>
      </c>
      <c r="C5447" s="101" t="s">
        <v>6793</v>
      </c>
      <c r="D5447" s="101" t="s">
        <v>6682</v>
      </c>
      <c r="E5447" s="99"/>
      <c r="F5447" s="99"/>
    </row>
    <row r="5448" spans="1:6" ht="12.75" customHeight="1" x14ac:dyDescent="0.25">
      <c r="A5448" s="99"/>
      <c r="B5448" s="101">
        <v>5211206</v>
      </c>
      <c r="C5448" s="101" t="s">
        <v>6794</v>
      </c>
      <c r="D5448" s="101" t="s">
        <v>6682</v>
      </c>
      <c r="E5448" s="99"/>
      <c r="F5448" s="99"/>
    </row>
    <row r="5449" spans="1:6" ht="12.75" customHeight="1" x14ac:dyDescent="0.25">
      <c r="A5449" s="99"/>
      <c r="B5449" s="101">
        <v>5211305</v>
      </c>
      <c r="C5449" s="101" t="s">
        <v>6795</v>
      </c>
      <c r="D5449" s="101" t="s">
        <v>6682</v>
      </c>
      <c r="E5449" s="99"/>
      <c r="F5449" s="99"/>
    </row>
    <row r="5450" spans="1:6" ht="12.75" customHeight="1" x14ac:dyDescent="0.25">
      <c r="A5450" s="99"/>
      <c r="B5450" s="101">
        <v>5211404</v>
      </c>
      <c r="C5450" s="101" t="s">
        <v>6796</v>
      </c>
      <c r="D5450" s="101" t="s">
        <v>6682</v>
      </c>
      <c r="E5450" s="99"/>
      <c r="F5450" s="99"/>
    </row>
    <row r="5451" spans="1:6" ht="12.75" customHeight="1" x14ac:dyDescent="0.25">
      <c r="A5451" s="99"/>
      <c r="B5451" s="101">
        <v>5211503</v>
      </c>
      <c r="C5451" s="101" t="s">
        <v>6797</v>
      </c>
      <c r="D5451" s="101" t="s">
        <v>6682</v>
      </c>
      <c r="E5451" s="99"/>
      <c r="F5451" s="99"/>
    </row>
    <row r="5452" spans="1:6" ht="12.75" customHeight="1" x14ac:dyDescent="0.25">
      <c r="A5452" s="99"/>
      <c r="B5452" s="101">
        <v>5211602</v>
      </c>
      <c r="C5452" s="101" t="s">
        <v>6798</v>
      </c>
      <c r="D5452" s="101" t="s">
        <v>6682</v>
      </c>
      <c r="E5452" s="99"/>
      <c r="F5452" s="99"/>
    </row>
    <row r="5453" spans="1:6" ht="12.75" customHeight="1" x14ac:dyDescent="0.25">
      <c r="A5453" s="99"/>
      <c r="B5453" s="101">
        <v>5211701</v>
      </c>
      <c r="C5453" s="101" t="s">
        <v>6799</v>
      </c>
      <c r="D5453" s="101" t="s">
        <v>6682</v>
      </c>
      <c r="E5453" s="99"/>
      <c r="F5453" s="99"/>
    </row>
    <row r="5454" spans="1:6" ht="12.75" customHeight="1" x14ac:dyDescent="0.25">
      <c r="A5454" s="99"/>
      <c r="B5454" s="101">
        <v>5211800</v>
      </c>
      <c r="C5454" s="101" t="s">
        <v>6800</v>
      </c>
      <c r="D5454" s="101" t="s">
        <v>6682</v>
      </c>
      <c r="E5454" s="99"/>
      <c r="F5454" s="99"/>
    </row>
    <row r="5455" spans="1:6" ht="12.75" customHeight="1" x14ac:dyDescent="0.25">
      <c r="A5455" s="99"/>
      <c r="B5455" s="101">
        <v>5211909</v>
      </c>
      <c r="C5455" s="101" t="s">
        <v>6801</v>
      </c>
      <c r="D5455" s="101" t="s">
        <v>6682</v>
      </c>
      <c r="E5455" s="99"/>
      <c r="F5455" s="99"/>
    </row>
    <row r="5456" spans="1:6" ht="12.75" customHeight="1" x14ac:dyDescent="0.25">
      <c r="A5456" s="99"/>
      <c r="B5456" s="101">
        <v>5212006</v>
      </c>
      <c r="C5456" s="101" t="s">
        <v>6802</v>
      </c>
      <c r="D5456" s="101" t="s">
        <v>6682</v>
      </c>
      <c r="E5456" s="99"/>
      <c r="F5456" s="99"/>
    </row>
    <row r="5457" spans="1:6" ht="12.75" customHeight="1" x14ac:dyDescent="0.25">
      <c r="A5457" s="99"/>
      <c r="B5457" s="101">
        <v>5212055</v>
      </c>
      <c r="C5457" s="101" t="s">
        <v>6803</v>
      </c>
      <c r="D5457" s="101" t="s">
        <v>6682</v>
      </c>
      <c r="E5457" s="99"/>
      <c r="F5457" s="99"/>
    </row>
    <row r="5458" spans="1:6" ht="12.75" customHeight="1" x14ac:dyDescent="0.25">
      <c r="A5458" s="99"/>
      <c r="B5458" s="101">
        <v>5212105</v>
      </c>
      <c r="C5458" s="101" t="s">
        <v>6804</v>
      </c>
      <c r="D5458" s="101" t="s">
        <v>6682</v>
      </c>
      <c r="E5458" s="99"/>
      <c r="F5458" s="99"/>
    </row>
    <row r="5459" spans="1:6" ht="12.75" customHeight="1" x14ac:dyDescent="0.25">
      <c r="A5459" s="99"/>
      <c r="B5459" s="101">
        <v>5212204</v>
      </c>
      <c r="C5459" s="101" t="s">
        <v>3583</v>
      </c>
      <c r="D5459" s="101" t="s">
        <v>6682</v>
      </c>
      <c r="E5459" s="99"/>
      <c r="F5459" s="99"/>
    </row>
    <row r="5460" spans="1:6" ht="12.75" customHeight="1" x14ac:dyDescent="0.25">
      <c r="A5460" s="99"/>
      <c r="B5460" s="101">
        <v>5212253</v>
      </c>
      <c r="C5460" s="101" t="s">
        <v>4188</v>
      </c>
      <c r="D5460" s="101" t="s">
        <v>6682</v>
      </c>
      <c r="E5460" s="99"/>
      <c r="F5460" s="99"/>
    </row>
    <row r="5461" spans="1:6" ht="12.75" customHeight="1" x14ac:dyDescent="0.25">
      <c r="A5461" s="99"/>
      <c r="B5461" s="101">
        <v>5212303</v>
      </c>
      <c r="C5461" s="101" t="s">
        <v>6805</v>
      </c>
      <c r="D5461" s="101" t="s">
        <v>6682</v>
      </c>
      <c r="E5461" s="99"/>
      <c r="F5461" s="99"/>
    </row>
    <row r="5462" spans="1:6" ht="12.75" customHeight="1" x14ac:dyDescent="0.25">
      <c r="A5462" s="99"/>
      <c r="B5462" s="101">
        <v>5212501</v>
      </c>
      <c r="C5462" s="101" t="s">
        <v>6806</v>
      </c>
      <c r="D5462" s="101" t="s">
        <v>6682</v>
      </c>
      <c r="E5462" s="99"/>
      <c r="F5462" s="99"/>
    </row>
    <row r="5463" spans="1:6" ht="12.75" customHeight="1" x14ac:dyDescent="0.25">
      <c r="A5463" s="99"/>
      <c r="B5463" s="101">
        <v>5212600</v>
      </c>
      <c r="C5463" s="101" t="s">
        <v>6807</v>
      </c>
      <c r="D5463" s="101" t="s">
        <v>6682</v>
      </c>
      <c r="E5463" s="99"/>
      <c r="F5463" s="99"/>
    </row>
    <row r="5464" spans="1:6" ht="12.75" customHeight="1" x14ac:dyDescent="0.25">
      <c r="A5464" s="99"/>
      <c r="B5464" s="101">
        <v>5212709</v>
      </c>
      <c r="C5464" s="101" t="s">
        <v>6808</v>
      </c>
      <c r="D5464" s="101" t="s">
        <v>6682</v>
      </c>
      <c r="E5464" s="99"/>
      <c r="F5464" s="99"/>
    </row>
    <row r="5465" spans="1:6" ht="12.75" customHeight="1" x14ac:dyDescent="0.25">
      <c r="A5465" s="99"/>
      <c r="B5465" s="101">
        <v>5212808</v>
      </c>
      <c r="C5465" s="101" t="s">
        <v>6809</v>
      </c>
      <c r="D5465" s="101" t="s">
        <v>6682</v>
      </c>
      <c r="E5465" s="99"/>
      <c r="F5465" s="99"/>
    </row>
    <row r="5466" spans="1:6" ht="12.75" customHeight="1" x14ac:dyDescent="0.25">
      <c r="A5466" s="99"/>
      <c r="B5466" s="101">
        <v>5212907</v>
      </c>
      <c r="C5466" s="101" t="s">
        <v>6810</v>
      </c>
      <c r="D5466" s="101" t="s">
        <v>6682</v>
      </c>
      <c r="E5466" s="99"/>
      <c r="F5466" s="99"/>
    </row>
    <row r="5467" spans="1:6" ht="12.75" customHeight="1" x14ac:dyDescent="0.25">
      <c r="A5467" s="99"/>
      <c r="B5467" s="101">
        <v>5212956</v>
      </c>
      <c r="C5467" s="101" t="s">
        <v>6811</v>
      </c>
      <c r="D5467" s="101" t="s">
        <v>6682</v>
      </c>
      <c r="E5467" s="99"/>
      <c r="F5467" s="99"/>
    </row>
    <row r="5468" spans="1:6" ht="12.75" customHeight="1" x14ac:dyDescent="0.25">
      <c r="A5468" s="99"/>
      <c r="B5468" s="101">
        <v>5213004</v>
      </c>
      <c r="C5468" s="101" t="s">
        <v>6812</v>
      </c>
      <c r="D5468" s="101" t="s">
        <v>6682</v>
      </c>
      <c r="E5468" s="99"/>
      <c r="F5468" s="99"/>
    </row>
    <row r="5469" spans="1:6" ht="12.75" customHeight="1" x14ac:dyDescent="0.25">
      <c r="A5469" s="99"/>
      <c r="B5469" s="101">
        <v>5213053</v>
      </c>
      <c r="C5469" s="101" t="s">
        <v>6813</v>
      </c>
      <c r="D5469" s="101" t="s">
        <v>6682</v>
      </c>
      <c r="E5469" s="99"/>
      <c r="F5469" s="99"/>
    </row>
    <row r="5470" spans="1:6" ht="12.75" customHeight="1" x14ac:dyDescent="0.25">
      <c r="A5470" s="99"/>
      <c r="B5470" s="101">
        <v>5213087</v>
      </c>
      <c r="C5470" s="101" t="s">
        <v>6814</v>
      </c>
      <c r="D5470" s="101" t="s">
        <v>6682</v>
      </c>
      <c r="E5470" s="99"/>
      <c r="F5470" s="99"/>
    </row>
    <row r="5471" spans="1:6" ht="12.75" customHeight="1" x14ac:dyDescent="0.25">
      <c r="A5471" s="99"/>
      <c r="B5471" s="101">
        <v>5213103</v>
      </c>
      <c r="C5471" s="101" t="s">
        <v>6815</v>
      </c>
      <c r="D5471" s="101" t="s">
        <v>6682</v>
      </c>
      <c r="E5471" s="99"/>
      <c r="F5471" s="99"/>
    </row>
    <row r="5472" spans="1:6" ht="12.75" customHeight="1" x14ac:dyDescent="0.25">
      <c r="A5472" s="99"/>
      <c r="B5472" s="101">
        <v>5213400</v>
      </c>
      <c r="C5472" s="101" t="s">
        <v>6816</v>
      </c>
      <c r="D5472" s="101" t="s">
        <v>6682</v>
      </c>
      <c r="E5472" s="99"/>
      <c r="F5472" s="99"/>
    </row>
    <row r="5473" spans="1:6" ht="12.75" customHeight="1" x14ac:dyDescent="0.25">
      <c r="A5473" s="99"/>
      <c r="B5473" s="101">
        <v>5213509</v>
      </c>
      <c r="C5473" s="101" t="s">
        <v>6817</v>
      </c>
      <c r="D5473" s="101" t="s">
        <v>6682</v>
      </c>
      <c r="E5473" s="99"/>
      <c r="F5473" s="99"/>
    </row>
    <row r="5474" spans="1:6" ht="12.75" customHeight="1" x14ac:dyDescent="0.25">
      <c r="A5474" s="99"/>
      <c r="B5474" s="101">
        <v>5213707</v>
      </c>
      <c r="C5474" s="101" t="s">
        <v>6818</v>
      </c>
      <c r="D5474" s="101" t="s">
        <v>6682</v>
      </c>
      <c r="E5474" s="99"/>
      <c r="F5474" s="99"/>
    </row>
    <row r="5475" spans="1:6" ht="12.75" customHeight="1" x14ac:dyDescent="0.25">
      <c r="A5475" s="99"/>
      <c r="B5475" s="101">
        <v>5213756</v>
      </c>
      <c r="C5475" s="101" t="s">
        <v>6819</v>
      </c>
      <c r="D5475" s="101" t="s">
        <v>6682</v>
      </c>
      <c r="E5475" s="99"/>
      <c r="F5475" s="99"/>
    </row>
    <row r="5476" spans="1:6" ht="12.75" customHeight="1" x14ac:dyDescent="0.25">
      <c r="A5476" s="99"/>
      <c r="B5476" s="101">
        <v>5213772</v>
      </c>
      <c r="C5476" s="101" t="s">
        <v>6820</v>
      </c>
      <c r="D5476" s="101" t="s">
        <v>6682</v>
      </c>
      <c r="E5476" s="99"/>
      <c r="F5476" s="99"/>
    </row>
    <row r="5477" spans="1:6" ht="12.75" customHeight="1" x14ac:dyDescent="0.25">
      <c r="A5477" s="99"/>
      <c r="B5477" s="101">
        <v>5213806</v>
      </c>
      <c r="C5477" s="101" t="s">
        <v>2608</v>
      </c>
      <c r="D5477" s="101" t="s">
        <v>6682</v>
      </c>
      <c r="E5477" s="99"/>
      <c r="F5477" s="99"/>
    </row>
    <row r="5478" spans="1:6" ht="12.75" customHeight="1" x14ac:dyDescent="0.25">
      <c r="A5478" s="99"/>
      <c r="B5478" s="101">
        <v>5213855</v>
      </c>
      <c r="C5478" s="101" t="s">
        <v>6821</v>
      </c>
      <c r="D5478" s="101" t="s">
        <v>6682</v>
      </c>
      <c r="E5478" s="99"/>
      <c r="F5478" s="99"/>
    </row>
    <row r="5479" spans="1:6" ht="12.75" customHeight="1" x14ac:dyDescent="0.25">
      <c r="A5479" s="99"/>
      <c r="B5479" s="101">
        <v>5213905</v>
      </c>
      <c r="C5479" s="101" t="s">
        <v>6822</v>
      </c>
      <c r="D5479" s="101" t="s">
        <v>6682</v>
      </c>
      <c r="E5479" s="99"/>
      <c r="F5479" s="99"/>
    </row>
    <row r="5480" spans="1:6" ht="12.75" customHeight="1" x14ac:dyDescent="0.25">
      <c r="A5480" s="99"/>
      <c r="B5480" s="101">
        <v>5214002</v>
      </c>
      <c r="C5480" s="101" t="s">
        <v>6823</v>
      </c>
      <c r="D5480" s="101" t="s">
        <v>6682</v>
      </c>
      <c r="E5480" s="99"/>
      <c r="F5480" s="99"/>
    </row>
    <row r="5481" spans="1:6" ht="12.75" customHeight="1" x14ac:dyDescent="0.25">
      <c r="A5481" s="99"/>
      <c r="B5481" s="101">
        <v>5214051</v>
      </c>
      <c r="C5481" s="101" t="s">
        <v>3629</v>
      </c>
      <c r="D5481" s="101" t="s">
        <v>6682</v>
      </c>
      <c r="E5481" s="99"/>
      <c r="F5481" s="99"/>
    </row>
    <row r="5482" spans="1:6" ht="12.75" customHeight="1" x14ac:dyDescent="0.25">
      <c r="A5482" s="99"/>
      <c r="B5482" s="101">
        <v>5214101</v>
      </c>
      <c r="C5482" s="101" t="s">
        <v>6824</v>
      </c>
      <c r="D5482" s="101" t="s">
        <v>6682</v>
      </c>
      <c r="E5482" s="99"/>
      <c r="F5482" s="99"/>
    </row>
    <row r="5483" spans="1:6" ht="12.75" customHeight="1" x14ac:dyDescent="0.25">
      <c r="A5483" s="99"/>
      <c r="B5483" s="101">
        <v>5214408</v>
      </c>
      <c r="C5483" s="101" t="s">
        <v>6825</v>
      </c>
      <c r="D5483" s="101" t="s">
        <v>6682</v>
      </c>
      <c r="E5483" s="99"/>
      <c r="F5483" s="99"/>
    </row>
    <row r="5484" spans="1:6" ht="12.75" customHeight="1" x14ac:dyDescent="0.25">
      <c r="A5484" s="99"/>
      <c r="B5484" s="101">
        <v>5214507</v>
      </c>
      <c r="C5484" s="101" t="s">
        <v>6826</v>
      </c>
      <c r="D5484" s="101" t="s">
        <v>6682</v>
      </c>
      <c r="E5484" s="99"/>
      <c r="F5484" s="99"/>
    </row>
    <row r="5485" spans="1:6" ht="12.75" customHeight="1" x14ac:dyDescent="0.25">
      <c r="A5485" s="99"/>
      <c r="B5485" s="101">
        <v>5214606</v>
      </c>
      <c r="C5485" s="101" t="s">
        <v>6827</v>
      </c>
      <c r="D5485" s="101" t="s">
        <v>6682</v>
      </c>
      <c r="E5485" s="99"/>
      <c r="F5485" s="99"/>
    </row>
    <row r="5486" spans="1:6" ht="12.75" customHeight="1" x14ac:dyDescent="0.25">
      <c r="A5486" s="99"/>
      <c r="B5486" s="101">
        <v>5214705</v>
      </c>
      <c r="C5486" s="101" t="s">
        <v>6828</v>
      </c>
      <c r="D5486" s="101" t="s">
        <v>6682</v>
      </c>
      <c r="E5486" s="99"/>
      <c r="F5486" s="99"/>
    </row>
    <row r="5487" spans="1:6" ht="12.75" customHeight="1" x14ac:dyDescent="0.25">
      <c r="A5487" s="99"/>
      <c r="B5487" s="101">
        <v>5214804</v>
      </c>
      <c r="C5487" s="101" t="s">
        <v>5593</v>
      </c>
      <c r="D5487" s="101" t="s">
        <v>6682</v>
      </c>
      <c r="E5487" s="99"/>
      <c r="F5487" s="99"/>
    </row>
    <row r="5488" spans="1:6" ht="12.75" customHeight="1" x14ac:dyDescent="0.25">
      <c r="A5488" s="99"/>
      <c r="B5488" s="101">
        <v>5214838</v>
      </c>
      <c r="C5488" s="101" t="s">
        <v>6829</v>
      </c>
      <c r="D5488" s="101" t="s">
        <v>6682</v>
      </c>
      <c r="E5488" s="99"/>
      <c r="F5488" s="99"/>
    </row>
    <row r="5489" spans="1:6" ht="12.75" customHeight="1" x14ac:dyDescent="0.25">
      <c r="A5489" s="99"/>
      <c r="B5489" s="101">
        <v>5214861</v>
      </c>
      <c r="C5489" s="101" t="s">
        <v>6830</v>
      </c>
      <c r="D5489" s="101" t="s">
        <v>6682</v>
      </c>
      <c r="E5489" s="99"/>
      <c r="F5489" s="99"/>
    </row>
    <row r="5490" spans="1:6" ht="12.75" customHeight="1" x14ac:dyDescent="0.25">
      <c r="A5490" s="99"/>
      <c r="B5490" s="101">
        <v>5214879</v>
      </c>
      <c r="C5490" s="101" t="s">
        <v>6831</v>
      </c>
      <c r="D5490" s="101" t="s">
        <v>6682</v>
      </c>
      <c r="E5490" s="99"/>
      <c r="F5490" s="99"/>
    </row>
    <row r="5491" spans="1:6" ht="12.75" customHeight="1" x14ac:dyDescent="0.25">
      <c r="A5491" s="99"/>
      <c r="B5491" s="101">
        <v>5214903</v>
      </c>
      <c r="C5491" s="101" t="s">
        <v>6832</v>
      </c>
      <c r="D5491" s="101" t="s">
        <v>6682</v>
      </c>
      <c r="E5491" s="99"/>
      <c r="F5491" s="99"/>
    </row>
    <row r="5492" spans="1:6" ht="12.75" customHeight="1" x14ac:dyDescent="0.25">
      <c r="A5492" s="99"/>
      <c r="B5492" s="101">
        <v>5215009</v>
      </c>
      <c r="C5492" s="101" t="s">
        <v>5904</v>
      </c>
      <c r="D5492" s="101" t="s">
        <v>6682</v>
      </c>
      <c r="E5492" s="99"/>
      <c r="F5492" s="99"/>
    </row>
    <row r="5493" spans="1:6" ht="12.75" customHeight="1" x14ac:dyDescent="0.25">
      <c r="A5493" s="99"/>
      <c r="B5493" s="101">
        <v>5215207</v>
      </c>
      <c r="C5493" s="101" t="s">
        <v>6833</v>
      </c>
      <c r="D5493" s="101" t="s">
        <v>6682</v>
      </c>
      <c r="E5493" s="99"/>
      <c r="F5493" s="99"/>
    </row>
    <row r="5494" spans="1:6" ht="12.75" customHeight="1" x14ac:dyDescent="0.25">
      <c r="A5494" s="99"/>
      <c r="B5494" s="101">
        <v>5215231</v>
      </c>
      <c r="C5494" s="101" t="s">
        <v>6834</v>
      </c>
      <c r="D5494" s="101" t="s">
        <v>6682</v>
      </c>
      <c r="E5494" s="99"/>
      <c r="F5494" s="99"/>
    </row>
    <row r="5495" spans="1:6" ht="12.75" customHeight="1" x14ac:dyDescent="0.25">
      <c r="A5495" s="99"/>
      <c r="B5495" s="101">
        <v>5215256</v>
      </c>
      <c r="C5495" s="101" t="s">
        <v>6835</v>
      </c>
      <c r="D5495" s="101" t="s">
        <v>6682</v>
      </c>
      <c r="E5495" s="99"/>
      <c r="F5495" s="99"/>
    </row>
    <row r="5496" spans="1:6" ht="12.75" customHeight="1" x14ac:dyDescent="0.25">
      <c r="A5496" s="99"/>
      <c r="B5496" s="101">
        <v>5215306</v>
      </c>
      <c r="C5496" s="101" t="s">
        <v>6836</v>
      </c>
      <c r="D5496" s="101" t="s">
        <v>6682</v>
      </c>
      <c r="E5496" s="99"/>
      <c r="F5496" s="99"/>
    </row>
    <row r="5497" spans="1:6" ht="12.75" customHeight="1" x14ac:dyDescent="0.25">
      <c r="A5497" s="99"/>
      <c r="B5497" s="101">
        <v>5215405</v>
      </c>
      <c r="C5497" s="101" t="s">
        <v>6837</v>
      </c>
      <c r="D5497" s="101" t="s">
        <v>6682</v>
      </c>
      <c r="E5497" s="99"/>
      <c r="F5497" s="99"/>
    </row>
    <row r="5498" spans="1:6" ht="12.75" customHeight="1" x14ac:dyDescent="0.25">
      <c r="A5498" s="99"/>
      <c r="B5498" s="101">
        <v>5215504</v>
      </c>
      <c r="C5498" s="101" t="s">
        <v>6838</v>
      </c>
      <c r="D5498" s="101" t="s">
        <v>6682</v>
      </c>
      <c r="E5498" s="99"/>
      <c r="F5498" s="99"/>
    </row>
    <row r="5499" spans="1:6" ht="12.75" customHeight="1" x14ac:dyDescent="0.25">
      <c r="A5499" s="99"/>
      <c r="B5499" s="101">
        <v>5215603</v>
      </c>
      <c r="C5499" s="101" t="s">
        <v>6839</v>
      </c>
      <c r="D5499" s="101" t="s">
        <v>6682</v>
      </c>
      <c r="E5499" s="99"/>
      <c r="F5499" s="99"/>
    </row>
    <row r="5500" spans="1:6" ht="12.75" customHeight="1" x14ac:dyDescent="0.25">
      <c r="A5500" s="99"/>
      <c r="B5500" s="101">
        <v>5215652</v>
      </c>
      <c r="C5500" s="101" t="s">
        <v>6840</v>
      </c>
      <c r="D5500" s="101" t="s">
        <v>6682</v>
      </c>
      <c r="E5500" s="99"/>
      <c r="F5500" s="99"/>
    </row>
    <row r="5501" spans="1:6" ht="12.75" customHeight="1" x14ac:dyDescent="0.25">
      <c r="A5501" s="99"/>
      <c r="B5501" s="101">
        <v>5215702</v>
      </c>
      <c r="C5501" s="101" t="s">
        <v>6841</v>
      </c>
      <c r="D5501" s="101" t="s">
        <v>6682</v>
      </c>
      <c r="E5501" s="99"/>
      <c r="F5501" s="99"/>
    </row>
    <row r="5502" spans="1:6" ht="12.75" customHeight="1" x14ac:dyDescent="0.25">
      <c r="A5502" s="99"/>
      <c r="B5502" s="101">
        <v>5215801</v>
      </c>
      <c r="C5502" s="101" t="s">
        <v>6842</v>
      </c>
      <c r="D5502" s="101" t="s">
        <v>6682</v>
      </c>
      <c r="E5502" s="99"/>
      <c r="F5502" s="99"/>
    </row>
    <row r="5503" spans="1:6" ht="12.75" customHeight="1" x14ac:dyDescent="0.25">
      <c r="A5503" s="99"/>
      <c r="B5503" s="101">
        <v>5215900</v>
      </c>
      <c r="C5503" s="101" t="s">
        <v>6843</v>
      </c>
      <c r="D5503" s="101" t="s">
        <v>6682</v>
      </c>
      <c r="E5503" s="99"/>
      <c r="F5503" s="99"/>
    </row>
    <row r="5504" spans="1:6" ht="12.75" customHeight="1" x14ac:dyDescent="0.25">
      <c r="A5504" s="99"/>
      <c r="B5504" s="101">
        <v>5216007</v>
      </c>
      <c r="C5504" s="101" t="s">
        <v>6844</v>
      </c>
      <c r="D5504" s="101" t="s">
        <v>6682</v>
      </c>
      <c r="E5504" s="99"/>
      <c r="F5504" s="99"/>
    </row>
    <row r="5505" spans="1:6" ht="12.75" customHeight="1" x14ac:dyDescent="0.25">
      <c r="A5505" s="99"/>
      <c r="B5505" s="101">
        <v>5216304</v>
      </c>
      <c r="C5505" s="101" t="s">
        <v>6845</v>
      </c>
      <c r="D5505" s="101" t="s">
        <v>6682</v>
      </c>
      <c r="E5505" s="99"/>
      <c r="F5505" s="99"/>
    </row>
    <row r="5506" spans="1:6" ht="12.75" customHeight="1" x14ac:dyDescent="0.25">
      <c r="A5506" s="99"/>
      <c r="B5506" s="101">
        <v>5216403</v>
      </c>
      <c r="C5506" s="101" t="s">
        <v>6846</v>
      </c>
      <c r="D5506" s="101" t="s">
        <v>6682</v>
      </c>
      <c r="E5506" s="99"/>
      <c r="F5506" s="99"/>
    </row>
    <row r="5507" spans="1:6" ht="12.75" customHeight="1" x14ac:dyDescent="0.25">
      <c r="A5507" s="99"/>
      <c r="B5507" s="101">
        <v>5216452</v>
      </c>
      <c r="C5507" s="101" t="s">
        <v>6847</v>
      </c>
      <c r="D5507" s="101" t="s">
        <v>6682</v>
      </c>
      <c r="E5507" s="99"/>
      <c r="F5507" s="99"/>
    </row>
    <row r="5508" spans="1:6" ht="12.75" customHeight="1" x14ac:dyDescent="0.25">
      <c r="A5508" s="99"/>
      <c r="B5508" s="101">
        <v>5216809</v>
      </c>
      <c r="C5508" s="101" t="s">
        <v>6848</v>
      </c>
      <c r="D5508" s="101" t="s">
        <v>6682</v>
      </c>
      <c r="E5508" s="99"/>
      <c r="F5508" s="99"/>
    </row>
    <row r="5509" spans="1:6" ht="12.75" customHeight="1" x14ac:dyDescent="0.25">
      <c r="A5509" s="99"/>
      <c r="B5509" s="101">
        <v>5216908</v>
      </c>
      <c r="C5509" s="101" t="s">
        <v>6849</v>
      </c>
      <c r="D5509" s="101" t="s">
        <v>6682</v>
      </c>
      <c r="E5509" s="99"/>
      <c r="F5509" s="99"/>
    </row>
    <row r="5510" spans="1:6" ht="12.75" customHeight="1" x14ac:dyDescent="0.25">
      <c r="A5510" s="99"/>
      <c r="B5510" s="101">
        <v>5217104</v>
      </c>
      <c r="C5510" s="101" t="s">
        <v>6850</v>
      </c>
      <c r="D5510" s="101" t="s">
        <v>6682</v>
      </c>
      <c r="E5510" s="99"/>
      <c r="F5510" s="99"/>
    </row>
    <row r="5511" spans="1:6" ht="12.75" customHeight="1" x14ac:dyDescent="0.25">
      <c r="A5511" s="99"/>
      <c r="B5511" s="101">
        <v>5217203</v>
      </c>
      <c r="C5511" s="101" t="s">
        <v>3275</v>
      </c>
      <c r="D5511" s="101" t="s">
        <v>6682</v>
      </c>
      <c r="E5511" s="99"/>
      <c r="F5511" s="99"/>
    </row>
    <row r="5512" spans="1:6" ht="12.75" customHeight="1" x14ac:dyDescent="0.25">
      <c r="A5512" s="99"/>
      <c r="B5512" s="101">
        <v>5217302</v>
      </c>
      <c r="C5512" s="101" t="s">
        <v>6851</v>
      </c>
      <c r="D5512" s="101" t="s">
        <v>6682</v>
      </c>
      <c r="E5512" s="99"/>
      <c r="F5512" s="99"/>
    </row>
    <row r="5513" spans="1:6" ht="12.75" customHeight="1" x14ac:dyDescent="0.25">
      <c r="A5513" s="99"/>
      <c r="B5513" s="101">
        <v>5217401</v>
      </c>
      <c r="C5513" s="101" t="s">
        <v>6852</v>
      </c>
      <c r="D5513" s="101" t="s">
        <v>6682</v>
      </c>
      <c r="E5513" s="99"/>
      <c r="F5513" s="99"/>
    </row>
    <row r="5514" spans="1:6" ht="12.75" customHeight="1" x14ac:dyDescent="0.25">
      <c r="A5514" s="99"/>
      <c r="B5514" s="101">
        <v>5217609</v>
      </c>
      <c r="C5514" s="101" t="s">
        <v>6853</v>
      </c>
      <c r="D5514" s="101" t="s">
        <v>6682</v>
      </c>
      <c r="E5514" s="99"/>
      <c r="F5514" s="99"/>
    </row>
    <row r="5515" spans="1:6" ht="12.75" customHeight="1" x14ac:dyDescent="0.25">
      <c r="A5515" s="99"/>
      <c r="B5515" s="101">
        <v>5217708</v>
      </c>
      <c r="C5515" s="101" t="s">
        <v>6854</v>
      </c>
      <c r="D5515" s="101" t="s">
        <v>6682</v>
      </c>
      <c r="E5515" s="99"/>
      <c r="F5515" s="99"/>
    </row>
    <row r="5516" spans="1:6" ht="12.75" customHeight="1" x14ac:dyDescent="0.25">
      <c r="A5516" s="99"/>
      <c r="B5516" s="101">
        <v>5218003</v>
      </c>
      <c r="C5516" s="101" t="s">
        <v>6855</v>
      </c>
      <c r="D5516" s="101" t="s">
        <v>6682</v>
      </c>
      <c r="E5516" s="99"/>
      <c r="F5516" s="99"/>
    </row>
    <row r="5517" spans="1:6" ht="12.75" customHeight="1" x14ac:dyDescent="0.25">
      <c r="A5517" s="99"/>
      <c r="B5517" s="101">
        <v>5218052</v>
      </c>
      <c r="C5517" s="101" t="s">
        <v>6856</v>
      </c>
      <c r="D5517" s="101" t="s">
        <v>6682</v>
      </c>
      <c r="E5517" s="99"/>
      <c r="F5517" s="99"/>
    </row>
    <row r="5518" spans="1:6" ht="12.75" customHeight="1" x14ac:dyDescent="0.25">
      <c r="A5518" s="99"/>
      <c r="B5518" s="101">
        <v>5218102</v>
      </c>
      <c r="C5518" s="101" t="s">
        <v>6857</v>
      </c>
      <c r="D5518" s="101" t="s">
        <v>6682</v>
      </c>
      <c r="E5518" s="99"/>
      <c r="F5518" s="99"/>
    </row>
    <row r="5519" spans="1:6" ht="12.75" customHeight="1" x14ac:dyDescent="0.25">
      <c r="A5519" s="99"/>
      <c r="B5519" s="101">
        <v>5218300</v>
      </c>
      <c r="C5519" s="101" t="s">
        <v>6858</v>
      </c>
      <c r="D5519" s="101" t="s">
        <v>6682</v>
      </c>
      <c r="E5519" s="99"/>
      <c r="F5519" s="99"/>
    </row>
    <row r="5520" spans="1:6" ht="12.75" customHeight="1" x14ac:dyDescent="0.25">
      <c r="A5520" s="99"/>
      <c r="B5520" s="101">
        <v>5218391</v>
      </c>
      <c r="C5520" s="101" t="s">
        <v>6859</v>
      </c>
      <c r="D5520" s="101" t="s">
        <v>6682</v>
      </c>
      <c r="E5520" s="99"/>
      <c r="F5520" s="99"/>
    </row>
    <row r="5521" spans="1:6" ht="12.75" customHeight="1" x14ac:dyDescent="0.25">
      <c r="A5521" s="99"/>
      <c r="B5521" s="101">
        <v>5218508</v>
      </c>
      <c r="C5521" s="101" t="s">
        <v>6860</v>
      </c>
      <c r="D5521" s="101" t="s">
        <v>6682</v>
      </c>
      <c r="E5521" s="99"/>
      <c r="F5521" s="99"/>
    </row>
    <row r="5522" spans="1:6" ht="12.75" customHeight="1" x14ac:dyDescent="0.25">
      <c r="A5522" s="99"/>
      <c r="B5522" s="101">
        <v>5218607</v>
      </c>
      <c r="C5522" s="101" t="s">
        <v>6861</v>
      </c>
      <c r="D5522" s="101" t="s">
        <v>6682</v>
      </c>
      <c r="E5522" s="99"/>
      <c r="F5522" s="99"/>
    </row>
    <row r="5523" spans="1:6" ht="12.75" customHeight="1" x14ac:dyDescent="0.25">
      <c r="A5523" s="99"/>
      <c r="B5523" s="101">
        <v>5218706</v>
      </c>
      <c r="C5523" s="101" t="s">
        <v>6862</v>
      </c>
      <c r="D5523" s="101" t="s">
        <v>6682</v>
      </c>
      <c r="E5523" s="99"/>
      <c r="F5523" s="99"/>
    </row>
    <row r="5524" spans="1:6" ht="12.75" customHeight="1" x14ac:dyDescent="0.25">
      <c r="A5524" s="99"/>
      <c r="B5524" s="101">
        <v>5218789</v>
      </c>
      <c r="C5524" s="101" t="s">
        <v>6863</v>
      </c>
      <c r="D5524" s="101" t="s">
        <v>6682</v>
      </c>
      <c r="E5524" s="99"/>
      <c r="F5524" s="99"/>
    </row>
    <row r="5525" spans="1:6" ht="12.75" customHeight="1" x14ac:dyDescent="0.25">
      <c r="A5525" s="99"/>
      <c r="B5525" s="101">
        <v>5218805</v>
      </c>
      <c r="C5525" s="101" t="s">
        <v>6864</v>
      </c>
      <c r="D5525" s="101" t="s">
        <v>6682</v>
      </c>
      <c r="E5525" s="99"/>
      <c r="F5525" s="99"/>
    </row>
    <row r="5526" spans="1:6" ht="12.75" customHeight="1" x14ac:dyDescent="0.25">
      <c r="A5526" s="99"/>
      <c r="B5526" s="101">
        <v>5218904</v>
      </c>
      <c r="C5526" s="101" t="s">
        <v>6865</v>
      </c>
      <c r="D5526" s="101" t="s">
        <v>6682</v>
      </c>
      <c r="E5526" s="99"/>
      <c r="F5526" s="99"/>
    </row>
    <row r="5527" spans="1:6" ht="12.75" customHeight="1" x14ac:dyDescent="0.25">
      <c r="A5527" s="99"/>
      <c r="B5527" s="101">
        <v>5219001</v>
      </c>
      <c r="C5527" s="101" t="s">
        <v>6866</v>
      </c>
      <c r="D5527" s="101" t="s">
        <v>6682</v>
      </c>
      <c r="E5527" s="99"/>
      <c r="F5527" s="99"/>
    </row>
    <row r="5528" spans="1:6" ht="12.75" customHeight="1" x14ac:dyDescent="0.25">
      <c r="A5528" s="99"/>
      <c r="B5528" s="101">
        <v>5219100</v>
      </c>
      <c r="C5528" s="101" t="s">
        <v>6867</v>
      </c>
      <c r="D5528" s="101" t="s">
        <v>6682</v>
      </c>
      <c r="E5528" s="99"/>
      <c r="F5528" s="99"/>
    </row>
    <row r="5529" spans="1:6" ht="12.75" customHeight="1" x14ac:dyDescent="0.25">
      <c r="A5529" s="99"/>
      <c r="B5529" s="101">
        <v>5219209</v>
      </c>
      <c r="C5529" s="101" t="s">
        <v>6868</v>
      </c>
      <c r="D5529" s="101" t="s">
        <v>6682</v>
      </c>
      <c r="E5529" s="99"/>
      <c r="F5529" s="99"/>
    </row>
    <row r="5530" spans="1:6" ht="12.75" customHeight="1" x14ac:dyDescent="0.25">
      <c r="A5530" s="99"/>
      <c r="B5530" s="101">
        <v>5219258</v>
      </c>
      <c r="C5530" s="101" t="s">
        <v>6869</v>
      </c>
      <c r="D5530" s="101" t="s">
        <v>6682</v>
      </c>
      <c r="E5530" s="99"/>
      <c r="F5530" s="99"/>
    </row>
    <row r="5531" spans="1:6" ht="12.75" customHeight="1" x14ac:dyDescent="0.25">
      <c r="A5531" s="99"/>
      <c r="B5531" s="101">
        <v>5219308</v>
      </c>
      <c r="C5531" s="101" t="s">
        <v>6870</v>
      </c>
      <c r="D5531" s="101" t="s">
        <v>6682</v>
      </c>
      <c r="E5531" s="99"/>
      <c r="F5531" s="99"/>
    </row>
    <row r="5532" spans="1:6" ht="12.75" customHeight="1" x14ac:dyDescent="0.25">
      <c r="A5532" s="99"/>
      <c r="B5532" s="101">
        <v>5219357</v>
      </c>
      <c r="C5532" s="101" t="s">
        <v>5273</v>
      </c>
      <c r="D5532" s="101" t="s">
        <v>6682</v>
      </c>
      <c r="E5532" s="99"/>
      <c r="F5532" s="99"/>
    </row>
    <row r="5533" spans="1:6" ht="12.75" customHeight="1" x14ac:dyDescent="0.25">
      <c r="A5533" s="99"/>
      <c r="B5533" s="101">
        <v>5219407</v>
      </c>
      <c r="C5533" s="101" t="s">
        <v>6871</v>
      </c>
      <c r="D5533" s="101" t="s">
        <v>6682</v>
      </c>
      <c r="E5533" s="99"/>
      <c r="F5533" s="99"/>
    </row>
    <row r="5534" spans="1:6" ht="12.75" customHeight="1" x14ac:dyDescent="0.25">
      <c r="A5534" s="99"/>
      <c r="B5534" s="101">
        <v>5219456</v>
      </c>
      <c r="C5534" s="101" t="s">
        <v>6872</v>
      </c>
      <c r="D5534" s="101" t="s">
        <v>6682</v>
      </c>
      <c r="E5534" s="99"/>
      <c r="F5534" s="99"/>
    </row>
    <row r="5535" spans="1:6" ht="12.75" customHeight="1" x14ac:dyDescent="0.25">
      <c r="A5535" s="99"/>
      <c r="B5535" s="101">
        <v>5219506</v>
      </c>
      <c r="C5535" s="101" t="s">
        <v>6873</v>
      </c>
      <c r="D5535" s="101" t="s">
        <v>6682</v>
      </c>
      <c r="E5535" s="99"/>
      <c r="F5535" s="99"/>
    </row>
    <row r="5536" spans="1:6" ht="12.75" customHeight="1" x14ac:dyDescent="0.25">
      <c r="A5536" s="99"/>
      <c r="B5536" s="101">
        <v>5219605</v>
      </c>
      <c r="C5536" s="101" t="s">
        <v>6874</v>
      </c>
      <c r="D5536" s="101" t="s">
        <v>6682</v>
      </c>
      <c r="E5536" s="99"/>
      <c r="F5536" s="99"/>
    </row>
    <row r="5537" spans="1:6" ht="12.75" customHeight="1" x14ac:dyDescent="0.25">
      <c r="A5537" s="99"/>
      <c r="B5537" s="101">
        <v>5219704</v>
      </c>
      <c r="C5537" s="101" t="s">
        <v>6875</v>
      </c>
      <c r="D5537" s="101" t="s">
        <v>6682</v>
      </c>
      <c r="E5537" s="99"/>
      <c r="F5537" s="99"/>
    </row>
    <row r="5538" spans="1:6" ht="12.75" customHeight="1" x14ac:dyDescent="0.25">
      <c r="A5538" s="99"/>
      <c r="B5538" s="101">
        <v>5219712</v>
      </c>
      <c r="C5538" s="101" t="s">
        <v>6876</v>
      </c>
      <c r="D5538" s="101" t="s">
        <v>6682</v>
      </c>
      <c r="E5538" s="99"/>
      <c r="F5538" s="99"/>
    </row>
    <row r="5539" spans="1:6" ht="12.75" customHeight="1" x14ac:dyDescent="0.25">
      <c r="A5539" s="99"/>
      <c r="B5539" s="101">
        <v>5219738</v>
      </c>
      <c r="C5539" s="101" t="s">
        <v>6877</v>
      </c>
      <c r="D5539" s="101" t="s">
        <v>6682</v>
      </c>
      <c r="E5539" s="99"/>
      <c r="F5539" s="99"/>
    </row>
    <row r="5540" spans="1:6" ht="12.75" customHeight="1" x14ac:dyDescent="0.25">
      <c r="A5540" s="99"/>
      <c r="B5540" s="101">
        <v>5219753</v>
      </c>
      <c r="C5540" s="101" t="s">
        <v>6878</v>
      </c>
      <c r="D5540" s="101" t="s">
        <v>6682</v>
      </c>
      <c r="E5540" s="99"/>
      <c r="F5540" s="99"/>
    </row>
    <row r="5541" spans="1:6" ht="12.75" customHeight="1" x14ac:dyDescent="0.25">
      <c r="A5541" s="99"/>
      <c r="B5541" s="101">
        <v>5219803</v>
      </c>
      <c r="C5541" s="101" t="s">
        <v>3361</v>
      </c>
      <c r="D5541" s="101" t="s">
        <v>6682</v>
      </c>
      <c r="E5541" s="99"/>
      <c r="F5541" s="99"/>
    </row>
    <row r="5542" spans="1:6" ht="12.75" customHeight="1" x14ac:dyDescent="0.25">
      <c r="A5542" s="99"/>
      <c r="B5542" s="101">
        <v>5219902</v>
      </c>
      <c r="C5542" s="101" t="s">
        <v>6879</v>
      </c>
      <c r="D5542" s="101" t="s">
        <v>6682</v>
      </c>
      <c r="E5542" s="99"/>
      <c r="F5542" s="99"/>
    </row>
    <row r="5543" spans="1:6" ht="12.75" customHeight="1" x14ac:dyDescent="0.25">
      <c r="A5543" s="99"/>
      <c r="B5543" s="101">
        <v>5220009</v>
      </c>
      <c r="C5543" s="101" t="s">
        <v>6880</v>
      </c>
      <c r="D5543" s="101" t="s">
        <v>6682</v>
      </c>
      <c r="E5543" s="99"/>
      <c r="F5543" s="99"/>
    </row>
    <row r="5544" spans="1:6" ht="12.75" customHeight="1" x14ac:dyDescent="0.25">
      <c r="A5544" s="99"/>
      <c r="B5544" s="101">
        <v>5220058</v>
      </c>
      <c r="C5544" s="101" t="s">
        <v>6881</v>
      </c>
      <c r="D5544" s="101" t="s">
        <v>6682</v>
      </c>
      <c r="E5544" s="99"/>
      <c r="F5544" s="99"/>
    </row>
    <row r="5545" spans="1:6" ht="12.75" customHeight="1" x14ac:dyDescent="0.25">
      <c r="A5545" s="99"/>
      <c r="B5545" s="101">
        <v>5220108</v>
      </c>
      <c r="C5545" s="101" t="s">
        <v>6882</v>
      </c>
      <c r="D5545" s="101" t="s">
        <v>6682</v>
      </c>
      <c r="E5545" s="99"/>
      <c r="F5545" s="99"/>
    </row>
    <row r="5546" spans="1:6" ht="12.75" customHeight="1" x14ac:dyDescent="0.25">
      <c r="A5546" s="99"/>
      <c r="B5546" s="101">
        <v>5220157</v>
      </c>
      <c r="C5546" s="101" t="s">
        <v>6883</v>
      </c>
      <c r="D5546" s="101" t="s">
        <v>6682</v>
      </c>
      <c r="E5546" s="99"/>
      <c r="F5546" s="99"/>
    </row>
    <row r="5547" spans="1:6" ht="12.75" customHeight="1" x14ac:dyDescent="0.25">
      <c r="A5547" s="99"/>
      <c r="B5547" s="101">
        <v>5220207</v>
      </c>
      <c r="C5547" s="101" t="s">
        <v>6884</v>
      </c>
      <c r="D5547" s="101" t="s">
        <v>6682</v>
      </c>
      <c r="E5547" s="99"/>
      <c r="F5547" s="99"/>
    </row>
    <row r="5548" spans="1:6" ht="12.75" customHeight="1" x14ac:dyDescent="0.25">
      <c r="A5548" s="99"/>
      <c r="B5548" s="101">
        <v>5220264</v>
      </c>
      <c r="C5548" s="101" t="s">
        <v>6885</v>
      </c>
      <c r="D5548" s="101" t="s">
        <v>6682</v>
      </c>
      <c r="E5548" s="99"/>
      <c r="F5548" s="99"/>
    </row>
    <row r="5549" spans="1:6" ht="12.75" customHeight="1" x14ac:dyDescent="0.25">
      <c r="A5549" s="99"/>
      <c r="B5549" s="101">
        <v>5220280</v>
      </c>
      <c r="C5549" s="101" t="s">
        <v>6886</v>
      </c>
      <c r="D5549" s="101" t="s">
        <v>6682</v>
      </c>
      <c r="E5549" s="99"/>
      <c r="F5549" s="99"/>
    </row>
    <row r="5550" spans="1:6" ht="12.75" customHeight="1" x14ac:dyDescent="0.25">
      <c r="A5550" s="99"/>
      <c r="B5550" s="101">
        <v>5220405</v>
      </c>
      <c r="C5550" s="101" t="s">
        <v>5314</v>
      </c>
      <c r="D5550" s="101" t="s">
        <v>6682</v>
      </c>
      <c r="E5550" s="99"/>
      <c r="F5550" s="99"/>
    </row>
    <row r="5551" spans="1:6" ht="12.75" customHeight="1" x14ac:dyDescent="0.25">
      <c r="A5551" s="99"/>
      <c r="B5551" s="101">
        <v>5220454</v>
      </c>
      <c r="C5551" s="101" t="s">
        <v>6887</v>
      </c>
      <c r="D5551" s="101" t="s">
        <v>6682</v>
      </c>
      <c r="E5551" s="99"/>
      <c r="F5551" s="99"/>
    </row>
    <row r="5552" spans="1:6" ht="12.75" customHeight="1" x14ac:dyDescent="0.25">
      <c r="A5552" s="99"/>
      <c r="B5552" s="101">
        <v>5220504</v>
      </c>
      <c r="C5552" s="101" t="s">
        <v>6888</v>
      </c>
      <c r="D5552" s="101" t="s">
        <v>6682</v>
      </c>
      <c r="E5552" s="99"/>
      <c r="F5552" s="99"/>
    </row>
    <row r="5553" spans="1:6" ht="12.75" customHeight="1" x14ac:dyDescent="0.25">
      <c r="A5553" s="99"/>
      <c r="B5553" s="101">
        <v>5220603</v>
      </c>
      <c r="C5553" s="101" t="s">
        <v>6889</v>
      </c>
      <c r="D5553" s="101" t="s">
        <v>6682</v>
      </c>
      <c r="E5553" s="99"/>
      <c r="F5553" s="99"/>
    </row>
    <row r="5554" spans="1:6" ht="12.75" customHeight="1" x14ac:dyDescent="0.25">
      <c r="A5554" s="99"/>
      <c r="B5554" s="101">
        <v>5220686</v>
      </c>
      <c r="C5554" s="101" t="s">
        <v>6890</v>
      </c>
      <c r="D5554" s="101" t="s">
        <v>6682</v>
      </c>
      <c r="E5554" s="99"/>
      <c r="F5554" s="99"/>
    </row>
    <row r="5555" spans="1:6" ht="12.75" customHeight="1" x14ac:dyDescent="0.25">
      <c r="A5555" s="99"/>
      <c r="B5555" s="101">
        <v>5220702</v>
      </c>
      <c r="C5555" s="101" t="s">
        <v>6891</v>
      </c>
      <c r="D5555" s="101" t="s">
        <v>6682</v>
      </c>
      <c r="E5555" s="99"/>
      <c r="F5555" s="99"/>
    </row>
    <row r="5556" spans="1:6" ht="12.75" customHeight="1" x14ac:dyDescent="0.25">
      <c r="A5556" s="99"/>
      <c r="B5556" s="101">
        <v>5221007</v>
      </c>
      <c r="C5556" s="101" t="s">
        <v>6892</v>
      </c>
      <c r="D5556" s="101" t="s">
        <v>6682</v>
      </c>
      <c r="E5556" s="99"/>
      <c r="F5556" s="99"/>
    </row>
    <row r="5557" spans="1:6" ht="12.75" customHeight="1" x14ac:dyDescent="0.25">
      <c r="A5557" s="99"/>
      <c r="B5557" s="101">
        <v>5221080</v>
      </c>
      <c r="C5557" s="101" t="s">
        <v>6893</v>
      </c>
      <c r="D5557" s="101" t="s">
        <v>6682</v>
      </c>
      <c r="E5557" s="99"/>
      <c r="F5557" s="99"/>
    </row>
    <row r="5558" spans="1:6" ht="12.75" customHeight="1" x14ac:dyDescent="0.25">
      <c r="A5558" s="99"/>
      <c r="B5558" s="101">
        <v>5221197</v>
      </c>
      <c r="C5558" s="101" t="s">
        <v>6894</v>
      </c>
      <c r="D5558" s="101" t="s">
        <v>6682</v>
      </c>
      <c r="E5558" s="99"/>
      <c r="F5558" s="99"/>
    </row>
    <row r="5559" spans="1:6" ht="12.75" customHeight="1" x14ac:dyDescent="0.25">
      <c r="A5559" s="99"/>
      <c r="B5559" s="101">
        <v>5221304</v>
      </c>
      <c r="C5559" s="101" t="s">
        <v>6895</v>
      </c>
      <c r="D5559" s="101" t="s">
        <v>6682</v>
      </c>
      <c r="E5559" s="99"/>
      <c r="F5559" s="99"/>
    </row>
    <row r="5560" spans="1:6" ht="12.75" customHeight="1" x14ac:dyDescent="0.25">
      <c r="A5560" s="99"/>
      <c r="B5560" s="101">
        <v>5221403</v>
      </c>
      <c r="C5560" s="101" t="s">
        <v>3195</v>
      </c>
      <c r="D5560" s="101" t="s">
        <v>6682</v>
      </c>
      <c r="E5560" s="99"/>
      <c r="F5560" s="99"/>
    </row>
    <row r="5561" spans="1:6" ht="12.75" customHeight="1" x14ac:dyDescent="0.25">
      <c r="A5561" s="99"/>
      <c r="B5561" s="101">
        <v>5221452</v>
      </c>
      <c r="C5561" s="101" t="s">
        <v>6896</v>
      </c>
      <c r="D5561" s="101" t="s">
        <v>6682</v>
      </c>
      <c r="E5561" s="99"/>
      <c r="F5561" s="99"/>
    </row>
    <row r="5562" spans="1:6" ht="12.75" customHeight="1" x14ac:dyDescent="0.25">
      <c r="A5562" s="99"/>
      <c r="B5562" s="101">
        <v>5221502</v>
      </c>
      <c r="C5562" s="101" t="s">
        <v>6897</v>
      </c>
      <c r="D5562" s="101" t="s">
        <v>6682</v>
      </c>
      <c r="E5562" s="99"/>
      <c r="F5562" s="99"/>
    </row>
    <row r="5563" spans="1:6" ht="12.75" customHeight="1" x14ac:dyDescent="0.25">
      <c r="A5563" s="99"/>
      <c r="B5563" s="101">
        <v>5221551</v>
      </c>
      <c r="C5563" s="101" t="s">
        <v>6898</v>
      </c>
      <c r="D5563" s="101" t="s">
        <v>6682</v>
      </c>
      <c r="E5563" s="99"/>
      <c r="F5563" s="99"/>
    </row>
    <row r="5564" spans="1:6" ht="12.75" customHeight="1" x14ac:dyDescent="0.25">
      <c r="A5564" s="99"/>
      <c r="B5564" s="101">
        <v>5221577</v>
      </c>
      <c r="C5564" s="101" t="s">
        <v>6899</v>
      </c>
      <c r="D5564" s="101" t="s">
        <v>6682</v>
      </c>
      <c r="E5564" s="99"/>
      <c r="F5564" s="99"/>
    </row>
    <row r="5565" spans="1:6" ht="12.75" customHeight="1" x14ac:dyDescent="0.25">
      <c r="A5565" s="99"/>
      <c r="B5565" s="101">
        <v>5221601</v>
      </c>
      <c r="C5565" s="101" t="s">
        <v>6900</v>
      </c>
      <c r="D5565" s="101" t="s">
        <v>6682</v>
      </c>
      <c r="E5565" s="99"/>
      <c r="F5565" s="99"/>
    </row>
    <row r="5566" spans="1:6" ht="12.75" customHeight="1" x14ac:dyDescent="0.25">
      <c r="A5566" s="99"/>
      <c r="B5566" s="101">
        <v>5221700</v>
      </c>
      <c r="C5566" s="101" t="s">
        <v>6901</v>
      </c>
      <c r="D5566" s="101" t="s">
        <v>6682</v>
      </c>
      <c r="E5566" s="99"/>
      <c r="F5566" s="99"/>
    </row>
    <row r="5567" spans="1:6" ht="12.75" customHeight="1" x14ac:dyDescent="0.25">
      <c r="A5567" s="99"/>
      <c r="B5567" s="101">
        <v>5221809</v>
      </c>
      <c r="C5567" s="101" t="s">
        <v>6902</v>
      </c>
      <c r="D5567" s="101" t="s">
        <v>6682</v>
      </c>
      <c r="E5567" s="99"/>
      <c r="F5567" s="99"/>
    </row>
    <row r="5568" spans="1:6" ht="12.75" customHeight="1" x14ac:dyDescent="0.25">
      <c r="A5568" s="99"/>
      <c r="B5568" s="101">
        <v>5221858</v>
      </c>
      <c r="C5568" s="101" t="s">
        <v>6903</v>
      </c>
      <c r="D5568" s="101" t="s">
        <v>6682</v>
      </c>
      <c r="E5568" s="99"/>
      <c r="F5568" s="99"/>
    </row>
    <row r="5569" spans="1:6" ht="12.75" customHeight="1" x14ac:dyDescent="0.25">
      <c r="A5569" s="99"/>
      <c r="B5569" s="101">
        <v>5221908</v>
      </c>
      <c r="C5569" s="101" t="s">
        <v>6904</v>
      </c>
      <c r="D5569" s="101" t="s">
        <v>6682</v>
      </c>
      <c r="E5569" s="99"/>
      <c r="F5569" s="99"/>
    </row>
    <row r="5570" spans="1:6" ht="12.75" customHeight="1" x14ac:dyDescent="0.25">
      <c r="A5570" s="99"/>
      <c r="B5570" s="101">
        <v>5222005</v>
      </c>
      <c r="C5570" s="101" t="s">
        <v>6905</v>
      </c>
      <c r="D5570" s="101" t="s">
        <v>6682</v>
      </c>
      <c r="E5570" s="99"/>
      <c r="F5570" s="99"/>
    </row>
    <row r="5571" spans="1:6" ht="12.75" customHeight="1" x14ac:dyDescent="0.25">
      <c r="A5571" s="99"/>
      <c r="B5571" s="101">
        <v>5222054</v>
      </c>
      <c r="C5571" s="101" t="s">
        <v>6906</v>
      </c>
      <c r="D5571" s="101" t="s">
        <v>6682</v>
      </c>
      <c r="E5571" s="99"/>
      <c r="F5571" s="99"/>
    </row>
    <row r="5572" spans="1:6" ht="12.75" customHeight="1" x14ac:dyDescent="0.25">
      <c r="A5572" s="99"/>
      <c r="B5572" s="101">
        <v>5222203</v>
      </c>
      <c r="C5572" s="101" t="s">
        <v>6907</v>
      </c>
      <c r="D5572" s="101" t="s">
        <v>6682</v>
      </c>
      <c r="E5572" s="99"/>
      <c r="F5572" s="99"/>
    </row>
    <row r="5573" spans="1:6" ht="12.75" customHeight="1" x14ac:dyDescent="0.25">
      <c r="A5573" s="99"/>
      <c r="B5573" s="101">
        <v>5222302</v>
      </c>
      <c r="C5573" s="101" t="s">
        <v>6908</v>
      </c>
      <c r="D5573" s="101" t="s">
        <v>6682</v>
      </c>
      <c r="E5573" s="99"/>
      <c r="F5573" s="99"/>
    </row>
    <row r="5574" spans="1:6" ht="12.75" customHeight="1" x14ac:dyDescent="0.25">
      <c r="A5574" s="99"/>
      <c r="B5574" s="101">
        <v>5300108</v>
      </c>
      <c r="C5574" s="101" t="s">
        <v>6909</v>
      </c>
      <c r="D5574" s="101" t="s">
        <v>6910</v>
      </c>
      <c r="E5574" s="99"/>
      <c r="F5574" s="99"/>
    </row>
  </sheetData>
  <mergeCells count="2">
    <mergeCell ref="B2:D2"/>
    <mergeCell ref="B3:D3"/>
  </mergeCells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41</vt:i4>
      </vt:variant>
    </vt:vector>
  </HeadingPairs>
  <TitlesOfParts>
    <vt:vector size="41" baseType="lpstr">
      <vt:lpstr>Indicadores</vt:lpstr>
      <vt:lpstr>Microdados</vt:lpstr>
      <vt:lpstr>Cursos</vt:lpstr>
      <vt:lpstr>Enade</vt:lpstr>
      <vt:lpstr>IDD</vt:lpstr>
      <vt:lpstr>CPC</vt:lpstr>
      <vt:lpstr>Arq_1</vt:lpstr>
      <vt:lpstr>Arq_2</vt:lpstr>
      <vt:lpstr>Arq_3</vt:lpstr>
      <vt:lpstr>Arq_3B</vt:lpstr>
      <vt:lpstr>Arq_4</vt:lpstr>
      <vt:lpstr>Arq_5</vt:lpstr>
      <vt:lpstr>Arq_6</vt:lpstr>
      <vt:lpstr>Arq_7</vt:lpstr>
      <vt:lpstr>Arq_8</vt:lpstr>
      <vt:lpstr>Arq_9</vt:lpstr>
      <vt:lpstr>Arq_10</vt:lpstr>
      <vt:lpstr>Arq_11</vt:lpstr>
      <vt:lpstr>Arq_12</vt:lpstr>
      <vt:lpstr>Arq_13</vt:lpstr>
      <vt:lpstr>Arq_14</vt:lpstr>
      <vt:lpstr>Arq_15</vt:lpstr>
      <vt:lpstr>Arq_16</vt:lpstr>
      <vt:lpstr>Arq_17</vt:lpstr>
      <vt:lpstr>Arq_18</vt:lpstr>
      <vt:lpstr>Arq_19</vt:lpstr>
      <vt:lpstr>Arq_20</vt:lpstr>
      <vt:lpstr>Arq_21</vt:lpstr>
      <vt:lpstr>Arq_22</vt:lpstr>
      <vt:lpstr>Arq_23</vt:lpstr>
      <vt:lpstr>Arq_24</vt:lpstr>
      <vt:lpstr>Arq_25</vt:lpstr>
      <vt:lpstr>Arq_26</vt:lpstr>
      <vt:lpstr>Arq_27</vt:lpstr>
      <vt:lpstr>Arq_28</vt:lpstr>
      <vt:lpstr>Arq_29</vt:lpstr>
      <vt:lpstr>Arq_30</vt:lpstr>
      <vt:lpstr>Arq_31</vt:lpstr>
      <vt:lpstr>Arq_32</vt:lpstr>
      <vt:lpstr>DICIONÁRIO_ARQUIVOS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Benincá</cp:lastModifiedBy>
  <dcterms:modified xsi:type="dcterms:W3CDTF">2026-06-15T22:51:10Z</dcterms:modified>
</cp:coreProperties>
</file>