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DieseArbeitsmappe" defaultThemeVersion="124226"/>
  <mc:AlternateContent xmlns:mc="http://schemas.openxmlformats.org/markup-compatibility/2006">
    <mc:Choice Requires="x15">
      <x15ac:absPath xmlns:x15ac="http://schemas.microsoft.com/office/spreadsheetml/2010/11/ac" url="E:\vfs\CANoe\Rumpelkammer\11.0_Main\Doc\VTSystem\CalibrationManager\Templates\VT1004A\"/>
    </mc:Choice>
  </mc:AlternateContent>
  <bookViews>
    <workbookView xWindow="120" yWindow="45" windowWidth="21315" windowHeight="13605"/>
  </bookViews>
  <sheets>
    <sheet name="Overview" sheetId="2" r:id="rId1"/>
    <sheet name="ImportExport" sheetId="11" r:id="rId2"/>
    <sheet name="Measurement" sheetId="1" r:id="rId3"/>
    <sheet name="Params" sheetId="10" state="hidden" r:id="rId4"/>
  </sheets>
  <calcPr calcId="171027"/>
</workbook>
</file>

<file path=xl/calcChain.xml><?xml version="1.0" encoding="utf-8"?>
<calcChain xmlns="http://schemas.openxmlformats.org/spreadsheetml/2006/main">
  <c r="C5" i="10" l="1"/>
  <c r="C6" i="10"/>
  <c r="C7" i="10"/>
  <c r="C8" i="10"/>
  <c r="C9" i="10"/>
  <c r="C10" i="10"/>
  <c r="C11" i="10"/>
  <c r="C7" i="1" l="1" a="1"/>
  <c r="C4" i="10"/>
  <c r="C6" i="1" s="1" a="1"/>
  <c r="C6" i="1" l="1"/>
  <c r="D6" i="1"/>
  <c r="E6" i="1"/>
  <c r="F6" i="1"/>
  <c r="C7" i="1"/>
  <c r="F7" i="1"/>
  <c r="D7" i="1"/>
  <c r="E7" i="1"/>
  <c r="D29" i="1"/>
  <c r="E29" i="1"/>
  <c r="F29" i="1"/>
  <c r="C29" i="1"/>
  <c r="D28" i="1" l="1"/>
  <c r="D34" i="1" s="1"/>
  <c r="D35" i="1" s="1"/>
  <c r="E28" i="1"/>
  <c r="E34" i="1" s="1"/>
  <c r="E35" i="1" s="1"/>
  <c r="F28" i="1"/>
  <c r="F34" i="1" s="1"/>
  <c r="F35" i="1" s="1"/>
  <c r="C28" i="1"/>
  <c r="C34" i="1" s="1"/>
  <c r="D4" i="10" s="1" a="1"/>
  <c r="D4" i="10" l="1"/>
  <c r="B32" i="10" s="1"/>
  <c r="D6" i="10"/>
  <c r="B34" i="10" s="1"/>
  <c r="D7" i="10"/>
  <c r="B35" i="10" s="1"/>
  <c r="D5" i="10"/>
  <c r="B33" i="10" s="1"/>
  <c r="C35" i="1"/>
  <c r="D8" i="10" s="1" a="1"/>
  <c r="D10" i="10" l="1"/>
  <c r="B38" i="10" s="1"/>
  <c r="D8" i="10"/>
  <c r="B36" i="10" s="1"/>
  <c r="D9" i="10"/>
  <c r="B37" i="10" s="1"/>
  <c r="D11" i="10"/>
  <c r="B39" i="10" s="1"/>
</calcChain>
</file>

<file path=xl/connections.xml><?xml version="1.0" encoding="utf-8"?>
<connections xmlns="http://schemas.openxmlformats.org/spreadsheetml/2006/main">
  <connection id="1" name="Exported" type="4" refreshedVersion="0" background="1">
    <webPr xml="1" sourceData="1" parsePre="1" consecutive="1" url="C:\Users\visdsr\Desktop\VT2516A_Calib\InitialParams2.vtparam" htmlTables="1"/>
  </connection>
  <connection id="2" name="NewValues" type="4" refreshedVersion="0" background="1">
    <webPr xml="1" sourceData="1" url="E:\vfs\VT System\CalibrationManager\Help\VTSystem\CalibrationManager\Templates\VT2816\NewValues.xml" htmlTables="1" htmlFormat="all"/>
  </connection>
</connections>
</file>

<file path=xl/sharedStrings.xml><?xml version="1.0" encoding="utf-8"?>
<sst xmlns="http://schemas.openxmlformats.org/spreadsheetml/2006/main" count="122" uniqueCount="59">
  <si>
    <t>Channel 1</t>
  </si>
  <si>
    <t>Channel 2</t>
  </si>
  <si>
    <t>Channel 3</t>
  </si>
  <si>
    <t>Channel 4</t>
  </si>
  <si>
    <t>1. Actual correction values:</t>
  </si>
  <si>
    <t>2. Measured voltage:</t>
  </si>
  <si>
    <t>3. New correction values:</t>
  </si>
  <si>
    <r>
      <t>Actual Scaling m</t>
    </r>
    <r>
      <rPr>
        <b/>
        <vertAlign val="subscript"/>
        <sz val="11"/>
        <color theme="1"/>
        <rFont val="Calibri"/>
        <family val="2"/>
        <scheme val="minor"/>
      </rPr>
      <t>C_Old</t>
    </r>
  </si>
  <si>
    <r>
      <t>Actual Offset t</t>
    </r>
    <r>
      <rPr>
        <b/>
        <vertAlign val="subscript"/>
        <sz val="11"/>
        <color theme="1"/>
        <rFont val="Calibri"/>
        <family val="2"/>
        <scheme val="minor"/>
      </rPr>
      <t>C_Old</t>
    </r>
  </si>
  <si>
    <r>
      <t>Regression Gradient m</t>
    </r>
    <r>
      <rPr>
        <b/>
        <vertAlign val="subscript"/>
        <sz val="11"/>
        <color theme="1"/>
        <rFont val="Calibri"/>
        <family val="2"/>
        <scheme val="minor"/>
      </rPr>
      <t>R</t>
    </r>
  </si>
  <si>
    <r>
      <t>Regression Offset m</t>
    </r>
    <r>
      <rPr>
        <b/>
        <vertAlign val="subscript"/>
        <sz val="11"/>
        <color theme="1"/>
        <rFont val="Calibri"/>
        <family val="2"/>
        <scheme val="minor"/>
      </rPr>
      <t>R</t>
    </r>
  </si>
  <si>
    <r>
      <t>New Scaling m</t>
    </r>
    <r>
      <rPr>
        <b/>
        <vertAlign val="subscript"/>
        <sz val="11"/>
        <color theme="1"/>
        <rFont val="Calibri"/>
        <family val="2"/>
        <scheme val="minor"/>
      </rPr>
      <t>C</t>
    </r>
  </si>
  <si>
    <r>
      <t>New Offset t</t>
    </r>
    <r>
      <rPr>
        <b/>
        <vertAlign val="subscript"/>
        <sz val="11"/>
        <color theme="1"/>
        <rFont val="Calibri"/>
        <family val="2"/>
        <scheme val="minor"/>
      </rPr>
      <t>C</t>
    </r>
  </si>
  <si>
    <t>Reference Voltage</t>
  </si>
  <si>
    <t>Module Measured Voltage</t>
  </si>
  <si>
    <t>Note:</t>
  </si>
  <si>
    <t>Template</t>
  </si>
  <si>
    <t>Version 1.0</t>
  </si>
  <si>
    <t>Template for the calculation of calibration parameters</t>
  </si>
  <si>
    <t>id</t>
  </si>
  <si>
    <t>data</t>
  </si>
  <si>
    <t>name</t>
  </si>
  <si>
    <t>channel</t>
  </si>
  <si>
    <t>01100100</t>
  </si>
  <si>
    <t>01100200</t>
  </si>
  <si>
    <t>01100300</t>
  </si>
  <si>
    <t>01100400</t>
  </si>
  <si>
    <t>01100500</t>
  </si>
  <si>
    <t>01100600</t>
  </si>
  <si>
    <t>01100700</t>
  </si>
  <si>
    <t>01100800</t>
  </si>
  <si>
    <t>ID</t>
  </si>
  <si>
    <t>1.0</t>
  </si>
  <si>
    <t>Version</t>
  </si>
  <si>
    <t>ProductCode</t>
  </si>
  <si>
    <t>Actual Params</t>
  </si>
  <si>
    <t>New Params</t>
  </si>
  <si>
    <t>Params</t>
  </si>
  <si>
    <t>To import the actual parameter values into this document make following steps.</t>
  </si>
  <si>
    <t>1.</t>
  </si>
  <si>
    <t>2.</t>
  </si>
  <si>
    <t>3.</t>
  </si>
  <si>
    <t>Go to the developer tab in the ribbon bar and press Import in the XML group. (Hint: If the developer tab isn’t visible in the ribbon bar you may have to activate it first in the Excel Options).</t>
  </si>
  <si>
    <t>Now select the exported parameter file of the VT System Calibration Manager and press import.</t>
  </si>
  <si>
    <t>In the next dialog choose the entry ActualParams_ForImport and press OK. Now all actual parameters should be imported.</t>
  </si>
  <si>
    <t>Import Parameter Values</t>
  </si>
  <si>
    <t>Export Parameter Values</t>
  </si>
  <si>
    <t>Go to the developer tab in the ribbon bar and press Export in the XML group. (Hint: If the developer tab isn’t visible in the ribbon bar you may have to activate it first in the Excel Options).</t>
  </si>
  <si>
    <t>Now choose the entry NewParams_ForExport and press OK.</t>
  </si>
  <si>
    <t>In the file dialog enter the file name and press Export to export all new parameters to file. Now this file can be imported into the VT System Calibration Manager and the parameters can be written to the module.</t>
  </si>
  <si>
    <t>To export the new parameter values into a file make following steps:</t>
  </si>
  <si>
    <t>Measurement</t>
  </si>
  <si>
    <t>Scale Measurement</t>
  </si>
  <si>
    <t>Offset Measurement</t>
  </si>
  <si>
    <t>VT1004A External Calibration Template</t>
  </si>
  <si>
    <t>Scale</t>
  </si>
  <si>
    <t>Offset</t>
  </si>
  <si>
    <t>0003EC01</t>
  </si>
  <si>
    <t>This template helps by the calculation of the new correction values for the VT1004A module. Each measurement and output range has an own sheet. To calculate the new values make following steps for each range:
1. First enter or import the actual values for scale and offset   
    into the cells actual scaling and actual offset for each
    channel.
2. Now make measurements at some points in the
    measurement range and enter the values into 
    measurement values table.
3. The new corrections values for scale and offset now are 
    present in cells new scaling and new offset for 
    each channel.
For a description how to import the actual parameter values form file and how to export the new parameter values to a file have a lock at sheet ImportExport.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</si>
</sst>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u/>
      <sz val="18"/>
      <color theme="1"/>
      <name val="Calibri"/>
      <family val="2"/>
      <scheme val="minor"/>
    </font>
    <font>
      <b/>
      <sz val="20"/>
      <color theme="1"/>
      <name val="Officina Sans ITC TT"/>
    </font>
    <font>
      <b/>
      <sz val="28"/>
      <color rgb="FFB70032"/>
      <name val="Officina Sans ITC TT"/>
    </font>
    <font>
      <sz val="16"/>
      <color theme="1"/>
      <name val="Officina Sans ITC TT"/>
    </font>
    <font>
      <b/>
      <sz val="16"/>
      <color theme="1"/>
      <name val="Officina Sans ITC TT"/>
    </font>
    <font>
      <b/>
      <sz val="16"/>
      <color rgb="FF9C9D9F"/>
      <name val="Calibri"/>
      <family val="2"/>
      <scheme val="minor"/>
    </font>
    <font>
      <sz val="12"/>
      <color rgb="FF9C9D9F"/>
      <name val="Calibri"/>
      <family val="2"/>
      <scheme val="minor"/>
    </font>
    <font>
      <b/>
      <sz val="14"/>
      <color theme="1"/>
      <name val="Calibri"/>
      <family val="2"/>
      <scheme val="minor"/>
    </font>
    <font>
      <sz val="12"/>
      <color theme="1"/>
      <name val="Calibri"/>
      <family val="2"/>
      <scheme val="minor"/>
    </font>
    <font>
      <b/>
      <u/>
      <sz val="20"/>
      <color theme="1"/>
      <name val="Officina Sans ITC T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3">
    <xf numFmtId="0" fontId="0" fillId="0" borderId="0" xfId="0"/>
    <xf numFmtId="0" fontId="0" fillId="33" borderId="0" xfId="0" applyFill="1"/>
    <xf numFmtId="165" fontId="0" fillId="33" borderId="12" xfId="0" applyNumberFormat="1" applyFill="1" applyBorder="1"/>
    <xf numFmtId="165" fontId="0" fillId="33" borderId="16" xfId="0" applyNumberFormat="1" applyFill="1" applyBorder="1"/>
    <xf numFmtId="165" fontId="0" fillId="33" borderId="17" xfId="0" applyNumberFormat="1" applyFill="1" applyBorder="1"/>
    <xf numFmtId="165" fontId="0" fillId="33" borderId="18" xfId="0" applyNumberFormat="1" applyFill="1" applyBorder="1"/>
    <xf numFmtId="0" fontId="16" fillId="34" borderId="10" xfId="0" applyFont="1" applyFill="1" applyBorder="1"/>
    <xf numFmtId="0" fontId="16" fillId="34" borderId="11" xfId="0" applyFont="1" applyFill="1" applyBorder="1"/>
    <xf numFmtId="0" fontId="16" fillId="34" borderId="20" xfId="0" applyFont="1" applyFill="1" applyBorder="1"/>
    <xf numFmtId="0" fontId="16" fillId="33" borderId="0" xfId="0" applyFont="1" applyFill="1"/>
    <xf numFmtId="0" fontId="19" fillId="33" borderId="0" xfId="0" applyFont="1" applyFill="1"/>
    <xf numFmtId="0" fontId="0" fillId="33" borderId="0" xfId="0" applyFont="1" applyFill="1"/>
    <xf numFmtId="0" fontId="0" fillId="33" borderId="0" xfId="0" applyFill="1" applyBorder="1"/>
    <xf numFmtId="165" fontId="0" fillId="33" borderId="26" xfId="0" applyNumberFormat="1" applyFill="1" applyBorder="1"/>
    <xf numFmtId="164" fontId="0" fillId="33" borderId="21" xfId="0" applyNumberFormat="1" applyFont="1" applyFill="1" applyBorder="1"/>
    <xf numFmtId="164" fontId="0" fillId="33" borderId="29" xfId="0" applyNumberFormat="1" applyFont="1" applyFill="1" applyBorder="1"/>
    <xf numFmtId="164" fontId="0" fillId="33" borderId="14" xfId="0" applyNumberFormat="1" applyFont="1" applyFill="1" applyBorder="1"/>
    <xf numFmtId="164" fontId="0" fillId="33" borderId="17" xfId="0" applyNumberFormat="1" applyFont="1" applyFill="1" applyBorder="1"/>
    <xf numFmtId="164" fontId="0" fillId="33" borderId="18" xfId="0" applyNumberFormat="1" applyFont="1" applyFill="1" applyBorder="1"/>
    <xf numFmtId="164" fontId="0" fillId="33" borderId="15" xfId="0" applyNumberFormat="1" applyFont="1" applyFill="1" applyBorder="1"/>
    <xf numFmtId="165" fontId="0" fillId="33" borderId="31" xfId="0" applyNumberFormat="1" applyFill="1" applyBorder="1"/>
    <xf numFmtId="165" fontId="0" fillId="33" borderId="15" xfId="0" applyNumberFormat="1" applyFill="1" applyBorder="1"/>
    <xf numFmtId="0" fontId="16" fillId="34" borderId="28" xfId="0" applyFont="1" applyFill="1" applyBorder="1"/>
    <xf numFmtId="0" fontId="16" fillId="34" borderId="30" xfId="0" applyFont="1" applyFill="1" applyBorder="1"/>
    <xf numFmtId="0" fontId="16" fillId="34" borderId="25" xfId="0" applyFont="1" applyFill="1" applyBorder="1"/>
    <xf numFmtId="0" fontId="16" fillId="34" borderId="27" xfId="0" applyFont="1" applyFill="1" applyBorder="1"/>
    <xf numFmtId="164" fontId="0" fillId="34" borderId="29" xfId="0" applyNumberFormat="1" applyFont="1" applyFill="1" applyBorder="1"/>
    <xf numFmtId="164" fontId="0" fillId="34" borderId="18" xfId="0" applyNumberFormat="1" applyFont="1" applyFill="1" applyBorder="1"/>
    <xf numFmtId="164" fontId="0" fillId="35" borderId="21" xfId="0" applyNumberFormat="1" applyFont="1" applyFill="1" applyBorder="1"/>
    <xf numFmtId="164" fontId="0" fillId="35" borderId="29" xfId="0" applyNumberFormat="1" applyFont="1" applyFill="1" applyBorder="1"/>
    <xf numFmtId="164" fontId="0" fillId="35" borderId="14" xfId="0" applyNumberFormat="1" applyFont="1" applyFill="1" applyBorder="1"/>
    <xf numFmtId="164" fontId="0" fillId="35" borderId="17" xfId="0" applyNumberFormat="1" applyFont="1" applyFill="1" applyBorder="1"/>
    <xf numFmtId="164" fontId="0" fillId="35" borderId="18" xfId="0" applyNumberFormat="1" applyFont="1" applyFill="1" applyBorder="1"/>
    <xf numFmtId="164" fontId="0" fillId="35" borderId="15" xfId="0" applyNumberFormat="1" applyFont="1" applyFill="1" applyBorder="1"/>
    <xf numFmtId="0" fontId="21" fillId="33" borderId="0" xfId="0" applyFont="1" applyFill="1" applyAlignment="1">
      <alignment wrapText="1"/>
    </xf>
    <xf numFmtId="0" fontId="22" fillId="33" borderId="0" xfId="0" applyFont="1" applyFill="1" applyAlignment="1">
      <alignment wrapText="1"/>
    </xf>
    <xf numFmtId="0" fontId="0" fillId="33" borderId="0" xfId="0" applyFill="1"/>
    <xf numFmtId="0" fontId="20" fillId="33" borderId="0" xfId="0" applyFont="1" applyFill="1"/>
    <xf numFmtId="0" fontId="23" fillId="33" borderId="0" xfId="0" applyFont="1" applyFill="1"/>
    <xf numFmtId="0" fontId="24" fillId="33" borderId="0" xfId="0" applyFont="1" applyFill="1" applyAlignment="1">
      <alignment vertical="top"/>
    </xf>
    <xf numFmtId="0" fontId="25" fillId="33" borderId="0" xfId="0" applyFont="1" applyFill="1" applyAlignment="1">
      <alignment vertical="top" wrapText="1"/>
    </xf>
    <xf numFmtId="0" fontId="22" fillId="33" borderId="0" xfId="0" applyFont="1" applyFill="1" applyAlignment="1">
      <alignment vertical="center" wrapText="1"/>
    </xf>
    <xf numFmtId="0" fontId="0" fillId="33" borderId="0" xfId="0" applyFill="1"/>
    <xf numFmtId="0" fontId="23" fillId="33" borderId="0" xfId="0" applyFont="1" applyFill="1"/>
    <xf numFmtId="49" fontId="0" fillId="0" borderId="0" xfId="0" applyNumberFormat="1"/>
    <xf numFmtId="49" fontId="0" fillId="0" borderId="0" xfId="0" applyNumberFormat="1" applyFont="1" applyFill="1" applyBorder="1"/>
    <xf numFmtId="0" fontId="16" fillId="34" borderId="33" xfId="0" applyFont="1" applyFill="1" applyBorder="1"/>
    <xf numFmtId="0" fontId="0" fillId="0" borderId="22" xfId="0" applyBorder="1"/>
    <xf numFmtId="0" fontId="0" fillId="0" borderId="23" xfId="0" applyBorder="1"/>
    <xf numFmtId="0" fontId="0" fillId="0" borderId="0" xfId="0" applyBorder="1"/>
    <xf numFmtId="0" fontId="0" fillId="0" borderId="34" xfId="0" applyBorder="1"/>
    <xf numFmtId="0" fontId="0" fillId="0" borderId="24" xfId="0" applyBorder="1"/>
    <xf numFmtId="0" fontId="0" fillId="0" borderId="19" xfId="0" applyBorder="1"/>
    <xf numFmtId="49" fontId="0" fillId="0" borderId="22" xfId="0" applyNumberFormat="1" applyFont="1" applyFill="1" applyBorder="1"/>
    <xf numFmtId="0" fontId="26" fillId="0" borderId="0" xfId="0" applyFont="1"/>
    <xf numFmtId="0" fontId="0" fillId="33" borderId="0" xfId="0" quotePrefix="1" applyFill="1" applyAlignment="1">
      <alignment horizontal="right" vertical="top"/>
    </xf>
    <xf numFmtId="0" fontId="27" fillId="0" borderId="0" xfId="0" applyFont="1"/>
    <xf numFmtId="0" fontId="0" fillId="33" borderId="0" xfId="0" applyFill="1" applyBorder="1" applyAlignment="1">
      <alignment vertical="top" wrapText="1"/>
    </xf>
    <xf numFmtId="0" fontId="28" fillId="33" borderId="0" xfId="0" applyFont="1" applyFill="1"/>
    <xf numFmtId="0" fontId="16" fillId="34" borderId="13" xfId="0" applyFont="1" applyFill="1" applyBorder="1"/>
    <xf numFmtId="0" fontId="16" fillId="34" borderId="32" xfId="0" applyFont="1" applyFill="1" applyBorder="1"/>
    <xf numFmtId="165" fontId="0" fillId="33" borderId="25" xfId="0" applyNumberFormat="1" applyFill="1" applyBorder="1"/>
    <xf numFmtId="165" fontId="0" fillId="33" borderId="27" xfId="0" applyNumberFormat="1" applyFill="1" applyBorder="1"/>
    <xf numFmtId="164" fontId="0" fillId="34" borderId="21" xfId="0" applyNumberFormat="1" applyFont="1" applyFill="1" applyBorder="1"/>
    <xf numFmtId="164" fontId="0" fillId="34" borderId="14" xfId="0" applyNumberFormat="1" applyFont="1" applyFill="1" applyBorder="1"/>
    <xf numFmtId="164" fontId="0" fillId="34" borderId="17" xfId="0" applyNumberFormat="1" applyFont="1" applyFill="1" applyBorder="1"/>
    <xf numFmtId="164" fontId="0" fillId="34" borderId="15" xfId="0" applyNumberFormat="1" applyFont="1" applyFill="1" applyBorder="1"/>
    <xf numFmtId="49" fontId="0" fillId="0" borderId="13" xfId="0" applyNumberFormat="1" applyFont="1" applyFill="1" applyBorder="1"/>
    <xf numFmtId="49" fontId="0" fillId="0" borderId="35" xfId="0" applyNumberFormat="1" applyFont="1" applyFill="1" applyBorder="1"/>
    <xf numFmtId="49" fontId="0" fillId="0" borderId="32" xfId="0" applyNumberFormat="1" applyFont="1" applyFill="1" applyBorder="1"/>
    <xf numFmtId="49" fontId="0" fillId="0" borderId="0" xfId="0" quotePrefix="1" applyNumberFormat="1"/>
    <xf numFmtId="49" fontId="0" fillId="0" borderId="0" xfId="0" applyNumberFormat="1"/>
    <xf numFmtId="0" fontId="0" fillId="0" borderId="0" xfId="0"/>
    <xf numFmtId="49" fontId="0" fillId="0" borderId="0" xfId="0" applyNumberFormat="1"/>
    <xf numFmtId="0" fontId="0" fillId="0" borderId="0" xfId="0" applyAlignment="1">
      <alignment horizontal="right"/>
    </xf>
    <xf numFmtId="49" fontId="0" fillId="0" borderId="0" xfId="0" applyNumberFormat="1" applyAlignment="1">
      <alignment horizontal="right"/>
    </xf>
    <xf numFmtId="0" fontId="16" fillId="34" borderId="33" xfId="0" applyFont="1" applyFill="1" applyBorder="1" applyAlignment="1">
      <alignment horizontal="left"/>
    </xf>
    <xf numFmtId="0" fontId="16" fillId="34" borderId="13" xfId="0" applyFont="1" applyFill="1" applyBorder="1" applyAlignment="1">
      <alignment horizontal="center"/>
    </xf>
    <xf numFmtId="0" fontId="16" fillId="34" borderId="22" xfId="0" applyFont="1" applyFill="1" applyBorder="1" applyAlignment="1">
      <alignment horizontal="center"/>
    </xf>
    <xf numFmtId="0" fontId="16" fillId="34" borderId="23" xfId="0" applyFont="1" applyFill="1" applyBorder="1" applyAlignment="1">
      <alignment horizontal="center"/>
    </xf>
    <xf numFmtId="0" fontId="0" fillId="34" borderId="25" xfId="0" applyFill="1" applyBorder="1" applyAlignment="1">
      <alignment horizontal="center" vertical="center" textRotation="90"/>
    </xf>
    <xf numFmtId="0" fontId="0" fillId="34" borderId="26" xfId="0" applyFill="1" applyBorder="1" applyAlignment="1">
      <alignment horizontal="center" vertical="center" textRotation="90"/>
    </xf>
    <xf numFmtId="0" fontId="0" fillId="34" borderId="27" xfId="0" applyFill="1" applyBorder="1" applyAlignment="1">
      <alignment horizontal="center" vertical="center" textRotation="9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numFmt numFmtId="30" formatCode="@"/>
    </dxf>
    <dxf>
      <numFmt numFmtId="30" formatCode="@"/>
    </dxf>
    <dxf>
      <numFmt numFmtId="164" formatCode="0.00000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border diagonalUp="0" diagonalDown="0" outline="0">
        <left style="thin">
          <color theme="4" tint="0.39997558519241921"/>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Schema ID="Schema2">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Map ID="1" Name="ActualParams_ForImport" RootElement="params_data" SchemaID="Schema1" ShowImportExportValidationErrors="false" AutoFit="true" Append="false" PreserveSortAFLayout="true" PreserveFormat="true">
    <DataBinding FileBinding="true" ConnectionID="1" DataBindingLoadMode="1"/>
  </Map>
  <Map ID="2" Name="NewParams_ForExport" RootElement="params_dat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7</xdr:row>
      <xdr:rowOff>106829</xdr:rowOff>
    </xdr:from>
    <xdr:to>
      <xdr:col>1</xdr:col>
      <xdr:colOff>927537</xdr:colOff>
      <xdr:row>11</xdr:row>
      <xdr:rowOff>180975</xdr:rowOff>
    </xdr:to>
    <xdr:pic>
      <xdr:nvPicPr>
        <xdr:cNvPr id="3" name="Grafik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 y="1440329"/>
          <a:ext cx="1899088" cy="2083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ActualParams" displayName="ActualParams" ref="A15:D23" tableType="xml" totalsRowShown="0" connectionId="1">
  <autoFilter ref="A15:D23"/>
  <tableColumns count="4">
    <tableColumn id="3" uniqueName="id" name="id">
      <xmlColumnPr mapId="1" xpath="/params_data/data/data_item/@id" xmlDataType="string"/>
    </tableColumn>
    <tableColumn id="4" uniqueName="data" name="data">
      <xmlColumnPr mapId="1" xpath="/params_data/data/data_item/@data" xmlDataType="double"/>
    </tableColumn>
    <tableColumn id="5" uniqueName="name" name="name">
      <xmlColumnPr mapId="1" xpath="/params_data/data/data_item/@name" xmlDataType="string"/>
    </tableColumn>
    <tableColumn id="6" uniqueName="channel" name="channel">
      <xmlColumnPr mapId="1" xpath="/params_data/data/data_item/@channel" xmlDataType="string"/>
    </tableColumn>
  </tableColumns>
  <tableStyleInfo name="TableStyleMedium2" showFirstColumn="0" showLastColumn="0" showRowStripes="1" showColumnStripes="0"/>
</table>
</file>

<file path=xl/tables/table2.xml><?xml version="1.0" encoding="utf-8"?>
<table xmlns="http://schemas.openxmlformats.org/spreadsheetml/2006/main" id="7" name="NewParams" displayName="NewParams" ref="A31:D39" tableType="xml" totalsRowShown="0" connectionId="2">
  <autoFilter ref="A31:D39"/>
  <tableColumns count="4">
    <tableColumn id="1" uniqueName="id" name="id" dataDxfId="3">
      <xmlColumnPr mapId="2" xpath="/params_data/data/data_item/@id" xmlDataType="string"/>
    </tableColumn>
    <tableColumn id="2" uniqueName="data" name="data" dataDxfId="2">
      <calculatedColumnFormula>VLOOKUP(NewParams[[#This Row],[id]],B4:D11,3)</calculatedColumnFormula>
      <xmlColumnPr mapId="2" xpath="/params_data/data/data_item/@data" xmlDataType="double"/>
    </tableColumn>
    <tableColumn id="3" uniqueName="name" name="name" dataDxfId="1">
      <xmlColumnPr mapId="2" xpath="/params_data/data/data_item/@name" xmlDataType="string"/>
    </tableColumn>
    <tableColumn id="4" uniqueName="channel" name="channel" dataDxfId="0">
      <xmlColumnPr mapId="2" xpath="/params_data/data/data_item/@channel"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5" r="B28" connectionId="2">
    <xmlCellPr id="1" uniqueName="version">
      <xmlPr mapId="2" xpath="/params_data/@version" xmlDataType="double"/>
    </xmlCellPr>
  </singleXmlCell>
  <singleXmlCell id="6" r="B29" connectionId="2">
    <xmlCellPr id="1" uniqueName="productCode">
      <xmlPr mapId="2" xpath="/params_data/@productCode" xmlDataType="string"/>
    </xmlCellPr>
  </singleXmlCell>
</singleXmlCell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15"/>
  <sheetViews>
    <sheetView tabSelected="1" view="pageLayout" topLeftCell="A6" zoomScaleNormal="100" workbookViewId="0">
      <selection activeCell="C12" sqref="C12"/>
    </sheetView>
  </sheetViews>
  <sheetFormatPr baseColWidth="10" defaultRowHeight="15" x14ac:dyDescent="0.25"/>
  <cols>
    <col min="1" max="1" width="14.42578125" style="1" customWidth="1"/>
    <col min="2" max="2" width="14.85546875" style="1" customWidth="1"/>
    <col min="3" max="3" width="56.5703125" style="1" customWidth="1"/>
    <col min="4" max="16384" width="11.42578125" style="1"/>
  </cols>
  <sheetData>
    <row r="1" spans="1:3" x14ac:dyDescent="0.25">
      <c r="A1" s="36"/>
      <c r="B1" s="36"/>
      <c r="C1" s="36"/>
    </row>
    <row r="2" spans="1:3" x14ac:dyDescent="0.25">
      <c r="A2" s="36"/>
      <c r="B2" s="36"/>
      <c r="C2" s="36"/>
    </row>
    <row r="3" spans="1:3" x14ac:dyDescent="0.25">
      <c r="A3" s="36"/>
      <c r="B3" s="36"/>
      <c r="C3" s="36"/>
    </row>
    <row r="4" spans="1:3" s="36" customFormat="1" x14ac:dyDescent="0.25"/>
    <row r="5" spans="1:3" x14ac:dyDescent="0.25">
      <c r="A5" s="36"/>
      <c r="B5" s="36"/>
      <c r="C5" s="36"/>
    </row>
    <row r="6" spans="1:3" x14ac:dyDescent="0.25">
      <c r="A6" s="36"/>
      <c r="B6" s="36"/>
      <c r="C6" s="36"/>
    </row>
    <row r="7" spans="1:3" x14ac:dyDescent="0.25">
      <c r="A7" s="36"/>
      <c r="B7" s="36"/>
      <c r="C7" s="36"/>
    </row>
    <row r="8" spans="1:3" ht="26.25" x14ac:dyDescent="0.4">
      <c r="A8" s="36"/>
      <c r="B8" s="36"/>
      <c r="C8" s="37" t="s">
        <v>16</v>
      </c>
    </row>
    <row r="9" spans="1:3" ht="75" customHeight="1" x14ac:dyDescent="0.55000000000000004">
      <c r="A9" s="36"/>
      <c r="B9" s="36"/>
      <c r="C9" s="34" t="s">
        <v>54</v>
      </c>
    </row>
    <row r="10" spans="1:3" ht="44.25" customHeight="1" x14ac:dyDescent="0.3">
      <c r="A10" s="36"/>
      <c r="B10" s="36"/>
      <c r="C10" s="35" t="s">
        <v>18</v>
      </c>
    </row>
    <row r="11" spans="1:3" s="42" customFormat="1" ht="12.75" customHeight="1" x14ac:dyDescent="0.25">
      <c r="C11" s="41"/>
    </row>
    <row r="12" spans="1:3" s="36" customFormat="1" ht="21" x14ac:dyDescent="0.35">
      <c r="C12" s="43" t="s">
        <v>17</v>
      </c>
    </row>
    <row r="13" spans="1:3" ht="21" x14ac:dyDescent="0.35">
      <c r="A13" s="36"/>
      <c r="B13" s="36"/>
      <c r="C13" s="38"/>
    </row>
    <row r="14" spans="1:3" ht="315" x14ac:dyDescent="0.25">
      <c r="A14" s="36"/>
      <c r="B14" s="39" t="s">
        <v>15</v>
      </c>
      <c r="C14" s="40" t="s">
        <v>58</v>
      </c>
    </row>
    <row r="15" spans="1:3" ht="21" x14ac:dyDescent="0.25">
      <c r="B15" s="39"/>
      <c r="C15" s="40"/>
    </row>
  </sheetData>
  <sheetProtection sheet="1" objects="1" scenarios="1"/>
  <pageMargins left="0.7" right="0.7" top="0.78740157499999996" bottom="0.78740157499999996" header="0.3" footer="0.3"/>
  <pageSetup paperSize="9" orientation="portrait" r:id="rId1"/>
  <headerFooter>
    <oddHeader>&amp;CVT1004A External Calibration Template&amp;R&amp;D</oddHeader>
    <oddFooter>&amp;L©Vector Informatik GmbH</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5"/>
  <sheetViews>
    <sheetView zoomScaleNormal="100" workbookViewId="0">
      <selection activeCell="A2" sqref="A2"/>
    </sheetView>
  </sheetViews>
  <sheetFormatPr baseColWidth="10" defaultRowHeight="15" x14ac:dyDescent="0.25"/>
  <cols>
    <col min="1" max="1" width="4" style="42" customWidth="1"/>
    <col min="2" max="2" width="73.85546875" style="42" customWidth="1"/>
    <col min="3" max="16384" width="11.42578125" style="42"/>
  </cols>
  <sheetData>
    <row r="1" spans="1:2" ht="26.25" x14ac:dyDescent="0.4">
      <c r="A1" s="58" t="s">
        <v>45</v>
      </c>
    </row>
    <row r="3" spans="1:2" ht="15.75" x14ac:dyDescent="0.25">
      <c r="A3" s="56" t="s">
        <v>38</v>
      </c>
    </row>
    <row r="5" spans="1:2" ht="47.25" customHeight="1" x14ac:dyDescent="0.25">
      <c r="A5" s="55" t="s">
        <v>39</v>
      </c>
      <c r="B5" s="57" t="s">
        <v>42</v>
      </c>
    </row>
    <row r="6" spans="1:2" ht="33" customHeight="1" x14ac:dyDescent="0.25">
      <c r="A6" s="55" t="s">
        <v>40</v>
      </c>
      <c r="B6" s="57" t="s">
        <v>43</v>
      </c>
    </row>
    <row r="7" spans="1:2" ht="30" x14ac:dyDescent="0.25">
      <c r="A7" s="55" t="s">
        <v>41</v>
      </c>
      <c r="B7" s="57" t="s">
        <v>44</v>
      </c>
    </row>
    <row r="9" spans="1:2" ht="26.25" x14ac:dyDescent="0.4">
      <c r="A9" s="58" t="s">
        <v>46</v>
      </c>
    </row>
    <row r="11" spans="1:2" ht="15.75" x14ac:dyDescent="0.25">
      <c r="A11" s="56" t="s">
        <v>50</v>
      </c>
    </row>
    <row r="13" spans="1:2" ht="48.75" customHeight="1" x14ac:dyDescent="0.25">
      <c r="A13" s="55" t="s">
        <v>39</v>
      </c>
      <c r="B13" s="57" t="s">
        <v>47</v>
      </c>
    </row>
    <row r="14" spans="1:2" ht="21" customHeight="1" x14ac:dyDescent="0.25">
      <c r="A14" s="55" t="s">
        <v>40</v>
      </c>
      <c r="B14" s="57" t="s">
        <v>48</v>
      </c>
    </row>
    <row r="15" spans="1:2" ht="48.75" customHeight="1" x14ac:dyDescent="0.25">
      <c r="A15" s="55" t="s">
        <v>41</v>
      </c>
      <c r="B15" s="57" t="s">
        <v>49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F35"/>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6" ht="23.25" x14ac:dyDescent="0.35">
      <c r="A1" s="10" t="s">
        <v>51</v>
      </c>
    </row>
    <row r="3" spans="1:6" x14ac:dyDescent="0.25">
      <c r="A3" s="9" t="s">
        <v>4</v>
      </c>
    </row>
    <row r="4" spans="1:6" ht="15.75" thickBot="1" x14ac:dyDescent="0.3"/>
    <row r="5" spans="1:6" ht="15.75" thickBot="1" x14ac:dyDescent="0.3">
      <c r="B5" s="11"/>
      <c r="C5" s="6" t="s">
        <v>0</v>
      </c>
      <c r="D5" s="7" t="s">
        <v>1</v>
      </c>
      <c r="E5" s="7" t="s">
        <v>2</v>
      </c>
      <c r="F5" s="23" t="s">
        <v>3</v>
      </c>
    </row>
    <row r="6" spans="1:6" ht="18" x14ac:dyDescent="0.35">
      <c r="B6" s="24" t="s">
        <v>7</v>
      </c>
      <c r="C6" s="14">
        <f t="array" ref="C6:F6">TRANSPOSE(Params!C4:C7)</f>
        <v>1</v>
      </c>
      <c r="D6" s="15">
        <v>1</v>
      </c>
      <c r="E6" s="15">
        <v>1</v>
      </c>
      <c r="F6" s="16">
        <v>1</v>
      </c>
    </row>
    <row r="7" spans="1:6" ht="18.75" thickBot="1" x14ac:dyDescent="0.4">
      <c r="B7" s="25" t="s">
        <v>8</v>
      </c>
      <c r="C7" s="17">
        <f t="array" ref="C7:F7">TRANSPOSE(Params!C8:C11)</f>
        <v>0</v>
      </c>
      <c r="D7" s="18">
        <v>0</v>
      </c>
      <c r="E7" s="18">
        <v>0</v>
      </c>
      <c r="F7" s="19">
        <v>0</v>
      </c>
    </row>
    <row r="8" spans="1:6" x14ac:dyDescent="0.25">
      <c r="B8" s="11"/>
      <c r="C8" s="11"/>
      <c r="D8" s="11"/>
      <c r="E8" s="11"/>
      <c r="F8" s="11"/>
    </row>
    <row r="9" spans="1:6" x14ac:dyDescent="0.25">
      <c r="A9" s="9" t="s">
        <v>5</v>
      </c>
      <c r="B9" s="11"/>
      <c r="C9" s="11"/>
      <c r="D9" s="11"/>
      <c r="E9" s="11"/>
      <c r="F9" s="11"/>
    </row>
    <row r="10" spans="1:6" ht="15.75" thickBot="1" x14ac:dyDescent="0.3">
      <c r="B10" s="11"/>
      <c r="C10" s="11"/>
      <c r="D10" s="11"/>
      <c r="E10" s="11"/>
      <c r="F10" s="11"/>
    </row>
    <row r="11" spans="1:6" ht="15.75" thickBot="1" x14ac:dyDescent="0.3">
      <c r="B11" s="11"/>
      <c r="C11" s="77" t="s">
        <v>14</v>
      </c>
      <c r="D11" s="78"/>
      <c r="E11" s="78"/>
      <c r="F11" s="79"/>
    </row>
    <row r="12" spans="1:6" ht="15.75" thickBot="1" x14ac:dyDescent="0.3">
      <c r="B12" s="76" t="s">
        <v>13</v>
      </c>
      <c r="C12" s="6" t="s">
        <v>0</v>
      </c>
      <c r="D12" s="7" t="s">
        <v>1</v>
      </c>
      <c r="E12" s="7" t="s">
        <v>2</v>
      </c>
      <c r="F12" s="23" t="s">
        <v>3</v>
      </c>
    </row>
    <row r="13" spans="1:6" x14ac:dyDescent="0.25">
      <c r="B13" s="61">
        <v>-35</v>
      </c>
      <c r="C13" s="3">
        <v>-35</v>
      </c>
      <c r="D13" s="2">
        <v>-35</v>
      </c>
      <c r="E13" s="2">
        <v>-35</v>
      </c>
      <c r="F13" s="20">
        <v>-35</v>
      </c>
    </row>
    <row r="14" spans="1:6" x14ac:dyDescent="0.25">
      <c r="B14" s="13">
        <v>-30</v>
      </c>
      <c r="C14" s="3">
        <v>-30</v>
      </c>
      <c r="D14" s="2">
        <v>-30</v>
      </c>
      <c r="E14" s="2">
        <v>-30</v>
      </c>
      <c r="F14" s="20">
        <v>-30</v>
      </c>
    </row>
    <row r="15" spans="1:6" x14ac:dyDescent="0.25">
      <c r="B15" s="13">
        <v>-25</v>
      </c>
      <c r="C15" s="3">
        <v>-25</v>
      </c>
      <c r="D15" s="2">
        <v>-25</v>
      </c>
      <c r="E15" s="2">
        <v>-25</v>
      </c>
      <c r="F15" s="20">
        <v>-25</v>
      </c>
    </row>
    <row r="16" spans="1:6" x14ac:dyDescent="0.25">
      <c r="B16" s="13">
        <v>-20</v>
      </c>
      <c r="C16" s="3">
        <v>-20</v>
      </c>
      <c r="D16" s="2">
        <v>-20</v>
      </c>
      <c r="E16" s="2">
        <v>-20</v>
      </c>
      <c r="F16" s="20">
        <v>-20</v>
      </c>
    </row>
    <row r="17" spans="1:6" x14ac:dyDescent="0.25">
      <c r="B17" s="13">
        <v>-15</v>
      </c>
      <c r="C17" s="3">
        <v>-15</v>
      </c>
      <c r="D17" s="2">
        <v>-15</v>
      </c>
      <c r="E17" s="2">
        <v>-15</v>
      </c>
      <c r="F17" s="20">
        <v>-15</v>
      </c>
    </row>
    <row r="18" spans="1:6" s="42" customFormat="1" x14ac:dyDescent="0.25">
      <c r="B18" s="13">
        <v>-10</v>
      </c>
      <c r="C18" s="3">
        <v>-10</v>
      </c>
      <c r="D18" s="2">
        <v>-10</v>
      </c>
      <c r="E18" s="2">
        <v>-10</v>
      </c>
      <c r="F18" s="20">
        <v>-10</v>
      </c>
    </row>
    <row r="19" spans="1:6" s="42" customFormat="1" x14ac:dyDescent="0.25">
      <c r="B19" s="13">
        <v>-5</v>
      </c>
      <c r="C19" s="3">
        <v>-5</v>
      </c>
      <c r="D19" s="2">
        <v>-5</v>
      </c>
      <c r="E19" s="2">
        <v>-5</v>
      </c>
      <c r="F19" s="20">
        <v>-5</v>
      </c>
    </row>
    <row r="20" spans="1:6" x14ac:dyDescent="0.25">
      <c r="B20" s="13">
        <v>0</v>
      </c>
      <c r="C20" s="3">
        <v>0</v>
      </c>
      <c r="D20" s="2">
        <v>0</v>
      </c>
      <c r="E20" s="2">
        <v>0</v>
      </c>
      <c r="F20" s="20">
        <v>0</v>
      </c>
    </row>
    <row r="21" spans="1:6" x14ac:dyDescent="0.25">
      <c r="B21" s="13">
        <v>5</v>
      </c>
      <c r="C21" s="3">
        <v>5</v>
      </c>
      <c r="D21" s="2">
        <v>5</v>
      </c>
      <c r="E21" s="2">
        <v>5</v>
      </c>
      <c r="F21" s="20">
        <v>5</v>
      </c>
    </row>
    <row r="22" spans="1:6" x14ac:dyDescent="0.25">
      <c r="B22" s="13">
        <v>10</v>
      </c>
      <c r="C22" s="3">
        <v>10</v>
      </c>
      <c r="D22" s="2">
        <v>10</v>
      </c>
      <c r="E22" s="2">
        <v>10</v>
      </c>
      <c r="F22" s="20">
        <v>10</v>
      </c>
    </row>
    <row r="23" spans="1:6" x14ac:dyDescent="0.25">
      <c r="B23" s="13">
        <v>15</v>
      </c>
      <c r="C23" s="3">
        <v>15</v>
      </c>
      <c r="D23" s="2">
        <v>15</v>
      </c>
      <c r="E23" s="2">
        <v>15</v>
      </c>
      <c r="F23" s="20">
        <v>15</v>
      </c>
    </row>
    <row r="24" spans="1:6" x14ac:dyDescent="0.25">
      <c r="B24" s="13">
        <v>20</v>
      </c>
      <c r="C24" s="3">
        <v>20</v>
      </c>
      <c r="D24" s="2">
        <v>20</v>
      </c>
      <c r="E24" s="2">
        <v>20</v>
      </c>
      <c r="F24" s="20">
        <v>20</v>
      </c>
    </row>
    <row r="25" spans="1:6" x14ac:dyDescent="0.25">
      <c r="B25" s="13">
        <v>25</v>
      </c>
      <c r="C25" s="3">
        <v>25</v>
      </c>
      <c r="D25" s="2">
        <v>25</v>
      </c>
      <c r="E25" s="2">
        <v>25</v>
      </c>
      <c r="F25" s="20">
        <v>25</v>
      </c>
    </row>
    <row r="26" spans="1:6" x14ac:dyDescent="0.25">
      <c r="B26" s="13">
        <v>30</v>
      </c>
      <c r="C26" s="3">
        <v>30</v>
      </c>
      <c r="D26" s="2">
        <v>30</v>
      </c>
      <c r="E26" s="2">
        <v>30</v>
      </c>
      <c r="F26" s="20">
        <v>30</v>
      </c>
    </row>
    <row r="27" spans="1:6" ht="15.75" thickBot="1" x14ac:dyDescent="0.3">
      <c r="B27" s="62">
        <v>35</v>
      </c>
      <c r="C27" s="4">
        <v>35</v>
      </c>
      <c r="D27" s="5">
        <v>35</v>
      </c>
      <c r="E27" s="5">
        <v>35</v>
      </c>
      <c r="F27" s="21">
        <v>35</v>
      </c>
    </row>
    <row r="28" spans="1:6" ht="18" x14ac:dyDescent="0.35">
      <c r="B28" s="24" t="s">
        <v>9</v>
      </c>
      <c r="C28" s="63">
        <f t="shared" ref="C28:F28" si="0">SLOPE(C13:C27,$B13:$B27)</f>
        <v>1</v>
      </c>
      <c r="D28" s="26">
        <f t="shared" si="0"/>
        <v>1</v>
      </c>
      <c r="E28" s="26">
        <f t="shared" si="0"/>
        <v>1</v>
      </c>
      <c r="F28" s="64">
        <f t="shared" si="0"/>
        <v>1</v>
      </c>
    </row>
    <row r="29" spans="1:6" ht="18.75" thickBot="1" x14ac:dyDescent="0.4">
      <c r="B29" s="25" t="s">
        <v>10</v>
      </c>
      <c r="C29" s="65">
        <f t="shared" ref="C29:F29" si="1">INTERCEPT(C13:C27,$B13:$B27)</f>
        <v>0</v>
      </c>
      <c r="D29" s="27">
        <f t="shared" si="1"/>
        <v>0</v>
      </c>
      <c r="E29" s="27">
        <f t="shared" si="1"/>
        <v>0</v>
      </c>
      <c r="F29" s="66">
        <f t="shared" si="1"/>
        <v>0</v>
      </c>
    </row>
    <row r="30" spans="1:6" x14ac:dyDescent="0.25">
      <c r="B30" s="12"/>
      <c r="C30" s="12"/>
      <c r="D30" s="12"/>
      <c r="E30" s="12"/>
      <c r="F30" s="12"/>
    </row>
    <row r="31" spans="1:6" x14ac:dyDescent="0.25">
      <c r="A31" s="9" t="s">
        <v>6</v>
      </c>
      <c r="B31" s="12"/>
      <c r="C31" s="12"/>
      <c r="D31" s="12"/>
      <c r="E31" s="12"/>
      <c r="F31" s="12"/>
    </row>
    <row r="32" spans="1:6" ht="15.75" thickBot="1" x14ac:dyDescent="0.3">
      <c r="B32" s="12"/>
      <c r="C32" s="12"/>
      <c r="D32" s="12"/>
      <c r="E32" s="12"/>
      <c r="F32" s="12"/>
    </row>
    <row r="33" spans="2:6" ht="15.75" thickBot="1" x14ac:dyDescent="0.3">
      <c r="C33" s="6" t="s">
        <v>0</v>
      </c>
      <c r="D33" s="7" t="s">
        <v>1</v>
      </c>
      <c r="E33" s="7" t="s">
        <v>2</v>
      </c>
      <c r="F33" s="23" t="s">
        <v>3</v>
      </c>
    </row>
    <row r="34" spans="2:6" ht="18" x14ac:dyDescent="0.35">
      <c r="B34" s="59" t="s">
        <v>11</v>
      </c>
      <c r="C34" s="28">
        <f t="shared" ref="C34:F34" si="2">C6/C28</f>
        <v>1</v>
      </c>
      <c r="D34" s="29">
        <f t="shared" si="2"/>
        <v>1</v>
      </c>
      <c r="E34" s="29">
        <f t="shared" si="2"/>
        <v>1</v>
      </c>
      <c r="F34" s="30">
        <f t="shared" si="2"/>
        <v>1</v>
      </c>
    </row>
    <row r="35" spans="2:6" ht="18.75" thickBot="1" x14ac:dyDescent="0.4">
      <c r="B35" s="60" t="s">
        <v>12</v>
      </c>
      <c r="C35" s="31">
        <f t="shared" ref="C35:F35" si="3">C34*(C7-C29)/C6</f>
        <v>0</v>
      </c>
      <c r="D35" s="32">
        <f t="shared" si="3"/>
        <v>0</v>
      </c>
      <c r="E35" s="32">
        <f t="shared" si="3"/>
        <v>0</v>
      </c>
      <c r="F35" s="33">
        <f t="shared" si="3"/>
        <v>0</v>
      </c>
    </row>
  </sheetData>
  <sheetProtection sheet="1" objects="1" scenarios="1"/>
  <protectedRanges>
    <protectedRange sqref="B13:F27" name="MeasValues"/>
    <protectedRange sqref="C6:F7" name="OldCorrection"/>
  </protectedRanges>
  <mergeCells count="1">
    <mergeCell ref="C11:F11"/>
  </mergeCells>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D39"/>
  <sheetViews>
    <sheetView workbookViewId="0"/>
  </sheetViews>
  <sheetFormatPr baseColWidth="10" defaultRowHeight="15" x14ac:dyDescent="0.25"/>
  <cols>
    <col min="1" max="1" width="9.28515625" customWidth="1"/>
    <col min="2" max="2" width="9.140625" bestFit="1" customWidth="1"/>
    <col min="3" max="3" width="19.5703125" customWidth="1"/>
    <col min="4" max="4" width="12" bestFit="1" customWidth="1"/>
  </cols>
  <sheetData>
    <row r="1" spans="1:4" ht="18.75" x14ac:dyDescent="0.3">
      <c r="A1" s="54" t="s">
        <v>37</v>
      </c>
    </row>
    <row r="2" spans="1:4" ht="15.75" thickBot="1" x14ac:dyDescent="0.3"/>
    <row r="3" spans="1:4" ht="15.75" thickBot="1" x14ac:dyDescent="0.3">
      <c r="B3" s="46" t="s">
        <v>31</v>
      </c>
      <c r="C3" s="22" t="s">
        <v>35</v>
      </c>
      <c r="D3" s="8" t="s">
        <v>36</v>
      </c>
    </row>
    <row r="4" spans="1:4" x14ac:dyDescent="0.25">
      <c r="A4" s="80" t="s">
        <v>55</v>
      </c>
      <c r="B4" s="53" t="s">
        <v>23</v>
      </c>
      <c r="C4" s="47">
        <f>VLOOKUP(B4,ActualParams[[id]:[data]],2)</f>
        <v>1</v>
      </c>
      <c r="D4" s="48">
        <f t="array" ref="D4:D7">TRANSPOSE(Measurement!C34:F34)</f>
        <v>1</v>
      </c>
    </row>
    <row r="5" spans="1:4" x14ac:dyDescent="0.25">
      <c r="A5" s="81"/>
      <c r="B5" s="45" t="s">
        <v>24</v>
      </c>
      <c r="C5" s="49">
        <f>VLOOKUP(B5,ActualParams[[id]:[data]],2)</f>
        <v>1</v>
      </c>
      <c r="D5" s="50">
        <v>1</v>
      </c>
    </row>
    <row r="6" spans="1:4" x14ac:dyDescent="0.25">
      <c r="A6" s="81"/>
      <c r="B6" s="45" t="s">
        <v>25</v>
      </c>
      <c r="C6" s="49">
        <f>VLOOKUP(B6,ActualParams[[id]:[data]],2)</f>
        <v>1</v>
      </c>
      <c r="D6" s="50">
        <v>1</v>
      </c>
    </row>
    <row r="7" spans="1:4" ht="15.75" thickBot="1" x14ac:dyDescent="0.3">
      <c r="A7" s="81"/>
      <c r="B7" s="45" t="s">
        <v>26</v>
      </c>
      <c r="C7" s="49">
        <f>VLOOKUP(B7,ActualParams[[id]:[data]],2)</f>
        <v>1</v>
      </c>
      <c r="D7" s="50">
        <v>1</v>
      </c>
    </row>
    <row r="8" spans="1:4" x14ac:dyDescent="0.25">
      <c r="A8" s="80" t="s">
        <v>56</v>
      </c>
      <c r="B8" s="67" t="s">
        <v>27</v>
      </c>
      <c r="C8" s="47">
        <f>VLOOKUP(B8,ActualParams[[id]:[data]],2)</f>
        <v>0</v>
      </c>
      <c r="D8" s="48">
        <f t="array" ref="D8:D11">TRANSPOSE(Measurement!C35:F35)</f>
        <v>0</v>
      </c>
    </row>
    <row r="9" spans="1:4" x14ac:dyDescent="0.25">
      <c r="A9" s="81"/>
      <c r="B9" s="68" t="s">
        <v>28</v>
      </c>
      <c r="C9" s="49">
        <f>VLOOKUP(B9,ActualParams[[id]:[data]],2)</f>
        <v>0</v>
      </c>
      <c r="D9" s="50">
        <v>0</v>
      </c>
    </row>
    <row r="10" spans="1:4" x14ac:dyDescent="0.25">
      <c r="A10" s="81"/>
      <c r="B10" s="68" t="s">
        <v>29</v>
      </c>
      <c r="C10" s="49">
        <f>VLOOKUP(B10,ActualParams[[id]:[data]],2)</f>
        <v>0</v>
      </c>
      <c r="D10" s="50">
        <v>0</v>
      </c>
    </row>
    <row r="11" spans="1:4" ht="15.75" thickBot="1" x14ac:dyDescent="0.3">
      <c r="A11" s="82"/>
      <c r="B11" s="69" t="s">
        <v>30</v>
      </c>
      <c r="C11" s="51">
        <f>VLOOKUP(B11,ActualParams[[id]:[data]],2)</f>
        <v>0</v>
      </c>
      <c r="D11" s="52">
        <v>0</v>
      </c>
    </row>
    <row r="13" spans="1:4" ht="18.75" x14ac:dyDescent="0.3">
      <c r="A13" s="54" t="s">
        <v>35</v>
      </c>
    </row>
    <row r="15" spans="1:4" x14ac:dyDescent="0.25">
      <c r="A15" t="s">
        <v>19</v>
      </c>
      <c r="B15" t="s">
        <v>20</v>
      </c>
      <c r="C15" t="s">
        <v>21</v>
      </c>
      <c r="D15" t="s">
        <v>22</v>
      </c>
    </row>
    <row r="16" spans="1:4" x14ac:dyDescent="0.25">
      <c r="A16" s="73" t="s">
        <v>23</v>
      </c>
      <c r="B16" s="74">
        <v>1</v>
      </c>
      <c r="C16" s="73" t="s">
        <v>52</v>
      </c>
      <c r="D16" s="73" t="s">
        <v>0</v>
      </c>
    </row>
    <row r="17" spans="1:4" x14ac:dyDescent="0.25">
      <c r="A17" s="73" t="s">
        <v>24</v>
      </c>
      <c r="B17" s="74">
        <v>1</v>
      </c>
      <c r="C17" s="73" t="s">
        <v>52</v>
      </c>
      <c r="D17" s="73" t="s">
        <v>1</v>
      </c>
    </row>
    <row r="18" spans="1:4" x14ac:dyDescent="0.25">
      <c r="A18" s="73" t="s">
        <v>25</v>
      </c>
      <c r="B18" s="74">
        <v>1</v>
      </c>
      <c r="C18" s="73" t="s">
        <v>52</v>
      </c>
      <c r="D18" s="73" t="s">
        <v>2</v>
      </c>
    </row>
    <row r="19" spans="1:4" x14ac:dyDescent="0.25">
      <c r="A19" s="73" t="s">
        <v>26</v>
      </c>
      <c r="B19" s="74">
        <v>1</v>
      </c>
      <c r="C19" s="73" t="s">
        <v>52</v>
      </c>
      <c r="D19" s="73" t="s">
        <v>3</v>
      </c>
    </row>
    <row r="20" spans="1:4" x14ac:dyDescent="0.25">
      <c r="A20" s="73" t="s">
        <v>27</v>
      </c>
      <c r="B20" s="75">
        <v>0</v>
      </c>
      <c r="C20" s="73" t="s">
        <v>53</v>
      </c>
      <c r="D20" s="73" t="s">
        <v>0</v>
      </c>
    </row>
    <row r="21" spans="1:4" x14ac:dyDescent="0.25">
      <c r="A21" s="73" t="s">
        <v>28</v>
      </c>
      <c r="B21" s="75">
        <v>0</v>
      </c>
      <c r="C21" s="73" t="s">
        <v>53</v>
      </c>
      <c r="D21" s="73" t="s">
        <v>1</v>
      </c>
    </row>
    <row r="22" spans="1:4" x14ac:dyDescent="0.25">
      <c r="A22" s="73" t="s">
        <v>29</v>
      </c>
      <c r="B22" s="75">
        <v>0</v>
      </c>
      <c r="C22" s="73" t="s">
        <v>53</v>
      </c>
      <c r="D22" s="73" t="s">
        <v>2</v>
      </c>
    </row>
    <row r="23" spans="1:4" x14ac:dyDescent="0.25">
      <c r="A23" s="73" t="s">
        <v>30</v>
      </c>
      <c r="B23" s="75">
        <v>0</v>
      </c>
      <c r="C23" s="73" t="s">
        <v>53</v>
      </c>
      <c r="D23" s="73" t="s">
        <v>3</v>
      </c>
    </row>
    <row r="26" spans="1:4" ht="18.75" x14ac:dyDescent="0.3">
      <c r="A26" s="54" t="s">
        <v>36</v>
      </c>
    </row>
    <row r="28" spans="1:4" x14ac:dyDescent="0.25">
      <c r="A28" t="s">
        <v>33</v>
      </c>
      <c r="B28" s="70" t="s">
        <v>32</v>
      </c>
    </row>
    <row r="29" spans="1:4" x14ac:dyDescent="0.25">
      <c r="A29" s="44" t="s">
        <v>34</v>
      </c>
      <c r="B29" s="71" t="s">
        <v>57</v>
      </c>
    </row>
    <row r="31" spans="1:4" x14ac:dyDescent="0.25">
      <c r="A31" t="s">
        <v>19</v>
      </c>
      <c r="B31" t="s">
        <v>20</v>
      </c>
      <c r="C31" t="s">
        <v>21</v>
      </c>
      <c r="D31" t="s">
        <v>22</v>
      </c>
    </row>
    <row r="32" spans="1:4" x14ac:dyDescent="0.25">
      <c r="A32" s="73" t="s">
        <v>23</v>
      </c>
      <c r="B32">
        <f>VLOOKUP(NewParams[[#This Row],[id]],B4:D11,3)</f>
        <v>1</v>
      </c>
      <c r="C32" s="73" t="s">
        <v>52</v>
      </c>
      <c r="D32" s="73" t="s">
        <v>0</v>
      </c>
    </row>
    <row r="33" spans="1:4" x14ac:dyDescent="0.25">
      <c r="A33" s="73" t="s">
        <v>24</v>
      </c>
      <c r="B33" s="72">
        <f>VLOOKUP(NewParams[[#This Row],[id]],B5:D12,3)</f>
        <v>1</v>
      </c>
      <c r="C33" s="73" t="s">
        <v>52</v>
      </c>
      <c r="D33" s="73" t="s">
        <v>1</v>
      </c>
    </row>
    <row r="34" spans="1:4" x14ac:dyDescent="0.25">
      <c r="A34" s="73" t="s">
        <v>25</v>
      </c>
      <c r="B34" s="72">
        <f>VLOOKUP(NewParams[[#This Row],[id]],B6:D13,3)</f>
        <v>1</v>
      </c>
      <c r="C34" s="73" t="s">
        <v>52</v>
      </c>
      <c r="D34" s="73" t="s">
        <v>2</v>
      </c>
    </row>
    <row r="35" spans="1:4" x14ac:dyDescent="0.25">
      <c r="A35" s="73" t="s">
        <v>26</v>
      </c>
      <c r="B35" s="72">
        <f>VLOOKUP(NewParams[[#This Row],[id]],B7:D14,3)</f>
        <v>1</v>
      </c>
      <c r="C35" s="73" t="s">
        <v>52</v>
      </c>
      <c r="D35" s="73" t="s">
        <v>3</v>
      </c>
    </row>
    <row r="36" spans="1:4" x14ac:dyDescent="0.25">
      <c r="A36" s="73" t="s">
        <v>27</v>
      </c>
      <c r="B36" s="72">
        <f>VLOOKUP(NewParams[[#This Row],[id]],B8:D15,3)</f>
        <v>0</v>
      </c>
      <c r="C36" s="73" t="s">
        <v>53</v>
      </c>
      <c r="D36" s="73" t="s">
        <v>0</v>
      </c>
    </row>
    <row r="37" spans="1:4" x14ac:dyDescent="0.25">
      <c r="A37" s="73" t="s">
        <v>28</v>
      </c>
      <c r="B37" s="72">
        <f>VLOOKUP(NewParams[[#This Row],[id]],B9:D16,3)</f>
        <v>0</v>
      </c>
      <c r="C37" s="73" t="s">
        <v>53</v>
      </c>
      <c r="D37" s="73" t="s">
        <v>1</v>
      </c>
    </row>
    <row r="38" spans="1:4" x14ac:dyDescent="0.25">
      <c r="A38" s="73" t="s">
        <v>29</v>
      </c>
      <c r="B38" s="72">
        <f>VLOOKUP(NewParams[[#This Row],[id]],B10:D17,3)</f>
        <v>0</v>
      </c>
      <c r="C38" s="73" t="s">
        <v>53</v>
      </c>
      <c r="D38" s="73" t="s">
        <v>2</v>
      </c>
    </row>
    <row r="39" spans="1:4" x14ac:dyDescent="0.25">
      <c r="A39" s="73" t="s">
        <v>30</v>
      </c>
      <c r="B39" s="72">
        <f>VLOOKUP(NewParams[[#This Row],[id]],B11:D18,3)</f>
        <v>0</v>
      </c>
      <c r="C39" s="73" t="s">
        <v>53</v>
      </c>
      <c r="D39" s="73" t="s">
        <v>3</v>
      </c>
    </row>
  </sheetData>
  <mergeCells count="2">
    <mergeCell ref="A4:A7"/>
    <mergeCell ref="A8:A11"/>
  </mergeCells>
  <pageMargins left="0.7" right="0.7" top="0.78740157499999996" bottom="0.78740157499999996"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vt:lpstr>
      <vt:lpstr>ImportExport</vt:lpstr>
      <vt:lpstr>Measurement</vt:lpstr>
      <vt:lpstr>Params</vt:lpstr>
    </vt:vector>
  </TitlesOfParts>
  <Company>Vector Informatik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Stiegler, Daniel</cp:lastModifiedBy>
  <dcterms:created xsi:type="dcterms:W3CDTF">2014-08-07T11:00:18Z</dcterms:created>
  <dcterms:modified xsi:type="dcterms:W3CDTF">2018-04-11T09:49:11Z</dcterms:modified>
</cp:coreProperties>
</file>