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SingleCells1.xml" ContentType="application/vnd.openxmlformats-officedocument.spreadsheetml.tableSingleCell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01"/>
  <workbookPr codeName="DieseArbeitsmappe" defaultThemeVersion="124226"/>
  <mc:AlternateContent xmlns:mc="http://schemas.openxmlformats.org/markup-compatibility/2006">
    <mc:Choice Requires="x15">
      <x15ac:absPath xmlns:x15ac="http://schemas.microsoft.com/office/spreadsheetml/2010/11/ac" url="E:\vfs\CANoe\Rumpelkammer\11.0_Main\Doc\VTSystem\CalibrationManager\Templates\VT2832\"/>
    </mc:Choice>
  </mc:AlternateContent>
  <bookViews>
    <workbookView xWindow="120" yWindow="45" windowWidth="21315" windowHeight="13605"/>
  </bookViews>
  <sheets>
    <sheet name="Overview" sheetId="2" r:id="rId1"/>
    <sheet name="ImportExport" sheetId="11" r:id="rId2"/>
    <sheet name="VoltageMeasurement" sheetId="1" r:id="rId3"/>
    <sheet name="CurrentMeasurement" sheetId="7" r:id="rId4"/>
    <sheet name="Params" sheetId="10" state="hidden" r:id="rId5"/>
  </sheets>
  <calcPr calcId="171027"/>
</workbook>
</file>

<file path=xl/calcChain.xml><?xml version="1.0" encoding="utf-8"?>
<calcChain xmlns="http://schemas.openxmlformats.org/spreadsheetml/2006/main">
  <c r="C4" i="10" l="1"/>
  <c r="C5" i="10"/>
  <c r="C6" i="10"/>
  <c r="C7" i="10"/>
  <c r="C6" i="1" s="1" a="1"/>
  <c r="E6" i="1" s="1"/>
  <c r="C8" i="10"/>
  <c r="C9" i="10"/>
  <c r="C10" i="10"/>
  <c r="C35" i="10"/>
  <c r="Q7" i="7" s="1"/>
  <c r="C34" i="10"/>
  <c r="O7" i="7" s="1"/>
  <c r="C33" i="10"/>
  <c r="M7" i="7" s="1"/>
  <c r="C32" i="10"/>
  <c r="K7" i="7" s="1"/>
  <c r="C31" i="10"/>
  <c r="I7" i="7" s="1"/>
  <c r="C30" i="10"/>
  <c r="G7" i="7" s="1"/>
  <c r="C29" i="10"/>
  <c r="E7" i="7" s="1"/>
  <c r="C28" i="10"/>
  <c r="C7" i="7" s="1"/>
  <c r="C27" i="10"/>
  <c r="Q6" i="7" s="1"/>
  <c r="C26" i="10"/>
  <c r="O6" i="7" s="1"/>
  <c r="C25" i="10"/>
  <c r="M6" i="7" s="1"/>
  <c r="C24" i="10"/>
  <c r="K6" i="7" s="1"/>
  <c r="C23" i="10"/>
  <c r="I6" i="7" s="1"/>
  <c r="C22" i="10"/>
  <c r="G6" i="7" s="1"/>
  <c r="C21" i="10"/>
  <c r="E6" i="7" s="1"/>
  <c r="C20" i="10"/>
  <c r="C6" i="7" s="1"/>
  <c r="C19" i="10"/>
  <c r="C18" i="10"/>
  <c r="C17" i="10"/>
  <c r="C16" i="10"/>
  <c r="C15" i="10"/>
  <c r="C14" i="10"/>
  <c r="C13" i="10"/>
  <c r="C12" i="10"/>
  <c r="C7" i="1" s="1" a="1"/>
  <c r="C7" i="1" s="1"/>
  <c r="C11" i="10"/>
  <c r="G7" i="1" l="1"/>
  <c r="J7" i="1"/>
  <c r="F7" i="1"/>
  <c r="I7" i="1"/>
  <c r="E7" i="1"/>
  <c r="H7" i="1"/>
  <c r="D7" i="1"/>
  <c r="I6" i="1"/>
  <c r="G6" i="1"/>
  <c r="D6" i="1"/>
  <c r="C6" i="1"/>
  <c r="J6" i="1"/>
  <c r="H6" i="1"/>
  <c r="F6" i="1"/>
  <c r="E25" i="7" l="1"/>
  <c r="E31" i="7" s="1"/>
  <c r="D21" i="10" s="1"/>
  <c r="B96" i="10" s="1"/>
  <c r="G25" i="7"/>
  <c r="G31" i="7" s="1"/>
  <c r="D22" i="10" s="1"/>
  <c r="B97" i="10" s="1"/>
  <c r="I25" i="7"/>
  <c r="I31" i="7" s="1"/>
  <c r="D23" i="10" s="1"/>
  <c r="B98" i="10" s="1"/>
  <c r="K25" i="7"/>
  <c r="K31" i="7" s="1"/>
  <c r="D24" i="10" s="1"/>
  <c r="B99" i="10" s="1"/>
  <c r="M25" i="7"/>
  <c r="M31" i="7" s="1"/>
  <c r="D25" i="10" s="1"/>
  <c r="B100" i="10" s="1"/>
  <c r="O25" i="7"/>
  <c r="O31" i="7" s="1"/>
  <c r="D26" i="10" s="1"/>
  <c r="B101" i="10" s="1"/>
  <c r="Q25" i="7"/>
  <c r="Q31" i="7" s="1"/>
  <c r="D27" i="10" s="1"/>
  <c r="B102" i="10" s="1"/>
  <c r="E26" i="7"/>
  <c r="G26" i="7"/>
  <c r="I26" i="7"/>
  <c r="K26" i="7"/>
  <c r="M26" i="7"/>
  <c r="O26" i="7"/>
  <c r="Q26" i="7"/>
  <c r="C26" i="7"/>
  <c r="C25" i="7"/>
  <c r="C31" i="7" s="1"/>
  <c r="D20" i="10" s="1"/>
  <c r="B95" i="10" s="1"/>
  <c r="Q32" i="7" l="1"/>
  <c r="D35" i="10" s="1"/>
  <c r="B110" i="10" s="1"/>
  <c r="O32" i="7"/>
  <c r="D34" i="10" s="1"/>
  <c r="B109" i="10" s="1"/>
  <c r="M32" i="7"/>
  <c r="D33" i="10" s="1"/>
  <c r="B108" i="10" s="1"/>
  <c r="K32" i="7"/>
  <c r="D32" i="10" s="1"/>
  <c r="B107" i="10" s="1"/>
  <c r="I32" i="7"/>
  <c r="D31" i="10" s="1"/>
  <c r="B106" i="10" s="1"/>
  <c r="G32" i="7"/>
  <c r="D30" i="10" s="1"/>
  <c r="B105" i="10" s="1"/>
  <c r="E32" i="7"/>
  <c r="D29" i="10" s="1"/>
  <c r="B104" i="10" s="1"/>
  <c r="C32" i="7"/>
  <c r="D28" i="10" s="1"/>
  <c r="B103" i="10" s="1"/>
  <c r="D27" i="1"/>
  <c r="E27" i="1"/>
  <c r="F27" i="1"/>
  <c r="G27" i="1"/>
  <c r="H27" i="1"/>
  <c r="I27" i="1"/>
  <c r="J27" i="1"/>
  <c r="C27" i="1"/>
  <c r="D26" i="1" l="1"/>
  <c r="D32" i="1" s="1"/>
  <c r="D33" i="1" s="1"/>
  <c r="E26" i="1"/>
  <c r="E32" i="1" s="1"/>
  <c r="E33" i="1" s="1"/>
  <c r="F26" i="1"/>
  <c r="F32" i="1" s="1"/>
  <c r="F33" i="1" s="1"/>
  <c r="G26" i="1"/>
  <c r="G32" i="1" s="1"/>
  <c r="G33" i="1" s="1"/>
  <c r="H26" i="1"/>
  <c r="H32" i="1" s="1"/>
  <c r="H33" i="1" s="1"/>
  <c r="I26" i="1"/>
  <c r="J26" i="1"/>
  <c r="J32" i="1" s="1"/>
  <c r="J33" i="1" s="1"/>
  <c r="C26" i="1"/>
  <c r="C32" i="1" s="1"/>
  <c r="C33" i="1" l="1"/>
  <c r="I32" i="1"/>
  <c r="I33" i="1" s="1"/>
  <c r="D12" i="10" l="1" a="1"/>
  <c r="D18" i="10" s="1"/>
  <c r="B93" i="10" s="1"/>
  <c r="D4" i="10" a="1"/>
  <c r="D8" i="10" s="1"/>
  <c r="B83" i="10" s="1"/>
  <c r="D14" i="10" l="1"/>
  <c r="B89" i="10" s="1"/>
  <c r="D12" i="10"/>
  <c r="B87" i="10" s="1"/>
  <c r="D13" i="10"/>
  <c r="B88" i="10" s="1"/>
  <c r="D4" i="10"/>
  <c r="B79" i="10" s="1"/>
  <c r="D6" i="10"/>
  <c r="B81" i="10" s="1"/>
  <c r="D19" i="10"/>
  <c r="B94" i="10" s="1"/>
  <c r="D7" i="10"/>
  <c r="B82" i="10" s="1"/>
  <c r="D16" i="10"/>
  <c r="B91" i="10" s="1"/>
  <c r="D10" i="10"/>
  <c r="B85" i="10" s="1"/>
  <c r="D17" i="10"/>
  <c r="B92" i="10" s="1"/>
  <c r="D11" i="10"/>
  <c r="B86" i="10" s="1"/>
  <c r="D15" i="10"/>
  <c r="B90" i="10" s="1"/>
  <c r="D5" i="10"/>
  <c r="B80" i="10" s="1"/>
  <c r="D9" i="10"/>
  <c r="B84" i="10" s="1"/>
</calcChain>
</file>

<file path=xl/connections.xml><?xml version="1.0" encoding="utf-8"?>
<connections xmlns="http://schemas.openxmlformats.org/spreadsheetml/2006/main">
  <connection id="1" name="Exported" type="4" refreshedVersion="0" background="1">
    <webPr xml="1" sourceData="1" parsePre="1" consecutive="1" url="C:\Users\visdsr\Desktop\VT2816_Calib\NewTest\ResetedValues\Initial\Params.vtparam" htmlTables="1"/>
  </connection>
  <connection id="2" name="NewValues" type="4" refreshedVersion="0" background="1">
    <webPr xml="1" sourceData="1" url="E:\vfs\VT System\CalibrationManager\Help\VTSystem\CalibrationManager\Templates\VT2816\NewValues.xml" htmlTables="1" htmlFormat="all"/>
  </connection>
  <connection id="3" name="VT2832_InitialParams" type="4" refreshedVersion="0" background="1">
    <webPr xml="1" sourceData="1" url="C:\Users\visdsr\Desktop\VT2832_InitialParams.vtparam" htmlTables="1" htmlFormat="all"/>
  </connection>
  <connection id="4" name="VT2832_InitialParams1" type="4" refreshedVersion="0" background="1">
    <webPr xml="1" sourceData="1" url="C:\Users\visdsr\Desktop\VT2832_InitialParams.vtparam" htmlTables="1" htmlFormat="all"/>
  </connection>
</connections>
</file>

<file path=xl/sharedStrings.xml><?xml version="1.0" encoding="utf-8"?>
<sst xmlns="http://schemas.openxmlformats.org/spreadsheetml/2006/main" count="354" uniqueCount="103">
  <si>
    <t>Channel 1</t>
  </si>
  <si>
    <t>Channel 2</t>
  </si>
  <si>
    <t>Channel 3</t>
  </si>
  <si>
    <t>Channel 4</t>
  </si>
  <si>
    <t>Channel 5</t>
  </si>
  <si>
    <t>Channel 6</t>
  </si>
  <si>
    <t>Channel 7</t>
  </si>
  <si>
    <t>Channel 8</t>
  </si>
  <si>
    <t>1. Actual correction values:</t>
  </si>
  <si>
    <t>2. Measured voltage:</t>
  </si>
  <si>
    <t>3. New correction values:</t>
  </si>
  <si>
    <r>
      <t>Actual Scaling m</t>
    </r>
    <r>
      <rPr>
        <b/>
        <vertAlign val="subscript"/>
        <sz val="11"/>
        <color theme="1"/>
        <rFont val="Calibri"/>
        <family val="2"/>
        <scheme val="minor"/>
      </rPr>
      <t>C_Old</t>
    </r>
  </si>
  <si>
    <r>
      <t>Actual Offset t</t>
    </r>
    <r>
      <rPr>
        <b/>
        <vertAlign val="subscript"/>
        <sz val="11"/>
        <color theme="1"/>
        <rFont val="Calibri"/>
        <family val="2"/>
        <scheme val="minor"/>
      </rPr>
      <t>C_Old</t>
    </r>
  </si>
  <si>
    <r>
      <t>Regression Gradient m</t>
    </r>
    <r>
      <rPr>
        <b/>
        <vertAlign val="subscript"/>
        <sz val="11"/>
        <color theme="1"/>
        <rFont val="Calibri"/>
        <family val="2"/>
        <scheme val="minor"/>
      </rPr>
      <t>R</t>
    </r>
  </si>
  <si>
    <r>
      <t>Regression Offset m</t>
    </r>
    <r>
      <rPr>
        <b/>
        <vertAlign val="subscript"/>
        <sz val="11"/>
        <color theme="1"/>
        <rFont val="Calibri"/>
        <family val="2"/>
        <scheme val="minor"/>
      </rPr>
      <t>R</t>
    </r>
  </si>
  <si>
    <r>
      <t>New Scaling m</t>
    </r>
    <r>
      <rPr>
        <b/>
        <vertAlign val="subscript"/>
        <sz val="11"/>
        <color theme="1"/>
        <rFont val="Calibri"/>
        <family val="2"/>
        <scheme val="minor"/>
      </rPr>
      <t>C</t>
    </r>
  </si>
  <si>
    <r>
      <t>New Offset t</t>
    </r>
    <r>
      <rPr>
        <b/>
        <vertAlign val="subscript"/>
        <sz val="11"/>
        <color theme="1"/>
        <rFont val="Calibri"/>
        <family val="2"/>
        <scheme val="minor"/>
      </rPr>
      <t>C</t>
    </r>
  </si>
  <si>
    <t>Reference Voltage</t>
  </si>
  <si>
    <t>Module Measured Voltage</t>
  </si>
  <si>
    <t>Ref. Current</t>
  </si>
  <si>
    <t>Meas. Current</t>
  </si>
  <si>
    <t>2. Measured current:</t>
  </si>
  <si>
    <t>Note:</t>
  </si>
  <si>
    <t>Template</t>
  </si>
  <si>
    <t>Version 1.0</t>
  </si>
  <si>
    <t>Template for the calculation of calibration parameters</t>
  </si>
  <si>
    <t>id</t>
  </si>
  <si>
    <t>data</t>
  </si>
  <si>
    <t>name</t>
  </si>
  <si>
    <t>channel</t>
  </si>
  <si>
    <t>01100100</t>
  </si>
  <si>
    <t>01100200</t>
  </si>
  <si>
    <t>01100300</t>
  </si>
  <si>
    <t>01100400</t>
  </si>
  <si>
    <t>01100500</t>
  </si>
  <si>
    <t>01100600</t>
  </si>
  <si>
    <t>01100700</t>
  </si>
  <si>
    <t>01100800</t>
  </si>
  <si>
    <t>01100900</t>
  </si>
  <si>
    <t>01100A00</t>
  </si>
  <si>
    <t>01100B00</t>
  </si>
  <si>
    <t>01100C00</t>
  </si>
  <si>
    <t>01100D00</t>
  </si>
  <si>
    <t>01100E00</t>
  </si>
  <si>
    <t>01100F00</t>
  </si>
  <si>
    <t>01101000</t>
  </si>
  <si>
    <t>01101100</t>
  </si>
  <si>
    <t>01101200</t>
  </si>
  <si>
    <t>01101300</t>
  </si>
  <si>
    <t>01101400</t>
  </si>
  <si>
    <t>01101500</t>
  </si>
  <si>
    <t>01101600</t>
  </si>
  <si>
    <t>01101700</t>
  </si>
  <si>
    <t>01101800</t>
  </si>
  <si>
    <t>01101900</t>
  </si>
  <si>
    <t>01101A00</t>
  </si>
  <si>
    <t>01101B00</t>
  </si>
  <si>
    <t>01101C00</t>
  </si>
  <si>
    <t>01101D00</t>
  </si>
  <si>
    <t>01101E00</t>
  </si>
  <si>
    <t>01101F00</t>
  </si>
  <si>
    <t>01102000</t>
  </si>
  <si>
    <t>ID</t>
  </si>
  <si>
    <t>1.0</t>
  </si>
  <si>
    <t>Version</t>
  </si>
  <si>
    <t>ProductCode</t>
  </si>
  <si>
    <t>Actual Params</t>
  </si>
  <si>
    <t>New Params</t>
  </si>
  <si>
    <t>Params</t>
  </si>
  <si>
    <t>To import the actual parameter values into this document make following steps.</t>
  </si>
  <si>
    <t>1.</t>
  </si>
  <si>
    <t>2.</t>
  </si>
  <si>
    <t>3.</t>
  </si>
  <si>
    <t>Go to the developer tab in the ribbon bar and press Import in the XML group. (Hint: If the developer tab isn’t visible in the ribbon bar you may have to activate it first in the Excel Options).</t>
  </si>
  <si>
    <t>Now select the exported parameter file of the VT System Calibration Manager and press import.</t>
  </si>
  <si>
    <t>In the next dialog choose the entry ActualParams_ForImport and press OK. Now all actual parameters should be imported.</t>
  </si>
  <si>
    <t>Import Parameter Values</t>
  </si>
  <si>
    <t>Export Parameter Values</t>
  </si>
  <si>
    <t>Go to the developer tab in the ribbon bar and press Export in the XML group. (Hint: If the developer tab isn’t visible in the ribbon bar you may have to activate it first in the Excel Options).</t>
  </si>
  <si>
    <t>Now choose the entry NewParams_ForExport and press OK.</t>
  </si>
  <si>
    <t>In the file dialog enter the file name and press Export to export all new parameters to file. Now this file can be imported into the VT System Calibration Manager and the parameters can be written to the module.</t>
  </si>
  <si>
    <t>To export the new parameter values into a file make following steps:</t>
  </si>
  <si>
    <t>VT2832 External Calibration Template</t>
  </si>
  <si>
    <t>Scale Voltage Measurement</t>
  </si>
  <si>
    <t>Offset Voltage Measurement</t>
  </si>
  <si>
    <t>Scale Current Measurement</t>
  </si>
  <si>
    <t>Offset Current Measurement</t>
  </si>
  <si>
    <t>Column 1</t>
  </si>
  <si>
    <t>Column 2</t>
  </si>
  <si>
    <t>Column 3</t>
  </si>
  <si>
    <t>Column 4</t>
  </si>
  <si>
    <t>Column 5</t>
  </si>
  <si>
    <t>Column 6</t>
  </si>
  <si>
    <t>Column 7</t>
  </si>
  <si>
    <t>Column 8</t>
  </si>
  <si>
    <t>000B1000</t>
  </si>
  <si>
    <t>Voltage Measurement
Offset</t>
  </si>
  <si>
    <t>Voltage Measurement
Scale</t>
  </si>
  <si>
    <t>Current Measurement
Scale</t>
  </si>
  <si>
    <t>Current Measurement
Offset</t>
  </si>
  <si>
    <t>Voltage Measurement</t>
  </si>
  <si>
    <t>Current Measurement</t>
  </si>
  <si>
    <t>This template helps by the calculation of the new correction values for the VT2832 module. Each measurement and output range has an own sheet. To calculate the new values make following steps for each range:
1. First enter or import the actual values for scale and offset   
    into the cells actual scaling and actual offset for each
    channel.
2. Now make measurements at some points in the
    measurement range and enter the values into 
    measurement values table.
3. The new corrections values for scale and offset now are 
    present in cells new scaling and new offset for 
    each channel.
For a description how to import the actual parameter values form file and how to export the new parameter values to a file have a lock at sheet ImportExport.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</si>
</sst>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00"/>
    <numFmt numFmtId="165" formatCode="0.000"/>
  </numFmts>
  <fonts count="2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vertAlign val="subscript"/>
      <sz val="11"/>
      <color theme="1"/>
      <name val="Calibri"/>
      <family val="2"/>
      <scheme val="minor"/>
    </font>
    <font>
      <b/>
      <u/>
      <sz val="18"/>
      <color theme="1"/>
      <name val="Calibri"/>
      <family val="2"/>
      <scheme val="minor"/>
    </font>
    <font>
      <b/>
      <sz val="20"/>
      <color theme="1"/>
      <name val="Officina Sans ITC TT"/>
    </font>
    <font>
      <b/>
      <sz val="28"/>
      <color rgb="FFB70032"/>
      <name val="Officina Sans ITC TT"/>
    </font>
    <font>
      <sz val="16"/>
      <color theme="1"/>
      <name val="Officina Sans ITC TT"/>
    </font>
    <font>
      <b/>
      <sz val="16"/>
      <color theme="1"/>
      <name val="Officina Sans ITC TT"/>
    </font>
    <font>
      <b/>
      <sz val="16"/>
      <color rgb="FF9C9D9F"/>
      <name val="Calibri"/>
      <family val="2"/>
      <scheme val="minor"/>
    </font>
    <font>
      <sz val="12"/>
      <color rgb="FF9C9D9F"/>
      <name val="Calibri"/>
      <family val="2"/>
      <scheme val="minor"/>
    </font>
    <font>
      <b/>
      <sz val="14"/>
      <color theme="1"/>
      <name val="Calibri"/>
      <family val="2"/>
      <scheme val="minor"/>
    </font>
    <font>
      <sz val="12"/>
      <color theme="1"/>
      <name val="Calibri"/>
      <family val="2"/>
      <scheme val="minor"/>
    </font>
    <font>
      <b/>
      <u/>
      <sz val="20"/>
      <color theme="1"/>
      <name val="Officina Sans ITC TT"/>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4.9989318521683403E-2"/>
        <bgColor indexed="64"/>
      </patternFill>
    </fill>
    <fill>
      <patternFill patternType="solid">
        <fgColor theme="6" tint="0.79998168889431442"/>
        <bgColor indexed="64"/>
      </patternFill>
    </fill>
  </fills>
  <borders count="4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diagonal/>
    </border>
    <border>
      <left style="thin">
        <color indexed="64"/>
      </left>
      <right/>
      <top style="medium">
        <color indexed="64"/>
      </top>
      <bottom style="medium">
        <color indexed="64"/>
      </bottom>
      <diagonal/>
    </border>
    <border>
      <left style="thin">
        <color indexed="64"/>
      </left>
      <right/>
      <top style="medium">
        <color indexed="64"/>
      </top>
      <bottom/>
      <diagonal/>
    </border>
    <border>
      <left style="thin">
        <color indexed="64"/>
      </left>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right style="medium">
        <color indexed="64"/>
      </right>
      <top/>
      <bottom/>
      <diagonal/>
    </border>
    <border>
      <left style="medium">
        <color indexed="64"/>
      </left>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7">
    <xf numFmtId="0" fontId="0" fillId="0" borderId="0" xfId="0"/>
    <xf numFmtId="0" fontId="0" fillId="33" borderId="0" xfId="0" applyFill="1"/>
    <xf numFmtId="165" fontId="0" fillId="33" borderId="12" xfId="0" applyNumberFormat="1" applyFill="1" applyBorder="1"/>
    <xf numFmtId="165" fontId="0" fillId="33" borderId="18" xfId="0" applyNumberFormat="1" applyFill="1" applyBorder="1"/>
    <xf numFmtId="165" fontId="0" fillId="33" borderId="19" xfId="0" applyNumberFormat="1" applyFill="1" applyBorder="1"/>
    <xf numFmtId="165" fontId="0" fillId="33" borderId="20" xfId="0" applyNumberFormat="1" applyFill="1" applyBorder="1"/>
    <xf numFmtId="0" fontId="16" fillId="34" borderId="10" xfId="0" applyFont="1" applyFill="1" applyBorder="1"/>
    <xf numFmtId="0" fontId="16" fillId="34" borderId="11" xfId="0" applyFont="1" applyFill="1" applyBorder="1"/>
    <xf numFmtId="0" fontId="16" fillId="34" borderId="22" xfId="0" applyFont="1" applyFill="1" applyBorder="1"/>
    <xf numFmtId="0" fontId="16" fillId="33" borderId="0" xfId="0" applyFont="1" applyFill="1"/>
    <xf numFmtId="0" fontId="19" fillId="33" borderId="0" xfId="0" applyFont="1" applyFill="1"/>
    <xf numFmtId="0" fontId="0" fillId="33" borderId="0" xfId="0" applyFont="1" applyFill="1"/>
    <xf numFmtId="0" fontId="0" fillId="33" borderId="0" xfId="0" applyFill="1" applyBorder="1"/>
    <xf numFmtId="165" fontId="0" fillId="33" borderId="29" xfId="0" applyNumberFormat="1" applyFill="1" applyBorder="1"/>
    <xf numFmtId="164" fontId="0" fillId="33" borderId="24" xfId="0" applyNumberFormat="1" applyFont="1" applyFill="1" applyBorder="1"/>
    <xf numFmtId="164" fontId="0" fillId="33" borderId="32" xfId="0" applyNumberFormat="1" applyFont="1" applyFill="1" applyBorder="1"/>
    <xf numFmtId="164" fontId="0" fillId="33" borderId="15" xfId="0" applyNumberFormat="1" applyFont="1" applyFill="1" applyBorder="1"/>
    <xf numFmtId="164" fontId="0" fillId="33" borderId="19" xfId="0" applyNumberFormat="1" applyFont="1" applyFill="1" applyBorder="1"/>
    <xf numFmtId="164" fontId="0" fillId="33" borderId="20" xfId="0" applyNumberFormat="1" applyFont="1" applyFill="1" applyBorder="1"/>
    <xf numFmtId="164" fontId="0" fillId="33" borderId="17" xfId="0" applyNumberFormat="1" applyFont="1" applyFill="1" applyBorder="1"/>
    <xf numFmtId="165" fontId="0" fillId="33" borderId="34" xfId="0" applyNumberFormat="1" applyFill="1" applyBorder="1"/>
    <xf numFmtId="165" fontId="0" fillId="33" borderId="17" xfId="0" applyNumberFormat="1" applyFill="1" applyBorder="1"/>
    <xf numFmtId="0" fontId="16" fillId="34" borderId="31" xfId="0" applyFont="1" applyFill="1" applyBorder="1"/>
    <xf numFmtId="0" fontId="16" fillId="34" borderId="33" xfId="0" applyFont="1" applyFill="1" applyBorder="1"/>
    <xf numFmtId="0" fontId="16" fillId="34" borderId="28" xfId="0" applyFont="1" applyFill="1" applyBorder="1"/>
    <xf numFmtId="0" fontId="16" fillId="34" borderId="30" xfId="0" applyFont="1" applyFill="1" applyBorder="1"/>
    <xf numFmtId="0" fontId="16" fillId="34" borderId="23" xfId="0" applyFont="1" applyFill="1" applyBorder="1" applyAlignment="1">
      <alignment horizontal="left"/>
    </xf>
    <xf numFmtId="164" fontId="0" fillId="34" borderId="14" xfId="0" applyNumberFormat="1" applyFont="1" applyFill="1" applyBorder="1"/>
    <xf numFmtId="164" fontId="0" fillId="34" borderId="32" xfId="0" applyNumberFormat="1" applyFont="1" applyFill="1" applyBorder="1"/>
    <xf numFmtId="164" fontId="0" fillId="34" borderId="25" xfId="0" applyNumberFormat="1" applyFont="1" applyFill="1" applyBorder="1"/>
    <xf numFmtId="164" fontId="0" fillId="34" borderId="26" xfId="0" applyNumberFormat="1" applyFont="1" applyFill="1" applyBorder="1"/>
    <xf numFmtId="164" fontId="0" fillId="34" borderId="16" xfId="0" applyNumberFormat="1" applyFont="1" applyFill="1" applyBorder="1"/>
    <xf numFmtId="164" fontId="0" fillId="34" borderId="20" xfId="0" applyNumberFormat="1" applyFont="1" applyFill="1" applyBorder="1"/>
    <xf numFmtId="164" fontId="0" fillId="34" borderId="27" xfId="0" applyNumberFormat="1" applyFont="1" applyFill="1" applyBorder="1"/>
    <xf numFmtId="164" fontId="0" fillId="34" borderId="21" xfId="0" applyNumberFormat="1" applyFont="1" applyFill="1" applyBorder="1"/>
    <xf numFmtId="164" fontId="0" fillId="35" borderId="24" xfId="0" applyNumberFormat="1" applyFont="1" applyFill="1" applyBorder="1"/>
    <xf numFmtId="164" fontId="0" fillId="35" borderId="32" xfId="0" applyNumberFormat="1" applyFont="1" applyFill="1" applyBorder="1"/>
    <xf numFmtId="164" fontId="0" fillId="35" borderId="15" xfId="0" applyNumberFormat="1" applyFont="1" applyFill="1" applyBorder="1"/>
    <xf numFmtId="164" fontId="0" fillId="35" borderId="19" xfId="0" applyNumberFormat="1" applyFont="1" applyFill="1" applyBorder="1"/>
    <xf numFmtId="164" fontId="0" fillId="35" borderId="20" xfId="0" applyNumberFormat="1" applyFont="1" applyFill="1" applyBorder="1"/>
    <xf numFmtId="164" fontId="0" fillId="35" borderId="17" xfId="0" applyNumberFormat="1" applyFont="1" applyFill="1" applyBorder="1"/>
    <xf numFmtId="0" fontId="0" fillId="33" borderId="0" xfId="0" applyFont="1" applyFill="1" applyBorder="1"/>
    <xf numFmtId="165" fontId="0" fillId="33" borderId="43" xfId="0" applyNumberFormat="1" applyFill="1" applyBorder="1"/>
    <xf numFmtId="165" fontId="0" fillId="33" borderId="21" xfId="0" applyNumberFormat="1" applyFill="1" applyBorder="1"/>
    <xf numFmtId="0" fontId="16" fillId="34" borderId="10" xfId="0" applyFont="1" applyFill="1" applyBorder="1" applyAlignment="1">
      <alignment horizontal="left"/>
    </xf>
    <xf numFmtId="0" fontId="21" fillId="33" borderId="0" xfId="0" applyFont="1" applyFill="1" applyAlignment="1">
      <alignment wrapText="1"/>
    </xf>
    <xf numFmtId="0" fontId="22" fillId="33" borderId="0" xfId="0" applyFont="1" applyFill="1" applyAlignment="1">
      <alignment wrapText="1"/>
    </xf>
    <xf numFmtId="0" fontId="0" fillId="33" borderId="0" xfId="0" applyFill="1"/>
    <xf numFmtId="0" fontId="20" fillId="33" borderId="0" xfId="0" applyFont="1" applyFill="1"/>
    <xf numFmtId="0" fontId="23" fillId="33" borderId="0" xfId="0" applyFont="1" applyFill="1"/>
    <xf numFmtId="0" fontId="24" fillId="33" borderId="0" xfId="0" applyFont="1" applyFill="1" applyAlignment="1">
      <alignment vertical="top"/>
    </xf>
    <xf numFmtId="0" fontId="25" fillId="33" borderId="0" xfId="0" applyFont="1" applyFill="1" applyAlignment="1">
      <alignment vertical="top" wrapText="1"/>
    </xf>
    <xf numFmtId="0" fontId="22" fillId="33" borderId="0" xfId="0" applyFont="1" applyFill="1" applyAlignment="1">
      <alignment vertical="center" wrapText="1"/>
    </xf>
    <xf numFmtId="0" fontId="0" fillId="33" borderId="0" xfId="0" applyFill="1"/>
    <xf numFmtId="0" fontId="23" fillId="33" borderId="0" xfId="0" applyFont="1" applyFill="1"/>
    <xf numFmtId="49" fontId="0" fillId="0" borderId="0" xfId="0" applyNumberFormat="1"/>
    <xf numFmtId="49" fontId="0" fillId="0" borderId="0" xfId="0" applyNumberFormat="1" applyFont="1" applyFill="1" applyBorder="1"/>
    <xf numFmtId="0" fontId="16" fillId="34" borderId="39" xfId="0" applyFont="1" applyFill="1" applyBorder="1"/>
    <xf numFmtId="0" fontId="0" fillId="0" borderId="25" xfId="0" applyBorder="1"/>
    <xf numFmtId="0" fontId="0" fillId="0" borderId="26" xfId="0" applyBorder="1"/>
    <xf numFmtId="0" fontId="0" fillId="0" borderId="0" xfId="0" applyBorder="1"/>
    <xf numFmtId="0" fontId="0" fillId="0" borderId="43" xfId="0" applyBorder="1"/>
    <xf numFmtId="0" fontId="0" fillId="0" borderId="27" xfId="0" applyBorder="1"/>
    <xf numFmtId="0" fontId="0" fillId="0" borderId="21" xfId="0" applyBorder="1"/>
    <xf numFmtId="49" fontId="0" fillId="0" borderId="25" xfId="0" applyNumberFormat="1" applyFont="1" applyFill="1" applyBorder="1"/>
    <xf numFmtId="0" fontId="26" fillId="0" borderId="0" xfId="0" applyFont="1"/>
    <xf numFmtId="0" fontId="0" fillId="33" borderId="0" xfId="0" quotePrefix="1" applyFill="1" applyAlignment="1">
      <alignment horizontal="right" vertical="top"/>
    </xf>
    <xf numFmtId="0" fontId="27" fillId="0" borderId="0" xfId="0" applyFont="1"/>
    <xf numFmtId="0" fontId="0" fillId="33" borderId="0" xfId="0" applyFill="1" applyBorder="1" applyAlignment="1">
      <alignment vertical="top" wrapText="1"/>
    </xf>
    <xf numFmtId="0" fontId="28" fillId="33" borderId="0" xfId="0" applyFont="1" applyFill="1"/>
    <xf numFmtId="0" fontId="0" fillId="0" borderId="0" xfId="0" applyNumberFormat="1"/>
    <xf numFmtId="0" fontId="0" fillId="0" borderId="0" xfId="0" quotePrefix="1"/>
    <xf numFmtId="49" fontId="0" fillId="0" borderId="13" xfId="0" applyNumberFormat="1" applyFont="1" applyFill="1" applyBorder="1"/>
    <xf numFmtId="49" fontId="0" fillId="0" borderId="44" xfId="0" applyNumberFormat="1" applyFont="1" applyFill="1" applyBorder="1"/>
    <xf numFmtId="49" fontId="0" fillId="0" borderId="38" xfId="0" applyNumberFormat="1" applyFont="1" applyFill="1" applyBorder="1"/>
    <xf numFmtId="0" fontId="16" fillId="34" borderId="13" xfId="0" applyFont="1" applyFill="1" applyBorder="1" applyAlignment="1">
      <alignment horizontal="center"/>
    </xf>
    <xf numFmtId="0" fontId="16" fillId="34" borderId="25" xfId="0" applyFont="1" applyFill="1" applyBorder="1" applyAlignment="1">
      <alignment horizontal="center"/>
    </xf>
    <xf numFmtId="0" fontId="16" fillId="34" borderId="26" xfId="0" applyFont="1" applyFill="1" applyBorder="1" applyAlignment="1">
      <alignment horizontal="center"/>
    </xf>
    <xf numFmtId="164" fontId="0" fillId="33" borderId="37" xfId="0" applyNumberFormat="1" applyFont="1" applyFill="1" applyBorder="1" applyAlignment="1">
      <alignment horizontal="right"/>
    </xf>
    <xf numFmtId="164" fontId="0" fillId="33" borderId="16" xfId="0" applyNumberFormat="1" applyFont="1" applyFill="1" applyBorder="1" applyAlignment="1">
      <alignment horizontal="right"/>
    </xf>
    <xf numFmtId="164" fontId="0" fillId="33" borderId="21" xfId="0" applyNumberFormat="1" applyFont="1" applyFill="1" applyBorder="1" applyAlignment="1">
      <alignment horizontal="right"/>
    </xf>
    <xf numFmtId="0" fontId="16" fillId="34" borderId="35" xfId="0" applyFont="1" applyFill="1" applyBorder="1" applyAlignment="1">
      <alignment horizontal="center"/>
    </xf>
    <xf numFmtId="0" fontId="16" fillId="34" borderId="40" xfId="0" applyFont="1" applyFill="1" applyBorder="1" applyAlignment="1">
      <alignment horizontal="center"/>
    </xf>
    <xf numFmtId="0" fontId="16" fillId="34" borderId="22" xfId="0" applyFont="1" applyFill="1" applyBorder="1" applyAlignment="1">
      <alignment horizontal="center"/>
    </xf>
    <xf numFmtId="164" fontId="0" fillId="33" borderId="25" xfId="0" applyNumberFormat="1" applyFont="1" applyFill="1" applyBorder="1" applyAlignment="1" applyProtection="1">
      <alignment horizontal="right"/>
    </xf>
    <xf numFmtId="164" fontId="0" fillId="33" borderId="14" xfId="0" applyNumberFormat="1" applyFont="1" applyFill="1" applyBorder="1" applyAlignment="1" applyProtection="1">
      <alignment horizontal="right"/>
    </xf>
    <xf numFmtId="164" fontId="0" fillId="33" borderId="36" xfId="0" applyNumberFormat="1" applyFont="1" applyFill="1" applyBorder="1" applyAlignment="1">
      <alignment horizontal="right"/>
    </xf>
    <xf numFmtId="164" fontId="0" fillId="33" borderId="14" xfId="0" applyNumberFormat="1" applyFont="1" applyFill="1" applyBorder="1" applyAlignment="1">
      <alignment horizontal="right"/>
    </xf>
    <xf numFmtId="164" fontId="0" fillId="33" borderId="26" xfId="0" applyNumberFormat="1" applyFont="1" applyFill="1" applyBorder="1" applyAlignment="1">
      <alignment horizontal="right"/>
    </xf>
    <xf numFmtId="0" fontId="16" fillId="34" borderId="39" xfId="0" applyFont="1" applyFill="1" applyBorder="1" applyAlignment="1">
      <alignment horizontal="center"/>
    </xf>
    <xf numFmtId="164" fontId="0" fillId="35" borderId="13" xfId="0" applyNumberFormat="1" applyFont="1" applyFill="1" applyBorder="1" applyAlignment="1">
      <alignment horizontal="right"/>
    </xf>
    <xf numFmtId="164" fontId="0" fillId="35" borderId="14" xfId="0" applyNumberFormat="1" applyFont="1" applyFill="1" applyBorder="1" applyAlignment="1">
      <alignment horizontal="right"/>
    </xf>
    <xf numFmtId="164" fontId="0" fillId="35" borderId="38" xfId="0" applyNumberFormat="1" applyFont="1" applyFill="1" applyBorder="1" applyAlignment="1">
      <alignment horizontal="right"/>
    </xf>
    <xf numFmtId="164" fontId="0" fillId="35" borderId="16" xfId="0" applyNumberFormat="1" applyFont="1" applyFill="1" applyBorder="1" applyAlignment="1">
      <alignment horizontal="right"/>
    </xf>
    <xf numFmtId="164" fontId="0" fillId="34" borderId="37" xfId="0" applyNumberFormat="1" applyFont="1" applyFill="1" applyBorder="1" applyAlignment="1">
      <alignment horizontal="right"/>
    </xf>
    <xf numFmtId="164" fontId="0" fillId="34" borderId="21" xfId="0" applyNumberFormat="1" applyFont="1" applyFill="1" applyBorder="1" applyAlignment="1">
      <alignment horizontal="right"/>
    </xf>
    <xf numFmtId="164" fontId="0" fillId="34" borderId="16" xfId="0" applyNumberFormat="1" applyFont="1" applyFill="1" applyBorder="1" applyAlignment="1">
      <alignment horizontal="right"/>
    </xf>
    <xf numFmtId="164" fontId="0" fillId="34" borderId="27" xfId="0" applyNumberFormat="1" applyFont="1" applyFill="1" applyBorder="1" applyAlignment="1">
      <alignment horizontal="right"/>
    </xf>
    <xf numFmtId="164" fontId="0" fillId="34" borderId="41" xfId="0" applyNumberFormat="1" applyFont="1" applyFill="1" applyBorder="1" applyAlignment="1">
      <alignment horizontal="right"/>
    </xf>
    <xf numFmtId="164" fontId="0" fillId="34" borderId="42" xfId="0" applyNumberFormat="1" applyFont="1" applyFill="1" applyBorder="1" applyAlignment="1">
      <alignment horizontal="right"/>
    </xf>
    <xf numFmtId="164" fontId="0" fillId="34" borderId="43" xfId="0" applyNumberFormat="1" applyFont="1" applyFill="1" applyBorder="1" applyAlignment="1">
      <alignment horizontal="right"/>
    </xf>
    <xf numFmtId="164" fontId="0" fillId="33" borderId="25" xfId="0" applyNumberFormat="1" applyFont="1" applyFill="1" applyBorder="1" applyAlignment="1">
      <alignment horizontal="right"/>
    </xf>
    <xf numFmtId="164" fontId="0" fillId="33" borderId="27" xfId="0" applyNumberFormat="1" applyFont="1" applyFill="1" applyBorder="1" applyAlignment="1">
      <alignment horizontal="right"/>
    </xf>
    <xf numFmtId="164" fontId="0" fillId="34" borderId="0" xfId="0" applyNumberFormat="1" applyFont="1" applyFill="1" applyBorder="1" applyAlignment="1">
      <alignment horizontal="right"/>
    </xf>
    <xf numFmtId="0" fontId="0" fillId="34" borderId="28" xfId="0" applyFill="1" applyBorder="1" applyAlignment="1">
      <alignment horizontal="center" vertical="center" textRotation="90" wrapText="1"/>
    </xf>
    <xf numFmtId="0" fontId="0" fillId="34" borderId="29" xfId="0" applyFill="1" applyBorder="1" applyAlignment="1">
      <alignment horizontal="center" vertical="center" textRotation="90"/>
    </xf>
    <xf numFmtId="0" fontId="0" fillId="34" borderId="30" xfId="0" applyFill="1" applyBorder="1" applyAlignment="1">
      <alignment horizontal="center" vertical="center" textRotation="90"/>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3">
    <xsd:schema xmlns:xsd="http://www.w3.org/2001/XMLSchema" xmlns="">
      <xsd:element nillable="true" name="params_data">
        <xsd:complexType>
          <xsd:sequence minOccurs="0">
            <xsd:element minOccurs="0" nillable="true" name="data" form="unqualified">
              <xsd:complexType>
                <xsd:sequence minOccurs="0">
                  <xsd:element minOccurs="0" maxOccurs="unbounded" nillable="true" name="data_item" form="unqualified">
                    <xsd:complexType>
                      <xsd:attribute name="id" form="unqualified" type="xsd:string"/>
                      <xsd:attribute name="data" form="unqualified" type="xsd:double"/>
                      <xsd:attribute name="name" form="unqualified" type="xsd:string"/>
                      <xsd:attribute name="channel" form="unqualified" type="xsd:string"/>
                    </xsd:complexType>
                  </xsd:element>
                </xsd:sequence>
              </xsd:complexType>
            </xsd:element>
          </xsd:sequence>
          <xsd:attribute name="version" form="unqualified" type="xsd:double"/>
          <xsd:attribute name="productCode" form="unqualified" type="xsd:string"/>
        </xsd:complexType>
      </xsd:element>
    </xsd:schema>
  </Schema>
  <Schema ID="Schema4">
    <xsd:schema xmlns:xsd="http://www.w3.org/2001/XMLSchema" xmlns="">
      <xsd:element nillable="true" name="params_data">
        <xsd:complexType>
          <xsd:sequence minOccurs="0">
            <xsd:element minOccurs="0" nillable="true" name="data" form="unqualified">
              <xsd:complexType>
                <xsd:sequence minOccurs="0">
                  <xsd:element minOccurs="0" maxOccurs="unbounded" nillable="true" name="data_item" form="unqualified">
                    <xsd:complexType>
                      <xsd:attribute name="id" form="unqualified" type="xsd:string"/>
                      <xsd:attribute name="data" form="unqualified" type="xsd:double"/>
                      <xsd:attribute name="name" form="unqualified" type="xsd:string"/>
                      <xsd:attribute name="channel" form="unqualified" type="xsd:string"/>
                    </xsd:complexType>
                  </xsd:element>
                </xsd:sequence>
              </xsd:complexType>
            </xsd:element>
          </xsd:sequence>
          <xsd:attribute name="version" form="unqualified" type="xsd:double"/>
          <xsd:attribute name="productCode" form="unqualified" type="xsd:string"/>
        </xsd:complexType>
      </xsd:element>
    </xsd:schema>
  </Schema>
  <Map ID="3" Name="ActualParams_ForImport" RootElement="params_data" SchemaID="Schema3" ShowImportExportValidationErrors="false" AutoFit="true" Append="false" PreserveSortAFLayout="true" PreserveFormat="true">
    <DataBinding FileBinding="true" ConnectionID="3" DataBindingLoadMode="1"/>
  </Map>
  <Map ID="4" Name="NewParams_ForExport" RootElement="params_data" SchemaID="Schema4" ShowImportExportValidationErrors="false" AutoFit="true" Append="false" PreserveSortAFLayout="true" PreserveFormat="true">
    <DataBinding FileBinding="true" ConnectionID="4" DataBindingLoadMode="1"/>
  </Map>
</MapInfo>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xmlMaps" Target="xmlMaps.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57149</xdr:colOff>
      <xdr:row>7</xdr:row>
      <xdr:rowOff>106829</xdr:rowOff>
    </xdr:from>
    <xdr:to>
      <xdr:col>1</xdr:col>
      <xdr:colOff>927537</xdr:colOff>
      <xdr:row>11</xdr:row>
      <xdr:rowOff>180975</xdr:rowOff>
    </xdr:to>
    <xdr:pic>
      <xdr:nvPicPr>
        <xdr:cNvPr id="3" name="Grafik 3">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49" y="1440329"/>
          <a:ext cx="1899088" cy="20839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ables/table1.xml><?xml version="1.0" encoding="utf-8"?>
<table xmlns="http://schemas.openxmlformats.org/spreadsheetml/2006/main" id="1" name="ActualParams" displayName="ActualParams" ref="A39:D71" tableType="xml" totalsRowShown="0" connectionId="3">
  <autoFilter ref="A39:D71"/>
  <tableColumns count="4">
    <tableColumn id="3" uniqueName="id" name="id">
      <xmlColumnPr mapId="3" xpath="/params_data/data/data_item/@id" xmlDataType="string"/>
    </tableColumn>
    <tableColumn id="4" uniqueName="data" name="data">
      <xmlColumnPr mapId="3" xpath="/params_data/data/data_item/@data" xmlDataType="double"/>
    </tableColumn>
    <tableColumn id="5" uniqueName="name" name="name">
      <xmlColumnPr mapId="3" xpath="/params_data/data/data_item/@name" xmlDataType="string"/>
    </tableColumn>
    <tableColumn id="6" uniqueName="channel" name="channel">
      <xmlColumnPr mapId="3" xpath="/params_data/data/data_item/@channel" xmlDataType="string"/>
    </tableColumn>
  </tableColumns>
  <tableStyleInfo name="TableStyleMedium2" showFirstColumn="0" showLastColumn="0" showRowStripes="1" showColumnStripes="0"/>
</table>
</file>

<file path=xl/tables/table2.xml><?xml version="1.0" encoding="utf-8"?>
<table xmlns="http://schemas.openxmlformats.org/spreadsheetml/2006/main" id="2" name="ActualParams3" displayName="ActualParams3" ref="A78:D110" tableType="xml" totalsRowShown="0" connectionId="4">
  <autoFilter ref="A78:D110"/>
  <tableColumns count="4">
    <tableColumn id="3" uniqueName="id" name="id">
      <xmlColumnPr mapId="4" xpath="/params_data/data/data_item/@id" xmlDataType="string"/>
    </tableColumn>
    <tableColumn id="4" uniqueName="data" name="data">
      <calculatedColumnFormula>VLOOKUP(ActualParams3[[#This Row],[id]],Params!$B$4:$D$35,3)</calculatedColumnFormula>
      <xmlColumnPr mapId="4" xpath="/params_data/data/data_item/@data" xmlDataType="double"/>
    </tableColumn>
    <tableColumn id="5" uniqueName="name" name="name">
      <xmlColumnPr mapId="4" xpath="/params_data/data/data_item/@name" xmlDataType="string"/>
    </tableColumn>
    <tableColumn id="6" uniqueName="channel" name="channel">
      <xmlColumnPr mapId="4" xpath="/params_data/data/data_item/@channel" xmlDataType="string"/>
    </tableColumn>
  </tableColumns>
  <tableStyleInfo name="TableStyleMedium2" showFirstColumn="0" showLastColumn="0" showRowStripes="1" showColumnStripes="0"/>
</table>
</file>

<file path=xl/tables/tableSingleCells1.xml><?xml version="1.0" encoding="utf-8"?>
<singleXmlCells xmlns="http://schemas.openxmlformats.org/spreadsheetml/2006/main">
  <singleXmlCell id="3" r="B76" connectionId="4">
    <xmlCellPr id="1" uniqueName="productCode">
      <xmlPr mapId="4" xpath="/params_data/@productCode" xmlDataType="string"/>
    </xmlCellPr>
  </singleXmlCell>
  <singleXmlCell id="4" r="B75" connectionId="4">
    <xmlCellPr id="1" uniqueName="version">
      <xmlPr mapId="4" xpath="/params_data/@version" xmlDataType="double"/>
    </xmlCellPr>
  </singleXmlCell>
</singleXmlCell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tableSingleCells" Target="../tables/tableSingleCell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C15"/>
  <sheetViews>
    <sheetView tabSelected="1" view="pageLayout" topLeftCell="A4" zoomScaleNormal="100" workbookViewId="0">
      <selection activeCell="C12" sqref="C12"/>
    </sheetView>
  </sheetViews>
  <sheetFormatPr baseColWidth="10" defaultRowHeight="15" x14ac:dyDescent="0.25"/>
  <cols>
    <col min="1" max="1" width="14.42578125" style="1" customWidth="1"/>
    <col min="2" max="2" width="14.85546875" style="1" customWidth="1"/>
    <col min="3" max="3" width="56.5703125" style="1" customWidth="1"/>
    <col min="4" max="16384" width="11.42578125" style="1"/>
  </cols>
  <sheetData>
    <row r="1" spans="1:3" x14ac:dyDescent="0.25">
      <c r="A1" s="47"/>
      <c r="B1" s="47"/>
      <c r="C1" s="47"/>
    </row>
    <row r="2" spans="1:3" x14ac:dyDescent="0.25">
      <c r="A2" s="47"/>
      <c r="B2" s="47"/>
      <c r="C2" s="47"/>
    </row>
    <row r="3" spans="1:3" x14ac:dyDescent="0.25">
      <c r="A3" s="47"/>
      <c r="B3" s="47"/>
      <c r="C3" s="47"/>
    </row>
    <row r="4" spans="1:3" s="47" customFormat="1" x14ac:dyDescent="0.25"/>
    <row r="5" spans="1:3" x14ac:dyDescent="0.25">
      <c r="A5" s="47"/>
      <c r="B5" s="47"/>
      <c r="C5" s="47"/>
    </row>
    <row r="6" spans="1:3" x14ac:dyDescent="0.25">
      <c r="A6" s="47"/>
      <c r="B6" s="47"/>
      <c r="C6" s="47"/>
    </row>
    <row r="7" spans="1:3" x14ac:dyDescent="0.25">
      <c r="A7" s="47"/>
      <c r="B7" s="47"/>
      <c r="C7" s="47"/>
    </row>
    <row r="8" spans="1:3" ht="26.25" x14ac:dyDescent="0.4">
      <c r="A8" s="47"/>
      <c r="B8" s="47"/>
      <c r="C8" s="48" t="s">
        <v>23</v>
      </c>
    </row>
    <row r="9" spans="1:3" ht="75" customHeight="1" x14ac:dyDescent="0.55000000000000004">
      <c r="A9" s="47"/>
      <c r="B9" s="47"/>
      <c r="C9" s="45" t="s">
        <v>82</v>
      </c>
    </row>
    <row r="10" spans="1:3" ht="44.25" customHeight="1" x14ac:dyDescent="0.3">
      <c r="A10" s="47"/>
      <c r="B10" s="47"/>
      <c r="C10" s="46" t="s">
        <v>25</v>
      </c>
    </row>
    <row r="11" spans="1:3" s="53" customFormat="1" ht="12.75" customHeight="1" x14ac:dyDescent="0.25">
      <c r="C11" s="52"/>
    </row>
    <row r="12" spans="1:3" s="47" customFormat="1" ht="21" x14ac:dyDescent="0.35">
      <c r="C12" s="54" t="s">
        <v>24</v>
      </c>
    </row>
    <row r="13" spans="1:3" ht="21" x14ac:dyDescent="0.35">
      <c r="A13" s="47"/>
      <c r="B13" s="47"/>
      <c r="C13" s="49"/>
    </row>
    <row r="14" spans="1:3" ht="315" x14ac:dyDescent="0.25">
      <c r="A14" s="47"/>
      <c r="B14" s="50" t="s">
        <v>22</v>
      </c>
      <c r="C14" s="51" t="s">
        <v>102</v>
      </c>
    </row>
    <row r="15" spans="1:3" ht="21" x14ac:dyDescent="0.25">
      <c r="B15" s="50"/>
      <c r="C15" s="51"/>
    </row>
  </sheetData>
  <sheetProtection sheet="1" objects="1" scenarios="1"/>
  <pageMargins left="0.7" right="0.7" top="0.78740157499999996" bottom="0.78740157499999996" header="0.3" footer="0.3"/>
  <pageSetup paperSize="9" orientation="portrait" r:id="rId1"/>
  <headerFooter>
    <oddHeader>&amp;CVT2832 External Calibration Template&amp;R&amp;D</oddHeader>
    <oddFooter>&amp;L©Vector Informatik GmbH</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B15"/>
  <sheetViews>
    <sheetView zoomScaleNormal="100" workbookViewId="0">
      <selection activeCell="A2" sqref="A2"/>
    </sheetView>
  </sheetViews>
  <sheetFormatPr baseColWidth="10" defaultRowHeight="15" x14ac:dyDescent="0.25"/>
  <cols>
    <col min="1" max="1" width="4" style="53" customWidth="1"/>
    <col min="2" max="2" width="73.85546875" style="53" customWidth="1"/>
    <col min="3" max="16384" width="11.42578125" style="53"/>
  </cols>
  <sheetData>
    <row r="1" spans="1:2" ht="26.25" x14ac:dyDescent="0.4">
      <c r="A1" s="69" t="s">
        <v>76</v>
      </c>
    </row>
    <row r="3" spans="1:2" ht="15.75" x14ac:dyDescent="0.25">
      <c r="A3" s="67" t="s">
        <v>69</v>
      </c>
    </row>
    <row r="5" spans="1:2" ht="47.25" customHeight="1" x14ac:dyDescent="0.25">
      <c r="A5" s="66" t="s">
        <v>70</v>
      </c>
      <c r="B5" s="68" t="s">
        <v>73</v>
      </c>
    </row>
    <row r="6" spans="1:2" ht="33" customHeight="1" x14ac:dyDescent="0.25">
      <c r="A6" s="66" t="s">
        <v>71</v>
      </c>
      <c r="B6" s="68" t="s">
        <v>74</v>
      </c>
    </row>
    <row r="7" spans="1:2" ht="30" x14ac:dyDescent="0.25">
      <c r="A7" s="66" t="s">
        <v>72</v>
      </c>
      <c r="B7" s="68" t="s">
        <v>75</v>
      </c>
    </row>
    <row r="9" spans="1:2" ht="26.25" x14ac:dyDescent="0.4">
      <c r="A9" s="69" t="s">
        <v>77</v>
      </c>
    </row>
    <row r="11" spans="1:2" ht="15.75" x14ac:dyDescent="0.25">
      <c r="A11" s="67" t="s">
        <v>81</v>
      </c>
    </row>
    <row r="13" spans="1:2" ht="48.75" customHeight="1" x14ac:dyDescent="0.25">
      <c r="A13" s="66" t="s">
        <v>70</v>
      </c>
      <c r="B13" s="68" t="s">
        <v>78</v>
      </c>
    </row>
    <row r="14" spans="1:2" ht="21" customHeight="1" x14ac:dyDescent="0.25">
      <c r="A14" s="66" t="s">
        <v>71</v>
      </c>
      <c r="B14" s="68" t="s">
        <v>79</v>
      </c>
    </row>
    <row r="15" spans="1:2" ht="48.75" customHeight="1" x14ac:dyDescent="0.25">
      <c r="A15" s="66" t="s">
        <v>72</v>
      </c>
      <c r="B15" s="68" t="s">
        <v>80</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J33"/>
  <sheetViews>
    <sheetView zoomScaleNormal="100" workbookViewId="0">
      <selection activeCell="C13" sqref="C13"/>
    </sheetView>
  </sheetViews>
  <sheetFormatPr baseColWidth="10" defaultRowHeight="15" x14ac:dyDescent="0.25"/>
  <cols>
    <col min="1" max="1" width="4" style="1" customWidth="1"/>
    <col min="2" max="2" width="22.140625" style="1" customWidth="1"/>
    <col min="3" max="16384" width="11.42578125" style="1"/>
  </cols>
  <sheetData>
    <row r="1" spans="1:10" ht="23.25" x14ac:dyDescent="0.35">
      <c r="A1" s="10" t="s">
        <v>100</v>
      </c>
    </row>
    <row r="3" spans="1:10" x14ac:dyDescent="0.25">
      <c r="A3" s="9" t="s">
        <v>8</v>
      </c>
    </row>
    <row r="4" spans="1:10" ht="15.75" thickBot="1" x14ac:dyDescent="0.3"/>
    <row r="5" spans="1:10" ht="15.75" thickBot="1" x14ac:dyDescent="0.3">
      <c r="B5" s="11"/>
      <c r="C5" s="6" t="s">
        <v>0</v>
      </c>
      <c r="D5" s="7" t="s">
        <v>1</v>
      </c>
      <c r="E5" s="7" t="s">
        <v>2</v>
      </c>
      <c r="F5" s="7" t="s">
        <v>3</v>
      </c>
      <c r="G5" s="7" t="s">
        <v>4</v>
      </c>
      <c r="H5" s="7" t="s">
        <v>5</v>
      </c>
      <c r="I5" s="22" t="s">
        <v>6</v>
      </c>
      <c r="J5" s="23" t="s">
        <v>7</v>
      </c>
    </row>
    <row r="6" spans="1:10" ht="18" x14ac:dyDescent="0.35">
      <c r="B6" s="24" t="s">
        <v>11</v>
      </c>
      <c r="C6" s="14">
        <f t="array" ref="C6:J6">TRANSPOSE(Params!C4:C11)</f>
        <v>1</v>
      </c>
      <c r="D6" s="15">
        <v>1</v>
      </c>
      <c r="E6" s="15">
        <v>1</v>
      </c>
      <c r="F6" s="15">
        <v>1</v>
      </c>
      <c r="G6" s="15">
        <v>1</v>
      </c>
      <c r="H6" s="15">
        <v>1</v>
      </c>
      <c r="I6" s="15">
        <v>1</v>
      </c>
      <c r="J6" s="16">
        <v>1</v>
      </c>
    </row>
    <row r="7" spans="1:10" ht="18.75" thickBot="1" x14ac:dyDescent="0.4">
      <c r="B7" s="25" t="s">
        <v>12</v>
      </c>
      <c r="C7" s="17">
        <f t="array" ref="C7:J7">TRANSPOSE(Params!C12:C19)</f>
        <v>0</v>
      </c>
      <c r="D7" s="18">
        <v>0</v>
      </c>
      <c r="E7" s="18">
        <v>0</v>
      </c>
      <c r="F7" s="18">
        <v>0</v>
      </c>
      <c r="G7" s="18">
        <v>0</v>
      </c>
      <c r="H7" s="18">
        <v>0</v>
      </c>
      <c r="I7" s="18">
        <v>0</v>
      </c>
      <c r="J7" s="19">
        <v>0</v>
      </c>
    </row>
    <row r="8" spans="1:10" x14ac:dyDescent="0.25">
      <c r="B8" s="11"/>
      <c r="C8" s="11"/>
      <c r="D8" s="11"/>
      <c r="E8" s="11"/>
      <c r="F8" s="11"/>
      <c r="G8" s="11"/>
      <c r="H8" s="11"/>
      <c r="I8" s="11"/>
      <c r="J8" s="11"/>
    </row>
    <row r="9" spans="1:10" x14ac:dyDescent="0.25">
      <c r="A9" s="9" t="s">
        <v>9</v>
      </c>
      <c r="B9" s="11"/>
      <c r="C9" s="11"/>
      <c r="D9" s="11"/>
      <c r="E9" s="11"/>
      <c r="F9" s="11"/>
      <c r="G9" s="11"/>
      <c r="H9" s="11"/>
      <c r="I9" s="11"/>
      <c r="J9" s="11"/>
    </row>
    <row r="10" spans="1:10" ht="15.75" thickBot="1" x14ac:dyDescent="0.3">
      <c r="B10" s="11"/>
      <c r="C10" s="11"/>
      <c r="D10" s="11"/>
      <c r="E10" s="11"/>
      <c r="F10" s="11"/>
      <c r="G10" s="11"/>
      <c r="H10" s="11"/>
      <c r="I10" s="11"/>
      <c r="J10" s="11"/>
    </row>
    <row r="11" spans="1:10" ht="15.75" thickBot="1" x14ac:dyDescent="0.3">
      <c r="B11" s="11"/>
      <c r="C11" s="75" t="s">
        <v>18</v>
      </c>
      <c r="D11" s="76"/>
      <c r="E11" s="76"/>
      <c r="F11" s="76"/>
      <c r="G11" s="76"/>
      <c r="H11" s="76"/>
      <c r="I11" s="76"/>
      <c r="J11" s="77"/>
    </row>
    <row r="12" spans="1:10" ht="15.75" thickBot="1" x14ac:dyDescent="0.3">
      <c r="B12" s="26" t="s">
        <v>17</v>
      </c>
      <c r="C12" s="6" t="s">
        <v>0</v>
      </c>
      <c r="D12" s="7" t="s">
        <v>1</v>
      </c>
      <c r="E12" s="7" t="s">
        <v>2</v>
      </c>
      <c r="F12" s="22" t="s">
        <v>3</v>
      </c>
      <c r="G12" s="7" t="s">
        <v>4</v>
      </c>
      <c r="H12" s="22" t="s">
        <v>5</v>
      </c>
      <c r="I12" s="7" t="s">
        <v>6</v>
      </c>
      <c r="J12" s="8" t="s">
        <v>7</v>
      </c>
    </row>
    <row r="13" spans="1:10" x14ac:dyDescent="0.25">
      <c r="B13" s="13">
        <v>2.5</v>
      </c>
      <c r="C13" s="3">
        <v>2.5</v>
      </c>
      <c r="D13" s="2">
        <v>2.5</v>
      </c>
      <c r="E13" s="2">
        <v>2.5</v>
      </c>
      <c r="F13" s="2">
        <v>2.5</v>
      </c>
      <c r="G13" s="2">
        <v>2.5</v>
      </c>
      <c r="H13" s="2">
        <v>2.5</v>
      </c>
      <c r="I13" s="2">
        <v>2.5</v>
      </c>
      <c r="J13" s="20">
        <v>2.5</v>
      </c>
    </row>
    <row r="14" spans="1:10" x14ac:dyDescent="0.25">
      <c r="B14" s="13">
        <v>5</v>
      </c>
      <c r="C14" s="3">
        <v>5</v>
      </c>
      <c r="D14" s="2">
        <v>5</v>
      </c>
      <c r="E14" s="2">
        <v>5</v>
      </c>
      <c r="F14" s="2">
        <v>5</v>
      </c>
      <c r="G14" s="2">
        <v>5</v>
      </c>
      <c r="H14" s="2">
        <v>5</v>
      </c>
      <c r="I14" s="2">
        <v>5</v>
      </c>
      <c r="J14" s="20">
        <v>5</v>
      </c>
    </row>
    <row r="15" spans="1:10" x14ac:dyDescent="0.25">
      <c r="B15" s="13">
        <v>10</v>
      </c>
      <c r="C15" s="3">
        <v>10</v>
      </c>
      <c r="D15" s="2">
        <v>10</v>
      </c>
      <c r="E15" s="2">
        <v>10</v>
      </c>
      <c r="F15" s="2">
        <v>10</v>
      </c>
      <c r="G15" s="2">
        <v>10</v>
      </c>
      <c r="H15" s="2">
        <v>10</v>
      </c>
      <c r="I15" s="2">
        <v>10</v>
      </c>
      <c r="J15" s="20">
        <v>10</v>
      </c>
    </row>
    <row r="16" spans="1:10" x14ac:dyDescent="0.25">
      <c r="B16" s="13">
        <v>15</v>
      </c>
      <c r="C16" s="3">
        <v>15</v>
      </c>
      <c r="D16" s="2">
        <v>15</v>
      </c>
      <c r="E16" s="2">
        <v>15</v>
      </c>
      <c r="F16" s="2">
        <v>15</v>
      </c>
      <c r="G16" s="2">
        <v>15</v>
      </c>
      <c r="H16" s="2">
        <v>15</v>
      </c>
      <c r="I16" s="2">
        <v>15</v>
      </c>
      <c r="J16" s="20">
        <v>15</v>
      </c>
    </row>
    <row r="17" spans="1:10" x14ac:dyDescent="0.25">
      <c r="B17" s="13">
        <v>20</v>
      </c>
      <c r="C17" s="3">
        <v>20</v>
      </c>
      <c r="D17" s="2">
        <v>20</v>
      </c>
      <c r="E17" s="2">
        <v>20</v>
      </c>
      <c r="F17" s="2">
        <v>20</v>
      </c>
      <c r="G17" s="2">
        <v>20</v>
      </c>
      <c r="H17" s="2">
        <v>20</v>
      </c>
      <c r="I17" s="2">
        <v>20</v>
      </c>
      <c r="J17" s="20">
        <v>20</v>
      </c>
    </row>
    <row r="18" spans="1:10" x14ac:dyDescent="0.25">
      <c r="B18" s="13">
        <v>25</v>
      </c>
      <c r="C18" s="3">
        <v>25</v>
      </c>
      <c r="D18" s="2">
        <v>25</v>
      </c>
      <c r="E18" s="2">
        <v>25</v>
      </c>
      <c r="F18" s="2">
        <v>25</v>
      </c>
      <c r="G18" s="2">
        <v>25</v>
      </c>
      <c r="H18" s="2">
        <v>25</v>
      </c>
      <c r="I18" s="2">
        <v>25</v>
      </c>
      <c r="J18" s="20">
        <v>25</v>
      </c>
    </row>
    <row r="19" spans="1:10" x14ac:dyDescent="0.25">
      <c r="B19" s="13">
        <v>30</v>
      </c>
      <c r="C19" s="3">
        <v>30</v>
      </c>
      <c r="D19" s="2">
        <v>30</v>
      </c>
      <c r="E19" s="2">
        <v>30</v>
      </c>
      <c r="F19" s="2">
        <v>30</v>
      </c>
      <c r="G19" s="2">
        <v>30</v>
      </c>
      <c r="H19" s="2">
        <v>30</v>
      </c>
      <c r="I19" s="2">
        <v>30</v>
      </c>
      <c r="J19" s="20">
        <v>30</v>
      </c>
    </row>
    <row r="20" spans="1:10" x14ac:dyDescent="0.25">
      <c r="B20" s="13">
        <v>35</v>
      </c>
      <c r="C20" s="3">
        <v>35</v>
      </c>
      <c r="D20" s="2">
        <v>35</v>
      </c>
      <c r="E20" s="2">
        <v>35</v>
      </c>
      <c r="F20" s="2">
        <v>35</v>
      </c>
      <c r="G20" s="2">
        <v>35</v>
      </c>
      <c r="H20" s="2">
        <v>35</v>
      </c>
      <c r="I20" s="2">
        <v>35</v>
      </c>
      <c r="J20" s="20">
        <v>35</v>
      </c>
    </row>
    <row r="21" spans="1:10" x14ac:dyDescent="0.25">
      <c r="B21" s="13">
        <v>40</v>
      </c>
      <c r="C21" s="3">
        <v>40</v>
      </c>
      <c r="D21" s="2">
        <v>40</v>
      </c>
      <c r="E21" s="2">
        <v>40</v>
      </c>
      <c r="F21" s="2">
        <v>40</v>
      </c>
      <c r="G21" s="2">
        <v>40</v>
      </c>
      <c r="H21" s="2">
        <v>40</v>
      </c>
      <c r="I21" s="2">
        <v>40</v>
      </c>
      <c r="J21" s="20">
        <v>40</v>
      </c>
    </row>
    <row r="22" spans="1:10" x14ac:dyDescent="0.25">
      <c r="B22" s="13">
        <v>45</v>
      </c>
      <c r="C22" s="3">
        <v>45</v>
      </c>
      <c r="D22" s="2">
        <v>45</v>
      </c>
      <c r="E22" s="2">
        <v>45</v>
      </c>
      <c r="F22" s="2">
        <v>45</v>
      </c>
      <c r="G22" s="2">
        <v>45</v>
      </c>
      <c r="H22" s="2">
        <v>45</v>
      </c>
      <c r="I22" s="2">
        <v>45</v>
      </c>
      <c r="J22" s="20">
        <v>45</v>
      </c>
    </row>
    <row r="23" spans="1:10" x14ac:dyDescent="0.25">
      <c r="B23" s="13">
        <v>50</v>
      </c>
      <c r="C23" s="3">
        <v>50</v>
      </c>
      <c r="D23" s="2">
        <v>50</v>
      </c>
      <c r="E23" s="2">
        <v>50</v>
      </c>
      <c r="F23" s="2">
        <v>50</v>
      </c>
      <c r="G23" s="2">
        <v>50</v>
      </c>
      <c r="H23" s="2">
        <v>50</v>
      </c>
      <c r="I23" s="2">
        <v>50</v>
      </c>
      <c r="J23" s="20">
        <v>50</v>
      </c>
    </row>
    <row r="24" spans="1:10" x14ac:dyDescent="0.25">
      <c r="B24" s="13">
        <v>55</v>
      </c>
      <c r="C24" s="3">
        <v>55</v>
      </c>
      <c r="D24" s="2">
        <v>55</v>
      </c>
      <c r="E24" s="2">
        <v>55</v>
      </c>
      <c r="F24" s="2">
        <v>55</v>
      </c>
      <c r="G24" s="2">
        <v>55</v>
      </c>
      <c r="H24" s="2">
        <v>55</v>
      </c>
      <c r="I24" s="2">
        <v>55</v>
      </c>
      <c r="J24" s="20">
        <v>55</v>
      </c>
    </row>
    <row r="25" spans="1:10" ht="15.75" thickBot="1" x14ac:dyDescent="0.3">
      <c r="B25" s="13">
        <v>57.5</v>
      </c>
      <c r="C25" s="4">
        <v>57.5</v>
      </c>
      <c r="D25" s="5">
        <v>57.5</v>
      </c>
      <c r="E25" s="5">
        <v>57.5</v>
      </c>
      <c r="F25" s="5">
        <v>57.5</v>
      </c>
      <c r="G25" s="5">
        <v>57.5</v>
      </c>
      <c r="H25" s="5">
        <v>57.5</v>
      </c>
      <c r="I25" s="5">
        <v>57.5</v>
      </c>
      <c r="J25" s="21">
        <v>57.5</v>
      </c>
    </row>
    <row r="26" spans="1:10" ht="18" x14ac:dyDescent="0.35">
      <c r="B26" s="24" t="s">
        <v>13</v>
      </c>
      <c r="C26" s="27">
        <f t="shared" ref="C26:J26" si="0">SLOPE(C13:C25,$B13:$B25)</f>
        <v>1</v>
      </c>
      <c r="D26" s="28">
        <f t="shared" si="0"/>
        <v>1</v>
      </c>
      <c r="E26" s="28">
        <f t="shared" si="0"/>
        <v>1</v>
      </c>
      <c r="F26" s="29">
        <f t="shared" si="0"/>
        <v>1</v>
      </c>
      <c r="G26" s="28">
        <f t="shared" si="0"/>
        <v>1</v>
      </c>
      <c r="H26" s="29">
        <f t="shared" si="0"/>
        <v>1</v>
      </c>
      <c r="I26" s="28">
        <f t="shared" si="0"/>
        <v>1</v>
      </c>
      <c r="J26" s="30">
        <f t="shared" si="0"/>
        <v>1</v>
      </c>
    </row>
    <row r="27" spans="1:10" ht="18.75" thickBot="1" x14ac:dyDescent="0.4">
      <c r="B27" s="25" t="s">
        <v>14</v>
      </c>
      <c r="C27" s="31">
        <f t="shared" ref="C27:J27" si="1">INTERCEPT(C13:C25,$B13:$B25)</f>
        <v>0</v>
      </c>
      <c r="D27" s="32">
        <f t="shared" si="1"/>
        <v>0</v>
      </c>
      <c r="E27" s="32">
        <f t="shared" si="1"/>
        <v>0</v>
      </c>
      <c r="F27" s="33">
        <f t="shared" si="1"/>
        <v>0</v>
      </c>
      <c r="G27" s="32">
        <f t="shared" si="1"/>
        <v>0</v>
      </c>
      <c r="H27" s="33">
        <f t="shared" si="1"/>
        <v>0</v>
      </c>
      <c r="I27" s="32">
        <f t="shared" si="1"/>
        <v>0</v>
      </c>
      <c r="J27" s="34">
        <f t="shared" si="1"/>
        <v>0</v>
      </c>
    </row>
    <row r="28" spans="1:10" x14ac:dyDescent="0.25">
      <c r="B28" s="12"/>
      <c r="C28" s="12"/>
      <c r="D28" s="12"/>
      <c r="E28" s="12"/>
      <c r="F28" s="12"/>
      <c r="G28" s="12"/>
      <c r="H28" s="12"/>
      <c r="I28" s="12"/>
      <c r="J28" s="12"/>
    </row>
    <row r="29" spans="1:10" x14ac:dyDescent="0.25">
      <c r="A29" s="9" t="s">
        <v>10</v>
      </c>
      <c r="B29" s="12"/>
      <c r="C29" s="12"/>
      <c r="D29" s="12"/>
      <c r="E29" s="12"/>
      <c r="F29" s="12"/>
      <c r="G29" s="12"/>
      <c r="H29" s="12"/>
      <c r="I29" s="12"/>
      <c r="J29" s="12"/>
    </row>
    <row r="30" spans="1:10" ht="15.75" thickBot="1" x14ac:dyDescent="0.3">
      <c r="B30" s="12"/>
      <c r="C30" s="12"/>
      <c r="D30" s="12"/>
      <c r="E30" s="12"/>
      <c r="F30" s="12"/>
      <c r="G30" s="12"/>
      <c r="H30" s="12"/>
      <c r="I30" s="12"/>
      <c r="J30" s="12"/>
    </row>
    <row r="31" spans="1:10" ht="15.75" thickBot="1" x14ac:dyDescent="0.3">
      <c r="C31" s="6" t="s">
        <v>0</v>
      </c>
      <c r="D31" s="22" t="s">
        <v>1</v>
      </c>
      <c r="E31" s="7" t="s">
        <v>2</v>
      </c>
      <c r="F31" s="22" t="s">
        <v>3</v>
      </c>
      <c r="G31" s="7" t="s">
        <v>4</v>
      </c>
      <c r="H31" s="22" t="s">
        <v>5</v>
      </c>
      <c r="I31" s="7" t="s">
        <v>6</v>
      </c>
      <c r="J31" s="8" t="s">
        <v>7</v>
      </c>
    </row>
    <row r="32" spans="1:10" ht="18" x14ac:dyDescent="0.35">
      <c r="B32" s="24" t="s">
        <v>15</v>
      </c>
      <c r="C32" s="35">
        <f t="shared" ref="C32:J32" si="2">C6/C26</f>
        <v>1</v>
      </c>
      <c r="D32" s="36">
        <f t="shared" si="2"/>
        <v>1</v>
      </c>
      <c r="E32" s="36">
        <f t="shared" si="2"/>
        <v>1</v>
      </c>
      <c r="F32" s="36">
        <f t="shared" si="2"/>
        <v>1</v>
      </c>
      <c r="G32" s="36">
        <f t="shared" si="2"/>
        <v>1</v>
      </c>
      <c r="H32" s="36">
        <f t="shared" si="2"/>
        <v>1</v>
      </c>
      <c r="I32" s="36">
        <f t="shared" si="2"/>
        <v>1</v>
      </c>
      <c r="J32" s="37">
        <f t="shared" si="2"/>
        <v>1</v>
      </c>
    </row>
    <row r="33" spans="2:10" ht="18.75" thickBot="1" x14ac:dyDescent="0.4">
      <c r="B33" s="25" t="s">
        <v>16</v>
      </c>
      <c r="C33" s="38">
        <f t="shared" ref="C33:J33" si="3">C32*(C7-C27)/C6</f>
        <v>0</v>
      </c>
      <c r="D33" s="39">
        <f t="shared" si="3"/>
        <v>0</v>
      </c>
      <c r="E33" s="39">
        <f t="shared" si="3"/>
        <v>0</v>
      </c>
      <c r="F33" s="39">
        <f t="shared" si="3"/>
        <v>0</v>
      </c>
      <c r="G33" s="39">
        <f t="shared" si="3"/>
        <v>0</v>
      </c>
      <c r="H33" s="39">
        <f t="shared" si="3"/>
        <v>0</v>
      </c>
      <c r="I33" s="39">
        <f t="shared" si="3"/>
        <v>0</v>
      </c>
      <c r="J33" s="40">
        <f t="shared" si="3"/>
        <v>0</v>
      </c>
    </row>
  </sheetData>
  <sheetProtection sheet="1" objects="1" scenarios="1"/>
  <protectedRanges>
    <protectedRange sqref="B13:J25" name="MeasValues"/>
    <protectedRange sqref="C6:J7" name="OldCorrection"/>
  </protectedRanges>
  <mergeCells count="1">
    <mergeCell ref="C11:J11"/>
  </mergeCells>
  <pageMargins left="0.7" right="0.7" top="0.78740157499999996" bottom="0.78740157499999996"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R32"/>
  <sheetViews>
    <sheetView zoomScaleNormal="100" workbookViewId="0">
      <selection activeCell="C12" sqref="C12"/>
    </sheetView>
  </sheetViews>
  <sheetFormatPr baseColWidth="10" defaultRowHeight="15" x14ac:dyDescent="0.25"/>
  <cols>
    <col min="1" max="1" width="4" style="1" customWidth="1"/>
    <col min="2" max="2" width="22.140625" style="1" customWidth="1"/>
    <col min="3" max="18" width="13.7109375" style="1" customWidth="1"/>
    <col min="19" max="16384" width="11.42578125" style="1"/>
  </cols>
  <sheetData>
    <row r="1" spans="1:18" ht="23.25" x14ac:dyDescent="0.35">
      <c r="A1" s="10" t="s">
        <v>101</v>
      </c>
    </row>
    <row r="3" spans="1:18" x14ac:dyDescent="0.25">
      <c r="A3" s="9" t="s">
        <v>8</v>
      </c>
    </row>
    <row r="4" spans="1:18" ht="15.75" thickBot="1" x14ac:dyDescent="0.3">
      <c r="K4" s="12"/>
      <c r="L4" s="12"/>
      <c r="M4" s="12"/>
      <c r="N4" s="12"/>
    </row>
    <row r="5" spans="1:18" ht="15.75" thickBot="1" x14ac:dyDescent="0.3">
      <c r="B5" s="41"/>
      <c r="C5" s="89" t="s">
        <v>0</v>
      </c>
      <c r="D5" s="82"/>
      <c r="E5" s="81" t="s">
        <v>1</v>
      </c>
      <c r="F5" s="82"/>
      <c r="G5" s="81" t="s">
        <v>2</v>
      </c>
      <c r="H5" s="82"/>
      <c r="I5" s="81" t="s">
        <v>3</v>
      </c>
      <c r="J5" s="82"/>
      <c r="K5" s="81" t="s">
        <v>4</v>
      </c>
      <c r="L5" s="82"/>
      <c r="M5" s="81" t="s">
        <v>5</v>
      </c>
      <c r="N5" s="82"/>
      <c r="O5" s="81" t="s">
        <v>6</v>
      </c>
      <c r="P5" s="82"/>
      <c r="Q5" s="81" t="s">
        <v>7</v>
      </c>
      <c r="R5" s="83"/>
    </row>
    <row r="6" spans="1:18" ht="18" x14ac:dyDescent="0.35">
      <c r="B6" s="24" t="s">
        <v>11</v>
      </c>
      <c r="C6" s="101">
        <f>Params!C20</f>
        <v>1</v>
      </c>
      <c r="D6" s="87"/>
      <c r="E6" s="84">
        <f>Params!C21</f>
        <v>1</v>
      </c>
      <c r="F6" s="85"/>
      <c r="G6" s="86">
        <f>Params!C22</f>
        <v>1</v>
      </c>
      <c r="H6" s="87"/>
      <c r="I6" s="86">
        <f>Params!C23</f>
        <v>1</v>
      </c>
      <c r="J6" s="87"/>
      <c r="K6" s="86">
        <f>Params!C24</f>
        <v>1</v>
      </c>
      <c r="L6" s="87"/>
      <c r="M6" s="86">
        <f>Params!C25</f>
        <v>1</v>
      </c>
      <c r="N6" s="87"/>
      <c r="O6" s="86">
        <f>Params!C26</f>
        <v>1</v>
      </c>
      <c r="P6" s="87"/>
      <c r="Q6" s="86">
        <f>Params!C27</f>
        <v>1</v>
      </c>
      <c r="R6" s="88"/>
    </row>
    <row r="7" spans="1:18" ht="18.75" thickBot="1" x14ac:dyDescent="0.4">
      <c r="B7" s="25" t="s">
        <v>12</v>
      </c>
      <c r="C7" s="102">
        <f>Params!C28</f>
        <v>0</v>
      </c>
      <c r="D7" s="79"/>
      <c r="E7" s="78">
        <f>Params!C29</f>
        <v>0</v>
      </c>
      <c r="F7" s="79"/>
      <c r="G7" s="78">
        <f>Params!C30</f>
        <v>0</v>
      </c>
      <c r="H7" s="79"/>
      <c r="I7" s="78">
        <f>Params!C31</f>
        <v>0</v>
      </c>
      <c r="J7" s="79"/>
      <c r="K7" s="78">
        <f>Params!C32</f>
        <v>0</v>
      </c>
      <c r="L7" s="79"/>
      <c r="M7" s="78">
        <f>Params!C33</f>
        <v>0</v>
      </c>
      <c r="N7" s="79"/>
      <c r="O7" s="78">
        <f>Params!C34</f>
        <v>0</v>
      </c>
      <c r="P7" s="79"/>
      <c r="Q7" s="78">
        <f>Params!C35</f>
        <v>0</v>
      </c>
      <c r="R7" s="80"/>
    </row>
    <row r="8" spans="1:18" x14ac:dyDescent="0.25">
      <c r="B8" s="11"/>
      <c r="C8" s="11"/>
      <c r="D8" s="11"/>
      <c r="E8" s="11"/>
      <c r="F8" s="11"/>
      <c r="G8" s="11"/>
      <c r="H8" s="11"/>
      <c r="I8" s="11"/>
      <c r="J8" s="11"/>
      <c r="K8" s="11"/>
      <c r="L8" s="11"/>
      <c r="M8" s="11"/>
      <c r="N8" s="11"/>
    </row>
    <row r="9" spans="1:18" ht="15.75" thickBot="1" x14ac:dyDescent="0.3">
      <c r="A9" s="9" t="s">
        <v>21</v>
      </c>
      <c r="B9" s="11"/>
      <c r="C9" s="11"/>
      <c r="D9" s="11"/>
      <c r="E9" s="11"/>
      <c r="F9" s="11"/>
      <c r="G9" s="11"/>
      <c r="H9" s="11"/>
      <c r="I9" s="11"/>
      <c r="J9" s="11"/>
      <c r="K9" s="11"/>
      <c r="L9" s="11"/>
      <c r="M9" s="11"/>
      <c r="N9" s="11"/>
    </row>
    <row r="10" spans="1:18" ht="15.75" thickBot="1" x14ac:dyDescent="0.3">
      <c r="B10" s="11"/>
      <c r="C10" s="75" t="s">
        <v>0</v>
      </c>
      <c r="D10" s="77"/>
      <c r="E10" s="75" t="s">
        <v>1</v>
      </c>
      <c r="F10" s="77"/>
      <c r="G10" s="75" t="s">
        <v>2</v>
      </c>
      <c r="H10" s="77"/>
      <c r="I10" s="75" t="s">
        <v>3</v>
      </c>
      <c r="J10" s="77"/>
      <c r="K10" s="75" t="s">
        <v>4</v>
      </c>
      <c r="L10" s="77"/>
      <c r="M10" s="75" t="s">
        <v>5</v>
      </c>
      <c r="N10" s="77"/>
      <c r="O10" s="75" t="s">
        <v>6</v>
      </c>
      <c r="P10" s="77"/>
      <c r="Q10" s="75" t="s">
        <v>7</v>
      </c>
      <c r="R10" s="77"/>
    </row>
    <row r="11" spans="1:18" ht="15.75" thickBot="1" x14ac:dyDescent="0.3">
      <c r="C11" s="44" t="s">
        <v>19</v>
      </c>
      <c r="D11" s="8" t="s">
        <v>20</v>
      </c>
      <c r="E11" s="44" t="s">
        <v>19</v>
      </c>
      <c r="F11" s="8" t="s">
        <v>20</v>
      </c>
      <c r="G11" s="44" t="s">
        <v>19</v>
      </c>
      <c r="H11" s="8" t="s">
        <v>20</v>
      </c>
      <c r="I11" s="44" t="s">
        <v>19</v>
      </c>
      <c r="J11" s="8" t="s">
        <v>20</v>
      </c>
      <c r="K11" s="44" t="s">
        <v>19</v>
      </c>
      <c r="L11" s="8" t="s">
        <v>20</v>
      </c>
      <c r="M11" s="44" t="s">
        <v>19</v>
      </c>
      <c r="N11" s="8" t="s">
        <v>20</v>
      </c>
      <c r="O11" s="44" t="s">
        <v>19</v>
      </c>
      <c r="P11" s="8" t="s">
        <v>20</v>
      </c>
      <c r="Q11" s="44" t="s">
        <v>19</v>
      </c>
      <c r="R11" s="8" t="s">
        <v>20</v>
      </c>
    </row>
    <row r="12" spans="1:18" x14ac:dyDescent="0.25">
      <c r="C12" s="3">
        <v>-15</v>
      </c>
      <c r="D12" s="42">
        <v>-15</v>
      </c>
      <c r="E12" s="3">
        <v>-15</v>
      </c>
      <c r="F12" s="42">
        <v>-15</v>
      </c>
      <c r="G12" s="3">
        <v>-15</v>
      </c>
      <c r="H12" s="42">
        <v>-15</v>
      </c>
      <c r="I12" s="3">
        <v>-15</v>
      </c>
      <c r="J12" s="42">
        <v>-15</v>
      </c>
      <c r="K12" s="3">
        <v>-15</v>
      </c>
      <c r="L12" s="42">
        <v>-15</v>
      </c>
      <c r="M12" s="3">
        <v>-15</v>
      </c>
      <c r="N12" s="42">
        <v>-15</v>
      </c>
      <c r="O12" s="3">
        <v>-15</v>
      </c>
      <c r="P12" s="42">
        <v>-15</v>
      </c>
      <c r="Q12" s="3">
        <v>-15</v>
      </c>
      <c r="R12" s="42">
        <v>-15</v>
      </c>
    </row>
    <row r="13" spans="1:18" x14ac:dyDescent="0.25">
      <c r="C13" s="3">
        <v>-12.5</v>
      </c>
      <c r="D13" s="42">
        <v>-12.5</v>
      </c>
      <c r="E13" s="3">
        <v>-12.5</v>
      </c>
      <c r="F13" s="42">
        <v>-12.5</v>
      </c>
      <c r="G13" s="3">
        <v>-12.5</v>
      </c>
      <c r="H13" s="42">
        <v>-12.5</v>
      </c>
      <c r="I13" s="3">
        <v>-12.5</v>
      </c>
      <c r="J13" s="42">
        <v>-12.5</v>
      </c>
      <c r="K13" s="3">
        <v>-12.5</v>
      </c>
      <c r="L13" s="42">
        <v>-12.5</v>
      </c>
      <c r="M13" s="3">
        <v>-12.5</v>
      </c>
      <c r="N13" s="42">
        <v>-12.5</v>
      </c>
      <c r="O13" s="3">
        <v>-12.5</v>
      </c>
      <c r="P13" s="42">
        <v>-12.5</v>
      </c>
      <c r="Q13" s="3">
        <v>-12.5</v>
      </c>
      <c r="R13" s="42">
        <v>-12.5</v>
      </c>
    </row>
    <row r="14" spans="1:18" x14ac:dyDescent="0.25">
      <c r="C14" s="3">
        <v>-10</v>
      </c>
      <c r="D14" s="42">
        <v>-10</v>
      </c>
      <c r="E14" s="3">
        <v>-10</v>
      </c>
      <c r="F14" s="42">
        <v>-10</v>
      </c>
      <c r="G14" s="3">
        <v>-10</v>
      </c>
      <c r="H14" s="42">
        <v>-10</v>
      </c>
      <c r="I14" s="3">
        <v>-10</v>
      </c>
      <c r="J14" s="42">
        <v>-10</v>
      </c>
      <c r="K14" s="3">
        <v>-10</v>
      </c>
      <c r="L14" s="42">
        <v>-10</v>
      </c>
      <c r="M14" s="3">
        <v>-10</v>
      </c>
      <c r="N14" s="42">
        <v>-10</v>
      </c>
      <c r="O14" s="3">
        <v>-10</v>
      </c>
      <c r="P14" s="42">
        <v>-10</v>
      </c>
      <c r="Q14" s="3">
        <v>-10</v>
      </c>
      <c r="R14" s="42">
        <v>-10</v>
      </c>
    </row>
    <row r="15" spans="1:18" x14ac:dyDescent="0.25">
      <c r="C15" s="3">
        <v>-7.5</v>
      </c>
      <c r="D15" s="42">
        <v>-7.5</v>
      </c>
      <c r="E15" s="3">
        <v>-7.5</v>
      </c>
      <c r="F15" s="42">
        <v>-7.5</v>
      </c>
      <c r="G15" s="3">
        <v>-7.5</v>
      </c>
      <c r="H15" s="42">
        <v>-7.5</v>
      </c>
      <c r="I15" s="3">
        <v>-7.5</v>
      </c>
      <c r="J15" s="42">
        <v>-7.5</v>
      </c>
      <c r="K15" s="3">
        <v>-7.5</v>
      </c>
      <c r="L15" s="42">
        <v>-7.5</v>
      </c>
      <c r="M15" s="3">
        <v>-7.5</v>
      </c>
      <c r="N15" s="42">
        <v>-7.5</v>
      </c>
      <c r="O15" s="3">
        <v>-7.5</v>
      </c>
      <c r="P15" s="42">
        <v>-7.5</v>
      </c>
      <c r="Q15" s="3">
        <v>-7.5</v>
      </c>
      <c r="R15" s="42">
        <v>-7.5</v>
      </c>
    </row>
    <row r="16" spans="1:18" x14ac:dyDescent="0.25">
      <c r="C16" s="3">
        <v>-5</v>
      </c>
      <c r="D16" s="42">
        <v>-5</v>
      </c>
      <c r="E16" s="3">
        <v>-5</v>
      </c>
      <c r="F16" s="42">
        <v>-5</v>
      </c>
      <c r="G16" s="3">
        <v>-5</v>
      </c>
      <c r="H16" s="42">
        <v>-5</v>
      </c>
      <c r="I16" s="3">
        <v>-5</v>
      </c>
      <c r="J16" s="42">
        <v>-5</v>
      </c>
      <c r="K16" s="3">
        <v>-5</v>
      </c>
      <c r="L16" s="42">
        <v>-5</v>
      </c>
      <c r="M16" s="3">
        <v>-5</v>
      </c>
      <c r="N16" s="42">
        <v>-5</v>
      </c>
      <c r="O16" s="3">
        <v>-5</v>
      </c>
      <c r="P16" s="42">
        <v>-5</v>
      </c>
      <c r="Q16" s="3">
        <v>-5</v>
      </c>
      <c r="R16" s="42">
        <v>-5</v>
      </c>
    </row>
    <row r="17" spans="1:18" x14ac:dyDescent="0.25">
      <c r="C17" s="3">
        <v>-2.5</v>
      </c>
      <c r="D17" s="42">
        <v>-2.5</v>
      </c>
      <c r="E17" s="3">
        <v>-2.5</v>
      </c>
      <c r="F17" s="42">
        <v>-2.5</v>
      </c>
      <c r="G17" s="3">
        <v>-2.5</v>
      </c>
      <c r="H17" s="42">
        <v>-2.5</v>
      </c>
      <c r="I17" s="3">
        <v>-2.5</v>
      </c>
      <c r="J17" s="42">
        <v>-2.5</v>
      </c>
      <c r="K17" s="3">
        <v>-2.5</v>
      </c>
      <c r="L17" s="42">
        <v>-2.5</v>
      </c>
      <c r="M17" s="3">
        <v>-2.5</v>
      </c>
      <c r="N17" s="42">
        <v>-2.5</v>
      </c>
      <c r="O17" s="3">
        <v>-2.5</v>
      </c>
      <c r="P17" s="42">
        <v>-2.5</v>
      </c>
      <c r="Q17" s="3">
        <v>-2.5</v>
      </c>
      <c r="R17" s="42">
        <v>-2.5</v>
      </c>
    </row>
    <row r="18" spans="1:18" x14ac:dyDescent="0.25">
      <c r="C18" s="3">
        <v>0</v>
      </c>
      <c r="D18" s="42">
        <v>0</v>
      </c>
      <c r="E18" s="3">
        <v>0</v>
      </c>
      <c r="F18" s="42">
        <v>0</v>
      </c>
      <c r="G18" s="3">
        <v>0</v>
      </c>
      <c r="H18" s="42">
        <v>0</v>
      </c>
      <c r="I18" s="3">
        <v>0</v>
      </c>
      <c r="J18" s="42">
        <v>0</v>
      </c>
      <c r="K18" s="3">
        <v>0</v>
      </c>
      <c r="L18" s="42">
        <v>0</v>
      </c>
      <c r="M18" s="3">
        <v>0</v>
      </c>
      <c r="N18" s="42">
        <v>0</v>
      </c>
      <c r="O18" s="3">
        <v>0</v>
      </c>
      <c r="P18" s="42">
        <v>0</v>
      </c>
      <c r="Q18" s="3">
        <v>0</v>
      </c>
      <c r="R18" s="42">
        <v>0</v>
      </c>
    </row>
    <row r="19" spans="1:18" x14ac:dyDescent="0.25">
      <c r="C19" s="3">
        <v>2.5</v>
      </c>
      <c r="D19" s="42">
        <v>2.5</v>
      </c>
      <c r="E19" s="3">
        <v>2.5</v>
      </c>
      <c r="F19" s="42">
        <v>2.5</v>
      </c>
      <c r="G19" s="3">
        <v>2.5</v>
      </c>
      <c r="H19" s="42">
        <v>2.5</v>
      </c>
      <c r="I19" s="3">
        <v>2.5</v>
      </c>
      <c r="J19" s="42">
        <v>2.5</v>
      </c>
      <c r="K19" s="3">
        <v>2.5</v>
      </c>
      <c r="L19" s="42">
        <v>2.5</v>
      </c>
      <c r="M19" s="3">
        <v>2.5</v>
      </c>
      <c r="N19" s="42">
        <v>2.5</v>
      </c>
      <c r="O19" s="3">
        <v>2.5</v>
      </c>
      <c r="P19" s="42">
        <v>2.5</v>
      </c>
      <c r="Q19" s="3">
        <v>2.5</v>
      </c>
      <c r="R19" s="42">
        <v>2.5</v>
      </c>
    </row>
    <row r="20" spans="1:18" x14ac:dyDescent="0.25">
      <c r="C20" s="3">
        <v>5</v>
      </c>
      <c r="D20" s="42">
        <v>5</v>
      </c>
      <c r="E20" s="3">
        <v>5</v>
      </c>
      <c r="F20" s="42">
        <v>5</v>
      </c>
      <c r="G20" s="3">
        <v>5</v>
      </c>
      <c r="H20" s="42">
        <v>5</v>
      </c>
      <c r="I20" s="3">
        <v>5</v>
      </c>
      <c r="J20" s="42">
        <v>5</v>
      </c>
      <c r="K20" s="3">
        <v>5</v>
      </c>
      <c r="L20" s="42">
        <v>5</v>
      </c>
      <c r="M20" s="3">
        <v>5</v>
      </c>
      <c r="N20" s="42">
        <v>5</v>
      </c>
      <c r="O20" s="3">
        <v>5</v>
      </c>
      <c r="P20" s="42">
        <v>5</v>
      </c>
      <c r="Q20" s="3">
        <v>5</v>
      </c>
      <c r="R20" s="42">
        <v>5</v>
      </c>
    </row>
    <row r="21" spans="1:18" s="53" customFormat="1" x14ac:dyDescent="0.25">
      <c r="C21" s="3">
        <v>7.5</v>
      </c>
      <c r="D21" s="42">
        <v>7.5</v>
      </c>
      <c r="E21" s="3">
        <v>7.5</v>
      </c>
      <c r="F21" s="42">
        <v>7.5</v>
      </c>
      <c r="G21" s="3">
        <v>7.5</v>
      </c>
      <c r="H21" s="42">
        <v>7.5</v>
      </c>
      <c r="I21" s="3">
        <v>7.5</v>
      </c>
      <c r="J21" s="42">
        <v>7.5</v>
      </c>
      <c r="K21" s="3">
        <v>7.5</v>
      </c>
      <c r="L21" s="42">
        <v>7.5</v>
      </c>
      <c r="M21" s="3">
        <v>7.5</v>
      </c>
      <c r="N21" s="42">
        <v>7.5</v>
      </c>
      <c r="O21" s="3">
        <v>7.5</v>
      </c>
      <c r="P21" s="42">
        <v>7.5</v>
      </c>
      <c r="Q21" s="3">
        <v>7.5</v>
      </c>
      <c r="R21" s="42">
        <v>7.5</v>
      </c>
    </row>
    <row r="22" spans="1:18" s="53" customFormat="1" x14ac:dyDescent="0.25">
      <c r="C22" s="3">
        <v>10</v>
      </c>
      <c r="D22" s="42">
        <v>10</v>
      </c>
      <c r="E22" s="3">
        <v>10</v>
      </c>
      <c r="F22" s="42">
        <v>10</v>
      </c>
      <c r="G22" s="3">
        <v>10</v>
      </c>
      <c r="H22" s="42">
        <v>10</v>
      </c>
      <c r="I22" s="3">
        <v>10</v>
      </c>
      <c r="J22" s="42">
        <v>10</v>
      </c>
      <c r="K22" s="3">
        <v>10</v>
      </c>
      <c r="L22" s="42">
        <v>10</v>
      </c>
      <c r="M22" s="3">
        <v>10</v>
      </c>
      <c r="N22" s="42">
        <v>10</v>
      </c>
      <c r="O22" s="3">
        <v>10</v>
      </c>
      <c r="P22" s="42">
        <v>10</v>
      </c>
      <c r="Q22" s="3">
        <v>10</v>
      </c>
      <c r="R22" s="42">
        <v>10</v>
      </c>
    </row>
    <row r="23" spans="1:18" x14ac:dyDescent="0.25">
      <c r="C23" s="3">
        <v>12.5</v>
      </c>
      <c r="D23" s="42">
        <v>12.5</v>
      </c>
      <c r="E23" s="3">
        <v>12.5</v>
      </c>
      <c r="F23" s="42">
        <v>12.5</v>
      </c>
      <c r="G23" s="3">
        <v>12.5</v>
      </c>
      <c r="H23" s="42">
        <v>12.5</v>
      </c>
      <c r="I23" s="3">
        <v>12.5</v>
      </c>
      <c r="J23" s="42">
        <v>12.5</v>
      </c>
      <c r="K23" s="3">
        <v>12.5</v>
      </c>
      <c r="L23" s="42">
        <v>12.5</v>
      </c>
      <c r="M23" s="3">
        <v>12.5</v>
      </c>
      <c r="N23" s="42">
        <v>12.5</v>
      </c>
      <c r="O23" s="3">
        <v>12.5</v>
      </c>
      <c r="P23" s="42">
        <v>12.5</v>
      </c>
      <c r="Q23" s="3">
        <v>12.5</v>
      </c>
      <c r="R23" s="42">
        <v>12.5</v>
      </c>
    </row>
    <row r="24" spans="1:18" ht="15.75" thickBot="1" x14ac:dyDescent="0.3">
      <c r="C24" s="4">
        <v>15</v>
      </c>
      <c r="D24" s="43">
        <v>15</v>
      </c>
      <c r="E24" s="4">
        <v>15</v>
      </c>
      <c r="F24" s="43">
        <v>15</v>
      </c>
      <c r="G24" s="4">
        <v>15</v>
      </c>
      <c r="H24" s="43">
        <v>15</v>
      </c>
      <c r="I24" s="4">
        <v>15</v>
      </c>
      <c r="J24" s="43">
        <v>15</v>
      </c>
      <c r="K24" s="4">
        <v>15</v>
      </c>
      <c r="L24" s="43">
        <v>15</v>
      </c>
      <c r="M24" s="4">
        <v>15</v>
      </c>
      <c r="N24" s="43">
        <v>15</v>
      </c>
      <c r="O24" s="4">
        <v>15</v>
      </c>
      <c r="P24" s="43">
        <v>15</v>
      </c>
      <c r="Q24" s="4">
        <v>15</v>
      </c>
      <c r="R24" s="43">
        <v>15</v>
      </c>
    </row>
    <row r="25" spans="1:18" ht="18" x14ac:dyDescent="0.35">
      <c r="B25" s="24" t="s">
        <v>13</v>
      </c>
      <c r="C25" s="103">
        <f>SLOPE(D12:D24,C12:C24)</f>
        <v>1</v>
      </c>
      <c r="D25" s="99"/>
      <c r="E25" s="98">
        <f t="shared" ref="E25" si="0">SLOPE(F12:F24,E12:E24)</f>
        <v>1</v>
      </c>
      <c r="F25" s="99"/>
      <c r="G25" s="98">
        <f t="shared" ref="G25" si="1">SLOPE(H12:H24,G12:G24)</f>
        <v>1</v>
      </c>
      <c r="H25" s="99"/>
      <c r="I25" s="98">
        <f t="shared" ref="I25" si="2">SLOPE(J12:J24,I12:I24)</f>
        <v>1</v>
      </c>
      <c r="J25" s="99"/>
      <c r="K25" s="98">
        <f t="shared" ref="K25" si="3">SLOPE(L12:L24,K12:K24)</f>
        <v>1</v>
      </c>
      <c r="L25" s="99"/>
      <c r="M25" s="98">
        <f t="shared" ref="M25" si="4">SLOPE(N12:N24,M12:M24)</f>
        <v>1</v>
      </c>
      <c r="N25" s="99"/>
      <c r="O25" s="98">
        <f t="shared" ref="O25" si="5">SLOPE(P12:P24,O12:O24)</f>
        <v>1</v>
      </c>
      <c r="P25" s="99"/>
      <c r="Q25" s="98">
        <f t="shared" ref="Q25" si="6">SLOPE(R12:R24,Q12:Q24)</f>
        <v>1</v>
      </c>
      <c r="R25" s="100"/>
    </row>
    <row r="26" spans="1:18" ht="18.75" thickBot="1" x14ac:dyDescent="0.4">
      <c r="B26" s="25" t="s">
        <v>14</v>
      </c>
      <c r="C26" s="97">
        <f>INTERCEPT(D12:D24,C12:C24)</f>
        <v>0</v>
      </c>
      <c r="D26" s="96"/>
      <c r="E26" s="94">
        <f t="shared" ref="E26" si="7">INTERCEPT(F12:F24,E12:E24)</f>
        <v>0</v>
      </c>
      <c r="F26" s="96"/>
      <c r="G26" s="94">
        <f t="shared" ref="G26" si="8">INTERCEPT(H12:H24,G12:G24)</f>
        <v>0</v>
      </c>
      <c r="H26" s="96"/>
      <c r="I26" s="94">
        <f t="shared" ref="I26" si="9">INTERCEPT(J12:J24,I12:I24)</f>
        <v>0</v>
      </c>
      <c r="J26" s="96"/>
      <c r="K26" s="94">
        <f t="shared" ref="K26" si="10">INTERCEPT(L12:L24,K12:K24)</f>
        <v>0</v>
      </c>
      <c r="L26" s="96"/>
      <c r="M26" s="94">
        <f t="shared" ref="M26" si="11">INTERCEPT(N12:N24,M12:M24)</f>
        <v>0</v>
      </c>
      <c r="N26" s="96"/>
      <c r="O26" s="94">
        <f t="shared" ref="O26" si="12">INTERCEPT(P12:P24,O12:O24)</f>
        <v>0</v>
      </c>
      <c r="P26" s="96"/>
      <c r="Q26" s="94">
        <f t="shared" ref="Q26" si="13">INTERCEPT(R12:R24,Q12:Q24)</f>
        <v>0</v>
      </c>
      <c r="R26" s="95"/>
    </row>
    <row r="27" spans="1:18" x14ac:dyDescent="0.25">
      <c r="B27" s="12"/>
      <c r="C27" s="12"/>
      <c r="D27" s="12"/>
      <c r="E27" s="12"/>
      <c r="F27" s="12"/>
      <c r="G27" s="12"/>
      <c r="H27" s="12"/>
      <c r="I27" s="12"/>
      <c r="J27" s="12"/>
      <c r="K27" s="12"/>
      <c r="L27" s="12"/>
      <c r="M27" s="12"/>
      <c r="N27" s="12"/>
    </row>
    <row r="28" spans="1:18" x14ac:dyDescent="0.25">
      <c r="A28" s="9" t="s">
        <v>10</v>
      </c>
      <c r="B28" s="12"/>
      <c r="C28" s="12"/>
      <c r="D28" s="12"/>
      <c r="E28" s="12"/>
      <c r="F28" s="12"/>
      <c r="G28" s="12"/>
      <c r="H28" s="12"/>
      <c r="I28" s="12"/>
      <c r="J28" s="12"/>
      <c r="K28" s="12"/>
      <c r="L28" s="12"/>
      <c r="M28" s="12"/>
      <c r="N28" s="12"/>
    </row>
    <row r="29" spans="1:18" ht="15.75" thickBot="1" x14ac:dyDescent="0.3">
      <c r="B29" s="12"/>
      <c r="C29" s="12"/>
      <c r="D29" s="12"/>
      <c r="E29" s="12"/>
      <c r="F29" s="12"/>
      <c r="G29" s="12"/>
      <c r="H29" s="12"/>
      <c r="I29" s="12"/>
      <c r="J29" s="12"/>
      <c r="K29" s="12"/>
      <c r="L29" s="12"/>
      <c r="M29" s="12"/>
      <c r="N29" s="12"/>
    </row>
    <row r="30" spans="1:18" ht="15.75" thickBot="1" x14ac:dyDescent="0.3">
      <c r="C30" s="89" t="s">
        <v>0</v>
      </c>
      <c r="D30" s="82"/>
      <c r="E30" s="89" t="s">
        <v>1</v>
      </c>
      <c r="F30" s="82"/>
      <c r="G30" s="89" t="s">
        <v>2</v>
      </c>
      <c r="H30" s="82"/>
      <c r="I30" s="89" t="s">
        <v>3</v>
      </c>
      <c r="J30" s="82"/>
      <c r="K30" s="89" t="s">
        <v>4</v>
      </c>
      <c r="L30" s="82"/>
      <c r="M30" s="89" t="s">
        <v>5</v>
      </c>
      <c r="N30" s="82"/>
      <c r="O30" s="89" t="s">
        <v>6</v>
      </c>
      <c r="P30" s="82"/>
      <c r="Q30" s="89" t="s">
        <v>7</v>
      </c>
      <c r="R30" s="82"/>
    </row>
    <row r="31" spans="1:18" ht="18" x14ac:dyDescent="0.35">
      <c r="B31" s="24" t="s">
        <v>15</v>
      </c>
      <c r="C31" s="90">
        <f>C6/C25</f>
        <v>1</v>
      </c>
      <c r="D31" s="91"/>
      <c r="E31" s="90">
        <f t="shared" ref="E31" si="14">E6/E25</f>
        <v>1</v>
      </c>
      <c r="F31" s="91"/>
      <c r="G31" s="90">
        <f t="shared" ref="G31" si="15">G6/G25</f>
        <v>1</v>
      </c>
      <c r="H31" s="91"/>
      <c r="I31" s="90">
        <f t="shared" ref="I31" si="16">I6/I25</f>
        <v>1</v>
      </c>
      <c r="J31" s="91"/>
      <c r="K31" s="90">
        <f t="shared" ref="K31" si="17">K6/K25</f>
        <v>1</v>
      </c>
      <c r="L31" s="91"/>
      <c r="M31" s="90">
        <f t="shared" ref="M31" si="18">M6/M25</f>
        <v>1</v>
      </c>
      <c r="N31" s="91"/>
      <c r="O31" s="90">
        <f t="shared" ref="O31" si="19">O6/O25</f>
        <v>1</v>
      </c>
      <c r="P31" s="91"/>
      <c r="Q31" s="90">
        <f t="shared" ref="Q31" si="20">Q6/Q25</f>
        <v>1</v>
      </c>
      <c r="R31" s="91"/>
    </row>
    <row r="32" spans="1:18" ht="18.75" thickBot="1" x14ac:dyDescent="0.4">
      <c r="B32" s="25" t="s">
        <v>16</v>
      </c>
      <c r="C32" s="92">
        <f>C31*(C7-C26)/C6</f>
        <v>0</v>
      </c>
      <c r="D32" s="93"/>
      <c r="E32" s="92">
        <f t="shared" ref="E32" si="21">E31*(E7-E26)/E6</f>
        <v>0</v>
      </c>
      <c r="F32" s="93"/>
      <c r="G32" s="92">
        <f t="shared" ref="G32" si="22">G31*(G7-G26)/G6</f>
        <v>0</v>
      </c>
      <c r="H32" s="93"/>
      <c r="I32" s="92">
        <f t="shared" ref="I32" si="23">I31*(I7-I26)/I6</f>
        <v>0</v>
      </c>
      <c r="J32" s="93"/>
      <c r="K32" s="92">
        <f t="shared" ref="K32" si="24">K31*(K7-K26)/K6</f>
        <v>0</v>
      </c>
      <c r="L32" s="93"/>
      <c r="M32" s="92">
        <f t="shared" ref="M32" si="25">M31*(M7-M26)/M6</f>
        <v>0</v>
      </c>
      <c r="N32" s="93"/>
      <c r="O32" s="92">
        <f t="shared" ref="O32" si="26">O31*(O7-O26)/O6</f>
        <v>0</v>
      </c>
      <c r="P32" s="93"/>
      <c r="Q32" s="92">
        <f t="shared" ref="Q32" si="27">Q31*(Q7-Q26)/Q6</f>
        <v>0</v>
      </c>
      <c r="R32" s="93"/>
    </row>
  </sheetData>
  <sheetProtection sheet="1" objects="1" scenarios="1"/>
  <protectedRanges>
    <protectedRange sqref="C6:R7" name="OldCorrection"/>
    <protectedRange sqref="C12:R24" name="MeasValues"/>
  </protectedRanges>
  <mergeCells count="72">
    <mergeCell ref="C5:D5"/>
    <mergeCell ref="C6:D6"/>
    <mergeCell ref="C7:D7"/>
    <mergeCell ref="C25:D25"/>
    <mergeCell ref="M25:N25"/>
    <mergeCell ref="E5:F5"/>
    <mergeCell ref="G5:H5"/>
    <mergeCell ref="I5:J5"/>
    <mergeCell ref="K5:L5"/>
    <mergeCell ref="M5:N5"/>
    <mergeCell ref="E7:F7"/>
    <mergeCell ref="G7:H7"/>
    <mergeCell ref="I7:J7"/>
    <mergeCell ref="K7:L7"/>
    <mergeCell ref="M7:N7"/>
    <mergeCell ref="O10:P10"/>
    <mergeCell ref="Q10:R10"/>
    <mergeCell ref="C26:D26"/>
    <mergeCell ref="E10:F10"/>
    <mergeCell ref="G10:H10"/>
    <mergeCell ref="I10:J10"/>
    <mergeCell ref="K10:L10"/>
    <mergeCell ref="M10:N10"/>
    <mergeCell ref="E25:F25"/>
    <mergeCell ref="G25:H25"/>
    <mergeCell ref="I25:J25"/>
    <mergeCell ref="K25:L25"/>
    <mergeCell ref="C10:D10"/>
    <mergeCell ref="O25:P25"/>
    <mergeCell ref="Q25:R25"/>
    <mergeCell ref="E26:F26"/>
    <mergeCell ref="G26:H26"/>
    <mergeCell ref="I26:J26"/>
    <mergeCell ref="K26:L26"/>
    <mergeCell ref="M26:N26"/>
    <mergeCell ref="O26:P26"/>
    <mergeCell ref="Q26:R26"/>
    <mergeCell ref="C30:D30"/>
    <mergeCell ref="C31:D31"/>
    <mergeCell ref="C32:D32"/>
    <mergeCell ref="E30:F30"/>
    <mergeCell ref="G30:H30"/>
    <mergeCell ref="K30:L30"/>
    <mergeCell ref="M30:N30"/>
    <mergeCell ref="O30:P30"/>
    <mergeCell ref="Q30:R30"/>
    <mergeCell ref="E31:F31"/>
    <mergeCell ref="G31:H31"/>
    <mergeCell ref="I31:J31"/>
    <mergeCell ref="K31:L31"/>
    <mergeCell ref="M31:N31"/>
    <mergeCell ref="O31:P31"/>
    <mergeCell ref="I30:J30"/>
    <mergeCell ref="Q31:R31"/>
    <mergeCell ref="E32:F32"/>
    <mergeCell ref="G32:H32"/>
    <mergeCell ref="I32:J32"/>
    <mergeCell ref="K32:L32"/>
    <mergeCell ref="M32:N32"/>
    <mergeCell ref="O32:P32"/>
    <mergeCell ref="Q32:R32"/>
    <mergeCell ref="O7:P7"/>
    <mergeCell ref="Q7:R7"/>
    <mergeCell ref="O5:P5"/>
    <mergeCell ref="Q5:R5"/>
    <mergeCell ref="E6:F6"/>
    <mergeCell ref="G6:H6"/>
    <mergeCell ref="I6:J6"/>
    <mergeCell ref="K6:L6"/>
    <mergeCell ref="M6:N6"/>
    <mergeCell ref="O6:P6"/>
    <mergeCell ref="Q6:R6"/>
  </mergeCells>
  <pageMargins left="0.7" right="0.7" top="0.78740157499999996" bottom="0.78740157499999996"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G111"/>
  <sheetViews>
    <sheetView workbookViewId="0"/>
  </sheetViews>
  <sheetFormatPr baseColWidth="10" defaultRowHeight="15" x14ac:dyDescent="0.25"/>
  <cols>
    <col min="1" max="1" width="9.28515625" customWidth="1"/>
    <col min="2" max="2" width="7.140625" customWidth="1"/>
    <col min="3" max="3" width="27.140625" bestFit="1" customWidth="1"/>
    <col min="4" max="4" width="10.28515625" customWidth="1"/>
  </cols>
  <sheetData>
    <row r="1" spans="1:7" ht="18.75" x14ac:dyDescent="0.3">
      <c r="A1" s="65" t="s">
        <v>68</v>
      </c>
    </row>
    <row r="2" spans="1:7" ht="15.75" thickBot="1" x14ac:dyDescent="0.3"/>
    <row r="3" spans="1:7" ht="15.75" thickBot="1" x14ac:dyDescent="0.3">
      <c r="B3" s="57" t="s">
        <v>62</v>
      </c>
      <c r="C3" s="22" t="s">
        <v>66</v>
      </c>
      <c r="D3" s="8" t="s">
        <v>67</v>
      </c>
    </row>
    <row r="4" spans="1:7" x14ac:dyDescent="0.25">
      <c r="A4" s="104" t="s">
        <v>97</v>
      </c>
      <c r="B4" s="64" t="s">
        <v>30</v>
      </c>
      <c r="C4" s="58">
        <f>VLOOKUP(B4,ActualParams[[id]:[data]],2)</f>
        <v>1</v>
      </c>
      <c r="D4" s="59">
        <f t="array" ref="D4:D11">TRANSPOSE(VoltageMeasurement!C32:J32)</f>
        <v>1</v>
      </c>
      <c r="G4" s="71"/>
    </row>
    <row r="5" spans="1:7" x14ac:dyDescent="0.25">
      <c r="A5" s="105"/>
      <c r="B5" s="56" t="s">
        <v>31</v>
      </c>
      <c r="C5" s="60">
        <f>VLOOKUP(B5,ActualParams[[id]:[data]],2)</f>
        <v>1</v>
      </c>
      <c r="D5" s="61">
        <v>1</v>
      </c>
    </row>
    <row r="6" spans="1:7" x14ac:dyDescent="0.25">
      <c r="A6" s="105"/>
      <c r="B6" s="56" t="s">
        <v>32</v>
      </c>
      <c r="C6" s="60">
        <f>VLOOKUP(B6,ActualParams[[id]:[data]],2)</f>
        <v>1</v>
      </c>
      <c r="D6" s="61">
        <v>1</v>
      </c>
    </row>
    <row r="7" spans="1:7" x14ac:dyDescent="0.25">
      <c r="A7" s="105"/>
      <c r="B7" s="56" t="s">
        <v>33</v>
      </c>
      <c r="C7" s="60">
        <f>VLOOKUP(B7,ActualParams[[id]:[data]],2)</f>
        <v>1</v>
      </c>
      <c r="D7" s="61">
        <v>1</v>
      </c>
    </row>
    <row r="8" spans="1:7" x14ac:dyDescent="0.25">
      <c r="A8" s="105"/>
      <c r="B8" s="56" t="s">
        <v>34</v>
      </c>
      <c r="C8" s="60">
        <f>VLOOKUP(B8,ActualParams[[id]:[data]],2)</f>
        <v>1</v>
      </c>
      <c r="D8" s="61">
        <v>1</v>
      </c>
    </row>
    <row r="9" spans="1:7" x14ac:dyDescent="0.25">
      <c r="A9" s="105"/>
      <c r="B9" s="56" t="s">
        <v>35</v>
      </c>
      <c r="C9" s="60">
        <f>VLOOKUP(B9,ActualParams[[id]:[data]],2)</f>
        <v>1</v>
      </c>
      <c r="D9" s="61">
        <v>1</v>
      </c>
    </row>
    <row r="10" spans="1:7" x14ac:dyDescent="0.25">
      <c r="A10" s="105"/>
      <c r="B10" s="56" t="s">
        <v>36</v>
      </c>
      <c r="C10" s="60">
        <f>VLOOKUP(B10,ActualParams[[id]:[data]],2)</f>
        <v>1</v>
      </c>
      <c r="D10" s="61">
        <v>1</v>
      </c>
    </row>
    <row r="11" spans="1:7" ht="15.75" thickBot="1" x14ac:dyDescent="0.3">
      <c r="A11" s="105"/>
      <c r="B11" s="56" t="s">
        <v>37</v>
      </c>
      <c r="C11" s="60">
        <f>VLOOKUP(B11,ActualParams[[id]:[data]],2)</f>
        <v>1</v>
      </c>
      <c r="D11" s="61">
        <v>1</v>
      </c>
    </row>
    <row r="12" spans="1:7" x14ac:dyDescent="0.25">
      <c r="A12" s="104" t="s">
        <v>96</v>
      </c>
      <c r="B12" s="64" t="s">
        <v>38</v>
      </c>
      <c r="C12" s="58">
        <f>VLOOKUP(B12,ActualParams[[id]:[data]],2)</f>
        <v>0</v>
      </c>
      <c r="D12" s="59">
        <f t="array" ref="D12:D19">TRANSPOSE(VoltageMeasurement!C33:J33)</f>
        <v>0</v>
      </c>
      <c r="G12" s="71"/>
    </row>
    <row r="13" spans="1:7" x14ac:dyDescent="0.25">
      <c r="A13" s="105"/>
      <c r="B13" s="56" t="s">
        <v>39</v>
      </c>
      <c r="C13" s="60">
        <f>VLOOKUP(B13,ActualParams[[id]:[data]],2)</f>
        <v>0</v>
      </c>
      <c r="D13" s="61">
        <v>0</v>
      </c>
    </row>
    <row r="14" spans="1:7" x14ac:dyDescent="0.25">
      <c r="A14" s="105"/>
      <c r="B14" s="56" t="s">
        <v>40</v>
      </c>
      <c r="C14" s="60">
        <f>VLOOKUP(B14,ActualParams[[id]:[data]],2)</f>
        <v>0</v>
      </c>
      <c r="D14" s="61">
        <v>0</v>
      </c>
    </row>
    <row r="15" spans="1:7" x14ac:dyDescent="0.25">
      <c r="A15" s="105"/>
      <c r="B15" s="56" t="s">
        <v>41</v>
      </c>
      <c r="C15" s="60">
        <f>VLOOKUP(B15,ActualParams[[id]:[data]],2)</f>
        <v>0</v>
      </c>
      <c r="D15" s="61">
        <v>0</v>
      </c>
    </row>
    <row r="16" spans="1:7" x14ac:dyDescent="0.25">
      <c r="A16" s="105"/>
      <c r="B16" s="56" t="s">
        <v>42</v>
      </c>
      <c r="C16" s="60">
        <f>VLOOKUP(B16,ActualParams[[id]:[data]],2)</f>
        <v>0</v>
      </c>
      <c r="D16" s="61">
        <v>0</v>
      </c>
    </row>
    <row r="17" spans="1:7" x14ac:dyDescent="0.25">
      <c r="A17" s="105"/>
      <c r="B17" s="56" t="s">
        <v>43</v>
      </c>
      <c r="C17" s="60">
        <f>VLOOKUP(B17,ActualParams[[id]:[data]],2)</f>
        <v>0</v>
      </c>
      <c r="D17" s="61">
        <v>0</v>
      </c>
    </row>
    <row r="18" spans="1:7" x14ac:dyDescent="0.25">
      <c r="A18" s="105"/>
      <c r="B18" s="56" t="s">
        <v>44</v>
      </c>
      <c r="C18" s="60">
        <f>VLOOKUP(B18,ActualParams[[id]:[data]],2)</f>
        <v>0</v>
      </c>
      <c r="D18" s="61">
        <v>0</v>
      </c>
    </row>
    <row r="19" spans="1:7" ht="15.75" thickBot="1" x14ac:dyDescent="0.3">
      <c r="A19" s="105"/>
      <c r="B19" s="56" t="s">
        <v>45</v>
      </c>
      <c r="C19" s="60">
        <f>VLOOKUP(B19,ActualParams[[id]:[data]],2)</f>
        <v>0</v>
      </c>
      <c r="D19" s="61">
        <v>0</v>
      </c>
    </row>
    <row r="20" spans="1:7" x14ac:dyDescent="0.25">
      <c r="A20" s="104" t="s">
        <v>98</v>
      </c>
      <c r="B20" s="64" t="s">
        <v>46</v>
      </c>
      <c r="C20" s="58">
        <f>VLOOKUP(B20,ActualParams[[id]:[data]],2)</f>
        <v>1</v>
      </c>
      <c r="D20" s="59">
        <f>CurrentMeasurement!C31</f>
        <v>1</v>
      </c>
      <c r="G20" s="71"/>
    </row>
    <row r="21" spans="1:7" x14ac:dyDescent="0.25">
      <c r="A21" s="105"/>
      <c r="B21" s="56" t="s">
        <v>47</v>
      </c>
      <c r="C21" s="60">
        <f>VLOOKUP(B21,ActualParams[[id]:[data]],2)</f>
        <v>1</v>
      </c>
      <c r="D21" s="61">
        <f>CurrentMeasurement!E31</f>
        <v>1</v>
      </c>
    </row>
    <row r="22" spans="1:7" x14ac:dyDescent="0.25">
      <c r="A22" s="105"/>
      <c r="B22" s="56" t="s">
        <v>48</v>
      </c>
      <c r="C22" s="60">
        <f>VLOOKUP(B22,ActualParams[[id]:[data]],2)</f>
        <v>1</v>
      </c>
      <c r="D22" s="61">
        <f>CurrentMeasurement!G31</f>
        <v>1</v>
      </c>
    </row>
    <row r="23" spans="1:7" x14ac:dyDescent="0.25">
      <c r="A23" s="105"/>
      <c r="B23" s="56" t="s">
        <v>49</v>
      </c>
      <c r="C23" s="60">
        <f>VLOOKUP(B23,ActualParams[[id]:[data]],2)</f>
        <v>1</v>
      </c>
      <c r="D23" s="61">
        <f>CurrentMeasurement!I31</f>
        <v>1</v>
      </c>
    </row>
    <row r="24" spans="1:7" x14ac:dyDescent="0.25">
      <c r="A24" s="105"/>
      <c r="B24" s="56" t="s">
        <v>50</v>
      </c>
      <c r="C24" s="60">
        <f>VLOOKUP(B24,ActualParams[[id]:[data]],2)</f>
        <v>1</v>
      </c>
      <c r="D24" s="61">
        <f>CurrentMeasurement!K31</f>
        <v>1</v>
      </c>
    </row>
    <row r="25" spans="1:7" x14ac:dyDescent="0.25">
      <c r="A25" s="105"/>
      <c r="B25" s="56" t="s">
        <v>51</v>
      </c>
      <c r="C25" s="60">
        <f>VLOOKUP(B25,ActualParams[[id]:[data]],2)</f>
        <v>1</v>
      </c>
      <c r="D25" s="61">
        <f>CurrentMeasurement!M31</f>
        <v>1</v>
      </c>
    </row>
    <row r="26" spans="1:7" x14ac:dyDescent="0.25">
      <c r="A26" s="105"/>
      <c r="B26" s="56" t="s">
        <v>52</v>
      </c>
      <c r="C26" s="60">
        <f>VLOOKUP(B26,ActualParams[[id]:[data]],2)</f>
        <v>1</v>
      </c>
      <c r="D26" s="61">
        <f>CurrentMeasurement!O31</f>
        <v>1</v>
      </c>
    </row>
    <row r="27" spans="1:7" ht="15.75" thickBot="1" x14ac:dyDescent="0.3">
      <c r="A27" s="105"/>
      <c r="B27" s="56" t="s">
        <v>53</v>
      </c>
      <c r="C27" s="60">
        <f>VLOOKUP(B27,ActualParams[[id]:[data]],2)</f>
        <v>1</v>
      </c>
      <c r="D27" s="61">
        <f>CurrentMeasurement!Q31</f>
        <v>1</v>
      </c>
    </row>
    <row r="28" spans="1:7" x14ac:dyDescent="0.25">
      <c r="A28" s="104" t="s">
        <v>99</v>
      </c>
      <c r="B28" s="72" t="s">
        <v>54</v>
      </c>
      <c r="C28" s="58">
        <f>VLOOKUP(B28,ActualParams[[id]:[data]],2)</f>
        <v>0</v>
      </c>
      <c r="D28" s="59">
        <f>CurrentMeasurement!C32</f>
        <v>0</v>
      </c>
      <c r="G28" s="71"/>
    </row>
    <row r="29" spans="1:7" x14ac:dyDescent="0.25">
      <c r="A29" s="105"/>
      <c r="B29" s="73" t="s">
        <v>55</v>
      </c>
      <c r="C29" s="60">
        <f>VLOOKUP(B29,ActualParams[[id]:[data]],2)</f>
        <v>0</v>
      </c>
      <c r="D29" s="61">
        <f>CurrentMeasurement!E32</f>
        <v>0</v>
      </c>
    </row>
    <row r="30" spans="1:7" x14ac:dyDescent="0.25">
      <c r="A30" s="105"/>
      <c r="B30" s="73" t="s">
        <v>56</v>
      </c>
      <c r="C30" s="60">
        <f>VLOOKUP(B30,ActualParams[[id]:[data]],2)</f>
        <v>0</v>
      </c>
      <c r="D30" s="61">
        <f>CurrentMeasurement!G32</f>
        <v>0</v>
      </c>
    </row>
    <row r="31" spans="1:7" x14ac:dyDescent="0.25">
      <c r="A31" s="105"/>
      <c r="B31" s="73" t="s">
        <v>57</v>
      </c>
      <c r="C31" s="60">
        <f>VLOOKUP(B31,ActualParams[[id]:[data]],2)</f>
        <v>0</v>
      </c>
      <c r="D31" s="61">
        <f>CurrentMeasurement!I32</f>
        <v>0</v>
      </c>
    </row>
    <row r="32" spans="1:7" x14ac:dyDescent="0.25">
      <c r="A32" s="105"/>
      <c r="B32" s="73" t="s">
        <v>58</v>
      </c>
      <c r="C32" s="60">
        <f>VLOOKUP(B32,ActualParams[[id]:[data]],2)</f>
        <v>0</v>
      </c>
      <c r="D32" s="61">
        <f>CurrentMeasurement!K32</f>
        <v>0</v>
      </c>
    </row>
    <row r="33" spans="1:4" x14ac:dyDescent="0.25">
      <c r="A33" s="105"/>
      <c r="B33" s="73" t="s">
        <v>59</v>
      </c>
      <c r="C33" s="60">
        <f>VLOOKUP(B33,ActualParams[[id]:[data]],2)</f>
        <v>0</v>
      </c>
      <c r="D33" s="61">
        <f>CurrentMeasurement!M32</f>
        <v>0</v>
      </c>
    </row>
    <row r="34" spans="1:4" x14ac:dyDescent="0.25">
      <c r="A34" s="105"/>
      <c r="B34" s="73" t="s">
        <v>60</v>
      </c>
      <c r="C34" s="60">
        <f>VLOOKUP(B34,ActualParams[[id]:[data]],2)</f>
        <v>0</v>
      </c>
      <c r="D34" s="61">
        <f>CurrentMeasurement!O32</f>
        <v>0</v>
      </c>
    </row>
    <row r="35" spans="1:4" ht="15.75" thickBot="1" x14ac:dyDescent="0.3">
      <c r="A35" s="106"/>
      <c r="B35" s="74" t="s">
        <v>61</v>
      </c>
      <c r="C35" s="62">
        <f>VLOOKUP(B35,ActualParams[[id]:[data]],2)</f>
        <v>0</v>
      </c>
      <c r="D35" s="63">
        <f>CurrentMeasurement!Q32</f>
        <v>0</v>
      </c>
    </row>
    <row r="37" spans="1:4" ht="18.75" x14ac:dyDescent="0.3">
      <c r="A37" s="65" t="s">
        <v>66</v>
      </c>
    </row>
    <row r="39" spans="1:4" x14ac:dyDescent="0.25">
      <c r="A39" t="s">
        <v>26</v>
      </c>
      <c r="B39" t="s">
        <v>27</v>
      </c>
      <c r="C39" t="s">
        <v>28</v>
      </c>
      <c r="D39" t="s">
        <v>29</v>
      </c>
    </row>
    <row r="40" spans="1:4" x14ac:dyDescent="0.25">
      <c r="A40" s="55" t="s">
        <v>30</v>
      </c>
      <c r="B40">
        <v>1</v>
      </c>
      <c r="C40" s="55" t="s">
        <v>83</v>
      </c>
      <c r="D40" s="55" t="s">
        <v>87</v>
      </c>
    </row>
    <row r="41" spans="1:4" x14ac:dyDescent="0.25">
      <c r="A41" s="55" t="s">
        <v>31</v>
      </c>
      <c r="B41">
        <v>1</v>
      </c>
      <c r="C41" s="55" t="s">
        <v>83</v>
      </c>
      <c r="D41" s="55" t="s">
        <v>88</v>
      </c>
    </row>
    <row r="42" spans="1:4" x14ac:dyDescent="0.25">
      <c r="A42" s="55" t="s">
        <v>32</v>
      </c>
      <c r="B42">
        <v>1</v>
      </c>
      <c r="C42" s="55" t="s">
        <v>83</v>
      </c>
      <c r="D42" s="55" t="s">
        <v>89</v>
      </c>
    </row>
    <row r="43" spans="1:4" x14ac:dyDescent="0.25">
      <c r="A43" s="55" t="s">
        <v>33</v>
      </c>
      <c r="B43">
        <v>1</v>
      </c>
      <c r="C43" s="55" t="s">
        <v>83</v>
      </c>
      <c r="D43" s="55" t="s">
        <v>90</v>
      </c>
    </row>
    <row r="44" spans="1:4" x14ac:dyDescent="0.25">
      <c r="A44" s="55" t="s">
        <v>34</v>
      </c>
      <c r="B44">
        <v>1</v>
      </c>
      <c r="C44" s="55" t="s">
        <v>83</v>
      </c>
      <c r="D44" s="55" t="s">
        <v>91</v>
      </c>
    </row>
    <row r="45" spans="1:4" x14ac:dyDescent="0.25">
      <c r="A45" s="55" t="s">
        <v>35</v>
      </c>
      <c r="B45">
        <v>1</v>
      </c>
      <c r="C45" s="55" t="s">
        <v>83</v>
      </c>
      <c r="D45" s="55" t="s">
        <v>92</v>
      </c>
    </row>
    <row r="46" spans="1:4" x14ac:dyDescent="0.25">
      <c r="A46" s="55" t="s">
        <v>36</v>
      </c>
      <c r="B46">
        <v>1</v>
      </c>
      <c r="C46" s="55" t="s">
        <v>83</v>
      </c>
      <c r="D46" s="55" t="s">
        <v>93</v>
      </c>
    </row>
    <row r="47" spans="1:4" x14ac:dyDescent="0.25">
      <c r="A47" s="55" t="s">
        <v>37</v>
      </c>
      <c r="B47">
        <v>1</v>
      </c>
      <c r="C47" s="55" t="s">
        <v>83</v>
      </c>
      <c r="D47" s="55" t="s">
        <v>94</v>
      </c>
    </row>
    <row r="48" spans="1:4" x14ac:dyDescent="0.25">
      <c r="A48" s="55" t="s">
        <v>38</v>
      </c>
      <c r="B48">
        <v>0</v>
      </c>
      <c r="C48" s="55" t="s">
        <v>84</v>
      </c>
      <c r="D48" s="55" t="s">
        <v>87</v>
      </c>
    </row>
    <row r="49" spans="1:4" x14ac:dyDescent="0.25">
      <c r="A49" s="55" t="s">
        <v>39</v>
      </c>
      <c r="B49">
        <v>0</v>
      </c>
      <c r="C49" s="55" t="s">
        <v>84</v>
      </c>
      <c r="D49" s="55" t="s">
        <v>88</v>
      </c>
    </row>
    <row r="50" spans="1:4" x14ac:dyDescent="0.25">
      <c r="A50" s="55" t="s">
        <v>40</v>
      </c>
      <c r="B50">
        <v>0</v>
      </c>
      <c r="C50" s="55" t="s">
        <v>84</v>
      </c>
      <c r="D50" s="55" t="s">
        <v>89</v>
      </c>
    </row>
    <row r="51" spans="1:4" x14ac:dyDescent="0.25">
      <c r="A51" s="55" t="s">
        <v>41</v>
      </c>
      <c r="B51">
        <v>0</v>
      </c>
      <c r="C51" s="55" t="s">
        <v>84</v>
      </c>
      <c r="D51" s="55" t="s">
        <v>90</v>
      </c>
    </row>
    <row r="52" spans="1:4" x14ac:dyDescent="0.25">
      <c r="A52" s="55" t="s">
        <v>42</v>
      </c>
      <c r="B52">
        <v>0</v>
      </c>
      <c r="C52" s="55" t="s">
        <v>84</v>
      </c>
      <c r="D52" s="55" t="s">
        <v>91</v>
      </c>
    </row>
    <row r="53" spans="1:4" x14ac:dyDescent="0.25">
      <c r="A53" s="55" t="s">
        <v>43</v>
      </c>
      <c r="B53">
        <v>0</v>
      </c>
      <c r="C53" s="55" t="s">
        <v>84</v>
      </c>
      <c r="D53" s="55" t="s">
        <v>92</v>
      </c>
    </row>
    <row r="54" spans="1:4" x14ac:dyDescent="0.25">
      <c r="A54" s="55" t="s">
        <v>44</v>
      </c>
      <c r="B54">
        <v>0</v>
      </c>
      <c r="C54" s="55" t="s">
        <v>84</v>
      </c>
      <c r="D54" s="55" t="s">
        <v>93</v>
      </c>
    </row>
    <row r="55" spans="1:4" x14ac:dyDescent="0.25">
      <c r="A55" s="55" t="s">
        <v>45</v>
      </c>
      <c r="B55">
        <v>0</v>
      </c>
      <c r="C55" s="55" t="s">
        <v>84</v>
      </c>
      <c r="D55" s="55" t="s">
        <v>94</v>
      </c>
    </row>
    <row r="56" spans="1:4" x14ac:dyDescent="0.25">
      <c r="A56" s="55" t="s">
        <v>46</v>
      </c>
      <c r="B56">
        <v>1</v>
      </c>
      <c r="C56" s="55" t="s">
        <v>85</v>
      </c>
      <c r="D56" s="55" t="s">
        <v>87</v>
      </c>
    </row>
    <row r="57" spans="1:4" x14ac:dyDescent="0.25">
      <c r="A57" s="55" t="s">
        <v>47</v>
      </c>
      <c r="B57">
        <v>1</v>
      </c>
      <c r="C57" s="55" t="s">
        <v>85</v>
      </c>
      <c r="D57" s="55" t="s">
        <v>88</v>
      </c>
    </row>
    <row r="58" spans="1:4" x14ac:dyDescent="0.25">
      <c r="A58" s="55" t="s">
        <v>48</v>
      </c>
      <c r="B58">
        <v>1</v>
      </c>
      <c r="C58" s="55" t="s">
        <v>85</v>
      </c>
      <c r="D58" s="55" t="s">
        <v>89</v>
      </c>
    </row>
    <row r="59" spans="1:4" x14ac:dyDescent="0.25">
      <c r="A59" s="55" t="s">
        <v>49</v>
      </c>
      <c r="B59">
        <v>1</v>
      </c>
      <c r="C59" s="55" t="s">
        <v>85</v>
      </c>
      <c r="D59" s="55" t="s">
        <v>90</v>
      </c>
    </row>
    <row r="60" spans="1:4" x14ac:dyDescent="0.25">
      <c r="A60" s="55" t="s">
        <v>50</v>
      </c>
      <c r="B60">
        <v>1</v>
      </c>
      <c r="C60" s="55" t="s">
        <v>85</v>
      </c>
      <c r="D60" s="55" t="s">
        <v>91</v>
      </c>
    </row>
    <row r="61" spans="1:4" x14ac:dyDescent="0.25">
      <c r="A61" s="55" t="s">
        <v>51</v>
      </c>
      <c r="B61">
        <v>1</v>
      </c>
      <c r="C61" s="55" t="s">
        <v>85</v>
      </c>
      <c r="D61" s="55" t="s">
        <v>92</v>
      </c>
    </row>
    <row r="62" spans="1:4" x14ac:dyDescent="0.25">
      <c r="A62" s="55" t="s">
        <v>52</v>
      </c>
      <c r="B62">
        <v>1</v>
      </c>
      <c r="C62" s="55" t="s">
        <v>85</v>
      </c>
      <c r="D62" s="55" t="s">
        <v>93</v>
      </c>
    </row>
    <row r="63" spans="1:4" x14ac:dyDescent="0.25">
      <c r="A63" s="55" t="s">
        <v>53</v>
      </c>
      <c r="B63">
        <v>1</v>
      </c>
      <c r="C63" s="55" t="s">
        <v>85</v>
      </c>
      <c r="D63" s="55" t="s">
        <v>94</v>
      </c>
    </row>
    <row r="64" spans="1:4" x14ac:dyDescent="0.25">
      <c r="A64" s="55" t="s">
        <v>54</v>
      </c>
      <c r="B64">
        <v>0</v>
      </c>
      <c r="C64" s="55" t="s">
        <v>86</v>
      </c>
      <c r="D64" s="55" t="s">
        <v>87</v>
      </c>
    </row>
    <row r="65" spans="1:4" x14ac:dyDescent="0.25">
      <c r="A65" s="55" t="s">
        <v>55</v>
      </c>
      <c r="B65">
        <v>0</v>
      </c>
      <c r="C65" s="55" t="s">
        <v>86</v>
      </c>
      <c r="D65" s="55" t="s">
        <v>88</v>
      </c>
    </row>
    <row r="66" spans="1:4" x14ac:dyDescent="0.25">
      <c r="A66" s="55" t="s">
        <v>56</v>
      </c>
      <c r="B66">
        <v>0</v>
      </c>
      <c r="C66" s="55" t="s">
        <v>86</v>
      </c>
      <c r="D66" s="55" t="s">
        <v>89</v>
      </c>
    </row>
    <row r="67" spans="1:4" x14ac:dyDescent="0.25">
      <c r="A67" s="55" t="s">
        <v>57</v>
      </c>
      <c r="B67">
        <v>0</v>
      </c>
      <c r="C67" s="55" t="s">
        <v>86</v>
      </c>
      <c r="D67" s="55" t="s">
        <v>90</v>
      </c>
    </row>
    <row r="68" spans="1:4" x14ac:dyDescent="0.25">
      <c r="A68" s="55" t="s">
        <v>58</v>
      </c>
      <c r="B68">
        <v>0</v>
      </c>
      <c r="C68" s="55" t="s">
        <v>86</v>
      </c>
      <c r="D68" s="55" t="s">
        <v>91</v>
      </c>
    </row>
    <row r="69" spans="1:4" x14ac:dyDescent="0.25">
      <c r="A69" s="55" t="s">
        <v>59</v>
      </c>
      <c r="B69">
        <v>0</v>
      </c>
      <c r="C69" s="55" t="s">
        <v>86</v>
      </c>
      <c r="D69" s="55" t="s">
        <v>92</v>
      </c>
    </row>
    <row r="70" spans="1:4" x14ac:dyDescent="0.25">
      <c r="A70" s="55" t="s">
        <v>60</v>
      </c>
      <c r="B70">
        <v>0</v>
      </c>
      <c r="C70" s="55" t="s">
        <v>86</v>
      </c>
      <c r="D70" s="55" t="s">
        <v>93</v>
      </c>
    </row>
    <row r="71" spans="1:4" x14ac:dyDescent="0.25">
      <c r="A71" s="55" t="s">
        <v>61</v>
      </c>
      <c r="B71">
        <v>0</v>
      </c>
      <c r="C71" s="55" t="s">
        <v>86</v>
      </c>
      <c r="D71" s="55" t="s">
        <v>94</v>
      </c>
    </row>
    <row r="73" spans="1:4" ht="18.75" x14ac:dyDescent="0.3">
      <c r="A73" s="65" t="s">
        <v>67</v>
      </c>
    </row>
    <row r="75" spans="1:4" x14ac:dyDescent="0.25">
      <c r="A75" t="s">
        <v>64</v>
      </c>
      <c r="B75" s="70" t="s">
        <v>63</v>
      </c>
    </row>
    <row r="76" spans="1:4" x14ac:dyDescent="0.25">
      <c r="A76" s="55" t="s">
        <v>65</v>
      </c>
      <c r="B76" s="55" t="s">
        <v>95</v>
      </c>
    </row>
    <row r="77" spans="1:4" x14ac:dyDescent="0.25">
      <c r="A77" s="55"/>
      <c r="B77" s="55"/>
    </row>
    <row r="78" spans="1:4" x14ac:dyDescent="0.25">
      <c r="A78" t="s">
        <v>26</v>
      </c>
      <c r="B78" t="s">
        <v>27</v>
      </c>
      <c r="C78" t="s">
        <v>28</v>
      </c>
      <c r="D78" t="s">
        <v>29</v>
      </c>
    </row>
    <row r="79" spans="1:4" x14ac:dyDescent="0.25">
      <c r="A79" s="55" t="s">
        <v>30</v>
      </c>
      <c r="B79">
        <f>VLOOKUP(ActualParams3[[#This Row],[id]],Params!$B$4:$D$35,3)</f>
        <v>1</v>
      </c>
      <c r="C79" s="55" t="s">
        <v>83</v>
      </c>
      <c r="D79" s="55" t="s">
        <v>87</v>
      </c>
    </row>
    <row r="80" spans="1:4" x14ac:dyDescent="0.25">
      <c r="A80" s="55" t="s">
        <v>31</v>
      </c>
      <c r="B80">
        <f>VLOOKUP(ActualParams3[[#This Row],[id]],Params!$B$4:$D$35,3)</f>
        <v>1</v>
      </c>
      <c r="C80" s="55" t="s">
        <v>83</v>
      </c>
      <c r="D80" s="55" t="s">
        <v>88</v>
      </c>
    </row>
    <row r="81" spans="1:4" x14ac:dyDescent="0.25">
      <c r="A81" s="55" t="s">
        <v>32</v>
      </c>
      <c r="B81">
        <f>VLOOKUP(ActualParams3[[#This Row],[id]],Params!$B$4:$D$35,3)</f>
        <v>1</v>
      </c>
      <c r="C81" s="55" t="s">
        <v>83</v>
      </c>
      <c r="D81" s="55" t="s">
        <v>89</v>
      </c>
    </row>
    <row r="82" spans="1:4" x14ac:dyDescent="0.25">
      <c r="A82" s="55" t="s">
        <v>33</v>
      </c>
      <c r="B82">
        <f>VLOOKUP(ActualParams3[[#This Row],[id]],Params!$B$4:$D$35,3)</f>
        <v>1</v>
      </c>
      <c r="C82" s="55" t="s">
        <v>83</v>
      </c>
      <c r="D82" s="55" t="s">
        <v>90</v>
      </c>
    </row>
    <row r="83" spans="1:4" x14ac:dyDescent="0.25">
      <c r="A83" s="55" t="s">
        <v>34</v>
      </c>
      <c r="B83">
        <f>VLOOKUP(ActualParams3[[#This Row],[id]],Params!$B$4:$D$35,3)</f>
        <v>1</v>
      </c>
      <c r="C83" s="55" t="s">
        <v>83</v>
      </c>
      <c r="D83" s="55" t="s">
        <v>91</v>
      </c>
    </row>
    <row r="84" spans="1:4" x14ac:dyDescent="0.25">
      <c r="A84" s="55" t="s">
        <v>35</v>
      </c>
      <c r="B84">
        <f>VLOOKUP(ActualParams3[[#This Row],[id]],Params!$B$4:$D$35,3)</f>
        <v>1</v>
      </c>
      <c r="C84" s="55" t="s">
        <v>83</v>
      </c>
      <c r="D84" s="55" t="s">
        <v>92</v>
      </c>
    </row>
    <row r="85" spans="1:4" x14ac:dyDescent="0.25">
      <c r="A85" s="55" t="s">
        <v>36</v>
      </c>
      <c r="B85">
        <f>VLOOKUP(ActualParams3[[#This Row],[id]],Params!$B$4:$D$35,3)</f>
        <v>1</v>
      </c>
      <c r="C85" s="55" t="s">
        <v>83</v>
      </c>
      <c r="D85" s="55" t="s">
        <v>93</v>
      </c>
    </row>
    <row r="86" spans="1:4" x14ac:dyDescent="0.25">
      <c r="A86" s="55" t="s">
        <v>37</v>
      </c>
      <c r="B86">
        <f>VLOOKUP(ActualParams3[[#This Row],[id]],Params!$B$4:$D$35,3)</f>
        <v>1</v>
      </c>
      <c r="C86" s="55" t="s">
        <v>83</v>
      </c>
      <c r="D86" s="55" t="s">
        <v>94</v>
      </c>
    </row>
    <row r="87" spans="1:4" x14ac:dyDescent="0.25">
      <c r="A87" s="55" t="s">
        <v>38</v>
      </c>
      <c r="B87">
        <f>VLOOKUP(ActualParams3[[#This Row],[id]],Params!$B$4:$D$35,3)</f>
        <v>0</v>
      </c>
      <c r="C87" s="55" t="s">
        <v>84</v>
      </c>
      <c r="D87" s="55" t="s">
        <v>87</v>
      </c>
    </row>
    <row r="88" spans="1:4" x14ac:dyDescent="0.25">
      <c r="A88" s="55" t="s">
        <v>39</v>
      </c>
      <c r="B88">
        <f>VLOOKUP(ActualParams3[[#This Row],[id]],Params!$B$4:$D$35,3)</f>
        <v>0</v>
      </c>
      <c r="C88" s="55" t="s">
        <v>84</v>
      </c>
      <c r="D88" s="55" t="s">
        <v>88</v>
      </c>
    </row>
    <row r="89" spans="1:4" x14ac:dyDescent="0.25">
      <c r="A89" s="55" t="s">
        <v>40</v>
      </c>
      <c r="B89">
        <f>VLOOKUP(ActualParams3[[#This Row],[id]],Params!$B$4:$D$35,3)</f>
        <v>0</v>
      </c>
      <c r="C89" s="55" t="s">
        <v>84</v>
      </c>
      <c r="D89" s="55" t="s">
        <v>89</v>
      </c>
    </row>
    <row r="90" spans="1:4" x14ac:dyDescent="0.25">
      <c r="A90" s="55" t="s">
        <v>41</v>
      </c>
      <c r="B90">
        <f>VLOOKUP(ActualParams3[[#This Row],[id]],Params!$B$4:$D$35,3)</f>
        <v>0</v>
      </c>
      <c r="C90" s="55" t="s">
        <v>84</v>
      </c>
      <c r="D90" s="55" t="s">
        <v>90</v>
      </c>
    </row>
    <row r="91" spans="1:4" x14ac:dyDescent="0.25">
      <c r="A91" s="55" t="s">
        <v>42</v>
      </c>
      <c r="B91">
        <f>VLOOKUP(ActualParams3[[#This Row],[id]],Params!$B$4:$D$35,3)</f>
        <v>0</v>
      </c>
      <c r="C91" s="55" t="s">
        <v>84</v>
      </c>
      <c r="D91" s="55" t="s">
        <v>91</v>
      </c>
    </row>
    <row r="92" spans="1:4" x14ac:dyDescent="0.25">
      <c r="A92" s="55" t="s">
        <v>43</v>
      </c>
      <c r="B92">
        <f>VLOOKUP(ActualParams3[[#This Row],[id]],Params!$B$4:$D$35,3)</f>
        <v>0</v>
      </c>
      <c r="C92" s="55" t="s">
        <v>84</v>
      </c>
      <c r="D92" s="55" t="s">
        <v>92</v>
      </c>
    </row>
    <row r="93" spans="1:4" x14ac:dyDescent="0.25">
      <c r="A93" s="55" t="s">
        <v>44</v>
      </c>
      <c r="B93">
        <f>VLOOKUP(ActualParams3[[#This Row],[id]],Params!$B$4:$D$35,3)</f>
        <v>0</v>
      </c>
      <c r="C93" s="55" t="s">
        <v>84</v>
      </c>
      <c r="D93" s="55" t="s">
        <v>93</v>
      </c>
    </row>
    <row r="94" spans="1:4" x14ac:dyDescent="0.25">
      <c r="A94" s="55" t="s">
        <v>45</v>
      </c>
      <c r="B94">
        <f>VLOOKUP(ActualParams3[[#This Row],[id]],Params!$B$4:$D$35,3)</f>
        <v>0</v>
      </c>
      <c r="C94" s="55" t="s">
        <v>84</v>
      </c>
      <c r="D94" s="55" t="s">
        <v>94</v>
      </c>
    </row>
    <row r="95" spans="1:4" x14ac:dyDescent="0.25">
      <c r="A95" s="55" t="s">
        <v>46</v>
      </c>
      <c r="B95">
        <f>VLOOKUP(ActualParams3[[#This Row],[id]],Params!$B$4:$D$35,3)</f>
        <v>1</v>
      </c>
      <c r="C95" s="55" t="s">
        <v>85</v>
      </c>
      <c r="D95" s="55" t="s">
        <v>87</v>
      </c>
    </row>
    <row r="96" spans="1:4" x14ac:dyDescent="0.25">
      <c r="A96" s="55" t="s">
        <v>47</v>
      </c>
      <c r="B96">
        <f>VLOOKUP(ActualParams3[[#This Row],[id]],Params!$B$4:$D$35,3)</f>
        <v>1</v>
      </c>
      <c r="C96" s="55" t="s">
        <v>85</v>
      </c>
      <c r="D96" s="55" t="s">
        <v>88</v>
      </c>
    </row>
    <row r="97" spans="1:4" x14ac:dyDescent="0.25">
      <c r="A97" s="55" t="s">
        <v>48</v>
      </c>
      <c r="B97">
        <f>VLOOKUP(ActualParams3[[#This Row],[id]],Params!$B$4:$D$35,3)</f>
        <v>1</v>
      </c>
      <c r="C97" s="55" t="s">
        <v>85</v>
      </c>
      <c r="D97" s="55" t="s">
        <v>89</v>
      </c>
    </row>
    <row r="98" spans="1:4" x14ac:dyDescent="0.25">
      <c r="A98" s="55" t="s">
        <v>49</v>
      </c>
      <c r="B98">
        <f>VLOOKUP(ActualParams3[[#This Row],[id]],Params!$B$4:$D$35,3)</f>
        <v>1</v>
      </c>
      <c r="C98" s="55" t="s">
        <v>85</v>
      </c>
      <c r="D98" s="55" t="s">
        <v>90</v>
      </c>
    </row>
    <row r="99" spans="1:4" x14ac:dyDescent="0.25">
      <c r="A99" s="55" t="s">
        <v>50</v>
      </c>
      <c r="B99">
        <f>VLOOKUP(ActualParams3[[#This Row],[id]],Params!$B$4:$D$35,3)</f>
        <v>1</v>
      </c>
      <c r="C99" s="55" t="s">
        <v>85</v>
      </c>
      <c r="D99" s="55" t="s">
        <v>91</v>
      </c>
    </row>
    <row r="100" spans="1:4" x14ac:dyDescent="0.25">
      <c r="A100" s="55" t="s">
        <v>51</v>
      </c>
      <c r="B100">
        <f>VLOOKUP(ActualParams3[[#This Row],[id]],Params!$B$4:$D$35,3)</f>
        <v>1</v>
      </c>
      <c r="C100" s="55" t="s">
        <v>85</v>
      </c>
      <c r="D100" s="55" t="s">
        <v>92</v>
      </c>
    </row>
    <row r="101" spans="1:4" x14ac:dyDescent="0.25">
      <c r="A101" s="55" t="s">
        <v>52</v>
      </c>
      <c r="B101">
        <f>VLOOKUP(ActualParams3[[#This Row],[id]],Params!$B$4:$D$35,3)</f>
        <v>1</v>
      </c>
      <c r="C101" s="55" t="s">
        <v>85</v>
      </c>
      <c r="D101" s="55" t="s">
        <v>93</v>
      </c>
    </row>
    <row r="102" spans="1:4" x14ac:dyDescent="0.25">
      <c r="A102" s="55" t="s">
        <v>53</v>
      </c>
      <c r="B102">
        <f>VLOOKUP(ActualParams3[[#This Row],[id]],Params!$B$4:$D$35,3)</f>
        <v>1</v>
      </c>
      <c r="C102" s="55" t="s">
        <v>85</v>
      </c>
      <c r="D102" s="55" t="s">
        <v>94</v>
      </c>
    </row>
    <row r="103" spans="1:4" x14ac:dyDescent="0.25">
      <c r="A103" s="55" t="s">
        <v>54</v>
      </c>
      <c r="B103">
        <f>VLOOKUP(ActualParams3[[#This Row],[id]],Params!$B$4:$D$35,3)</f>
        <v>0</v>
      </c>
      <c r="C103" s="55" t="s">
        <v>86</v>
      </c>
      <c r="D103" s="55" t="s">
        <v>87</v>
      </c>
    </row>
    <row r="104" spans="1:4" x14ac:dyDescent="0.25">
      <c r="A104" s="55" t="s">
        <v>55</v>
      </c>
      <c r="B104">
        <f>VLOOKUP(ActualParams3[[#This Row],[id]],Params!$B$4:$D$35,3)</f>
        <v>0</v>
      </c>
      <c r="C104" s="55" t="s">
        <v>86</v>
      </c>
      <c r="D104" s="55" t="s">
        <v>88</v>
      </c>
    </row>
    <row r="105" spans="1:4" x14ac:dyDescent="0.25">
      <c r="A105" s="55" t="s">
        <v>56</v>
      </c>
      <c r="B105">
        <f>VLOOKUP(ActualParams3[[#This Row],[id]],Params!$B$4:$D$35,3)</f>
        <v>0</v>
      </c>
      <c r="C105" s="55" t="s">
        <v>86</v>
      </c>
      <c r="D105" s="55" t="s">
        <v>89</v>
      </c>
    </row>
    <row r="106" spans="1:4" x14ac:dyDescent="0.25">
      <c r="A106" s="55" t="s">
        <v>57</v>
      </c>
      <c r="B106">
        <f>VLOOKUP(ActualParams3[[#This Row],[id]],Params!$B$4:$D$35,3)</f>
        <v>0</v>
      </c>
      <c r="C106" s="55" t="s">
        <v>86</v>
      </c>
      <c r="D106" s="55" t="s">
        <v>90</v>
      </c>
    </row>
    <row r="107" spans="1:4" x14ac:dyDescent="0.25">
      <c r="A107" s="55" t="s">
        <v>58</v>
      </c>
      <c r="B107">
        <f>VLOOKUP(ActualParams3[[#This Row],[id]],Params!$B$4:$D$35,3)</f>
        <v>0</v>
      </c>
      <c r="C107" s="55" t="s">
        <v>86</v>
      </c>
      <c r="D107" s="55" t="s">
        <v>91</v>
      </c>
    </row>
    <row r="108" spans="1:4" x14ac:dyDescent="0.25">
      <c r="A108" s="55" t="s">
        <v>59</v>
      </c>
      <c r="B108">
        <f>VLOOKUP(ActualParams3[[#This Row],[id]],Params!$B$4:$D$35,3)</f>
        <v>0</v>
      </c>
      <c r="C108" s="55" t="s">
        <v>86</v>
      </c>
      <c r="D108" s="55" t="s">
        <v>92</v>
      </c>
    </row>
    <row r="109" spans="1:4" x14ac:dyDescent="0.25">
      <c r="A109" s="55" t="s">
        <v>60</v>
      </c>
      <c r="B109">
        <f>VLOOKUP(ActualParams3[[#This Row],[id]],Params!$B$4:$D$35,3)</f>
        <v>0</v>
      </c>
      <c r="C109" s="55" t="s">
        <v>86</v>
      </c>
      <c r="D109" s="55" t="s">
        <v>93</v>
      </c>
    </row>
    <row r="110" spans="1:4" x14ac:dyDescent="0.25">
      <c r="A110" s="55" t="s">
        <v>61</v>
      </c>
      <c r="B110">
        <f>VLOOKUP(ActualParams3[[#This Row],[id]],Params!$B$4:$D$35,3)</f>
        <v>0</v>
      </c>
      <c r="C110" s="55" t="s">
        <v>86</v>
      </c>
      <c r="D110" s="55" t="s">
        <v>94</v>
      </c>
    </row>
    <row r="111" spans="1:4" x14ac:dyDescent="0.25">
      <c r="A111" s="55"/>
      <c r="B111" s="55"/>
    </row>
  </sheetData>
  <mergeCells count="4">
    <mergeCell ref="A4:A11"/>
    <mergeCell ref="A12:A19"/>
    <mergeCell ref="A20:A27"/>
    <mergeCell ref="A28:A35"/>
  </mergeCells>
  <pageMargins left="0.7" right="0.7" top="0.78740157499999996" bottom="0.78740157499999996" header="0.3" footer="0.3"/>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Overview</vt:lpstr>
      <vt:lpstr>ImportExport</vt:lpstr>
      <vt:lpstr>VoltageMeasurement</vt:lpstr>
      <vt:lpstr>CurrentMeasurement</vt:lpstr>
      <vt:lpstr>Params</vt:lpstr>
    </vt:vector>
  </TitlesOfParts>
  <Company>Vector Informatik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Stiegler, Daniel</dc:creator>
  <cp:lastModifiedBy>Stiegler, Daniel</cp:lastModifiedBy>
  <dcterms:created xsi:type="dcterms:W3CDTF">2014-08-07T11:00:18Z</dcterms:created>
  <dcterms:modified xsi:type="dcterms:W3CDTF">2018-04-11T09:52:47Z</dcterms:modified>
</cp:coreProperties>
</file>