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oleslavglavatki/Desktop/Studium/Bachelor/Bachelorarbeit/projekt/gitCheerio/scrappingLLM/Cheerio/excell/"/>
    </mc:Choice>
  </mc:AlternateContent>
  <xr:revisionPtr revIDLastSave="0" documentId="8_{8A0B7A84-861B-F947-A6A5-B6BE1B824775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Tokens" sheetId="1" r:id="rId1"/>
    <sheet name="Model Tim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0" i="1" l="1"/>
  <c r="K20" i="1"/>
  <c r="E20" i="1"/>
  <c r="H20" i="1"/>
  <c r="I17" i="1"/>
  <c r="N17" i="1"/>
  <c r="N19" i="1" s="1"/>
  <c r="O16" i="1"/>
  <c r="N16" i="1"/>
  <c r="L16" i="1"/>
  <c r="K16" i="1"/>
  <c r="I16" i="1"/>
  <c r="H16" i="1"/>
  <c r="H17" i="1" s="1"/>
  <c r="H19" i="1" s="1"/>
  <c r="F16" i="1"/>
  <c r="F17" i="1" s="1"/>
  <c r="E17" i="1"/>
  <c r="E19" i="1" s="1"/>
  <c r="E16" i="1"/>
  <c r="F15" i="1"/>
  <c r="G15" i="1"/>
  <c r="Q15" i="1" s="1"/>
  <c r="H15" i="1"/>
  <c r="I15" i="1"/>
  <c r="J15" i="1"/>
  <c r="K15" i="1"/>
  <c r="K17" i="1" s="1"/>
  <c r="L15" i="1"/>
  <c r="L17" i="1" s="1"/>
  <c r="M15" i="1"/>
  <c r="N15" i="1"/>
  <c r="O15" i="1"/>
  <c r="O17" i="1" s="1"/>
  <c r="P15" i="1"/>
  <c r="E15" i="1"/>
  <c r="K19" i="1" l="1"/>
  <c r="Q17" i="1"/>
</calcChain>
</file>

<file path=xl/sharedStrings.xml><?xml version="1.0" encoding="utf-8"?>
<sst xmlns="http://schemas.openxmlformats.org/spreadsheetml/2006/main" count="39" uniqueCount="28">
  <si>
    <t>Input Tokens</t>
  </si>
  <si>
    <t>Output Tokens</t>
  </si>
  <si>
    <t>Total Tokens</t>
  </si>
  <si>
    <t>Modell</t>
  </si>
  <si>
    <t>Dazu benötigte Zeit</t>
  </si>
  <si>
    <t>gpt-4o-2024-05-13</t>
  </si>
  <si>
    <t>gpt-4o</t>
  </si>
  <si>
    <t>gpt-4o-mini</t>
  </si>
  <si>
    <t>gpt-3.5-turbo-0125</t>
  </si>
  <si>
    <t>Modell: gpt-3.5-turbo-0125</t>
  </si>
  <si>
    <t>Modell: gpt-4o-2024-05-13</t>
  </si>
  <si>
    <t>Modell: gpt-4o</t>
  </si>
  <si>
    <t>Modell: gpt-4o-mini</t>
  </si>
  <si>
    <t>campinghof-bartl.de</t>
  </si>
  <si>
    <t>neuseenland-camping.com</t>
  </si>
  <si>
    <t>www.campingplatz-bad-bibra.de</t>
  </si>
  <si>
    <t>$0.50 / 1M Tokens</t>
  </si>
  <si>
    <t>$1.50 / 1M Tokens</t>
  </si>
  <si>
    <t>$0.150 / 1M input tokens</t>
  </si>
  <si>
    <t>$0.600 / 1M output tokens</t>
  </si>
  <si>
    <t>$5.00 / 1M input tokens</t>
  </si>
  <si>
    <t>$15.00 / 1M output tokens</t>
  </si>
  <si>
    <t>$</t>
  </si>
  <si>
    <t>Total Tokens:</t>
  </si>
  <si>
    <t>Pro Token</t>
  </si>
  <si>
    <t xml:space="preserve">Summe in $: </t>
  </si>
  <si>
    <t>Preis:</t>
  </si>
  <si>
    <t>ZEIT in Sekunden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</si>
</sst>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80808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Q20"/>
  <sheetViews>
    <sheetView tabSelected="1" topLeftCell="D1" zoomScale="141" zoomScaleNormal="141" workbookViewId="0">
      <selection activeCell="K1" sqref="K1:M1"/>
    </sheetView>
  </sheetViews>
  <sheetFormatPr baseColWidth="10" defaultColWidth="8.83203125" defaultRowHeight="15" x14ac:dyDescent="0.2"/>
  <cols>
    <col min="3" max="3" width="7.6640625" customWidth="1"/>
    <col min="4" max="4" width="27" customWidth="1"/>
    <col min="5" max="16" width="10.83203125" customWidth="1"/>
    <col min="17" max="18" width="11.83203125" customWidth="1"/>
    <col min="19" max="19" width="12.33203125" customWidth="1"/>
  </cols>
  <sheetData>
    <row r="1" spans="4:17" ht="16" x14ac:dyDescent="0.2">
      <c r="D1" s="2"/>
      <c r="E1" s="3" t="s">
        <v>10</v>
      </c>
      <c r="F1" s="4"/>
      <c r="G1" s="5"/>
      <c r="H1" s="6" t="s">
        <v>12</v>
      </c>
      <c r="I1" s="7"/>
      <c r="J1" s="8"/>
      <c r="K1" s="9" t="s">
        <v>11</v>
      </c>
      <c r="L1" s="10"/>
      <c r="M1" s="11"/>
      <c r="N1" s="12" t="s">
        <v>9</v>
      </c>
      <c r="O1" s="13"/>
      <c r="P1" s="14"/>
      <c r="Q1" s="2"/>
    </row>
    <row r="2" spans="4:17" ht="35" thickBot="1" x14ac:dyDescent="0.25">
      <c r="D2" s="2"/>
      <c r="E2" s="15" t="s">
        <v>0</v>
      </c>
      <c r="F2" s="16" t="s">
        <v>1</v>
      </c>
      <c r="G2" s="17" t="s">
        <v>2</v>
      </c>
      <c r="H2" s="18" t="s">
        <v>0</v>
      </c>
      <c r="I2" s="19" t="s">
        <v>1</v>
      </c>
      <c r="J2" s="20" t="s">
        <v>2</v>
      </c>
      <c r="K2" s="21" t="s">
        <v>0</v>
      </c>
      <c r="L2" s="22" t="s">
        <v>1</v>
      </c>
      <c r="M2" s="23" t="s">
        <v>2</v>
      </c>
      <c r="N2" s="24" t="s">
        <v>0</v>
      </c>
      <c r="O2" s="25" t="s">
        <v>1</v>
      </c>
      <c r="P2" s="26" t="s">
        <v>2</v>
      </c>
      <c r="Q2" s="2"/>
    </row>
    <row r="3" spans="4:17" ht="16" x14ac:dyDescent="0.2">
      <c r="D3" s="27" t="s">
        <v>15</v>
      </c>
      <c r="E3" s="28">
        <v>7144</v>
      </c>
      <c r="F3" s="29">
        <v>941</v>
      </c>
      <c r="G3" s="30">
        <v>8085</v>
      </c>
      <c r="H3" s="28">
        <v>7144</v>
      </c>
      <c r="I3" s="29">
        <v>741</v>
      </c>
      <c r="J3" s="30">
        <v>7885</v>
      </c>
      <c r="K3" s="28">
        <v>7144</v>
      </c>
      <c r="L3" s="29">
        <v>889</v>
      </c>
      <c r="M3" s="30">
        <v>8033</v>
      </c>
      <c r="N3" s="28">
        <v>7276</v>
      </c>
      <c r="O3" s="29">
        <v>985</v>
      </c>
      <c r="P3" s="30">
        <v>8261</v>
      </c>
      <c r="Q3" s="2"/>
    </row>
    <row r="4" spans="4:17" ht="16" x14ac:dyDescent="0.2">
      <c r="D4" s="31"/>
      <c r="E4" s="32">
        <v>3945</v>
      </c>
      <c r="F4" s="33">
        <v>211</v>
      </c>
      <c r="G4" s="34">
        <v>4156</v>
      </c>
      <c r="H4" s="32">
        <v>4162</v>
      </c>
      <c r="I4" s="33">
        <v>306</v>
      </c>
      <c r="J4" s="34">
        <v>4468</v>
      </c>
      <c r="K4" s="32">
        <v>4116</v>
      </c>
      <c r="L4" s="33">
        <v>227</v>
      </c>
      <c r="M4" s="34">
        <v>4343</v>
      </c>
      <c r="N4" s="32">
        <v>2552</v>
      </c>
      <c r="O4" s="33">
        <v>47</v>
      </c>
      <c r="P4" s="34">
        <v>2599</v>
      </c>
      <c r="Q4" s="2"/>
    </row>
    <row r="5" spans="4:17" ht="16" x14ac:dyDescent="0.2">
      <c r="D5" s="31"/>
      <c r="E5" s="32">
        <v>2025</v>
      </c>
      <c r="F5" s="33">
        <v>62</v>
      </c>
      <c r="G5" s="34">
        <v>2087</v>
      </c>
      <c r="H5" s="32">
        <v>3011</v>
      </c>
      <c r="I5" s="33">
        <v>238</v>
      </c>
      <c r="J5" s="34">
        <v>3249</v>
      </c>
      <c r="K5" s="32">
        <v>2151</v>
      </c>
      <c r="L5" s="33">
        <v>72</v>
      </c>
      <c r="M5" s="34">
        <v>2223</v>
      </c>
      <c r="N5" s="32">
        <v>2542</v>
      </c>
      <c r="O5" s="33">
        <v>39</v>
      </c>
      <c r="P5" s="34">
        <v>2581</v>
      </c>
      <c r="Q5" s="2"/>
    </row>
    <row r="6" spans="4:17" ht="17" thickBot="1" x14ac:dyDescent="0.25">
      <c r="D6" s="35"/>
      <c r="E6" s="36">
        <v>5517</v>
      </c>
      <c r="F6" s="37">
        <v>98</v>
      </c>
      <c r="G6" s="38">
        <v>5615</v>
      </c>
      <c r="H6" s="36">
        <v>6503</v>
      </c>
      <c r="I6" s="37">
        <v>146</v>
      </c>
      <c r="J6" s="38">
        <v>6649</v>
      </c>
      <c r="K6" s="36">
        <v>5643</v>
      </c>
      <c r="L6" s="37">
        <v>84</v>
      </c>
      <c r="M6" s="38">
        <v>5727</v>
      </c>
      <c r="N6" s="36">
        <v>1710</v>
      </c>
      <c r="O6" s="37">
        <v>39</v>
      </c>
      <c r="P6" s="38">
        <v>1749</v>
      </c>
      <c r="Q6" s="2"/>
    </row>
    <row r="7" spans="4:17" ht="16" x14ac:dyDescent="0.2">
      <c r="D7" s="39" t="s">
        <v>14</v>
      </c>
      <c r="E7" s="40">
        <v>5864</v>
      </c>
      <c r="F7" s="41">
        <v>585</v>
      </c>
      <c r="G7" s="42">
        <v>6449</v>
      </c>
      <c r="H7" s="40">
        <v>5864</v>
      </c>
      <c r="I7" s="41">
        <v>557</v>
      </c>
      <c r="J7" s="42">
        <v>6421</v>
      </c>
      <c r="K7" s="40">
        <v>5866</v>
      </c>
      <c r="L7" s="41">
        <v>565</v>
      </c>
      <c r="M7" s="42">
        <v>6431</v>
      </c>
      <c r="N7" s="40">
        <v>6121</v>
      </c>
      <c r="O7" s="41">
        <v>629</v>
      </c>
      <c r="P7" s="42">
        <v>6750</v>
      </c>
      <c r="Q7" s="2"/>
    </row>
    <row r="8" spans="4:17" ht="16" x14ac:dyDescent="0.2">
      <c r="D8" s="43"/>
      <c r="E8" s="44">
        <v>4125</v>
      </c>
      <c r="F8" s="45">
        <v>299</v>
      </c>
      <c r="G8" s="46">
        <v>4424</v>
      </c>
      <c r="H8" s="44">
        <v>4341</v>
      </c>
      <c r="I8" s="45">
        <v>317</v>
      </c>
      <c r="J8" s="46">
        <v>4658</v>
      </c>
      <c r="K8" s="44">
        <v>4066</v>
      </c>
      <c r="L8" s="45">
        <v>289</v>
      </c>
      <c r="M8" s="46">
        <v>4355</v>
      </c>
      <c r="N8" s="44">
        <v>2467</v>
      </c>
      <c r="O8" s="45">
        <v>63</v>
      </c>
      <c r="P8" s="46">
        <v>2530</v>
      </c>
      <c r="Q8" s="2"/>
    </row>
    <row r="9" spans="4:17" ht="16" x14ac:dyDescent="0.2">
      <c r="D9" s="43"/>
      <c r="E9" s="44">
        <v>3761</v>
      </c>
      <c r="F9" s="45">
        <v>222</v>
      </c>
      <c r="G9" s="46">
        <v>3983</v>
      </c>
      <c r="H9" s="44">
        <v>3704</v>
      </c>
      <c r="I9" s="45">
        <v>170</v>
      </c>
      <c r="J9" s="46">
        <v>3874</v>
      </c>
      <c r="K9" s="44">
        <v>3810</v>
      </c>
      <c r="L9" s="45">
        <v>232</v>
      </c>
      <c r="M9" s="46">
        <v>4042</v>
      </c>
      <c r="N9" s="44">
        <v>2862</v>
      </c>
      <c r="O9" s="45">
        <v>98</v>
      </c>
      <c r="P9" s="46">
        <v>2960</v>
      </c>
      <c r="Q9" s="2"/>
    </row>
    <row r="10" spans="4:17" ht="17" thickBot="1" x14ac:dyDescent="0.25">
      <c r="D10" s="47"/>
      <c r="E10" s="48">
        <v>2201</v>
      </c>
      <c r="F10" s="49">
        <v>38</v>
      </c>
      <c r="G10" s="50">
        <v>2239</v>
      </c>
      <c r="H10" s="48">
        <v>3848</v>
      </c>
      <c r="I10" s="49">
        <v>123</v>
      </c>
      <c r="J10" s="50">
        <v>3971</v>
      </c>
      <c r="K10" s="48">
        <v>2201</v>
      </c>
      <c r="L10" s="49">
        <v>38</v>
      </c>
      <c r="M10" s="50">
        <v>2239</v>
      </c>
      <c r="N10" s="48">
        <v>3014</v>
      </c>
      <c r="O10" s="49">
        <v>164</v>
      </c>
      <c r="P10" s="50">
        <v>3178</v>
      </c>
      <c r="Q10" s="2"/>
    </row>
    <row r="11" spans="4:17" ht="16" x14ac:dyDescent="0.2">
      <c r="D11" s="51" t="s">
        <v>13</v>
      </c>
      <c r="E11" s="52">
        <v>4591</v>
      </c>
      <c r="F11" s="53">
        <v>604</v>
      </c>
      <c r="G11" s="54">
        <v>5195</v>
      </c>
      <c r="H11" s="52">
        <v>4591</v>
      </c>
      <c r="I11" s="53">
        <v>316</v>
      </c>
      <c r="J11" s="54">
        <v>4907</v>
      </c>
      <c r="K11" s="52">
        <v>4591</v>
      </c>
      <c r="L11" s="53">
        <v>611</v>
      </c>
      <c r="M11" s="54">
        <v>5202</v>
      </c>
      <c r="N11" s="52">
        <v>4805</v>
      </c>
      <c r="O11" s="53">
        <v>572</v>
      </c>
      <c r="P11" s="54">
        <v>5377</v>
      </c>
      <c r="Q11" s="2"/>
    </row>
    <row r="12" spans="4:17" ht="16" x14ac:dyDescent="0.2">
      <c r="D12" s="55"/>
      <c r="E12" s="56">
        <v>3806</v>
      </c>
      <c r="F12" s="57">
        <v>170</v>
      </c>
      <c r="G12" s="58">
        <v>3976</v>
      </c>
      <c r="H12" s="56">
        <v>3955</v>
      </c>
      <c r="I12" s="57">
        <v>286</v>
      </c>
      <c r="J12" s="58">
        <v>4241</v>
      </c>
      <c r="K12" s="56">
        <v>4447</v>
      </c>
      <c r="L12" s="57">
        <v>267</v>
      </c>
      <c r="M12" s="58">
        <v>4714</v>
      </c>
      <c r="N12" s="56">
        <v>2781</v>
      </c>
      <c r="O12" s="57">
        <v>67</v>
      </c>
      <c r="P12" s="58">
        <v>2848</v>
      </c>
      <c r="Q12" s="2"/>
    </row>
    <row r="13" spans="4:17" ht="16" x14ac:dyDescent="0.2">
      <c r="D13" s="55"/>
      <c r="E13" s="56">
        <v>4045</v>
      </c>
      <c r="F13" s="57">
        <v>252</v>
      </c>
      <c r="G13" s="58">
        <v>4297</v>
      </c>
      <c r="H13" s="56">
        <v>4596</v>
      </c>
      <c r="I13" s="57">
        <v>292</v>
      </c>
      <c r="J13" s="58">
        <v>4888</v>
      </c>
      <c r="K13" s="56">
        <v>3729</v>
      </c>
      <c r="L13" s="57">
        <v>264</v>
      </c>
      <c r="M13" s="58">
        <v>3993</v>
      </c>
      <c r="N13" s="56">
        <v>2434</v>
      </c>
      <c r="O13" s="57">
        <v>32</v>
      </c>
      <c r="P13" s="58">
        <v>2466</v>
      </c>
      <c r="Q13" s="2"/>
    </row>
    <row r="14" spans="4:17" ht="16" x14ac:dyDescent="0.2">
      <c r="D14" s="55"/>
      <c r="E14" s="56">
        <v>4319</v>
      </c>
      <c r="F14" s="57">
        <v>163</v>
      </c>
      <c r="G14" s="58">
        <v>4482</v>
      </c>
      <c r="H14" s="56">
        <v>3940</v>
      </c>
      <c r="I14" s="57">
        <v>274</v>
      </c>
      <c r="J14" s="58">
        <v>4214</v>
      </c>
      <c r="K14" s="56">
        <v>3996</v>
      </c>
      <c r="L14" s="57">
        <v>147</v>
      </c>
      <c r="M14" s="58">
        <v>4143</v>
      </c>
      <c r="N14" s="56">
        <v>2228</v>
      </c>
      <c r="O14" s="57">
        <v>56</v>
      </c>
      <c r="P14" s="58">
        <v>2284</v>
      </c>
      <c r="Q14" s="2"/>
    </row>
    <row r="15" spans="4:17" ht="16" x14ac:dyDescent="0.2">
      <c r="D15" s="59" t="s">
        <v>23</v>
      </c>
      <c r="E15" s="59">
        <f>SUM(E3:E14)</f>
        <v>51343</v>
      </c>
      <c r="F15" s="59">
        <f t="shared" ref="F15:P15" si="0">SUM(F3:F14)</f>
        <v>3645</v>
      </c>
      <c r="G15" s="59">
        <f t="shared" si="0"/>
        <v>54988</v>
      </c>
      <c r="H15" s="59">
        <f t="shared" si="0"/>
        <v>55659</v>
      </c>
      <c r="I15" s="59">
        <f t="shared" si="0"/>
        <v>3766</v>
      </c>
      <c r="J15" s="59">
        <f t="shared" si="0"/>
        <v>59425</v>
      </c>
      <c r="K15" s="59">
        <f t="shared" si="0"/>
        <v>51760</v>
      </c>
      <c r="L15" s="59">
        <f t="shared" si="0"/>
        <v>3685</v>
      </c>
      <c r="M15" s="59">
        <f t="shared" si="0"/>
        <v>55445</v>
      </c>
      <c r="N15" s="59">
        <f t="shared" si="0"/>
        <v>40792</v>
      </c>
      <c r="O15" s="59">
        <f t="shared" si="0"/>
        <v>2791</v>
      </c>
      <c r="P15" s="59">
        <f t="shared" si="0"/>
        <v>43583</v>
      </c>
      <c r="Q15" s="59">
        <f>SUM(G15+J15+M15+P15)</f>
        <v>213441</v>
      </c>
    </row>
    <row r="16" spans="4:17" ht="16" x14ac:dyDescent="0.2">
      <c r="D16" s="60" t="s">
        <v>24</v>
      </c>
      <c r="E16" s="60">
        <f>5/1000000</f>
        <v>5.0000000000000004E-6</v>
      </c>
      <c r="F16" s="60">
        <f>15/1000000</f>
        <v>1.5E-5</v>
      </c>
      <c r="G16" s="60"/>
      <c r="H16" s="60">
        <f>0.15/1000000</f>
        <v>1.4999999999999999E-7</v>
      </c>
      <c r="I16" s="60">
        <f>0.6/1000000</f>
        <v>5.9999999999999997E-7</v>
      </c>
      <c r="J16" s="60"/>
      <c r="K16" s="60">
        <f>5/1000000</f>
        <v>5.0000000000000004E-6</v>
      </c>
      <c r="L16" s="60">
        <f>15/1000000</f>
        <v>1.5E-5</v>
      </c>
      <c r="M16" s="60"/>
      <c r="N16" s="60">
        <f>0.5/1000000</f>
        <v>4.9999999999999998E-7</v>
      </c>
      <c r="O16" s="60">
        <f>1.5/1000000</f>
        <v>1.5E-6</v>
      </c>
      <c r="P16" s="60"/>
      <c r="Q16" s="60"/>
    </row>
    <row r="17" spans="4:17" ht="16" x14ac:dyDescent="0.2">
      <c r="D17" s="61" t="s">
        <v>22</v>
      </c>
      <c r="E17" s="61">
        <f>E15*E16</f>
        <v>0.25671500000000003</v>
      </c>
      <c r="F17" s="61">
        <f>F15*F16</f>
        <v>5.4675000000000001E-2</v>
      </c>
      <c r="G17" s="61"/>
      <c r="H17" s="61">
        <f t="shared" ref="H17:O17" si="1">H15*H16</f>
        <v>8.3488499999999997E-3</v>
      </c>
      <c r="I17" s="61">
        <f t="shared" si="1"/>
        <v>2.2596000000000001E-3</v>
      </c>
      <c r="J17" s="61"/>
      <c r="K17" s="61">
        <f t="shared" si="1"/>
        <v>0.25880000000000003</v>
      </c>
      <c r="L17" s="61">
        <f t="shared" si="1"/>
        <v>5.5275000000000005E-2</v>
      </c>
      <c r="M17" s="61"/>
      <c r="N17" s="61">
        <f t="shared" si="1"/>
        <v>2.0395999999999997E-2</v>
      </c>
      <c r="O17" s="61">
        <f t="shared" si="1"/>
        <v>4.1865000000000001E-3</v>
      </c>
      <c r="P17" s="61"/>
      <c r="Q17" s="61">
        <f>SUM(E17:P17)</f>
        <v>0.66065594999999999</v>
      </c>
    </row>
    <row r="18" spans="4:17" ht="51" x14ac:dyDescent="0.2">
      <c r="D18" s="62" t="s">
        <v>26</v>
      </c>
      <c r="E18" s="63" t="s">
        <v>20</v>
      </c>
      <c r="F18" s="63" t="s">
        <v>21</v>
      </c>
      <c r="G18" s="64"/>
      <c r="H18" s="63" t="s">
        <v>18</v>
      </c>
      <c r="I18" s="63" t="s">
        <v>19</v>
      </c>
      <c r="J18" s="64"/>
      <c r="K18" s="63" t="s">
        <v>20</v>
      </c>
      <c r="L18" s="63" t="s">
        <v>21</v>
      </c>
      <c r="M18" s="64"/>
      <c r="N18" s="63" t="s">
        <v>16</v>
      </c>
      <c r="O18" s="63" t="s">
        <v>17</v>
      </c>
      <c r="P18" s="64"/>
      <c r="Q18" s="62"/>
    </row>
    <row r="19" spans="4:17" ht="17" thickBot="1" x14ac:dyDescent="0.25">
      <c r="D19" s="65" t="s">
        <v>25</v>
      </c>
      <c r="E19" s="66">
        <f>SUM(E17:F17)</f>
        <v>0.31139000000000006</v>
      </c>
      <c r="F19" s="66"/>
      <c r="G19" s="65"/>
      <c r="H19" s="66">
        <f>SUM(H17:I17)</f>
        <v>1.060845E-2</v>
      </c>
      <c r="I19" s="66"/>
      <c r="J19" s="65"/>
      <c r="K19" s="66">
        <f>SUM(K17:L17)</f>
        <v>0.31407500000000005</v>
      </c>
      <c r="L19" s="66"/>
      <c r="M19" s="65"/>
      <c r="N19" s="66">
        <f>SUM(N17:O17)</f>
        <v>2.4582499999999997E-2</v>
      </c>
      <c r="O19" s="66"/>
      <c r="P19" s="65"/>
      <c r="Q19" s="65"/>
    </row>
    <row r="20" spans="4:17" ht="16" thickBot="1" x14ac:dyDescent="0.25">
      <c r="D20" s="67" t="s">
        <v>27</v>
      </c>
      <c r="E20" s="70">
        <f xml:space="preserve"> 78236.9303330183/1000</f>
        <v>78.236930333018307</v>
      </c>
      <c r="F20" s="68"/>
      <c r="G20" s="69"/>
      <c r="H20" s="70">
        <f>79460.1222910881/1000</f>
        <v>79.460122291088098</v>
      </c>
      <c r="I20" s="68"/>
      <c r="J20" s="69"/>
      <c r="K20" s="70">
        <f xml:space="preserve"> 89309.4014580249/1000</f>
        <v>89.309401458024908</v>
      </c>
      <c r="L20" s="68"/>
      <c r="M20" s="69"/>
      <c r="N20" s="68">
        <f>54006.1084580421/1000</f>
        <v>54.0061084580421</v>
      </c>
      <c r="O20" s="68"/>
      <c r="P20" s="68"/>
      <c r="Q20" s="69"/>
    </row>
  </sheetData>
  <mergeCells count="15">
    <mergeCell ref="E19:F19"/>
    <mergeCell ref="H19:I19"/>
    <mergeCell ref="K19:L19"/>
    <mergeCell ref="N19:O19"/>
    <mergeCell ref="E20:G20"/>
    <mergeCell ref="H20:J20"/>
    <mergeCell ref="K20:M20"/>
    <mergeCell ref="N20:Q20"/>
    <mergeCell ref="E1:G1"/>
    <mergeCell ref="H1:J1"/>
    <mergeCell ref="K1:M1"/>
    <mergeCell ref="N1:P1"/>
    <mergeCell ref="D3:D6"/>
    <mergeCell ref="D7:D10"/>
    <mergeCell ref="D11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3</v>
      </c>
      <c r="B1" s="1" t="s">
        <v>4</v>
      </c>
    </row>
    <row r="2" spans="1:2" x14ac:dyDescent="0.2">
      <c r="A2" t="s">
        <v>5</v>
      </c>
      <c r="B2">
        <v>78236.930333018303</v>
      </c>
    </row>
    <row r="3" spans="1:2" x14ac:dyDescent="0.2">
      <c r="A3" t="s">
        <v>6</v>
      </c>
      <c r="B3">
        <v>89309.401458024979</v>
      </c>
    </row>
    <row r="4" spans="1:2" x14ac:dyDescent="0.2">
      <c r="A4" t="s">
        <v>7</v>
      </c>
      <c r="B4">
        <v>79460.122291088104</v>
      </c>
    </row>
    <row r="5" spans="1:2" x14ac:dyDescent="0.2">
      <c r="A5" t="s">
        <v>8</v>
      </c>
      <c r="B5">
        <v>54006.108458042137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Tokens</vt:lpstr>
      <vt:lpstr>Model 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Aliona Glavatki</cp:lastModifiedBy>
  <dcterms:created xsi:type="dcterms:W3CDTF">2024-07-30T19:38:19Z</dcterms:created>
  <dcterms:modified xsi:type="dcterms:W3CDTF">2024-07-30T20:55:42Z</dcterms:modified>
</cp:coreProperties>
</file>